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hidePivotFieldList="1"/>
  <mc:AlternateContent xmlns:mc="http://schemas.openxmlformats.org/markup-compatibility/2006">
    <mc:Choice Requires="x15">
      <x15ac:absPath xmlns:x15ac="http://schemas.microsoft.com/office/spreadsheetml/2010/11/ac" url="C:\Users\Ashritha\OneDrive\Desktop\Data Analyst\ne learning\projects\"/>
    </mc:Choice>
  </mc:AlternateContent>
  <xr:revisionPtr revIDLastSave="0" documentId="13_ncr:1_{CAAA4448-7B8D-4525-99EB-DB4FFBDF1C8F}" xr6:coauthVersionLast="47" xr6:coauthVersionMax="47" xr10:uidLastSave="{00000000-0000-0000-0000-000000000000}"/>
  <bookViews>
    <workbookView xWindow="-108" yWindow="-108" windowWidth="23256" windowHeight="12456" activeTab="1" xr2:uid="{898BC839-F2CA-4348-948C-D75AD4BD2CFC}"/>
  </bookViews>
  <sheets>
    <sheet name="Pivote Table" sheetId="2" r:id="rId1"/>
    <sheet name="Dashboard" sheetId="7" r:id="rId2"/>
    <sheet name="Data" sheetId="1" r:id="rId3"/>
  </sheets>
  <definedNames>
    <definedName name="_xlchart.v5.0" hidden="1">'Pivote Table'!$Q$10:$Q$26</definedName>
    <definedName name="_xlchart.v5.1" hidden="1">'Pivote Table'!$Q$9</definedName>
    <definedName name="_xlchart.v5.2" hidden="1">'Pivote Table'!$R$10:$R$26</definedName>
    <definedName name="_xlchart.v5.3" hidden="1">'Pivote Table'!$R$9</definedName>
    <definedName name="_xlcn.WorksheetConnection_ExcelSalesDashboard.xlsxSalesDataTable1" hidden="1">SalesDataTable[]</definedName>
    <definedName name="age">#REF!</definedName>
    <definedName name="count">#REF!</definedName>
    <definedName name="Slicer_Country">#N/A</definedName>
    <definedName name="Slicer_Product_Category">#N/A</definedName>
    <definedName name="Slicer_Quarter2">#N/A</definedName>
    <definedName name="worth">#REF!</definedName>
  </definedNames>
  <calcPr calcId="191029"/>
  <pivotCaches>
    <pivotCache cacheId="3" r:id="rId4"/>
    <pivotCache cacheId="4" r:id="rId5"/>
    <pivotCache cacheId="5" r:id="rId6"/>
    <pivotCache cacheId="6" r:id="rId7"/>
    <pivotCache cacheId="7" r:id="rId8"/>
    <pivotCache cacheId="8" r:id="rId9"/>
    <pivotCache cacheId="9" r:id="rId10"/>
    <pivotCache cacheId="10" r:id="rId11"/>
    <pivotCache cacheId="16" r:id="rId12"/>
    <pivotCache cacheId="19" r:id="rId13"/>
  </pivotCaches>
  <extLst>
    <ext xmlns:x14="http://schemas.microsoft.com/office/spreadsheetml/2009/9/main" uri="{876F7934-8845-4945-9796-88D515C7AA90}">
      <x14:pivotCaches>
        <pivotCache cacheId="11" r:id="rId14"/>
        <pivotCache cacheId="12"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Excel Sales Dashboard.xlsx!SalesDataTable"/>
        </x15:modelTables>
      </x15:dataModel>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R10" i="2" l="1"/>
  <c r="R11" i="2"/>
  <c r="R12" i="2"/>
  <c r="R13" i="2"/>
  <c r="R14" i="2"/>
  <c r="R15" i="2"/>
  <c r="R16" i="2"/>
  <c r="R17" i="2"/>
  <c r="R18" i="2"/>
  <c r="R19" i="2"/>
  <c r="R20" i="2"/>
  <c r="R21" i="2"/>
  <c r="R22" i="2"/>
  <c r="R23" i="2"/>
  <c r="R24" i="2"/>
  <c r="R25" i="2"/>
  <c r="R26" i="2"/>
  <c r="R9" i="2"/>
  <c r="Q10" i="2"/>
  <c r="Q11" i="2"/>
  <c r="Q12" i="2"/>
  <c r="Q13" i="2"/>
  <c r="Q14" i="2"/>
  <c r="Q15" i="2"/>
  <c r="Q16" i="2"/>
  <c r="Q17" i="2"/>
  <c r="Q18" i="2"/>
  <c r="Q19" i="2"/>
  <c r="Q20" i="2"/>
  <c r="Q21" i="2"/>
  <c r="Q22" i="2"/>
  <c r="Q23" i="2"/>
  <c r="Q24" i="2"/>
  <c r="Q25" i="2"/>
  <c r="Q26" i="2"/>
  <c r="Q9" i="2"/>
  <c r="F4" i="2" l="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R2708" i="1"/>
  <c r="Q2708" i="1"/>
  <c r="R2707" i="1"/>
  <c r="Q2707" i="1"/>
  <c r="R2706" i="1"/>
  <c r="Q2706" i="1"/>
  <c r="R2705" i="1"/>
  <c r="Q2705" i="1"/>
  <c r="S2705" i="1" s="1"/>
  <c r="R2704" i="1"/>
  <c r="Q2704" i="1"/>
  <c r="R2703" i="1"/>
  <c r="Q2703" i="1"/>
  <c r="R2702" i="1"/>
  <c r="Q2702" i="1"/>
  <c r="R2701" i="1"/>
  <c r="Q2701" i="1"/>
  <c r="S2701" i="1" s="1"/>
  <c r="R2700" i="1"/>
  <c r="Q2700" i="1"/>
  <c r="R2699" i="1"/>
  <c r="Q2699" i="1"/>
  <c r="R2698" i="1"/>
  <c r="Q2698" i="1"/>
  <c r="R2697" i="1"/>
  <c r="Q2697" i="1"/>
  <c r="S2697" i="1" s="1"/>
  <c r="R2696" i="1"/>
  <c r="Q2696" i="1"/>
  <c r="R2695" i="1"/>
  <c r="Q2695" i="1"/>
  <c r="R2694" i="1"/>
  <c r="Q2694" i="1"/>
  <c r="R2693" i="1"/>
  <c r="Q2693" i="1"/>
  <c r="S2693" i="1" s="1"/>
  <c r="R2692" i="1"/>
  <c r="Q2692" i="1"/>
  <c r="R2691" i="1"/>
  <c r="Q2691" i="1"/>
  <c r="R2690" i="1"/>
  <c r="Q2690" i="1"/>
  <c r="R2689" i="1"/>
  <c r="Q2689" i="1"/>
  <c r="S2689" i="1" s="1"/>
  <c r="R2688" i="1"/>
  <c r="Q2688" i="1"/>
  <c r="R2687" i="1"/>
  <c r="Q2687" i="1"/>
  <c r="R2686" i="1"/>
  <c r="Q2686" i="1"/>
  <c r="R2685" i="1"/>
  <c r="Q2685" i="1"/>
  <c r="S2685" i="1" s="1"/>
  <c r="R2684" i="1"/>
  <c r="Q2684" i="1"/>
  <c r="R2683" i="1"/>
  <c r="Q2683" i="1"/>
  <c r="R2682" i="1"/>
  <c r="Q2682" i="1"/>
  <c r="R2681" i="1"/>
  <c r="Q2681" i="1"/>
  <c r="S2681" i="1" s="1"/>
  <c r="R2680" i="1"/>
  <c r="Q2680" i="1"/>
  <c r="R2679" i="1"/>
  <c r="Q2679" i="1"/>
  <c r="R2678" i="1"/>
  <c r="Q2678" i="1"/>
  <c r="R2677" i="1"/>
  <c r="Q2677" i="1"/>
  <c r="S2677" i="1" s="1"/>
  <c r="R2676" i="1"/>
  <c r="Q2676" i="1"/>
  <c r="R2675" i="1"/>
  <c r="Q2675" i="1"/>
  <c r="R2674" i="1"/>
  <c r="Q2674" i="1"/>
  <c r="R2673" i="1"/>
  <c r="Q2673" i="1"/>
  <c r="S2673" i="1" s="1"/>
  <c r="R2672" i="1"/>
  <c r="Q2672" i="1"/>
  <c r="R2671" i="1"/>
  <c r="Q2671" i="1"/>
  <c r="R2670" i="1"/>
  <c r="Q2670" i="1"/>
  <c r="R2669" i="1"/>
  <c r="Q2669" i="1"/>
  <c r="S2669" i="1" s="1"/>
  <c r="R2668" i="1"/>
  <c r="Q2668" i="1"/>
  <c r="R2667" i="1"/>
  <c r="Q2667" i="1"/>
  <c r="R2666" i="1"/>
  <c r="Q2666" i="1"/>
  <c r="R2665" i="1"/>
  <c r="Q2665" i="1"/>
  <c r="S2665" i="1" s="1"/>
  <c r="R2664" i="1"/>
  <c r="Q2664" i="1"/>
  <c r="R2663" i="1"/>
  <c r="Q2663" i="1"/>
  <c r="R2662" i="1"/>
  <c r="Q2662" i="1"/>
  <c r="R2661" i="1"/>
  <c r="Q2661" i="1"/>
  <c r="S2661" i="1" s="1"/>
  <c r="R2660" i="1"/>
  <c r="Q2660" i="1"/>
  <c r="R2659" i="1"/>
  <c r="Q2659" i="1"/>
  <c r="R2658" i="1"/>
  <c r="Q2658" i="1"/>
  <c r="R2657" i="1"/>
  <c r="Q2657" i="1"/>
  <c r="S2657" i="1" s="1"/>
  <c r="R2656" i="1"/>
  <c r="Q2656" i="1"/>
  <c r="R2655" i="1"/>
  <c r="Q2655" i="1"/>
  <c r="R2654" i="1"/>
  <c r="Q2654" i="1"/>
  <c r="R2653" i="1"/>
  <c r="Q2653" i="1"/>
  <c r="S2653" i="1" s="1"/>
  <c r="R2652" i="1"/>
  <c r="Q2652" i="1"/>
  <c r="R2651" i="1"/>
  <c r="Q2651" i="1"/>
  <c r="R2650" i="1"/>
  <c r="Q2650" i="1"/>
  <c r="R2649" i="1"/>
  <c r="Q2649" i="1"/>
  <c r="S2649" i="1" s="1"/>
  <c r="R2648" i="1"/>
  <c r="Q2648" i="1"/>
  <c r="R2647" i="1"/>
  <c r="Q2647" i="1"/>
  <c r="R2646" i="1"/>
  <c r="Q2646" i="1"/>
  <c r="R2645" i="1"/>
  <c r="Q2645" i="1"/>
  <c r="S2645" i="1" s="1"/>
  <c r="R2644" i="1"/>
  <c r="Q2644" i="1"/>
  <c r="R2643" i="1"/>
  <c r="Q2643" i="1"/>
  <c r="R2642" i="1"/>
  <c r="Q2642" i="1"/>
  <c r="R2641" i="1"/>
  <c r="Q2641" i="1"/>
  <c r="S2641" i="1" s="1"/>
  <c r="R2640" i="1"/>
  <c r="Q2640" i="1"/>
  <c r="R2639" i="1"/>
  <c r="Q2639" i="1"/>
  <c r="R2638" i="1"/>
  <c r="Q2638" i="1"/>
  <c r="R2637" i="1"/>
  <c r="Q2637" i="1"/>
  <c r="S2637" i="1" s="1"/>
  <c r="R2636" i="1"/>
  <c r="Q2636" i="1"/>
  <c r="R2635" i="1"/>
  <c r="Q2635" i="1"/>
  <c r="R2634" i="1"/>
  <c r="Q2634" i="1"/>
  <c r="R2633" i="1"/>
  <c r="Q2633" i="1"/>
  <c r="S2633" i="1" s="1"/>
  <c r="R2632" i="1"/>
  <c r="Q2632" i="1"/>
  <c r="R2631" i="1"/>
  <c r="Q2631" i="1"/>
  <c r="R2630" i="1"/>
  <c r="Q2630" i="1"/>
  <c r="R2629" i="1"/>
  <c r="Q2629" i="1"/>
  <c r="S2629" i="1" s="1"/>
  <c r="R2628" i="1"/>
  <c r="Q2628" i="1"/>
  <c r="R2627" i="1"/>
  <c r="Q2627" i="1"/>
  <c r="R2626" i="1"/>
  <c r="Q2626" i="1"/>
  <c r="R2625" i="1"/>
  <c r="Q2625" i="1"/>
  <c r="S2625" i="1" s="1"/>
  <c r="R2624" i="1"/>
  <c r="Q2624" i="1"/>
  <c r="R2623" i="1"/>
  <c r="Q2623" i="1"/>
  <c r="R2622" i="1"/>
  <c r="Q2622" i="1"/>
  <c r="R2621" i="1"/>
  <c r="Q2621" i="1"/>
  <c r="S2621" i="1" s="1"/>
  <c r="R2620" i="1"/>
  <c r="Q2620" i="1"/>
  <c r="R2619" i="1"/>
  <c r="Q2619" i="1"/>
  <c r="R2618" i="1"/>
  <c r="Q2618" i="1"/>
  <c r="R2617" i="1"/>
  <c r="Q2617" i="1"/>
  <c r="S2617" i="1" s="1"/>
  <c r="R2616" i="1"/>
  <c r="Q2616" i="1"/>
  <c r="R2615" i="1"/>
  <c r="Q2615" i="1"/>
  <c r="R2614" i="1"/>
  <c r="Q2614" i="1"/>
  <c r="R2613" i="1"/>
  <c r="Q2613" i="1"/>
  <c r="S2613" i="1" s="1"/>
  <c r="R2612" i="1"/>
  <c r="Q2612" i="1"/>
  <c r="R2611" i="1"/>
  <c r="Q2611" i="1"/>
  <c r="R2610" i="1"/>
  <c r="Q2610" i="1"/>
  <c r="R2609" i="1"/>
  <c r="Q2609" i="1"/>
  <c r="S2609" i="1" s="1"/>
  <c r="R2608" i="1"/>
  <c r="Q2608" i="1"/>
  <c r="R2607" i="1"/>
  <c r="Q2607" i="1"/>
  <c r="R2606" i="1"/>
  <c r="Q2606" i="1"/>
  <c r="R2605" i="1"/>
  <c r="Q2605" i="1"/>
  <c r="S2605" i="1" s="1"/>
  <c r="R2604" i="1"/>
  <c r="Q2604" i="1"/>
  <c r="R2603" i="1"/>
  <c r="Q2603" i="1"/>
  <c r="R2602" i="1"/>
  <c r="Q2602" i="1"/>
  <c r="R2601" i="1"/>
  <c r="Q2601" i="1"/>
  <c r="S2601" i="1" s="1"/>
  <c r="R2600" i="1"/>
  <c r="Q2600" i="1"/>
  <c r="R2599" i="1"/>
  <c r="Q2599" i="1"/>
  <c r="R2598" i="1"/>
  <c r="Q2598" i="1"/>
  <c r="R2597" i="1"/>
  <c r="Q2597" i="1"/>
  <c r="S2597" i="1" s="1"/>
  <c r="R2596" i="1"/>
  <c r="Q2596" i="1"/>
  <c r="R2595" i="1"/>
  <c r="Q2595" i="1"/>
  <c r="R2594" i="1"/>
  <c r="Q2594" i="1"/>
  <c r="R2593" i="1"/>
  <c r="Q2593" i="1"/>
  <c r="S2593" i="1" s="1"/>
  <c r="R2592" i="1"/>
  <c r="Q2592" i="1"/>
  <c r="R2591" i="1"/>
  <c r="Q2591" i="1"/>
  <c r="R2590" i="1"/>
  <c r="Q2590" i="1"/>
  <c r="R2589" i="1"/>
  <c r="Q2589" i="1"/>
  <c r="S2589" i="1" s="1"/>
  <c r="R2588" i="1"/>
  <c r="Q2588" i="1"/>
  <c r="R2587" i="1"/>
  <c r="Q2587" i="1"/>
  <c r="R2586" i="1"/>
  <c r="Q2586" i="1"/>
  <c r="R2585" i="1"/>
  <c r="Q2585" i="1"/>
  <c r="S2585" i="1" s="1"/>
  <c r="R2584" i="1"/>
  <c r="Q2584" i="1"/>
  <c r="R2583" i="1"/>
  <c r="Q2583" i="1"/>
  <c r="R2582" i="1"/>
  <c r="Q2582" i="1"/>
  <c r="R2581" i="1"/>
  <c r="Q2581" i="1"/>
  <c r="R2580" i="1"/>
  <c r="Q2580" i="1"/>
  <c r="R2579" i="1"/>
  <c r="Q2579" i="1"/>
  <c r="R2578" i="1"/>
  <c r="Q2578" i="1"/>
  <c r="R2577" i="1"/>
  <c r="Q2577" i="1"/>
  <c r="S2577" i="1" s="1"/>
  <c r="R2576" i="1"/>
  <c r="Q2576" i="1"/>
  <c r="R2575" i="1"/>
  <c r="Q2575" i="1"/>
  <c r="R2574" i="1"/>
  <c r="Q2574" i="1"/>
  <c r="R2573" i="1"/>
  <c r="Q2573" i="1"/>
  <c r="S2573" i="1" s="1"/>
  <c r="R2572" i="1"/>
  <c r="Q2572" i="1"/>
  <c r="R2571" i="1"/>
  <c r="Q2571" i="1"/>
  <c r="R2570" i="1"/>
  <c r="Q2570" i="1"/>
  <c r="R2569" i="1"/>
  <c r="Q2569" i="1"/>
  <c r="S2569" i="1" s="1"/>
  <c r="R2568" i="1"/>
  <c r="Q2568" i="1"/>
  <c r="R2567" i="1"/>
  <c r="Q2567" i="1"/>
  <c r="R2566" i="1"/>
  <c r="Q2566" i="1"/>
  <c r="R2565" i="1"/>
  <c r="Q2565" i="1"/>
  <c r="S2565" i="1" s="1"/>
  <c r="R2564" i="1"/>
  <c r="Q2564" i="1"/>
  <c r="R2563" i="1"/>
  <c r="Q2563" i="1"/>
  <c r="R2562" i="1"/>
  <c r="Q2562" i="1"/>
  <c r="R2561" i="1"/>
  <c r="Q2561" i="1"/>
  <c r="S2561" i="1" s="1"/>
  <c r="R2560" i="1"/>
  <c r="Q2560" i="1"/>
  <c r="R2559" i="1"/>
  <c r="Q2559" i="1"/>
  <c r="R2558" i="1"/>
  <c r="Q2558" i="1"/>
  <c r="R2557" i="1"/>
  <c r="Q2557" i="1"/>
  <c r="S2557" i="1" s="1"/>
  <c r="R2556" i="1"/>
  <c r="Q2556" i="1"/>
  <c r="R2555" i="1"/>
  <c r="Q2555" i="1"/>
  <c r="R2554" i="1"/>
  <c r="Q2554" i="1"/>
  <c r="R2553" i="1"/>
  <c r="Q2553" i="1"/>
  <c r="S2553" i="1" s="1"/>
  <c r="R2552" i="1"/>
  <c r="Q2552" i="1"/>
  <c r="R2551" i="1"/>
  <c r="Q2551" i="1"/>
  <c r="R2550" i="1"/>
  <c r="Q2550" i="1"/>
  <c r="R2549" i="1"/>
  <c r="Q2549" i="1"/>
  <c r="R2548" i="1"/>
  <c r="Q2548" i="1"/>
  <c r="R2547" i="1"/>
  <c r="Q2547" i="1"/>
  <c r="R2546" i="1"/>
  <c r="Q2546" i="1"/>
  <c r="R2545" i="1"/>
  <c r="Q2545" i="1"/>
  <c r="S2545" i="1" s="1"/>
  <c r="R2544" i="1"/>
  <c r="Q2544" i="1"/>
  <c r="R2543" i="1"/>
  <c r="Q2543" i="1"/>
  <c r="R2542" i="1"/>
  <c r="Q2542" i="1"/>
  <c r="S2542" i="1" s="1"/>
  <c r="R2541" i="1"/>
  <c r="Q2541" i="1"/>
  <c r="S2541" i="1" s="1"/>
  <c r="R2540" i="1"/>
  <c r="Q2540" i="1"/>
  <c r="R2539" i="1"/>
  <c r="Q2539" i="1"/>
  <c r="R2538" i="1"/>
  <c r="Q2538" i="1"/>
  <c r="S2538" i="1" s="1"/>
  <c r="R2537" i="1"/>
  <c r="Q2537" i="1"/>
  <c r="S2537" i="1" s="1"/>
  <c r="R2536" i="1"/>
  <c r="Q2536" i="1"/>
  <c r="R2535" i="1"/>
  <c r="Q2535" i="1"/>
  <c r="R2534" i="1"/>
  <c r="Q2534" i="1"/>
  <c r="S2534" i="1" s="1"/>
  <c r="R2533" i="1"/>
  <c r="Q2533" i="1"/>
  <c r="R2532" i="1"/>
  <c r="Q2532" i="1"/>
  <c r="R2531" i="1"/>
  <c r="Q2531" i="1"/>
  <c r="R2530" i="1"/>
  <c r="Q2530" i="1"/>
  <c r="S2530" i="1" s="1"/>
  <c r="R2529" i="1"/>
  <c r="Q2529" i="1"/>
  <c r="S2529" i="1" s="1"/>
  <c r="R2528" i="1"/>
  <c r="Q2528" i="1"/>
  <c r="R2527" i="1"/>
  <c r="Q2527" i="1"/>
  <c r="R2526" i="1"/>
  <c r="Q2526" i="1"/>
  <c r="S2526" i="1" s="1"/>
  <c r="R2525" i="1"/>
  <c r="Q2525" i="1"/>
  <c r="S2525" i="1" s="1"/>
  <c r="R2524" i="1"/>
  <c r="Q2524" i="1"/>
  <c r="R2523" i="1"/>
  <c r="Q2523" i="1"/>
  <c r="R2522" i="1"/>
  <c r="Q2522" i="1"/>
  <c r="S2522" i="1" s="1"/>
  <c r="R2521" i="1"/>
  <c r="Q2521" i="1"/>
  <c r="S2521" i="1" s="1"/>
  <c r="R2520" i="1"/>
  <c r="Q2520" i="1"/>
  <c r="R2519" i="1"/>
  <c r="Q2519" i="1"/>
  <c r="R2518" i="1"/>
  <c r="Q2518" i="1"/>
  <c r="S2518" i="1" s="1"/>
  <c r="R2517" i="1"/>
  <c r="Q2517" i="1"/>
  <c r="S2517" i="1" s="1"/>
  <c r="R2516" i="1"/>
  <c r="Q2516" i="1"/>
  <c r="R2515" i="1"/>
  <c r="Q2515" i="1"/>
  <c r="R2514" i="1"/>
  <c r="Q2514" i="1"/>
  <c r="R2513" i="1"/>
  <c r="Q2513" i="1"/>
  <c r="S2513" i="1" s="1"/>
  <c r="R2512" i="1"/>
  <c r="Q2512" i="1"/>
  <c r="R2511" i="1"/>
  <c r="Q2511" i="1"/>
  <c r="R2510" i="1"/>
  <c r="Q2510" i="1"/>
  <c r="S2510" i="1" s="1"/>
  <c r="R2509" i="1"/>
  <c r="Q2509" i="1"/>
  <c r="S2509" i="1" s="1"/>
  <c r="R2508" i="1"/>
  <c r="Q2508" i="1"/>
  <c r="R2507" i="1"/>
  <c r="Q2507" i="1"/>
  <c r="R2506" i="1"/>
  <c r="Q2506" i="1"/>
  <c r="S2506" i="1" s="1"/>
  <c r="R2505" i="1"/>
  <c r="Q2505" i="1"/>
  <c r="S2505" i="1" s="1"/>
  <c r="R2504" i="1"/>
  <c r="Q2504" i="1"/>
  <c r="R2503" i="1"/>
  <c r="Q2503" i="1"/>
  <c r="R2502" i="1"/>
  <c r="Q2502" i="1"/>
  <c r="S2502" i="1" s="1"/>
  <c r="R2501" i="1"/>
  <c r="Q2501" i="1"/>
  <c r="S2501" i="1" s="1"/>
  <c r="R2500" i="1"/>
  <c r="Q2500" i="1"/>
  <c r="R2499" i="1"/>
  <c r="Q2499" i="1"/>
  <c r="R2498" i="1"/>
  <c r="Q2498" i="1"/>
  <c r="S2498" i="1" s="1"/>
  <c r="R2497" i="1"/>
  <c r="Q2497" i="1"/>
  <c r="S2497" i="1" s="1"/>
  <c r="R2496" i="1"/>
  <c r="Q2496" i="1"/>
  <c r="R2495" i="1"/>
  <c r="Q2495" i="1"/>
  <c r="R2494" i="1"/>
  <c r="Q2494" i="1"/>
  <c r="S2494" i="1" s="1"/>
  <c r="R2493" i="1"/>
  <c r="Q2493" i="1"/>
  <c r="S2493" i="1" s="1"/>
  <c r="R2492" i="1"/>
  <c r="Q2492" i="1"/>
  <c r="R2491" i="1"/>
  <c r="Q2491" i="1"/>
  <c r="R2490" i="1"/>
  <c r="Q2490" i="1"/>
  <c r="S2490" i="1" s="1"/>
  <c r="R2489" i="1"/>
  <c r="Q2489" i="1"/>
  <c r="R2488" i="1"/>
  <c r="Q2488" i="1"/>
  <c r="R2487" i="1"/>
  <c r="Q2487" i="1"/>
  <c r="R2486" i="1"/>
  <c r="Q2486" i="1"/>
  <c r="S2486" i="1" s="1"/>
  <c r="R2485" i="1"/>
  <c r="Q2485" i="1"/>
  <c r="S2485" i="1" s="1"/>
  <c r="R2484" i="1"/>
  <c r="Q2484" i="1"/>
  <c r="R2483" i="1"/>
  <c r="Q2483" i="1"/>
  <c r="R2482" i="1"/>
  <c r="Q2482" i="1"/>
  <c r="S2482" i="1" s="1"/>
  <c r="R2481" i="1"/>
  <c r="Q2481" i="1"/>
  <c r="S2481" i="1" s="1"/>
  <c r="R2480" i="1"/>
  <c r="Q2480" i="1"/>
  <c r="R2479" i="1"/>
  <c r="Q2479" i="1"/>
  <c r="R2478" i="1"/>
  <c r="Q2478" i="1"/>
  <c r="S2478" i="1" s="1"/>
  <c r="R2477" i="1"/>
  <c r="Q2477" i="1"/>
  <c r="S2477" i="1" s="1"/>
  <c r="R2476" i="1"/>
  <c r="Q2476" i="1"/>
  <c r="R2475" i="1"/>
  <c r="Q2475" i="1"/>
  <c r="R2474" i="1"/>
  <c r="Q2474" i="1"/>
  <c r="S2474" i="1" s="1"/>
  <c r="R2473" i="1"/>
  <c r="Q2473" i="1"/>
  <c r="S2473" i="1" s="1"/>
  <c r="R2472" i="1"/>
  <c r="Q2472" i="1"/>
  <c r="R2471" i="1"/>
  <c r="Q2471" i="1"/>
  <c r="R2470" i="1"/>
  <c r="Q2470" i="1"/>
  <c r="S2470" i="1" s="1"/>
  <c r="R2469" i="1"/>
  <c r="Q2469" i="1"/>
  <c r="S2469" i="1" s="1"/>
  <c r="R2468" i="1"/>
  <c r="Q2468" i="1"/>
  <c r="R2467" i="1"/>
  <c r="Q2467" i="1"/>
  <c r="R2466" i="1"/>
  <c r="Q2466" i="1"/>
  <c r="S2466" i="1" s="1"/>
  <c r="R2465" i="1"/>
  <c r="Q2465" i="1"/>
  <c r="S2465" i="1" s="1"/>
  <c r="R2464" i="1"/>
  <c r="Q2464" i="1"/>
  <c r="R2463" i="1"/>
  <c r="Q2463" i="1"/>
  <c r="R2462" i="1"/>
  <c r="Q2462" i="1"/>
  <c r="S2462" i="1" s="1"/>
  <c r="R2461" i="1"/>
  <c r="Q2461" i="1"/>
  <c r="S2461" i="1" s="1"/>
  <c r="R2460" i="1"/>
  <c r="Q2460" i="1"/>
  <c r="R2459" i="1"/>
  <c r="Q2459" i="1"/>
  <c r="R2458" i="1"/>
  <c r="Q2458" i="1"/>
  <c r="S2458" i="1" s="1"/>
  <c r="R2457" i="1"/>
  <c r="Q2457" i="1"/>
  <c r="S2457" i="1" s="1"/>
  <c r="R2456" i="1"/>
  <c r="Q2456" i="1"/>
  <c r="R2455" i="1"/>
  <c r="Q2455" i="1"/>
  <c r="R2454" i="1"/>
  <c r="Q2454" i="1"/>
  <c r="S2454" i="1" s="1"/>
  <c r="R2453" i="1"/>
  <c r="Q2453" i="1"/>
  <c r="S2453" i="1" s="1"/>
  <c r="R2452" i="1"/>
  <c r="Q2452" i="1"/>
  <c r="R2451" i="1"/>
  <c r="Q2451" i="1"/>
  <c r="R2450" i="1"/>
  <c r="Q2450" i="1"/>
  <c r="R2449" i="1"/>
  <c r="Q2449" i="1"/>
  <c r="R2448" i="1"/>
  <c r="Q2448" i="1"/>
  <c r="R2447" i="1"/>
  <c r="Q2447" i="1"/>
  <c r="R2446" i="1"/>
  <c r="Q2446" i="1"/>
  <c r="S2446" i="1" s="1"/>
  <c r="R2445" i="1"/>
  <c r="Q2445" i="1"/>
  <c r="S2445" i="1" s="1"/>
  <c r="R2444" i="1"/>
  <c r="Q2444" i="1"/>
  <c r="R2443" i="1"/>
  <c r="Q2443" i="1"/>
  <c r="R2442" i="1"/>
  <c r="Q2442" i="1"/>
  <c r="S2442" i="1" s="1"/>
  <c r="R2441" i="1"/>
  <c r="Q2441" i="1"/>
  <c r="R2440" i="1"/>
  <c r="Q2440" i="1"/>
  <c r="R2439" i="1"/>
  <c r="Q2439" i="1"/>
  <c r="R2438" i="1"/>
  <c r="Q2438" i="1"/>
  <c r="S2438" i="1" s="1"/>
  <c r="R2437" i="1"/>
  <c r="Q2437" i="1"/>
  <c r="R2436" i="1"/>
  <c r="Q2436" i="1"/>
  <c r="R2435" i="1"/>
  <c r="Q2435" i="1"/>
  <c r="R2434" i="1"/>
  <c r="Q2434" i="1"/>
  <c r="S2434" i="1" s="1"/>
  <c r="R2433" i="1"/>
  <c r="Q2433" i="1"/>
  <c r="R2432" i="1"/>
  <c r="Q2432" i="1"/>
  <c r="R2431" i="1"/>
  <c r="Q2431" i="1"/>
  <c r="R2430" i="1"/>
  <c r="Q2430" i="1"/>
  <c r="S2430" i="1" s="1"/>
  <c r="R2429" i="1"/>
  <c r="Q2429" i="1"/>
  <c r="S2429" i="1" s="1"/>
  <c r="R2428" i="1"/>
  <c r="Q2428" i="1"/>
  <c r="R2427" i="1"/>
  <c r="Q2427" i="1"/>
  <c r="R2426" i="1"/>
  <c r="Q2426" i="1"/>
  <c r="R2425" i="1"/>
  <c r="Q2425" i="1"/>
  <c r="R2424" i="1"/>
  <c r="Q2424" i="1"/>
  <c r="R2423" i="1"/>
  <c r="Q2423" i="1"/>
  <c r="R2422" i="1"/>
  <c r="Q2422" i="1"/>
  <c r="S2422" i="1" s="1"/>
  <c r="R2421" i="1"/>
  <c r="Q2421" i="1"/>
  <c r="S2421" i="1" s="1"/>
  <c r="R2420" i="1"/>
  <c r="Q2420" i="1"/>
  <c r="R2419" i="1"/>
  <c r="Q2419" i="1"/>
  <c r="R2418" i="1"/>
  <c r="Q2418" i="1"/>
  <c r="S2418" i="1" s="1"/>
  <c r="R2417" i="1"/>
  <c r="Q2417" i="1"/>
  <c r="S2417" i="1" s="1"/>
  <c r="R2416" i="1"/>
  <c r="Q2416" i="1"/>
  <c r="R2415" i="1"/>
  <c r="Q2415" i="1"/>
  <c r="R2414" i="1"/>
  <c r="Q2414" i="1"/>
  <c r="S2414" i="1" s="1"/>
  <c r="R2413" i="1"/>
  <c r="Q2413" i="1"/>
  <c r="S2413" i="1" s="1"/>
  <c r="R2412" i="1"/>
  <c r="Q2412" i="1"/>
  <c r="R2411" i="1"/>
  <c r="Q2411" i="1"/>
  <c r="R2410" i="1"/>
  <c r="Q2410" i="1"/>
  <c r="S2410" i="1" s="1"/>
  <c r="R2409" i="1"/>
  <c r="Q2409" i="1"/>
  <c r="R2408" i="1"/>
  <c r="Q2408" i="1"/>
  <c r="R2407" i="1"/>
  <c r="Q2407" i="1"/>
  <c r="R2406" i="1"/>
  <c r="Q2406" i="1"/>
  <c r="S2406" i="1" s="1"/>
  <c r="R2405" i="1"/>
  <c r="Q2405" i="1"/>
  <c r="S2405" i="1" s="1"/>
  <c r="R2404" i="1"/>
  <c r="Q2404" i="1"/>
  <c r="R2403" i="1"/>
  <c r="Q2403" i="1"/>
  <c r="R2402" i="1"/>
  <c r="Q2402" i="1"/>
  <c r="S2402" i="1" s="1"/>
  <c r="R2401" i="1"/>
  <c r="Q2401" i="1"/>
  <c r="S2401" i="1" s="1"/>
  <c r="R2400" i="1"/>
  <c r="Q2400" i="1"/>
  <c r="R2399" i="1"/>
  <c r="Q2399" i="1"/>
  <c r="R2398" i="1"/>
  <c r="Q2398" i="1"/>
  <c r="S2398" i="1" s="1"/>
  <c r="R2397" i="1"/>
  <c r="Q2397" i="1"/>
  <c r="S2397" i="1" s="1"/>
  <c r="R2396" i="1"/>
  <c r="Q2396" i="1"/>
  <c r="R2395" i="1"/>
  <c r="Q2395" i="1"/>
  <c r="R2394" i="1"/>
  <c r="Q2394" i="1"/>
  <c r="S2394" i="1" s="1"/>
  <c r="R2393" i="1"/>
  <c r="Q2393" i="1"/>
  <c r="S2393" i="1" s="1"/>
  <c r="R2392" i="1"/>
  <c r="Q2392" i="1"/>
  <c r="R2391" i="1"/>
  <c r="Q2391" i="1"/>
  <c r="R2390" i="1"/>
  <c r="Q2390" i="1"/>
  <c r="S2390" i="1" s="1"/>
  <c r="R2389" i="1"/>
  <c r="Q2389" i="1"/>
  <c r="S2389" i="1" s="1"/>
  <c r="R2388" i="1"/>
  <c r="Q2388" i="1"/>
  <c r="R2387" i="1"/>
  <c r="Q2387" i="1"/>
  <c r="R2386" i="1"/>
  <c r="Q2386" i="1"/>
  <c r="S2386" i="1" s="1"/>
  <c r="R2385" i="1"/>
  <c r="Q2385" i="1"/>
  <c r="R2384" i="1"/>
  <c r="Q2384" i="1"/>
  <c r="R2383" i="1"/>
  <c r="Q2383" i="1"/>
  <c r="R2382" i="1"/>
  <c r="Q2382" i="1"/>
  <c r="R2381" i="1"/>
  <c r="Q2381" i="1"/>
  <c r="S2381" i="1" s="1"/>
  <c r="R2380" i="1"/>
  <c r="Q2380" i="1"/>
  <c r="R2379" i="1"/>
  <c r="Q2379" i="1"/>
  <c r="R2378" i="1"/>
  <c r="Q2378" i="1"/>
  <c r="R2377" i="1"/>
  <c r="Q2377" i="1"/>
  <c r="S2377" i="1" s="1"/>
  <c r="R2376" i="1"/>
  <c r="Q2376" i="1"/>
  <c r="R2375" i="1"/>
  <c r="Q2375" i="1"/>
  <c r="R2374" i="1"/>
  <c r="Q2374" i="1"/>
  <c r="R2373" i="1"/>
  <c r="Q2373" i="1"/>
  <c r="S2373" i="1" s="1"/>
  <c r="R2372" i="1"/>
  <c r="Q2372" i="1"/>
  <c r="R2371" i="1"/>
  <c r="Q2371" i="1"/>
  <c r="R2370" i="1"/>
  <c r="Q2370" i="1"/>
  <c r="R2369" i="1"/>
  <c r="Q2369" i="1"/>
  <c r="S2369" i="1" s="1"/>
  <c r="R2368" i="1"/>
  <c r="Q2368" i="1"/>
  <c r="R2367" i="1"/>
  <c r="Q2367" i="1"/>
  <c r="R2366" i="1"/>
  <c r="Q2366" i="1"/>
  <c r="R2365" i="1"/>
  <c r="Q2365" i="1"/>
  <c r="S2365" i="1" s="1"/>
  <c r="R2364" i="1"/>
  <c r="Q2364" i="1"/>
  <c r="R2363" i="1"/>
  <c r="Q2363" i="1"/>
  <c r="R2362" i="1"/>
  <c r="Q2362" i="1"/>
  <c r="R2361" i="1"/>
  <c r="Q2361" i="1"/>
  <c r="S2361" i="1" s="1"/>
  <c r="R2360" i="1"/>
  <c r="Q2360" i="1"/>
  <c r="R2359" i="1"/>
  <c r="Q2359" i="1"/>
  <c r="R2358" i="1"/>
  <c r="Q2358" i="1"/>
  <c r="R2357" i="1"/>
  <c r="Q2357" i="1"/>
  <c r="S2357" i="1" s="1"/>
  <c r="R2356" i="1"/>
  <c r="Q2356" i="1"/>
  <c r="R2355" i="1"/>
  <c r="Q2355" i="1"/>
  <c r="R2354" i="1"/>
  <c r="Q2354" i="1"/>
  <c r="R2353" i="1"/>
  <c r="Q2353" i="1"/>
  <c r="R2352" i="1"/>
  <c r="Q2352" i="1"/>
  <c r="R2351" i="1"/>
  <c r="Q2351" i="1"/>
  <c r="R2350" i="1"/>
  <c r="Q2350" i="1"/>
  <c r="R2349" i="1"/>
  <c r="Q2349" i="1"/>
  <c r="R2348" i="1"/>
  <c r="Q2348" i="1"/>
  <c r="R2347" i="1"/>
  <c r="Q2347" i="1"/>
  <c r="R2346" i="1"/>
  <c r="Q2346" i="1"/>
  <c r="R2345" i="1"/>
  <c r="Q2345" i="1"/>
  <c r="S2345" i="1" s="1"/>
  <c r="R2344" i="1"/>
  <c r="Q2344" i="1"/>
  <c r="R2343" i="1"/>
  <c r="Q2343" i="1"/>
  <c r="R2342" i="1"/>
  <c r="Q2342" i="1"/>
  <c r="R2341" i="1"/>
  <c r="Q2341" i="1"/>
  <c r="S2341" i="1" s="1"/>
  <c r="R2340" i="1"/>
  <c r="Q2340" i="1"/>
  <c r="R2339" i="1"/>
  <c r="Q2339" i="1"/>
  <c r="R2338" i="1"/>
  <c r="Q2338" i="1"/>
  <c r="R2337" i="1"/>
  <c r="Q2337" i="1"/>
  <c r="S2337" i="1" s="1"/>
  <c r="R2336" i="1"/>
  <c r="Q2336" i="1"/>
  <c r="R2335" i="1"/>
  <c r="Q2335" i="1"/>
  <c r="R2334" i="1"/>
  <c r="Q2334" i="1"/>
  <c r="R2333" i="1"/>
  <c r="Q2333" i="1"/>
  <c r="S2333" i="1" s="1"/>
  <c r="R2332" i="1"/>
  <c r="Q2332" i="1"/>
  <c r="R2331" i="1"/>
  <c r="Q2331" i="1"/>
  <c r="R2330" i="1"/>
  <c r="Q2330" i="1"/>
  <c r="R2329" i="1"/>
  <c r="Q2329" i="1"/>
  <c r="S2329" i="1" s="1"/>
  <c r="R2328" i="1"/>
  <c r="Q2328" i="1"/>
  <c r="R2327" i="1"/>
  <c r="Q2327" i="1"/>
  <c r="R2326" i="1"/>
  <c r="Q2326" i="1"/>
  <c r="R2325" i="1"/>
  <c r="Q2325" i="1"/>
  <c r="S2325" i="1" s="1"/>
  <c r="R2324" i="1"/>
  <c r="Q2324" i="1"/>
  <c r="R2323" i="1"/>
  <c r="Q2323" i="1"/>
  <c r="R2322" i="1"/>
  <c r="Q2322" i="1"/>
  <c r="R2321" i="1"/>
  <c r="Q2321" i="1"/>
  <c r="S2321" i="1" s="1"/>
  <c r="R2320" i="1"/>
  <c r="Q2320" i="1"/>
  <c r="R2319" i="1"/>
  <c r="Q2319" i="1"/>
  <c r="R2318" i="1"/>
  <c r="Q2318" i="1"/>
  <c r="R2317" i="1"/>
  <c r="Q2317" i="1"/>
  <c r="S2317" i="1" s="1"/>
  <c r="R2316" i="1"/>
  <c r="Q2316" i="1"/>
  <c r="R2315" i="1"/>
  <c r="Q2315" i="1"/>
  <c r="R2314" i="1"/>
  <c r="Q2314" i="1"/>
  <c r="R2313" i="1"/>
  <c r="Q2313" i="1"/>
  <c r="S2313" i="1" s="1"/>
  <c r="R2312" i="1"/>
  <c r="Q2312" i="1"/>
  <c r="R2311" i="1"/>
  <c r="Q2311" i="1"/>
  <c r="R2310" i="1"/>
  <c r="Q2310" i="1"/>
  <c r="R2309" i="1"/>
  <c r="Q2309" i="1"/>
  <c r="S2309" i="1" s="1"/>
  <c r="R2308" i="1"/>
  <c r="Q2308" i="1"/>
  <c r="R2307" i="1"/>
  <c r="Q2307" i="1"/>
  <c r="R2306" i="1"/>
  <c r="Q2306" i="1"/>
  <c r="R2305" i="1"/>
  <c r="Q2305" i="1"/>
  <c r="S2305" i="1" s="1"/>
  <c r="R2304" i="1"/>
  <c r="Q2304" i="1"/>
  <c r="R2303" i="1"/>
  <c r="Q2303" i="1"/>
  <c r="R2302" i="1"/>
  <c r="Q2302" i="1"/>
  <c r="R2301" i="1"/>
  <c r="Q2301" i="1"/>
  <c r="S2301" i="1" s="1"/>
  <c r="R2300" i="1"/>
  <c r="Q2300" i="1"/>
  <c r="R2299" i="1"/>
  <c r="Q2299" i="1"/>
  <c r="R2298" i="1"/>
  <c r="Q2298" i="1"/>
  <c r="R2297" i="1"/>
  <c r="Q2297" i="1"/>
  <c r="S2297" i="1" s="1"/>
  <c r="R2296" i="1"/>
  <c r="Q2296" i="1"/>
  <c r="R2295" i="1"/>
  <c r="Q2295" i="1"/>
  <c r="R2294" i="1"/>
  <c r="Q2294" i="1"/>
  <c r="R2293" i="1"/>
  <c r="Q2293" i="1"/>
  <c r="S2293" i="1" s="1"/>
  <c r="R2292" i="1"/>
  <c r="Q2292" i="1"/>
  <c r="R2291" i="1"/>
  <c r="Q2291" i="1"/>
  <c r="R2290" i="1"/>
  <c r="Q2290" i="1"/>
  <c r="R2289" i="1"/>
  <c r="Q2289" i="1"/>
  <c r="S2289" i="1" s="1"/>
  <c r="R2288" i="1"/>
  <c r="Q2288" i="1"/>
  <c r="R2287" i="1"/>
  <c r="Q2287" i="1"/>
  <c r="R2286" i="1"/>
  <c r="Q2286" i="1"/>
  <c r="R2285" i="1"/>
  <c r="Q2285" i="1"/>
  <c r="S2285" i="1" s="1"/>
  <c r="R2284" i="1"/>
  <c r="Q2284" i="1"/>
  <c r="R2283" i="1"/>
  <c r="Q2283" i="1"/>
  <c r="R2282" i="1"/>
  <c r="Q2282" i="1"/>
  <c r="R2281" i="1"/>
  <c r="Q2281" i="1"/>
  <c r="S2281" i="1" s="1"/>
  <c r="R2280" i="1"/>
  <c r="Q2280" i="1"/>
  <c r="R2279" i="1"/>
  <c r="Q2279" i="1"/>
  <c r="R2278" i="1"/>
  <c r="Q2278" i="1"/>
  <c r="R2277" i="1"/>
  <c r="Q2277" i="1"/>
  <c r="S2277" i="1" s="1"/>
  <c r="R2276" i="1"/>
  <c r="Q2276" i="1"/>
  <c r="R2275" i="1"/>
  <c r="Q2275" i="1"/>
  <c r="R2274" i="1"/>
  <c r="Q2274" i="1"/>
  <c r="R2273" i="1"/>
  <c r="Q2273" i="1"/>
  <c r="S2273" i="1" s="1"/>
  <c r="R2272" i="1"/>
  <c r="Q2272" i="1"/>
  <c r="R2271" i="1"/>
  <c r="Q2271" i="1"/>
  <c r="R2270" i="1"/>
  <c r="Q2270" i="1"/>
  <c r="R2269" i="1"/>
  <c r="Q2269" i="1"/>
  <c r="S2269" i="1" s="1"/>
  <c r="R2268" i="1"/>
  <c r="Q2268" i="1"/>
  <c r="R2267" i="1"/>
  <c r="Q2267" i="1"/>
  <c r="R2266" i="1"/>
  <c r="Q2266" i="1"/>
  <c r="R2265" i="1"/>
  <c r="Q2265" i="1"/>
  <c r="S2265" i="1" s="1"/>
  <c r="R2264" i="1"/>
  <c r="Q2264" i="1"/>
  <c r="R2263" i="1"/>
  <c r="Q2263" i="1"/>
  <c r="R2262" i="1"/>
  <c r="Q2262" i="1"/>
  <c r="R2261" i="1"/>
  <c r="Q2261" i="1"/>
  <c r="S2261" i="1" s="1"/>
  <c r="R2260" i="1"/>
  <c r="Q2260" i="1"/>
  <c r="R2259" i="1"/>
  <c r="Q2259" i="1"/>
  <c r="R2258" i="1"/>
  <c r="Q2258" i="1"/>
  <c r="R2257" i="1"/>
  <c r="Q2257" i="1"/>
  <c r="S2257" i="1" s="1"/>
  <c r="R2256" i="1"/>
  <c r="Q2256" i="1"/>
  <c r="R2255" i="1"/>
  <c r="Q2255" i="1"/>
  <c r="R2254" i="1"/>
  <c r="Q2254" i="1"/>
  <c r="R2253" i="1"/>
  <c r="Q2253" i="1"/>
  <c r="S2253" i="1" s="1"/>
  <c r="R2252" i="1"/>
  <c r="Q2252" i="1"/>
  <c r="R2251" i="1"/>
  <c r="Q2251" i="1"/>
  <c r="R2250" i="1"/>
  <c r="Q2250" i="1"/>
  <c r="R2249" i="1"/>
  <c r="Q2249" i="1"/>
  <c r="S2249" i="1" s="1"/>
  <c r="R2248" i="1"/>
  <c r="Q2248" i="1"/>
  <c r="R2247" i="1"/>
  <c r="Q2247" i="1"/>
  <c r="R2246" i="1"/>
  <c r="Q2246" i="1"/>
  <c r="R2245" i="1"/>
  <c r="Q2245" i="1"/>
  <c r="S2245" i="1" s="1"/>
  <c r="R2244" i="1"/>
  <c r="Q2244" i="1"/>
  <c r="R2243" i="1"/>
  <c r="Q2243" i="1"/>
  <c r="R2242" i="1"/>
  <c r="Q2242" i="1"/>
  <c r="R2241" i="1"/>
  <c r="Q2241" i="1"/>
  <c r="S2241" i="1" s="1"/>
  <c r="R2240" i="1"/>
  <c r="Q2240" i="1"/>
  <c r="R2239" i="1"/>
  <c r="Q2239" i="1"/>
  <c r="R2238" i="1"/>
  <c r="Q2238" i="1"/>
  <c r="R2237" i="1"/>
  <c r="Q2237" i="1"/>
  <c r="S2237" i="1" s="1"/>
  <c r="R2236" i="1"/>
  <c r="Q2236" i="1"/>
  <c r="R2235" i="1"/>
  <c r="Q2235" i="1"/>
  <c r="R2234" i="1"/>
  <c r="Q2234" i="1"/>
  <c r="R2233" i="1"/>
  <c r="Q2233" i="1"/>
  <c r="S2233" i="1" s="1"/>
  <c r="R2232" i="1"/>
  <c r="Q2232" i="1"/>
  <c r="R2231" i="1"/>
  <c r="Q2231" i="1"/>
  <c r="R2230" i="1"/>
  <c r="Q2230" i="1"/>
  <c r="R2229" i="1"/>
  <c r="Q2229" i="1"/>
  <c r="R2228" i="1"/>
  <c r="Q2228" i="1"/>
  <c r="R2227" i="1"/>
  <c r="Q2227" i="1"/>
  <c r="R2226" i="1"/>
  <c r="Q2226" i="1"/>
  <c r="R2225" i="1"/>
  <c r="Q2225" i="1"/>
  <c r="R2224" i="1"/>
  <c r="Q2224" i="1"/>
  <c r="R2223" i="1"/>
  <c r="Q2223" i="1"/>
  <c r="R2222" i="1"/>
  <c r="Q2222" i="1"/>
  <c r="R2221" i="1"/>
  <c r="Q2221" i="1"/>
  <c r="S2221" i="1" s="1"/>
  <c r="R2220" i="1"/>
  <c r="Q2220" i="1"/>
  <c r="R2219" i="1"/>
  <c r="Q2219" i="1"/>
  <c r="R2218" i="1"/>
  <c r="Q2218" i="1"/>
  <c r="R2217" i="1"/>
  <c r="Q2217" i="1"/>
  <c r="S2217" i="1" s="1"/>
  <c r="R2216" i="1"/>
  <c r="Q2216" i="1"/>
  <c r="R2215" i="1"/>
  <c r="Q2215" i="1"/>
  <c r="R2214" i="1"/>
  <c r="Q2214" i="1"/>
  <c r="R2213" i="1"/>
  <c r="Q2213" i="1"/>
  <c r="S2213" i="1" s="1"/>
  <c r="R2212" i="1"/>
  <c r="Q2212" i="1"/>
  <c r="R2211" i="1"/>
  <c r="Q2211" i="1"/>
  <c r="R2210" i="1"/>
  <c r="Q2210" i="1"/>
  <c r="R2209" i="1"/>
  <c r="Q2209" i="1"/>
  <c r="S2209" i="1" s="1"/>
  <c r="R2208" i="1"/>
  <c r="Q2208" i="1"/>
  <c r="R2207" i="1"/>
  <c r="Q2207" i="1"/>
  <c r="R2206" i="1"/>
  <c r="Q2206" i="1"/>
  <c r="R2205" i="1"/>
  <c r="Q2205" i="1"/>
  <c r="S2205" i="1" s="1"/>
  <c r="R2204" i="1"/>
  <c r="Q2204" i="1"/>
  <c r="R2203" i="1"/>
  <c r="Q2203" i="1"/>
  <c r="R2202" i="1"/>
  <c r="Q2202" i="1"/>
  <c r="R2201" i="1"/>
  <c r="Q2201" i="1"/>
  <c r="S2201" i="1" s="1"/>
  <c r="R2200" i="1"/>
  <c r="Q2200" i="1"/>
  <c r="R2199" i="1"/>
  <c r="Q2199" i="1"/>
  <c r="R2198" i="1"/>
  <c r="Q2198" i="1"/>
  <c r="R2197" i="1"/>
  <c r="Q2197" i="1"/>
  <c r="S2197" i="1" s="1"/>
  <c r="R2196" i="1"/>
  <c r="Q2196" i="1"/>
  <c r="R2195" i="1"/>
  <c r="Q2195" i="1"/>
  <c r="R2194" i="1"/>
  <c r="Q2194" i="1"/>
  <c r="R2193" i="1"/>
  <c r="Q2193" i="1"/>
  <c r="S2193" i="1" s="1"/>
  <c r="R2192" i="1"/>
  <c r="Q2192" i="1"/>
  <c r="R2191" i="1"/>
  <c r="Q2191" i="1"/>
  <c r="R2190" i="1"/>
  <c r="Q2190" i="1"/>
  <c r="R2189" i="1"/>
  <c r="Q2189" i="1"/>
  <c r="R2188" i="1"/>
  <c r="Q2188" i="1"/>
  <c r="R2187" i="1"/>
  <c r="Q2187" i="1"/>
  <c r="R2186" i="1"/>
  <c r="Q2186" i="1"/>
  <c r="R2185" i="1"/>
  <c r="Q2185" i="1"/>
  <c r="S2185" i="1" s="1"/>
  <c r="R2184" i="1"/>
  <c r="Q2184" i="1"/>
  <c r="R2183" i="1"/>
  <c r="Q2183" i="1"/>
  <c r="R2182" i="1"/>
  <c r="Q2182" i="1"/>
  <c r="R2181" i="1"/>
  <c r="Q2181" i="1"/>
  <c r="S2181" i="1" s="1"/>
  <c r="R2180" i="1"/>
  <c r="Q2180" i="1"/>
  <c r="R2179" i="1"/>
  <c r="Q2179" i="1"/>
  <c r="R2178" i="1"/>
  <c r="Q2178" i="1"/>
  <c r="R2177" i="1"/>
  <c r="Q2177" i="1"/>
  <c r="S2177" i="1" s="1"/>
  <c r="R2176" i="1"/>
  <c r="Q2176" i="1"/>
  <c r="R2175" i="1"/>
  <c r="Q2175" i="1"/>
  <c r="R2174" i="1"/>
  <c r="Q2174" i="1"/>
  <c r="R2173" i="1"/>
  <c r="Q2173" i="1"/>
  <c r="S2173" i="1" s="1"/>
  <c r="R2172" i="1"/>
  <c r="Q2172" i="1"/>
  <c r="R2171" i="1"/>
  <c r="Q2171" i="1"/>
  <c r="R2170" i="1"/>
  <c r="Q2170" i="1"/>
  <c r="R2169" i="1"/>
  <c r="Q2169" i="1"/>
  <c r="S2169" i="1" s="1"/>
  <c r="R2168" i="1"/>
  <c r="Q2168" i="1"/>
  <c r="R2167" i="1"/>
  <c r="Q2167" i="1"/>
  <c r="R2166" i="1"/>
  <c r="Q2166" i="1"/>
  <c r="R2165" i="1"/>
  <c r="Q2165" i="1"/>
  <c r="S2165" i="1" s="1"/>
  <c r="R2164" i="1"/>
  <c r="Q2164" i="1"/>
  <c r="R2163" i="1"/>
  <c r="Q2163" i="1"/>
  <c r="R2162" i="1"/>
  <c r="Q2162" i="1"/>
  <c r="R2161" i="1"/>
  <c r="Q2161" i="1"/>
  <c r="S2161" i="1" s="1"/>
  <c r="R2160" i="1"/>
  <c r="Q2160" i="1"/>
  <c r="R2159" i="1"/>
  <c r="Q2159" i="1"/>
  <c r="R2158" i="1"/>
  <c r="Q2158" i="1"/>
  <c r="R2157" i="1"/>
  <c r="Q2157" i="1"/>
  <c r="S2157" i="1" s="1"/>
  <c r="R2156" i="1"/>
  <c r="Q2156" i="1"/>
  <c r="R2155" i="1"/>
  <c r="Q2155" i="1"/>
  <c r="R2154" i="1"/>
  <c r="Q2154" i="1"/>
  <c r="R2153" i="1"/>
  <c r="Q2153" i="1"/>
  <c r="S2153" i="1" s="1"/>
  <c r="R2152" i="1"/>
  <c r="Q2152" i="1"/>
  <c r="R2151" i="1"/>
  <c r="Q2151" i="1"/>
  <c r="R2150" i="1"/>
  <c r="Q2150" i="1"/>
  <c r="R2149" i="1"/>
  <c r="Q2149" i="1"/>
  <c r="S2149" i="1" s="1"/>
  <c r="R2148" i="1"/>
  <c r="Q2148" i="1"/>
  <c r="R2147" i="1"/>
  <c r="Q2147" i="1"/>
  <c r="R2146" i="1"/>
  <c r="Q2146" i="1"/>
  <c r="R2145" i="1"/>
  <c r="Q2145" i="1"/>
  <c r="S2145" i="1" s="1"/>
  <c r="R2144" i="1"/>
  <c r="Q2144" i="1"/>
  <c r="R2143" i="1"/>
  <c r="Q2143" i="1"/>
  <c r="R2142" i="1"/>
  <c r="Q2142" i="1"/>
  <c r="R2141" i="1"/>
  <c r="Q2141" i="1"/>
  <c r="S2141" i="1" s="1"/>
  <c r="R2140" i="1"/>
  <c r="Q2140" i="1"/>
  <c r="R2139" i="1"/>
  <c r="Q2139" i="1"/>
  <c r="R2138" i="1"/>
  <c r="Q2138" i="1"/>
  <c r="R2137" i="1"/>
  <c r="Q2137" i="1"/>
  <c r="S2137" i="1" s="1"/>
  <c r="R2136" i="1"/>
  <c r="Q2136" i="1"/>
  <c r="R2135" i="1"/>
  <c r="Q2135" i="1"/>
  <c r="R2134" i="1"/>
  <c r="Q2134" i="1"/>
  <c r="R2133" i="1"/>
  <c r="Q2133" i="1"/>
  <c r="S2133" i="1" s="1"/>
  <c r="R2132" i="1"/>
  <c r="Q2132" i="1"/>
  <c r="R2131" i="1"/>
  <c r="Q2131" i="1"/>
  <c r="R2130" i="1"/>
  <c r="Q2130" i="1"/>
  <c r="R2129" i="1"/>
  <c r="Q2129" i="1"/>
  <c r="S2129" i="1" s="1"/>
  <c r="R2128" i="1"/>
  <c r="Q2128" i="1"/>
  <c r="R2127" i="1"/>
  <c r="Q2127" i="1"/>
  <c r="R2126" i="1"/>
  <c r="Q2126" i="1"/>
  <c r="R2125" i="1"/>
  <c r="Q2125" i="1"/>
  <c r="S2125" i="1" s="1"/>
  <c r="R2124" i="1"/>
  <c r="Q2124" i="1"/>
  <c r="R2123" i="1"/>
  <c r="Q2123" i="1"/>
  <c r="R2122" i="1"/>
  <c r="Q2122" i="1"/>
  <c r="R2121" i="1"/>
  <c r="Q2121" i="1"/>
  <c r="S2121" i="1" s="1"/>
  <c r="R2120" i="1"/>
  <c r="Q2120" i="1"/>
  <c r="R2119" i="1"/>
  <c r="Q2119" i="1"/>
  <c r="R2118" i="1"/>
  <c r="Q2118" i="1"/>
  <c r="R2117" i="1"/>
  <c r="Q2117" i="1"/>
  <c r="S2117" i="1" s="1"/>
  <c r="R2116" i="1"/>
  <c r="Q2116" i="1"/>
  <c r="R2115" i="1"/>
  <c r="Q2115" i="1"/>
  <c r="R2114" i="1"/>
  <c r="Q2114" i="1"/>
  <c r="R2113" i="1"/>
  <c r="Q2113" i="1"/>
  <c r="S2113" i="1" s="1"/>
  <c r="R2112" i="1"/>
  <c r="Q2112" i="1"/>
  <c r="R2111" i="1"/>
  <c r="Q2111" i="1"/>
  <c r="R2110" i="1"/>
  <c r="Q2110" i="1"/>
  <c r="R2109" i="1"/>
  <c r="Q2109" i="1"/>
  <c r="S2109" i="1" s="1"/>
  <c r="R2108" i="1"/>
  <c r="Q2108" i="1"/>
  <c r="R2107" i="1"/>
  <c r="Q2107" i="1"/>
  <c r="R2106" i="1"/>
  <c r="Q2106" i="1"/>
  <c r="R2105" i="1"/>
  <c r="Q2105" i="1"/>
  <c r="S2105" i="1" s="1"/>
  <c r="R2104" i="1"/>
  <c r="Q2104" i="1"/>
  <c r="R2103" i="1"/>
  <c r="Q2103" i="1"/>
  <c r="R2102" i="1"/>
  <c r="Q2102" i="1"/>
  <c r="R2101" i="1"/>
  <c r="Q2101" i="1"/>
  <c r="S2101" i="1" s="1"/>
  <c r="R2100" i="1"/>
  <c r="Q2100" i="1"/>
  <c r="R2099" i="1"/>
  <c r="Q2099" i="1"/>
  <c r="R2098" i="1"/>
  <c r="Q2098" i="1"/>
  <c r="R2097" i="1"/>
  <c r="Q2097" i="1"/>
  <c r="S2097" i="1" s="1"/>
  <c r="R2096" i="1"/>
  <c r="Q2096" i="1"/>
  <c r="R2095" i="1"/>
  <c r="Q2095" i="1"/>
  <c r="R2094" i="1"/>
  <c r="Q2094" i="1"/>
  <c r="R2093" i="1"/>
  <c r="Q2093" i="1"/>
  <c r="S2093" i="1" s="1"/>
  <c r="R2092" i="1"/>
  <c r="Q2092" i="1"/>
  <c r="R2091" i="1"/>
  <c r="Q2091" i="1"/>
  <c r="R2090" i="1"/>
  <c r="Q2090" i="1"/>
  <c r="R2089" i="1"/>
  <c r="Q2089" i="1"/>
  <c r="S2089" i="1" s="1"/>
  <c r="R2088" i="1"/>
  <c r="Q2088" i="1"/>
  <c r="R2087" i="1"/>
  <c r="Q2087" i="1"/>
  <c r="R2086" i="1"/>
  <c r="Q2086" i="1"/>
  <c r="R2085" i="1"/>
  <c r="Q2085" i="1"/>
  <c r="S2085" i="1" s="1"/>
  <c r="R2084" i="1"/>
  <c r="Q2084" i="1"/>
  <c r="R2083" i="1"/>
  <c r="Q2083" i="1"/>
  <c r="R2082" i="1"/>
  <c r="Q2082" i="1"/>
  <c r="R2081" i="1"/>
  <c r="Q2081" i="1"/>
  <c r="S2081" i="1" s="1"/>
  <c r="R2080" i="1"/>
  <c r="Q2080" i="1"/>
  <c r="R2079" i="1"/>
  <c r="Q2079" i="1"/>
  <c r="R2078" i="1"/>
  <c r="Q2078" i="1"/>
  <c r="R2077" i="1"/>
  <c r="Q2077" i="1"/>
  <c r="S2077" i="1" s="1"/>
  <c r="R2076" i="1"/>
  <c r="Q2076" i="1"/>
  <c r="R2075" i="1"/>
  <c r="Q2075" i="1"/>
  <c r="R2074" i="1"/>
  <c r="Q2074" i="1"/>
  <c r="R2073" i="1"/>
  <c r="Q2073" i="1"/>
  <c r="R2072" i="1"/>
  <c r="Q2072" i="1"/>
  <c r="R2071" i="1"/>
  <c r="Q2071" i="1"/>
  <c r="R2070" i="1"/>
  <c r="Q2070" i="1"/>
  <c r="R2069" i="1"/>
  <c r="Q2069" i="1"/>
  <c r="R2068" i="1"/>
  <c r="Q2068" i="1"/>
  <c r="R2067" i="1"/>
  <c r="Q2067" i="1"/>
  <c r="R2066" i="1"/>
  <c r="Q2066" i="1"/>
  <c r="R2065" i="1"/>
  <c r="Q2065" i="1"/>
  <c r="S2065" i="1" s="1"/>
  <c r="R2064" i="1"/>
  <c r="Q2064" i="1"/>
  <c r="R2063" i="1"/>
  <c r="Q2063" i="1"/>
  <c r="R2062" i="1"/>
  <c r="Q2062" i="1"/>
  <c r="R2061" i="1"/>
  <c r="Q2061" i="1"/>
  <c r="S2061" i="1" s="1"/>
  <c r="R2060" i="1"/>
  <c r="Q2060" i="1"/>
  <c r="R2059" i="1"/>
  <c r="Q2059" i="1"/>
  <c r="R2058" i="1"/>
  <c r="Q2058" i="1"/>
  <c r="R2057" i="1"/>
  <c r="Q2057" i="1"/>
  <c r="R2056" i="1"/>
  <c r="Q2056" i="1"/>
  <c r="R2055" i="1"/>
  <c r="Q2055" i="1"/>
  <c r="R2054" i="1"/>
  <c r="Q2054" i="1"/>
  <c r="R2053" i="1"/>
  <c r="Q2053" i="1"/>
  <c r="S2053" i="1" s="1"/>
  <c r="R2052" i="1"/>
  <c r="Q2052" i="1"/>
  <c r="R2051" i="1"/>
  <c r="Q2051" i="1"/>
  <c r="R2050" i="1"/>
  <c r="Q2050" i="1"/>
  <c r="R2049" i="1"/>
  <c r="Q2049" i="1"/>
  <c r="S2049" i="1" s="1"/>
  <c r="R2048" i="1"/>
  <c r="Q2048" i="1"/>
  <c r="R2047" i="1"/>
  <c r="Q2047" i="1"/>
  <c r="R2046" i="1"/>
  <c r="Q2046" i="1"/>
  <c r="R2045" i="1"/>
  <c r="Q2045" i="1"/>
  <c r="S2045" i="1" s="1"/>
  <c r="R2044" i="1"/>
  <c r="Q2044" i="1"/>
  <c r="R2043" i="1"/>
  <c r="Q2043" i="1"/>
  <c r="R2042" i="1"/>
  <c r="Q2042" i="1"/>
  <c r="R2041" i="1"/>
  <c r="Q2041" i="1"/>
  <c r="S2041" i="1" s="1"/>
  <c r="R2040" i="1"/>
  <c r="Q2040" i="1"/>
  <c r="R2039" i="1"/>
  <c r="Q2039" i="1"/>
  <c r="R2038" i="1"/>
  <c r="Q2038" i="1"/>
  <c r="R2037" i="1"/>
  <c r="Q2037" i="1"/>
  <c r="S2037" i="1" s="1"/>
  <c r="R2036" i="1"/>
  <c r="Q2036" i="1"/>
  <c r="R2035" i="1"/>
  <c r="Q2035" i="1"/>
  <c r="R2034" i="1"/>
  <c r="Q2034" i="1"/>
  <c r="R2033" i="1"/>
  <c r="Q2033" i="1"/>
  <c r="S2033" i="1" s="1"/>
  <c r="R2032" i="1"/>
  <c r="Q2032" i="1"/>
  <c r="R2031" i="1"/>
  <c r="Q2031" i="1"/>
  <c r="R2030" i="1"/>
  <c r="Q2030" i="1"/>
  <c r="R2029" i="1"/>
  <c r="Q2029" i="1"/>
  <c r="S2029" i="1" s="1"/>
  <c r="R2028" i="1"/>
  <c r="Q2028" i="1"/>
  <c r="R2027" i="1"/>
  <c r="Q2027" i="1"/>
  <c r="R2026" i="1"/>
  <c r="Q2026" i="1"/>
  <c r="R2025" i="1"/>
  <c r="Q2025" i="1"/>
  <c r="S2025" i="1" s="1"/>
  <c r="R2024" i="1"/>
  <c r="Q2024" i="1"/>
  <c r="R2023" i="1"/>
  <c r="Q2023" i="1"/>
  <c r="R2022" i="1"/>
  <c r="Q2022" i="1"/>
  <c r="R2021" i="1"/>
  <c r="Q2021" i="1"/>
  <c r="S2021" i="1" s="1"/>
  <c r="R2020" i="1"/>
  <c r="Q2020" i="1"/>
  <c r="R2019" i="1"/>
  <c r="Q2019" i="1"/>
  <c r="R2018" i="1"/>
  <c r="Q2018" i="1"/>
  <c r="R2017" i="1"/>
  <c r="Q2017" i="1"/>
  <c r="S2017" i="1" s="1"/>
  <c r="R2016" i="1"/>
  <c r="Q2016" i="1"/>
  <c r="R2015" i="1"/>
  <c r="Q2015" i="1"/>
  <c r="R2014" i="1"/>
  <c r="Q2014" i="1"/>
  <c r="R2013" i="1"/>
  <c r="Q2013" i="1"/>
  <c r="S2013" i="1" s="1"/>
  <c r="R2012" i="1"/>
  <c r="Q2012" i="1"/>
  <c r="R2011" i="1"/>
  <c r="Q2011" i="1"/>
  <c r="R2010" i="1"/>
  <c r="Q2010" i="1"/>
  <c r="R2009" i="1"/>
  <c r="Q2009" i="1"/>
  <c r="S2009" i="1" s="1"/>
  <c r="R2008" i="1"/>
  <c r="Q2008" i="1"/>
  <c r="R2007" i="1"/>
  <c r="Q2007" i="1"/>
  <c r="R2006" i="1"/>
  <c r="Q2006" i="1"/>
  <c r="R2005" i="1"/>
  <c r="Q2005" i="1"/>
  <c r="S2005" i="1" s="1"/>
  <c r="R2004" i="1"/>
  <c r="Q2004" i="1"/>
  <c r="R2003" i="1"/>
  <c r="Q2003" i="1"/>
  <c r="R2002" i="1"/>
  <c r="Q2002" i="1"/>
  <c r="R2001" i="1"/>
  <c r="Q2001" i="1"/>
  <c r="S2001" i="1" s="1"/>
  <c r="R2000" i="1"/>
  <c r="Q2000" i="1"/>
  <c r="R1999" i="1"/>
  <c r="Q1999" i="1"/>
  <c r="R1998" i="1"/>
  <c r="Q1998" i="1"/>
  <c r="S1998" i="1" s="1"/>
  <c r="R1997" i="1"/>
  <c r="Q1997" i="1"/>
  <c r="S1997" i="1" s="1"/>
  <c r="R1996" i="1"/>
  <c r="Q1996" i="1"/>
  <c r="R1995" i="1"/>
  <c r="Q1995" i="1"/>
  <c r="R1994" i="1"/>
  <c r="Q1994" i="1"/>
  <c r="S1994" i="1" s="1"/>
  <c r="R1993" i="1"/>
  <c r="Q1993" i="1"/>
  <c r="S1993" i="1" s="1"/>
  <c r="R1992" i="1"/>
  <c r="Q1992" i="1"/>
  <c r="R1991" i="1"/>
  <c r="Q1991" i="1"/>
  <c r="R1990" i="1"/>
  <c r="Q1990" i="1"/>
  <c r="S1990" i="1" s="1"/>
  <c r="R1989" i="1"/>
  <c r="Q1989" i="1"/>
  <c r="S1989" i="1" s="1"/>
  <c r="R1988" i="1"/>
  <c r="Q1988" i="1"/>
  <c r="R1987" i="1"/>
  <c r="Q1987" i="1"/>
  <c r="R1986" i="1"/>
  <c r="Q1986" i="1"/>
  <c r="S1986" i="1" s="1"/>
  <c r="R1985" i="1"/>
  <c r="Q1985" i="1"/>
  <c r="S1985" i="1" s="1"/>
  <c r="R1984" i="1"/>
  <c r="Q1984" i="1"/>
  <c r="S1984" i="1" s="1"/>
  <c r="R1983" i="1"/>
  <c r="Q1983" i="1"/>
  <c r="R1982" i="1"/>
  <c r="Q1982" i="1"/>
  <c r="S1982" i="1" s="1"/>
  <c r="R1981" i="1"/>
  <c r="Q1981" i="1"/>
  <c r="S1981" i="1" s="1"/>
  <c r="R1980" i="1"/>
  <c r="Q1980" i="1"/>
  <c r="S1980" i="1" s="1"/>
  <c r="R1979" i="1"/>
  <c r="Q1979" i="1"/>
  <c r="R1978" i="1"/>
  <c r="Q1978" i="1"/>
  <c r="S1978" i="1" s="1"/>
  <c r="R1977" i="1"/>
  <c r="Q1977" i="1"/>
  <c r="S1977" i="1" s="1"/>
  <c r="R1976" i="1"/>
  <c r="Q1976" i="1"/>
  <c r="S1976" i="1" s="1"/>
  <c r="R1975" i="1"/>
  <c r="Q1975" i="1"/>
  <c r="R1974" i="1"/>
  <c r="Q1974" i="1"/>
  <c r="S1974" i="1" s="1"/>
  <c r="R1973" i="1"/>
  <c r="Q1973" i="1"/>
  <c r="S1973" i="1" s="1"/>
  <c r="R1972" i="1"/>
  <c r="Q1972" i="1"/>
  <c r="S1972" i="1" s="1"/>
  <c r="R1971" i="1"/>
  <c r="Q1971" i="1"/>
  <c r="R1970" i="1"/>
  <c r="Q1970" i="1"/>
  <c r="S1970" i="1" s="1"/>
  <c r="R1969" i="1"/>
  <c r="Q1969" i="1"/>
  <c r="S1969" i="1" s="1"/>
  <c r="R1968" i="1"/>
  <c r="Q1968" i="1"/>
  <c r="S1968" i="1" s="1"/>
  <c r="R1967" i="1"/>
  <c r="Q1967" i="1"/>
  <c r="R1966" i="1"/>
  <c r="Q1966" i="1"/>
  <c r="S1966" i="1" s="1"/>
  <c r="R1965" i="1"/>
  <c r="Q1965" i="1"/>
  <c r="S1965" i="1" s="1"/>
  <c r="R1964" i="1"/>
  <c r="Q1964" i="1"/>
  <c r="R1963" i="1"/>
  <c r="Q1963" i="1"/>
  <c r="R1962" i="1"/>
  <c r="Q1962" i="1"/>
  <c r="S1962" i="1" s="1"/>
  <c r="R1961" i="1"/>
  <c r="Q1961" i="1"/>
  <c r="S1961" i="1" s="1"/>
  <c r="R1960" i="1"/>
  <c r="Q1960" i="1"/>
  <c r="S1960" i="1" s="1"/>
  <c r="R1959" i="1"/>
  <c r="Q1959" i="1"/>
  <c r="R1958" i="1"/>
  <c r="Q1958" i="1"/>
  <c r="S1958" i="1" s="1"/>
  <c r="R1957" i="1"/>
  <c r="Q1957" i="1"/>
  <c r="S1957" i="1" s="1"/>
  <c r="R1956" i="1"/>
  <c r="Q1956" i="1"/>
  <c r="S1956" i="1" s="1"/>
  <c r="R1955" i="1"/>
  <c r="Q1955" i="1"/>
  <c r="R1954" i="1"/>
  <c r="Q1954" i="1"/>
  <c r="S1954" i="1" s="1"/>
  <c r="R1953" i="1"/>
  <c r="Q1953" i="1"/>
  <c r="S1953" i="1" s="1"/>
  <c r="R1952" i="1"/>
  <c r="Q1952" i="1"/>
  <c r="R1951" i="1"/>
  <c r="Q1951" i="1"/>
  <c r="R1950" i="1"/>
  <c r="Q1950" i="1"/>
  <c r="R1949" i="1"/>
  <c r="Q1949" i="1"/>
  <c r="S1949" i="1" s="1"/>
  <c r="R1948" i="1"/>
  <c r="Q1948" i="1"/>
  <c r="S1948" i="1" s="1"/>
  <c r="R1947" i="1"/>
  <c r="Q1947" i="1"/>
  <c r="R1946" i="1"/>
  <c r="Q1946" i="1"/>
  <c r="S1946" i="1" s="1"/>
  <c r="R1945" i="1"/>
  <c r="Q1945" i="1"/>
  <c r="S1945" i="1" s="1"/>
  <c r="R1944" i="1"/>
  <c r="Q1944" i="1"/>
  <c r="S1944" i="1" s="1"/>
  <c r="R1943" i="1"/>
  <c r="Q1943" i="1"/>
  <c r="R1942" i="1"/>
  <c r="Q1942" i="1"/>
  <c r="S1942" i="1" s="1"/>
  <c r="R1941" i="1"/>
  <c r="Q1941" i="1"/>
  <c r="S1941" i="1" s="1"/>
  <c r="R1940" i="1"/>
  <c r="Q1940" i="1"/>
  <c r="S1940" i="1" s="1"/>
  <c r="R1939" i="1"/>
  <c r="Q1939" i="1"/>
  <c r="R1938" i="1"/>
  <c r="Q1938" i="1"/>
  <c r="S1938" i="1" s="1"/>
  <c r="R1937" i="1"/>
  <c r="Q1937" i="1"/>
  <c r="S1937" i="1" s="1"/>
  <c r="R1936" i="1"/>
  <c r="Q1936" i="1"/>
  <c r="S1936" i="1" s="1"/>
  <c r="R1935" i="1"/>
  <c r="Q1935" i="1"/>
  <c r="R1934" i="1"/>
  <c r="Q1934" i="1"/>
  <c r="R1933" i="1"/>
  <c r="Q1933" i="1"/>
  <c r="S1933" i="1" s="1"/>
  <c r="R1932" i="1"/>
  <c r="Q1932" i="1"/>
  <c r="S1932" i="1" s="1"/>
  <c r="R1931" i="1"/>
  <c r="Q1931" i="1"/>
  <c r="R1930" i="1"/>
  <c r="Q1930" i="1"/>
  <c r="S1930" i="1" s="1"/>
  <c r="R1929" i="1"/>
  <c r="Q1929" i="1"/>
  <c r="R1928" i="1"/>
  <c r="Q1928" i="1"/>
  <c r="S1928" i="1" s="1"/>
  <c r="R1927" i="1"/>
  <c r="Q1927" i="1"/>
  <c r="R1926" i="1"/>
  <c r="Q1926" i="1"/>
  <c r="R1925" i="1"/>
  <c r="Q1925" i="1"/>
  <c r="S1925" i="1" s="1"/>
  <c r="R1924" i="1"/>
  <c r="Q1924" i="1"/>
  <c r="S1924" i="1" s="1"/>
  <c r="R1923" i="1"/>
  <c r="Q1923" i="1"/>
  <c r="R1922" i="1"/>
  <c r="Q1922" i="1"/>
  <c r="S1922" i="1" s="1"/>
  <c r="R1921" i="1"/>
  <c r="Q1921" i="1"/>
  <c r="S1921" i="1" s="1"/>
  <c r="R1920" i="1"/>
  <c r="Q1920" i="1"/>
  <c r="S1920" i="1" s="1"/>
  <c r="R1919" i="1"/>
  <c r="Q1919" i="1"/>
  <c r="R1918" i="1"/>
  <c r="Q1918" i="1"/>
  <c r="S1918" i="1" s="1"/>
  <c r="R1917" i="1"/>
  <c r="Q1917" i="1"/>
  <c r="R1916" i="1"/>
  <c r="Q1916" i="1"/>
  <c r="S1916" i="1" s="1"/>
  <c r="R1915" i="1"/>
  <c r="Q1915" i="1"/>
  <c r="R1914" i="1"/>
  <c r="Q1914" i="1"/>
  <c r="R1913" i="1"/>
  <c r="Q1913" i="1"/>
  <c r="S1913" i="1" s="1"/>
  <c r="R1912" i="1"/>
  <c r="Q1912" i="1"/>
  <c r="S1912" i="1" s="1"/>
  <c r="R1911" i="1"/>
  <c r="Q1911" i="1"/>
  <c r="R1910" i="1"/>
  <c r="Q1910" i="1"/>
  <c r="S1910" i="1" s="1"/>
  <c r="R1909" i="1"/>
  <c r="Q1909" i="1"/>
  <c r="S1909" i="1" s="1"/>
  <c r="R1908" i="1"/>
  <c r="Q1908" i="1"/>
  <c r="S1908" i="1" s="1"/>
  <c r="R1907" i="1"/>
  <c r="Q1907" i="1"/>
  <c r="R1906" i="1"/>
  <c r="Q1906" i="1"/>
  <c r="S1906" i="1" s="1"/>
  <c r="R1905" i="1"/>
  <c r="Q1905" i="1"/>
  <c r="S1905" i="1" s="1"/>
  <c r="R1904" i="1"/>
  <c r="Q1904" i="1"/>
  <c r="S1904" i="1" s="1"/>
  <c r="R1903" i="1"/>
  <c r="Q1903" i="1"/>
  <c r="R1902" i="1"/>
  <c r="Q1902" i="1"/>
  <c r="S1902" i="1" s="1"/>
  <c r="R1901" i="1"/>
  <c r="Q1901" i="1"/>
  <c r="S1901" i="1" s="1"/>
  <c r="R1900" i="1"/>
  <c r="Q1900" i="1"/>
  <c r="S1900" i="1" s="1"/>
  <c r="R1899" i="1"/>
  <c r="Q1899" i="1"/>
  <c r="R1898" i="1"/>
  <c r="Q1898" i="1"/>
  <c r="S1898" i="1" s="1"/>
  <c r="R1897" i="1"/>
  <c r="Q1897" i="1"/>
  <c r="S1897" i="1" s="1"/>
  <c r="R1896" i="1"/>
  <c r="Q1896" i="1"/>
  <c r="S1896" i="1" s="1"/>
  <c r="R1895" i="1"/>
  <c r="Q1895" i="1"/>
  <c r="R1894" i="1"/>
  <c r="Q1894" i="1"/>
  <c r="S1894" i="1" s="1"/>
  <c r="R1893" i="1"/>
  <c r="Q1893" i="1"/>
  <c r="S1893" i="1" s="1"/>
  <c r="R1892" i="1"/>
  <c r="Q1892" i="1"/>
  <c r="S1892" i="1" s="1"/>
  <c r="R1891" i="1"/>
  <c r="Q1891" i="1"/>
  <c r="R1890" i="1"/>
  <c r="Q1890" i="1"/>
  <c r="S1890" i="1" s="1"/>
  <c r="R1889" i="1"/>
  <c r="Q1889" i="1"/>
  <c r="S1889" i="1" s="1"/>
  <c r="R1888" i="1"/>
  <c r="Q1888" i="1"/>
  <c r="R1887" i="1"/>
  <c r="Q1887" i="1"/>
  <c r="R1886" i="1"/>
  <c r="Q1886" i="1"/>
  <c r="S1886" i="1" s="1"/>
  <c r="R1885" i="1"/>
  <c r="Q1885" i="1"/>
  <c r="S1885" i="1" s="1"/>
  <c r="R1884" i="1"/>
  <c r="Q1884" i="1"/>
  <c r="S1884" i="1" s="1"/>
  <c r="R1883" i="1"/>
  <c r="Q1883" i="1"/>
  <c r="R1882" i="1"/>
  <c r="Q1882" i="1"/>
  <c r="S1882" i="1" s="1"/>
  <c r="R1881" i="1"/>
  <c r="Q1881" i="1"/>
  <c r="R1880" i="1"/>
  <c r="Q1880" i="1"/>
  <c r="R1879" i="1"/>
  <c r="Q1879" i="1"/>
  <c r="R1878" i="1"/>
  <c r="Q1878" i="1"/>
  <c r="S1878" i="1" s="1"/>
  <c r="R1877" i="1"/>
  <c r="Q1877" i="1"/>
  <c r="S1877" i="1" s="1"/>
  <c r="R1876" i="1"/>
  <c r="Q1876" i="1"/>
  <c r="S1876" i="1" s="1"/>
  <c r="R1875" i="1"/>
  <c r="Q1875" i="1"/>
  <c r="R1874" i="1"/>
  <c r="Q1874" i="1"/>
  <c r="S1874" i="1" s="1"/>
  <c r="R1873" i="1"/>
  <c r="Q1873" i="1"/>
  <c r="S1873" i="1" s="1"/>
  <c r="R1872" i="1"/>
  <c r="Q1872" i="1"/>
  <c r="S1872" i="1" s="1"/>
  <c r="R1871" i="1"/>
  <c r="Q1871" i="1"/>
  <c r="R1870" i="1"/>
  <c r="Q1870" i="1"/>
  <c r="S1870" i="1" s="1"/>
  <c r="R1869" i="1"/>
  <c r="Q1869" i="1"/>
  <c r="R1868" i="1"/>
  <c r="Q1868" i="1"/>
  <c r="S1868" i="1" s="1"/>
  <c r="R1867" i="1"/>
  <c r="Q1867" i="1"/>
  <c r="R1866" i="1"/>
  <c r="Q1866" i="1"/>
  <c r="S1866" i="1" s="1"/>
  <c r="R1865" i="1"/>
  <c r="Q1865" i="1"/>
  <c r="R1864" i="1"/>
  <c r="Q1864" i="1"/>
  <c r="S1864" i="1" s="1"/>
  <c r="R1863" i="1"/>
  <c r="Q1863" i="1"/>
  <c r="R1862" i="1"/>
  <c r="Q1862" i="1"/>
  <c r="S1862" i="1" s="1"/>
  <c r="R1861" i="1"/>
  <c r="Q1861" i="1"/>
  <c r="S1861" i="1" s="1"/>
  <c r="R1860" i="1"/>
  <c r="Q1860" i="1"/>
  <c r="R1859" i="1"/>
  <c r="Q1859" i="1"/>
  <c r="R1858" i="1"/>
  <c r="Q1858" i="1"/>
  <c r="S1858" i="1" s="1"/>
  <c r="R1857" i="1"/>
  <c r="Q1857" i="1"/>
  <c r="S1857" i="1" s="1"/>
  <c r="R1856" i="1"/>
  <c r="Q1856" i="1"/>
  <c r="S1856" i="1" s="1"/>
  <c r="R1855" i="1"/>
  <c r="Q1855" i="1"/>
  <c r="R1854" i="1"/>
  <c r="Q1854" i="1"/>
  <c r="S1854" i="1" s="1"/>
  <c r="R1853" i="1"/>
  <c r="Q1853" i="1"/>
  <c r="S1853" i="1" s="1"/>
  <c r="R1852" i="1"/>
  <c r="Q1852" i="1"/>
  <c r="S1852" i="1" s="1"/>
  <c r="R1851" i="1"/>
  <c r="Q1851" i="1"/>
  <c r="R1850" i="1"/>
  <c r="Q1850" i="1"/>
  <c r="R1849" i="1"/>
  <c r="Q1849" i="1"/>
  <c r="R1848" i="1"/>
  <c r="Q1848" i="1"/>
  <c r="S1848" i="1" s="1"/>
  <c r="R1847" i="1"/>
  <c r="Q1847" i="1"/>
  <c r="R1846" i="1"/>
  <c r="Q1846" i="1"/>
  <c r="S1846" i="1" s="1"/>
  <c r="R1845" i="1"/>
  <c r="Q1845" i="1"/>
  <c r="S1845" i="1" s="1"/>
  <c r="R1844" i="1"/>
  <c r="Q1844" i="1"/>
  <c r="S1844" i="1" s="1"/>
  <c r="R1843" i="1"/>
  <c r="Q1843" i="1"/>
  <c r="R1842" i="1"/>
  <c r="Q1842" i="1"/>
  <c r="S1842" i="1" s="1"/>
  <c r="R1841" i="1"/>
  <c r="Q1841" i="1"/>
  <c r="S1841" i="1" s="1"/>
  <c r="R1840" i="1"/>
  <c r="Q1840" i="1"/>
  <c r="S1840" i="1" s="1"/>
  <c r="R1839" i="1"/>
  <c r="Q1839" i="1"/>
  <c r="R1838" i="1"/>
  <c r="Q1838" i="1"/>
  <c r="S1838" i="1" s="1"/>
  <c r="R1837" i="1"/>
  <c r="Q1837" i="1"/>
  <c r="S1837" i="1" s="1"/>
  <c r="R1836" i="1"/>
  <c r="Q1836" i="1"/>
  <c r="R1835" i="1"/>
  <c r="Q1835" i="1"/>
  <c r="R1834" i="1"/>
  <c r="Q1834" i="1"/>
  <c r="S1834" i="1" s="1"/>
  <c r="R1833" i="1"/>
  <c r="Q1833" i="1"/>
  <c r="S1833" i="1" s="1"/>
  <c r="R1832" i="1"/>
  <c r="Q1832" i="1"/>
  <c r="S1832" i="1" s="1"/>
  <c r="R1831" i="1"/>
  <c r="Q1831" i="1"/>
  <c r="R1830" i="1"/>
  <c r="Q1830" i="1"/>
  <c r="S1830" i="1" s="1"/>
  <c r="R1829" i="1"/>
  <c r="Q1829" i="1"/>
  <c r="S1829" i="1" s="1"/>
  <c r="R1828" i="1"/>
  <c r="Q1828" i="1"/>
  <c r="S1828" i="1" s="1"/>
  <c r="R1827" i="1"/>
  <c r="Q1827" i="1"/>
  <c r="R1826" i="1"/>
  <c r="Q1826" i="1"/>
  <c r="S1826" i="1" s="1"/>
  <c r="R1825" i="1"/>
  <c r="Q1825" i="1"/>
  <c r="R1824" i="1"/>
  <c r="Q1824" i="1"/>
  <c r="S1824" i="1" s="1"/>
  <c r="R1823" i="1"/>
  <c r="Q1823" i="1"/>
  <c r="R1822" i="1"/>
  <c r="Q1822" i="1"/>
  <c r="S1822" i="1" s="1"/>
  <c r="R1821" i="1"/>
  <c r="Q1821" i="1"/>
  <c r="S1821" i="1" s="1"/>
  <c r="R1820" i="1"/>
  <c r="Q1820" i="1"/>
  <c r="R1819" i="1"/>
  <c r="Q1819" i="1"/>
  <c r="R1818" i="1"/>
  <c r="Q1818" i="1"/>
  <c r="R1817" i="1"/>
  <c r="Q1817" i="1"/>
  <c r="S1817" i="1" s="1"/>
  <c r="R1816" i="1"/>
  <c r="Q1816" i="1"/>
  <c r="S1816" i="1" s="1"/>
  <c r="R1815" i="1"/>
  <c r="Q1815" i="1"/>
  <c r="R1814" i="1"/>
  <c r="Q1814" i="1"/>
  <c r="S1814" i="1" s="1"/>
  <c r="R1813" i="1"/>
  <c r="Q1813" i="1"/>
  <c r="S1813" i="1" s="1"/>
  <c r="R1812" i="1"/>
  <c r="Q1812" i="1"/>
  <c r="S1812" i="1" s="1"/>
  <c r="R1811" i="1"/>
  <c r="Q1811" i="1"/>
  <c r="R1810" i="1"/>
  <c r="Q1810" i="1"/>
  <c r="R1809" i="1"/>
  <c r="Q1809" i="1"/>
  <c r="S1809" i="1" s="1"/>
  <c r="R1808" i="1"/>
  <c r="Q1808" i="1"/>
  <c r="S1808" i="1" s="1"/>
  <c r="R1807" i="1"/>
  <c r="Q1807" i="1"/>
  <c r="R1806" i="1"/>
  <c r="Q1806" i="1"/>
  <c r="S1806" i="1" s="1"/>
  <c r="R1805" i="1"/>
  <c r="Q1805" i="1"/>
  <c r="S1805" i="1" s="1"/>
  <c r="R1804" i="1"/>
  <c r="Q1804" i="1"/>
  <c r="R1803" i="1"/>
  <c r="Q1803" i="1"/>
  <c r="R1802" i="1"/>
  <c r="Q1802" i="1"/>
  <c r="S1802" i="1" s="1"/>
  <c r="R1801" i="1"/>
  <c r="Q1801" i="1"/>
  <c r="S1801" i="1" s="1"/>
  <c r="R1800" i="1"/>
  <c r="Q1800" i="1"/>
  <c r="R1799" i="1"/>
  <c r="Q1799" i="1"/>
  <c r="R1798" i="1"/>
  <c r="Q1798" i="1"/>
  <c r="S1798" i="1" s="1"/>
  <c r="R1797" i="1"/>
  <c r="Q1797" i="1"/>
  <c r="S1797" i="1" s="1"/>
  <c r="R1796" i="1"/>
  <c r="Q1796" i="1"/>
  <c r="S1796" i="1" s="1"/>
  <c r="R1795" i="1"/>
  <c r="Q1795" i="1"/>
  <c r="R1794" i="1"/>
  <c r="Q1794" i="1"/>
  <c r="S1794" i="1" s="1"/>
  <c r="R1793" i="1"/>
  <c r="Q1793" i="1"/>
  <c r="S1793" i="1" s="1"/>
  <c r="R1792" i="1"/>
  <c r="Q1792" i="1"/>
  <c r="S1792" i="1" s="1"/>
  <c r="R1791" i="1"/>
  <c r="Q1791" i="1"/>
  <c r="R1790" i="1"/>
  <c r="Q1790" i="1"/>
  <c r="S1790" i="1" s="1"/>
  <c r="R1789" i="1"/>
  <c r="Q1789" i="1"/>
  <c r="S1789" i="1" s="1"/>
  <c r="R1788" i="1"/>
  <c r="Q1788" i="1"/>
  <c r="S1788" i="1" s="1"/>
  <c r="R1787" i="1"/>
  <c r="Q1787" i="1"/>
  <c r="R1786" i="1"/>
  <c r="Q1786" i="1"/>
  <c r="S1786" i="1" s="1"/>
  <c r="R1785" i="1"/>
  <c r="Q1785" i="1"/>
  <c r="R1784" i="1"/>
  <c r="Q1784" i="1"/>
  <c r="S1784" i="1" s="1"/>
  <c r="R1783" i="1"/>
  <c r="Q1783" i="1"/>
  <c r="R1782" i="1"/>
  <c r="Q1782" i="1"/>
  <c r="R1781" i="1"/>
  <c r="Q1781" i="1"/>
  <c r="S1781" i="1" s="1"/>
  <c r="R1780" i="1"/>
  <c r="Q1780" i="1"/>
  <c r="R1779" i="1"/>
  <c r="Q1779" i="1"/>
  <c r="R1778" i="1"/>
  <c r="Q1778" i="1"/>
  <c r="S1778" i="1" s="1"/>
  <c r="R1777" i="1"/>
  <c r="Q1777" i="1"/>
  <c r="S1777" i="1" s="1"/>
  <c r="R1776" i="1"/>
  <c r="Q1776" i="1"/>
  <c r="S1776" i="1" s="1"/>
  <c r="R1775" i="1"/>
  <c r="Q1775" i="1"/>
  <c r="R1774" i="1"/>
  <c r="Q1774" i="1"/>
  <c r="S1774" i="1" s="1"/>
  <c r="R1773" i="1"/>
  <c r="Q1773" i="1"/>
  <c r="S1773" i="1" s="1"/>
  <c r="R1772" i="1"/>
  <c r="Q1772" i="1"/>
  <c r="S1772" i="1" s="1"/>
  <c r="R1771" i="1"/>
  <c r="Q1771" i="1"/>
  <c r="R1770" i="1"/>
  <c r="Q1770" i="1"/>
  <c r="S1770" i="1" s="1"/>
  <c r="R1769" i="1"/>
  <c r="Q1769" i="1"/>
  <c r="R1768" i="1"/>
  <c r="Q1768" i="1"/>
  <c r="S1768" i="1" s="1"/>
  <c r="R1767" i="1"/>
  <c r="Q1767" i="1"/>
  <c r="R1766" i="1"/>
  <c r="Q1766" i="1"/>
  <c r="S1766" i="1" s="1"/>
  <c r="R1765" i="1"/>
  <c r="Q1765" i="1"/>
  <c r="S1765" i="1" s="1"/>
  <c r="R1764" i="1"/>
  <c r="Q1764" i="1"/>
  <c r="S1764" i="1" s="1"/>
  <c r="R1763" i="1"/>
  <c r="Q1763" i="1"/>
  <c r="R1762" i="1"/>
  <c r="Q1762" i="1"/>
  <c r="S1762" i="1" s="1"/>
  <c r="R1761" i="1"/>
  <c r="Q1761" i="1"/>
  <c r="S1761" i="1" s="1"/>
  <c r="R1760" i="1"/>
  <c r="Q1760" i="1"/>
  <c r="S1760" i="1" s="1"/>
  <c r="R1759" i="1"/>
  <c r="Q1759" i="1"/>
  <c r="R1758" i="1"/>
  <c r="Q1758" i="1"/>
  <c r="S1758" i="1" s="1"/>
  <c r="R1757" i="1"/>
  <c r="Q1757" i="1"/>
  <c r="S1757" i="1" s="1"/>
  <c r="R1756" i="1"/>
  <c r="Q1756" i="1"/>
  <c r="R1755" i="1"/>
  <c r="Q1755" i="1"/>
  <c r="R1754" i="1"/>
  <c r="Q1754" i="1"/>
  <c r="S1754" i="1" s="1"/>
  <c r="R1753" i="1"/>
  <c r="Q1753" i="1"/>
  <c r="S1753" i="1" s="1"/>
  <c r="R1752" i="1"/>
  <c r="Q1752" i="1"/>
  <c r="S1752" i="1" s="1"/>
  <c r="R1751" i="1"/>
  <c r="Q1751" i="1"/>
  <c r="R1750" i="1"/>
  <c r="Q1750" i="1"/>
  <c r="S1750" i="1" s="1"/>
  <c r="R1749" i="1"/>
  <c r="Q1749" i="1"/>
  <c r="S1749" i="1" s="1"/>
  <c r="R1748" i="1"/>
  <c r="Q1748" i="1"/>
  <c r="S1748" i="1" s="1"/>
  <c r="R1747" i="1"/>
  <c r="Q1747" i="1"/>
  <c r="R1746" i="1"/>
  <c r="Q1746" i="1"/>
  <c r="S1746" i="1" s="1"/>
  <c r="R1745" i="1"/>
  <c r="Q1745" i="1"/>
  <c r="R1744" i="1"/>
  <c r="Q1744" i="1"/>
  <c r="S1744" i="1" s="1"/>
  <c r="R1743" i="1"/>
  <c r="Q1743" i="1"/>
  <c r="R1742" i="1"/>
  <c r="Q1742" i="1"/>
  <c r="R1741" i="1"/>
  <c r="Q1741" i="1"/>
  <c r="R1740" i="1"/>
  <c r="Q1740" i="1"/>
  <c r="S1740" i="1" s="1"/>
  <c r="R1739" i="1"/>
  <c r="Q1739" i="1"/>
  <c r="R1738" i="1"/>
  <c r="Q1738" i="1"/>
  <c r="S1738" i="1" s="1"/>
  <c r="R1737" i="1"/>
  <c r="Q1737" i="1"/>
  <c r="S1737" i="1" s="1"/>
  <c r="R1736" i="1"/>
  <c r="Q1736" i="1"/>
  <c r="R1735" i="1"/>
  <c r="Q1735" i="1"/>
  <c r="R1734" i="1"/>
  <c r="Q1734" i="1"/>
  <c r="S1734" i="1" s="1"/>
  <c r="R1733" i="1"/>
  <c r="Q1733" i="1"/>
  <c r="S1733" i="1" s="1"/>
  <c r="R1732" i="1"/>
  <c r="Q1732" i="1"/>
  <c r="S1732" i="1" s="1"/>
  <c r="R1731" i="1"/>
  <c r="Q1731" i="1"/>
  <c r="R1730" i="1"/>
  <c r="Q1730" i="1"/>
  <c r="S1730" i="1" s="1"/>
  <c r="R1729" i="1"/>
  <c r="Q1729" i="1"/>
  <c r="S1729" i="1" s="1"/>
  <c r="R1728" i="1"/>
  <c r="Q1728" i="1"/>
  <c r="S1728" i="1" s="1"/>
  <c r="R1727" i="1"/>
  <c r="Q1727" i="1"/>
  <c r="R1726" i="1"/>
  <c r="Q1726" i="1"/>
  <c r="S1726" i="1" s="1"/>
  <c r="R1725" i="1"/>
  <c r="Q1725" i="1"/>
  <c r="S1725" i="1" s="1"/>
  <c r="R1724" i="1"/>
  <c r="Q1724" i="1"/>
  <c r="R1723" i="1"/>
  <c r="Q1723" i="1"/>
  <c r="R1722" i="1"/>
  <c r="Q1722" i="1"/>
  <c r="R1721" i="1"/>
  <c r="Q1721" i="1"/>
  <c r="S1721" i="1" s="1"/>
  <c r="R1720" i="1"/>
  <c r="Q1720" i="1"/>
  <c r="S1720" i="1" s="1"/>
  <c r="R1719" i="1"/>
  <c r="Q1719" i="1"/>
  <c r="R1718" i="1"/>
  <c r="Q1718" i="1"/>
  <c r="S1718" i="1" s="1"/>
  <c r="R1717" i="1"/>
  <c r="Q1717" i="1"/>
  <c r="R1716" i="1"/>
  <c r="Q1716" i="1"/>
  <c r="S1716" i="1" s="1"/>
  <c r="R1715" i="1"/>
  <c r="Q1715" i="1"/>
  <c r="R1714" i="1"/>
  <c r="Q1714" i="1"/>
  <c r="S1714" i="1" s="1"/>
  <c r="R1713" i="1"/>
  <c r="Q1713" i="1"/>
  <c r="S1713" i="1" s="1"/>
  <c r="R1712" i="1"/>
  <c r="Q1712" i="1"/>
  <c r="S1712" i="1" s="1"/>
  <c r="R1711" i="1"/>
  <c r="Q1711" i="1"/>
  <c r="R1710" i="1"/>
  <c r="Q1710" i="1"/>
  <c r="S1710" i="1" s="1"/>
  <c r="R1709" i="1"/>
  <c r="Q1709" i="1"/>
  <c r="S1709" i="1" s="1"/>
  <c r="R1708" i="1"/>
  <c r="Q1708" i="1"/>
  <c r="R1707" i="1"/>
  <c r="Q1707" i="1"/>
  <c r="R1706" i="1"/>
  <c r="Q1706" i="1"/>
  <c r="S1706" i="1" s="1"/>
  <c r="R1705" i="1"/>
  <c r="Q1705" i="1"/>
  <c r="S1705" i="1" s="1"/>
  <c r="R1704" i="1"/>
  <c r="Q1704" i="1"/>
  <c r="S1704" i="1" s="1"/>
  <c r="R1703" i="1"/>
  <c r="Q1703" i="1"/>
  <c r="R1702" i="1"/>
  <c r="Q1702" i="1"/>
  <c r="S1702" i="1" s="1"/>
  <c r="R1701" i="1"/>
  <c r="Q1701" i="1"/>
  <c r="S1701" i="1" s="1"/>
  <c r="R1700" i="1"/>
  <c r="Q1700" i="1"/>
  <c r="S1700" i="1" s="1"/>
  <c r="R1699" i="1"/>
  <c r="Q1699" i="1"/>
  <c r="R1698" i="1"/>
  <c r="Q1698" i="1"/>
  <c r="R1697" i="1"/>
  <c r="Q1697" i="1"/>
  <c r="S1697" i="1" s="1"/>
  <c r="R1696" i="1"/>
  <c r="Q1696" i="1"/>
  <c r="S1696" i="1" s="1"/>
  <c r="R1695" i="1"/>
  <c r="Q1695" i="1"/>
  <c r="R1694" i="1"/>
  <c r="Q1694" i="1"/>
  <c r="S1694" i="1" s="1"/>
  <c r="R1693" i="1"/>
  <c r="Q1693" i="1"/>
  <c r="S1693" i="1" s="1"/>
  <c r="R1692" i="1"/>
  <c r="Q1692" i="1"/>
  <c r="S1692" i="1" s="1"/>
  <c r="R1691" i="1"/>
  <c r="Q1691" i="1"/>
  <c r="R1690" i="1"/>
  <c r="Q1690" i="1"/>
  <c r="S1690" i="1" s="1"/>
  <c r="R1689" i="1"/>
  <c r="Q1689" i="1"/>
  <c r="S1689" i="1" s="1"/>
  <c r="R1688" i="1"/>
  <c r="Q1688" i="1"/>
  <c r="S1688" i="1" s="1"/>
  <c r="R1687" i="1"/>
  <c r="Q1687" i="1"/>
  <c r="R1686" i="1"/>
  <c r="Q1686" i="1"/>
  <c r="S1686" i="1" s="1"/>
  <c r="R1685" i="1"/>
  <c r="Q1685" i="1"/>
  <c r="S1685" i="1" s="1"/>
  <c r="R1684" i="1"/>
  <c r="Q1684" i="1"/>
  <c r="S1684" i="1" s="1"/>
  <c r="R1683" i="1"/>
  <c r="Q1683" i="1"/>
  <c r="R1682" i="1"/>
  <c r="Q1682" i="1"/>
  <c r="R1681" i="1"/>
  <c r="Q1681" i="1"/>
  <c r="S1681" i="1" s="1"/>
  <c r="R1680" i="1"/>
  <c r="Q1680" i="1"/>
  <c r="R1679" i="1"/>
  <c r="Q1679" i="1"/>
  <c r="R1678" i="1"/>
  <c r="Q1678" i="1"/>
  <c r="S1678" i="1" s="1"/>
  <c r="R1677" i="1"/>
  <c r="Q1677" i="1"/>
  <c r="S1677" i="1" s="1"/>
  <c r="R1676" i="1"/>
  <c r="Q1676" i="1"/>
  <c r="S1676" i="1" s="1"/>
  <c r="R1675" i="1"/>
  <c r="Q1675" i="1"/>
  <c r="R1674" i="1"/>
  <c r="Q1674" i="1"/>
  <c r="S1674" i="1" s="1"/>
  <c r="R1673" i="1"/>
  <c r="Q1673" i="1"/>
  <c r="S1673" i="1" s="1"/>
  <c r="R1672" i="1"/>
  <c r="Q1672" i="1"/>
  <c r="R1671" i="1"/>
  <c r="Q1671" i="1"/>
  <c r="R1670" i="1"/>
  <c r="Q1670" i="1"/>
  <c r="S1670" i="1" s="1"/>
  <c r="R1669" i="1"/>
  <c r="Q1669" i="1"/>
  <c r="S1669" i="1" s="1"/>
  <c r="R1668" i="1"/>
  <c r="Q1668" i="1"/>
  <c r="S1668" i="1" s="1"/>
  <c r="R1667" i="1"/>
  <c r="Q1667" i="1"/>
  <c r="R1666" i="1"/>
  <c r="Q1666" i="1"/>
  <c r="S1666" i="1" s="1"/>
  <c r="R1665" i="1"/>
  <c r="Q1665" i="1"/>
  <c r="S1665" i="1" s="1"/>
  <c r="R1664" i="1"/>
  <c r="Q1664" i="1"/>
  <c r="S1664" i="1" s="1"/>
  <c r="R1663" i="1"/>
  <c r="Q1663" i="1"/>
  <c r="R1662" i="1"/>
  <c r="Q1662" i="1"/>
  <c r="S1662" i="1" s="1"/>
  <c r="R1661" i="1"/>
  <c r="Q1661" i="1"/>
  <c r="S1661" i="1" s="1"/>
  <c r="R1660" i="1"/>
  <c r="Q1660" i="1"/>
  <c r="S1660" i="1" s="1"/>
  <c r="R1659" i="1"/>
  <c r="Q1659" i="1"/>
  <c r="R1658" i="1"/>
  <c r="Q1658" i="1"/>
  <c r="S1658" i="1" s="1"/>
  <c r="R1657" i="1"/>
  <c r="Q1657" i="1"/>
  <c r="S1657" i="1" s="1"/>
  <c r="R1656" i="1"/>
  <c r="Q1656" i="1"/>
  <c r="S1656" i="1" s="1"/>
  <c r="R1655" i="1"/>
  <c r="Q1655" i="1"/>
  <c r="R1654" i="1"/>
  <c r="Q1654" i="1"/>
  <c r="S1654" i="1" s="1"/>
  <c r="R1653" i="1"/>
  <c r="Q1653" i="1"/>
  <c r="S1653" i="1" s="1"/>
  <c r="R1652" i="1"/>
  <c r="Q1652" i="1"/>
  <c r="S1652" i="1" s="1"/>
  <c r="R1651" i="1"/>
  <c r="Q1651" i="1"/>
  <c r="R1650" i="1"/>
  <c r="Q1650" i="1"/>
  <c r="S1650" i="1" s="1"/>
  <c r="R1649" i="1"/>
  <c r="Q1649" i="1"/>
  <c r="S1649" i="1" s="1"/>
  <c r="R1648" i="1"/>
  <c r="Q1648" i="1"/>
  <c r="S1648" i="1" s="1"/>
  <c r="R1647" i="1"/>
  <c r="Q1647" i="1"/>
  <c r="R1646" i="1"/>
  <c r="Q1646" i="1"/>
  <c r="S1646" i="1" s="1"/>
  <c r="R1645" i="1"/>
  <c r="Q1645" i="1"/>
  <c r="S1645" i="1" s="1"/>
  <c r="R1644" i="1"/>
  <c r="Q1644" i="1"/>
  <c r="S1644" i="1" s="1"/>
  <c r="R1643" i="1"/>
  <c r="Q1643" i="1"/>
  <c r="R1642" i="1"/>
  <c r="Q1642" i="1"/>
  <c r="S1642" i="1" s="1"/>
  <c r="R1641" i="1"/>
  <c r="Q1641" i="1"/>
  <c r="S1641" i="1" s="1"/>
  <c r="R1640" i="1"/>
  <c r="Q1640" i="1"/>
  <c r="S1640" i="1" s="1"/>
  <c r="R1639" i="1"/>
  <c r="Q1639" i="1"/>
  <c r="R1638" i="1"/>
  <c r="Q1638" i="1"/>
  <c r="S1638" i="1" s="1"/>
  <c r="R1637" i="1"/>
  <c r="Q1637" i="1"/>
  <c r="S1637" i="1" s="1"/>
  <c r="R1636" i="1"/>
  <c r="Q1636" i="1"/>
  <c r="S1636" i="1" s="1"/>
  <c r="R1635" i="1"/>
  <c r="Q1635" i="1"/>
  <c r="R1634" i="1"/>
  <c r="Q1634" i="1"/>
  <c r="S1634" i="1" s="1"/>
  <c r="R1633" i="1"/>
  <c r="Q1633" i="1"/>
  <c r="S1633" i="1" s="1"/>
  <c r="R1632" i="1"/>
  <c r="Q1632" i="1"/>
  <c r="S1632" i="1" s="1"/>
  <c r="R1631" i="1"/>
  <c r="Q1631" i="1"/>
  <c r="R1630" i="1"/>
  <c r="Q1630" i="1"/>
  <c r="S1630" i="1" s="1"/>
  <c r="R1629" i="1"/>
  <c r="Q1629" i="1"/>
  <c r="S1629" i="1" s="1"/>
  <c r="R1628" i="1"/>
  <c r="Q1628" i="1"/>
  <c r="R1627" i="1"/>
  <c r="Q1627" i="1"/>
  <c r="R1626" i="1"/>
  <c r="Q1626" i="1"/>
  <c r="S1626" i="1" s="1"/>
  <c r="R1625" i="1"/>
  <c r="Q1625" i="1"/>
  <c r="S1625" i="1" s="1"/>
  <c r="R1624" i="1"/>
  <c r="Q1624" i="1"/>
  <c r="S1624" i="1" s="1"/>
  <c r="R1623" i="1"/>
  <c r="Q1623" i="1"/>
  <c r="R1622" i="1"/>
  <c r="Q1622" i="1"/>
  <c r="S1622" i="1" s="1"/>
  <c r="R1621" i="1"/>
  <c r="Q1621" i="1"/>
  <c r="S1621" i="1" s="1"/>
  <c r="R1620" i="1"/>
  <c r="Q1620" i="1"/>
  <c r="S1620" i="1" s="1"/>
  <c r="R1619" i="1"/>
  <c r="Q1619" i="1"/>
  <c r="R1618" i="1"/>
  <c r="Q1618" i="1"/>
  <c r="S1618" i="1" s="1"/>
  <c r="R1617" i="1"/>
  <c r="Q1617" i="1"/>
  <c r="S1617" i="1" s="1"/>
  <c r="R1616" i="1"/>
  <c r="Q1616" i="1"/>
  <c r="S1616" i="1" s="1"/>
  <c r="R1615" i="1"/>
  <c r="Q1615" i="1"/>
  <c r="R1614" i="1"/>
  <c r="Q1614" i="1"/>
  <c r="S1614" i="1" s="1"/>
  <c r="R1613" i="1"/>
  <c r="Q1613" i="1"/>
  <c r="S1613" i="1" s="1"/>
  <c r="R1612" i="1"/>
  <c r="Q1612" i="1"/>
  <c r="S1612" i="1" s="1"/>
  <c r="R1611" i="1"/>
  <c r="Q1611" i="1"/>
  <c r="R1610" i="1"/>
  <c r="Q1610" i="1"/>
  <c r="S1610" i="1" s="1"/>
  <c r="R1609" i="1"/>
  <c r="Q1609" i="1"/>
  <c r="S1609" i="1" s="1"/>
  <c r="R1608" i="1"/>
  <c r="Q1608" i="1"/>
  <c r="S1608" i="1" s="1"/>
  <c r="R1607" i="1"/>
  <c r="Q1607" i="1"/>
  <c r="R1606" i="1"/>
  <c r="Q1606" i="1"/>
  <c r="S1606" i="1" s="1"/>
  <c r="R1605" i="1"/>
  <c r="Q1605" i="1"/>
  <c r="S1605" i="1" s="1"/>
  <c r="R1604" i="1"/>
  <c r="Q1604" i="1"/>
  <c r="R1603" i="1"/>
  <c r="Q1603" i="1"/>
  <c r="R1602" i="1"/>
  <c r="Q1602" i="1"/>
  <c r="S1602" i="1" s="1"/>
  <c r="R1601" i="1"/>
  <c r="Q1601" i="1"/>
  <c r="S1601" i="1" s="1"/>
  <c r="R1600" i="1"/>
  <c r="Q1600" i="1"/>
  <c r="S1600" i="1" s="1"/>
  <c r="R1599" i="1"/>
  <c r="Q1599" i="1"/>
  <c r="R1598" i="1"/>
  <c r="Q1598" i="1"/>
  <c r="R1597" i="1"/>
  <c r="Q1597" i="1"/>
  <c r="S1597" i="1" s="1"/>
  <c r="R1596" i="1"/>
  <c r="Q1596" i="1"/>
  <c r="S1596" i="1" s="1"/>
  <c r="R1595" i="1"/>
  <c r="Q1595" i="1"/>
  <c r="R1594" i="1"/>
  <c r="Q1594" i="1"/>
  <c r="S1594" i="1" s="1"/>
  <c r="R1593" i="1"/>
  <c r="Q1593" i="1"/>
  <c r="S1593" i="1" s="1"/>
  <c r="R1592" i="1"/>
  <c r="Q1592" i="1"/>
  <c r="S1592" i="1" s="1"/>
  <c r="R1591" i="1"/>
  <c r="Q1591" i="1"/>
  <c r="R1590" i="1"/>
  <c r="Q1590" i="1"/>
  <c r="S1590" i="1" s="1"/>
  <c r="R1589" i="1"/>
  <c r="Q1589" i="1"/>
  <c r="S1589" i="1" s="1"/>
  <c r="R1588" i="1"/>
  <c r="Q1588" i="1"/>
  <c r="S1588" i="1" s="1"/>
  <c r="R1587" i="1"/>
  <c r="Q1587" i="1"/>
  <c r="R1586" i="1"/>
  <c r="Q1586" i="1"/>
  <c r="S1586" i="1" s="1"/>
  <c r="R1585" i="1"/>
  <c r="Q1585" i="1"/>
  <c r="S1585" i="1" s="1"/>
  <c r="R1584" i="1"/>
  <c r="Q1584" i="1"/>
  <c r="S1584" i="1" s="1"/>
  <c r="R1583" i="1"/>
  <c r="Q1583" i="1"/>
  <c r="R1582" i="1"/>
  <c r="Q1582" i="1"/>
  <c r="S1582" i="1" s="1"/>
  <c r="R1581" i="1"/>
  <c r="Q1581" i="1"/>
  <c r="S1581" i="1" s="1"/>
  <c r="R1580" i="1"/>
  <c r="Q1580" i="1"/>
  <c r="S1580" i="1" s="1"/>
  <c r="R1579" i="1"/>
  <c r="Q1579" i="1"/>
  <c r="R1578" i="1"/>
  <c r="Q1578" i="1"/>
  <c r="S1578" i="1" s="1"/>
  <c r="R1577" i="1"/>
  <c r="Q1577" i="1"/>
  <c r="S1577" i="1" s="1"/>
  <c r="R1576" i="1"/>
  <c r="Q1576" i="1"/>
  <c r="S1576" i="1" s="1"/>
  <c r="R1575" i="1"/>
  <c r="Q1575" i="1"/>
  <c r="R1574" i="1"/>
  <c r="Q1574" i="1"/>
  <c r="S1574" i="1" s="1"/>
  <c r="R1573" i="1"/>
  <c r="Q1573" i="1"/>
  <c r="S1573" i="1" s="1"/>
  <c r="R1572" i="1"/>
  <c r="Q1572" i="1"/>
  <c r="R1571" i="1"/>
  <c r="Q1571" i="1"/>
  <c r="R1570" i="1"/>
  <c r="Q1570" i="1"/>
  <c r="S1570" i="1" s="1"/>
  <c r="R1569" i="1"/>
  <c r="Q1569" i="1"/>
  <c r="S1569" i="1" s="1"/>
  <c r="R1568" i="1"/>
  <c r="Q1568" i="1"/>
  <c r="S1568" i="1" s="1"/>
  <c r="R1567" i="1"/>
  <c r="Q1567" i="1"/>
  <c r="R1566" i="1"/>
  <c r="Q1566" i="1"/>
  <c r="S1566" i="1" s="1"/>
  <c r="R1565" i="1"/>
  <c r="Q1565" i="1"/>
  <c r="S1565" i="1" s="1"/>
  <c r="R1564" i="1"/>
  <c r="Q1564" i="1"/>
  <c r="S1564" i="1" s="1"/>
  <c r="R1563" i="1"/>
  <c r="Q1563" i="1"/>
  <c r="R1562" i="1"/>
  <c r="Q1562" i="1"/>
  <c r="R1561" i="1"/>
  <c r="Q1561" i="1"/>
  <c r="S1561" i="1" s="1"/>
  <c r="R1560" i="1"/>
  <c r="Q1560" i="1"/>
  <c r="S1560" i="1" s="1"/>
  <c r="R1559" i="1"/>
  <c r="Q1559" i="1"/>
  <c r="R1558" i="1"/>
  <c r="Q1558" i="1"/>
  <c r="S1558" i="1" s="1"/>
  <c r="R1557" i="1"/>
  <c r="Q1557" i="1"/>
  <c r="S1557" i="1" s="1"/>
  <c r="R1556" i="1"/>
  <c r="Q1556" i="1"/>
  <c r="S1556" i="1" s="1"/>
  <c r="R1555" i="1"/>
  <c r="Q1555" i="1"/>
  <c r="R1554" i="1"/>
  <c r="Q1554" i="1"/>
  <c r="R1553" i="1"/>
  <c r="Q1553" i="1"/>
  <c r="S1553" i="1" s="1"/>
  <c r="R1552" i="1"/>
  <c r="Q1552" i="1"/>
  <c r="S1552" i="1" s="1"/>
  <c r="R1551" i="1"/>
  <c r="Q1551" i="1"/>
  <c r="R1550" i="1"/>
  <c r="Q1550" i="1"/>
  <c r="S1550" i="1" s="1"/>
  <c r="R1549" i="1"/>
  <c r="Q1549" i="1"/>
  <c r="R1548" i="1"/>
  <c r="Q1548" i="1"/>
  <c r="S1548" i="1" s="1"/>
  <c r="R1547" i="1"/>
  <c r="Q1547" i="1"/>
  <c r="R1546" i="1"/>
  <c r="Q1546" i="1"/>
  <c r="S1546" i="1" s="1"/>
  <c r="R1545" i="1"/>
  <c r="Q1545" i="1"/>
  <c r="S1545" i="1" s="1"/>
  <c r="R1544" i="1"/>
  <c r="Q1544" i="1"/>
  <c r="R1543" i="1"/>
  <c r="Q1543" i="1"/>
  <c r="R1542" i="1"/>
  <c r="Q1542" i="1"/>
  <c r="S1542" i="1" s="1"/>
  <c r="R1541" i="1"/>
  <c r="Q1541" i="1"/>
  <c r="S1541" i="1" s="1"/>
  <c r="R1540" i="1"/>
  <c r="Q1540" i="1"/>
  <c r="S1540" i="1" s="1"/>
  <c r="R1539" i="1"/>
  <c r="Q1539" i="1"/>
  <c r="R1538" i="1"/>
  <c r="Q1538" i="1"/>
  <c r="S1538" i="1" s="1"/>
  <c r="R1537" i="1"/>
  <c r="Q1537" i="1"/>
  <c r="S1537" i="1" s="1"/>
  <c r="R1536" i="1"/>
  <c r="Q1536" i="1"/>
  <c r="R1535" i="1"/>
  <c r="Q1535" i="1"/>
  <c r="R1534" i="1"/>
  <c r="Q1534" i="1"/>
  <c r="S1534" i="1" s="1"/>
  <c r="R1533" i="1"/>
  <c r="Q1533" i="1"/>
  <c r="S1533" i="1" s="1"/>
  <c r="R1532" i="1"/>
  <c r="Q1532" i="1"/>
  <c r="S1532" i="1" s="1"/>
  <c r="R1531" i="1"/>
  <c r="Q1531" i="1"/>
  <c r="R1530" i="1"/>
  <c r="Q1530" i="1"/>
  <c r="S1530" i="1" s="1"/>
  <c r="R1529" i="1"/>
  <c r="Q1529" i="1"/>
  <c r="R1528" i="1"/>
  <c r="Q1528" i="1"/>
  <c r="R1527" i="1"/>
  <c r="Q1527" i="1"/>
  <c r="R1526" i="1"/>
  <c r="Q1526" i="1"/>
  <c r="S1526" i="1" s="1"/>
  <c r="R1525" i="1"/>
  <c r="Q1525" i="1"/>
  <c r="R1524" i="1"/>
  <c r="Q1524" i="1"/>
  <c r="S1524" i="1" s="1"/>
  <c r="R1523" i="1"/>
  <c r="Q1523" i="1"/>
  <c r="R1522" i="1"/>
  <c r="Q1522" i="1"/>
  <c r="S1522" i="1" s="1"/>
  <c r="R1521" i="1"/>
  <c r="Q1521" i="1"/>
  <c r="R1520" i="1"/>
  <c r="Q1520" i="1"/>
  <c r="S1520" i="1" s="1"/>
  <c r="R1519" i="1"/>
  <c r="Q1519" i="1"/>
  <c r="R1518" i="1"/>
  <c r="Q1518" i="1"/>
  <c r="S1518" i="1" s="1"/>
  <c r="R1517" i="1"/>
  <c r="Q1517" i="1"/>
  <c r="R1516" i="1"/>
  <c r="Q1516" i="1"/>
  <c r="S1516" i="1" s="1"/>
  <c r="R1515" i="1"/>
  <c r="Q1515" i="1"/>
  <c r="R1514" i="1"/>
  <c r="Q1514" i="1"/>
  <c r="S1514" i="1" s="1"/>
  <c r="R1513" i="1"/>
  <c r="Q1513" i="1"/>
  <c r="R1512" i="1"/>
  <c r="Q1512" i="1"/>
  <c r="S1512" i="1" s="1"/>
  <c r="R1511" i="1"/>
  <c r="Q1511" i="1"/>
  <c r="R1510" i="1"/>
  <c r="Q1510" i="1"/>
  <c r="S1510" i="1" s="1"/>
  <c r="R1509" i="1"/>
  <c r="Q1509" i="1"/>
  <c r="S1509" i="1" s="1"/>
  <c r="R1508" i="1"/>
  <c r="Q1508" i="1"/>
  <c r="S1508" i="1" s="1"/>
  <c r="R1507" i="1"/>
  <c r="Q1507" i="1"/>
  <c r="R1506" i="1"/>
  <c r="Q1506" i="1"/>
  <c r="S1506" i="1" s="1"/>
  <c r="R1505" i="1"/>
  <c r="Q1505" i="1"/>
  <c r="S1505" i="1" s="1"/>
  <c r="R1504" i="1"/>
  <c r="Q1504" i="1"/>
  <c r="S1504" i="1" s="1"/>
  <c r="R1503" i="1"/>
  <c r="Q1503" i="1"/>
  <c r="R1502" i="1"/>
  <c r="Q1502" i="1"/>
  <c r="R1501" i="1"/>
  <c r="Q1501" i="1"/>
  <c r="S1501" i="1" s="1"/>
  <c r="R1500" i="1"/>
  <c r="Q1500" i="1"/>
  <c r="S1500" i="1" s="1"/>
  <c r="R1499" i="1"/>
  <c r="Q1499" i="1"/>
  <c r="R1498" i="1"/>
  <c r="Q1498" i="1"/>
  <c r="S1498" i="1" s="1"/>
  <c r="R1497" i="1"/>
  <c r="Q1497" i="1"/>
  <c r="S1497" i="1" s="1"/>
  <c r="R1496" i="1"/>
  <c r="Q1496" i="1"/>
  <c r="S1496" i="1" s="1"/>
  <c r="R1495" i="1"/>
  <c r="Q1495" i="1"/>
  <c r="R1494" i="1"/>
  <c r="Q1494" i="1"/>
  <c r="S1494" i="1" s="1"/>
  <c r="R1493" i="1"/>
  <c r="Q1493" i="1"/>
  <c r="S1493" i="1" s="1"/>
  <c r="R1492" i="1"/>
  <c r="Q1492" i="1"/>
  <c r="S1492" i="1" s="1"/>
  <c r="R1491" i="1"/>
  <c r="Q1491" i="1"/>
  <c r="R1490" i="1"/>
  <c r="Q1490" i="1"/>
  <c r="S1490" i="1" s="1"/>
  <c r="R1489" i="1"/>
  <c r="Q1489" i="1"/>
  <c r="S1489" i="1" s="1"/>
  <c r="R1488" i="1"/>
  <c r="Q1488" i="1"/>
  <c r="S1488" i="1" s="1"/>
  <c r="R1487" i="1"/>
  <c r="Q1487" i="1"/>
  <c r="R1486" i="1"/>
  <c r="Q1486" i="1"/>
  <c r="S1486" i="1" s="1"/>
  <c r="R1485" i="1"/>
  <c r="Q1485" i="1"/>
  <c r="S1485" i="1" s="1"/>
  <c r="R1484" i="1"/>
  <c r="Q1484" i="1"/>
  <c r="S1484" i="1" s="1"/>
  <c r="R1483" i="1"/>
  <c r="Q1483" i="1"/>
  <c r="R1482" i="1"/>
  <c r="Q1482" i="1"/>
  <c r="S1482" i="1" s="1"/>
  <c r="R1481" i="1"/>
  <c r="Q1481" i="1"/>
  <c r="S1481" i="1" s="1"/>
  <c r="R1480" i="1"/>
  <c r="Q1480" i="1"/>
  <c r="S1480" i="1" s="1"/>
  <c r="R1479" i="1"/>
  <c r="Q1479" i="1"/>
  <c r="R1478" i="1"/>
  <c r="Q1478" i="1"/>
  <c r="S1478" i="1" s="1"/>
  <c r="R1477" i="1"/>
  <c r="Q1477" i="1"/>
  <c r="S1477" i="1" s="1"/>
  <c r="R1476" i="1"/>
  <c r="Q1476" i="1"/>
  <c r="R1475" i="1"/>
  <c r="Q1475" i="1"/>
  <c r="R1474" i="1"/>
  <c r="Q1474" i="1"/>
  <c r="S1474" i="1" s="1"/>
  <c r="R1473" i="1"/>
  <c r="Q1473" i="1"/>
  <c r="S1473" i="1" s="1"/>
  <c r="R1472" i="1"/>
  <c r="Q1472" i="1"/>
  <c r="S1472" i="1" s="1"/>
  <c r="R1471" i="1"/>
  <c r="Q1471" i="1"/>
  <c r="R1470" i="1"/>
  <c r="Q1470" i="1"/>
  <c r="S1470" i="1" s="1"/>
  <c r="R1469" i="1"/>
  <c r="Q1469" i="1"/>
  <c r="S1469" i="1" s="1"/>
  <c r="R1468" i="1"/>
  <c r="Q1468" i="1"/>
  <c r="S1468" i="1" s="1"/>
  <c r="R1467" i="1"/>
  <c r="Q1467" i="1"/>
  <c r="R1466" i="1"/>
  <c r="Q1466" i="1"/>
  <c r="S1466" i="1" s="1"/>
  <c r="R1465" i="1"/>
  <c r="Q1465" i="1"/>
  <c r="S1465" i="1" s="1"/>
  <c r="R1464" i="1"/>
  <c r="Q1464" i="1"/>
  <c r="S1464" i="1" s="1"/>
  <c r="R1463" i="1"/>
  <c r="Q1463" i="1"/>
  <c r="R1462" i="1"/>
  <c r="Q1462" i="1"/>
  <c r="S1462" i="1" s="1"/>
  <c r="R1461" i="1"/>
  <c r="Q1461" i="1"/>
  <c r="S1461" i="1" s="1"/>
  <c r="R1460" i="1"/>
  <c r="Q1460" i="1"/>
  <c r="S1460" i="1" s="1"/>
  <c r="R1459" i="1"/>
  <c r="Q1459" i="1"/>
  <c r="R1458" i="1"/>
  <c r="Q1458" i="1"/>
  <c r="S1458" i="1" s="1"/>
  <c r="R1457" i="1"/>
  <c r="Q1457" i="1"/>
  <c r="S1457" i="1" s="1"/>
  <c r="R1456" i="1"/>
  <c r="Q1456" i="1"/>
  <c r="R1455" i="1"/>
  <c r="Q1455" i="1"/>
  <c r="R1454" i="1"/>
  <c r="Q1454" i="1"/>
  <c r="S1454" i="1" s="1"/>
  <c r="R1453" i="1"/>
  <c r="Q1453" i="1"/>
  <c r="S1453" i="1" s="1"/>
  <c r="R1452" i="1"/>
  <c r="Q1452" i="1"/>
  <c r="S1452" i="1" s="1"/>
  <c r="R1451" i="1"/>
  <c r="Q1451" i="1"/>
  <c r="R1450" i="1"/>
  <c r="Q1450" i="1"/>
  <c r="S1450" i="1" s="1"/>
  <c r="R1449" i="1"/>
  <c r="Q1449" i="1"/>
  <c r="S1449" i="1" s="1"/>
  <c r="R1448" i="1"/>
  <c r="Q1448" i="1"/>
  <c r="S1448" i="1" s="1"/>
  <c r="R1447" i="1"/>
  <c r="Q1447" i="1"/>
  <c r="R1446" i="1"/>
  <c r="Q1446" i="1"/>
  <c r="S1446" i="1" s="1"/>
  <c r="R1445" i="1"/>
  <c r="Q1445" i="1"/>
  <c r="S1445" i="1" s="1"/>
  <c r="R1444" i="1"/>
  <c r="Q1444" i="1"/>
  <c r="S1444" i="1" s="1"/>
  <c r="R1443" i="1"/>
  <c r="Q1443" i="1"/>
  <c r="R1442" i="1"/>
  <c r="Q1442" i="1"/>
  <c r="S1442" i="1" s="1"/>
  <c r="R1441" i="1"/>
  <c r="Q1441" i="1"/>
  <c r="S1441" i="1" s="1"/>
  <c r="R1440" i="1"/>
  <c r="Q1440" i="1"/>
  <c r="S1440" i="1" s="1"/>
  <c r="R1439" i="1"/>
  <c r="Q1439" i="1"/>
  <c r="R1438" i="1"/>
  <c r="Q1438" i="1"/>
  <c r="S1438" i="1" s="1"/>
  <c r="R1437" i="1"/>
  <c r="Q1437" i="1"/>
  <c r="S1437" i="1" s="1"/>
  <c r="R1436" i="1"/>
  <c r="Q1436" i="1"/>
  <c r="S1436" i="1" s="1"/>
  <c r="R1435" i="1"/>
  <c r="Q1435" i="1"/>
  <c r="R1434" i="1"/>
  <c r="Q1434" i="1"/>
  <c r="S1434" i="1" s="1"/>
  <c r="R1433" i="1"/>
  <c r="Q1433" i="1"/>
  <c r="S1433" i="1" s="1"/>
  <c r="R1432" i="1"/>
  <c r="Q1432" i="1"/>
  <c r="S1432" i="1" s="1"/>
  <c r="R1431" i="1"/>
  <c r="Q1431" i="1"/>
  <c r="R1430" i="1"/>
  <c r="Q1430" i="1"/>
  <c r="S1430" i="1" s="1"/>
  <c r="R1429" i="1"/>
  <c r="Q1429" i="1"/>
  <c r="S1429" i="1" s="1"/>
  <c r="R1428" i="1"/>
  <c r="Q1428" i="1"/>
  <c r="S1428" i="1" s="1"/>
  <c r="R1427" i="1"/>
  <c r="Q1427" i="1"/>
  <c r="R1426" i="1"/>
  <c r="Q1426" i="1"/>
  <c r="S1426" i="1" s="1"/>
  <c r="R1425" i="1"/>
  <c r="Q1425" i="1"/>
  <c r="R1424" i="1"/>
  <c r="Q1424" i="1"/>
  <c r="S1424" i="1" s="1"/>
  <c r="R1423" i="1"/>
  <c r="Q1423" i="1"/>
  <c r="R1422" i="1"/>
  <c r="Q1422" i="1"/>
  <c r="R1421" i="1"/>
  <c r="Q1421" i="1"/>
  <c r="S1421" i="1" s="1"/>
  <c r="R1420" i="1"/>
  <c r="Q1420" i="1"/>
  <c r="S1420" i="1" s="1"/>
  <c r="R1419" i="1"/>
  <c r="Q1419" i="1"/>
  <c r="R1418" i="1"/>
  <c r="Q1418" i="1"/>
  <c r="S1418" i="1" s="1"/>
  <c r="R1417" i="1"/>
  <c r="Q1417" i="1"/>
  <c r="S1417" i="1" s="1"/>
  <c r="R1416" i="1"/>
  <c r="Q1416" i="1"/>
  <c r="S1416" i="1" s="1"/>
  <c r="R1415" i="1"/>
  <c r="Q1415" i="1"/>
  <c r="R1414" i="1"/>
  <c r="Q1414" i="1"/>
  <c r="S1414" i="1" s="1"/>
  <c r="R1413" i="1"/>
  <c r="Q1413" i="1"/>
  <c r="S1413" i="1" s="1"/>
  <c r="R1412" i="1"/>
  <c r="Q1412" i="1"/>
  <c r="S1412" i="1" s="1"/>
  <c r="R1411" i="1"/>
  <c r="Q1411" i="1"/>
  <c r="R1410" i="1"/>
  <c r="Q1410" i="1"/>
  <c r="R1409" i="1"/>
  <c r="Q1409" i="1"/>
  <c r="S1409" i="1" s="1"/>
  <c r="R1408" i="1"/>
  <c r="Q1408" i="1"/>
  <c r="S1408" i="1" s="1"/>
  <c r="R1407" i="1"/>
  <c r="Q1407" i="1"/>
  <c r="R1406" i="1"/>
  <c r="Q1406" i="1"/>
  <c r="S1406" i="1" s="1"/>
  <c r="R1405" i="1"/>
  <c r="Q1405" i="1"/>
  <c r="R1404" i="1"/>
  <c r="Q1404" i="1"/>
  <c r="S1404" i="1" s="1"/>
  <c r="R1403" i="1"/>
  <c r="Q1403" i="1"/>
  <c r="R1402" i="1"/>
  <c r="Q1402" i="1"/>
  <c r="S1402" i="1" s="1"/>
  <c r="R1401" i="1"/>
  <c r="Q1401" i="1"/>
  <c r="R1400" i="1"/>
  <c r="Q1400" i="1"/>
  <c r="S1400" i="1" s="1"/>
  <c r="R1399" i="1"/>
  <c r="Q1399" i="1"/>
  <c r="R1398" i="1"/>
  <c r="Q1398" i="1"/>
  <c r="S1398" i="1" s="1"/>
  <c r="R1397" i="1"/>
  <c r="Q1397" i="1"/>
  <c r="S1397" i="1" s="1"/>
  <c r="R1396" i="1"/>
  <c r="Q1396" i="1"/>
  <c r="S1396" i="1" s="1"/>
  <c r="R1395" i="1"/>
  <c r="Q1395" i="1"/>
  <c r="R1394" i="1"/>
  <c r="Q1394" i="1"/>
  <c r="S1394" i="1" s="1"/>
  <c r="R1393" i="1"/>
  <c r="Q1393" i="1"/>
  <c r="S1393" i="1" s="1"/>
  <c r="R1392" i="1"/>
  <c r="Q1392" i="1"/>
  <c r="S1392" i="1" s="1"/>
  <c r="R1391" i="1"/>
  <c r="Q1391" i="1"/>
  <c r="R1390" i="1"/>
  <c r="Q1390" i="1"/>
  <c r="S1390" i="1" s="1"/>
  <c r="R1389" i="1"/>
  <c r="Q1389" i="1"/>
  <c r="S1389" i="1" s="1"/>
  <c r="R1388" i="1"/>
  <c r="Q1388" i="1"/>
  <c r="S1388" i="1" s="1"/>
  <c r="R1387" i="1"/>
  <c r="Q1387" i="1"/>
  <c r="R1386" i="1"/>
  <c r="Q1386" i="1"/>
  <c r="S1386" i="1" s="1"/>
  <c r="R1385" i="1"/>
  <c r="Q1385" i="1"/>
  <c r="R1384" i="1"/>
  <c r="Q1384" i="1"/>
  <c r="S1384" i="1" s="1"/>
  <c r="R1383" i="1"/>
  <c r="Q1383" i="1"/>
  <c r="R1382" i="1"/>
  <c r="Q1382" i="1"/>
  <c r="S1382" i="1" s="1"/>
  <c r="R1381" i="1"/>
  <c r="Q1381" i="1"/>
  <c r="S1381" i="1" s="1"/>
  <c r="R1380" i="1"/>
  <c r="Q1380" i="1"/>
  <c r="S1380" i="1" s="1"/>
  <c r="R1379" i="1"/>
  <c r="Q1379" i="1"/>
  <c r="R1378" i="1"/>
  <c r="Q1378" i="1"/>
  <c r="S1378" i="1" s="1"/>
  <c r="R1377" i="1"/>
  <c r="Q1377" i="1"/>
  <c r="S1377" i="1" s="1"/>
  <c r="R1376" i="1"/>
  <c r="Q1376" i="1"/>
  <c r="S1376" i="1" s="1"/>
  <c r="R1375" i="1"/>
  <c r="Q1375" i="1"/>
  <c r="R1374" i="1"/>
  <c r="Q1374" i="1"/>
  <c r="S1374" i="1" s="1"/>
  <c r="R1373" i="1"/>
  <c r="Q1373" i="1"/>
  <c r="S1373" i="1" s="1"/>
  <c r="R1372" i="1"/>
  <c r="Q1372" i="1"/>
  <c r="S1372" i="1" s="1"/>
  <c r="R1371" i="1"/>
  <c r="Q1371" i="1"/>
  <c r="R1370" i="1"/>
  <c r="Q1370" i="1"/>
  <c r="S1370" i="1" s="1"/>
  <c r="R1369" i="1"/>
  <c r="Q1369" i="1"/>
  <c r="S1369" i="1" s="1"/>
  <c r="R1368" i="1"/>
  <c r="Q1368" i="1"/>
  <c r="S1368" i="1" s="1"/>
  <c r="R1367" i="1"/>
  <c r="Q1367" i="1"/>
  <c r="R1366" i="1"/>
  <c r="Q1366" i="1"/>
  <c r="S1366" i="1" s="1"/>
  <c r="R1365" i="1"/>
  <c r="Q1365" i="1"/>
  <c r="S1365" i="1" s="1"/>
  <c r="R1364" i="1"/>
  <c r="Q1364" i="1"/>
  <c r="S1364" i="1" s="1"/>
  <c r="R1363" i="1"/>
  <c r="Q1363" i="1"/>
  <c r="R1362" i="1"/>
  <c r="Q1362" i="1"/>
  <c r="S1362" i="1" s="1"/>
  <c r="R1361" i="1"/>
  <c r="Q1361" i="1"/>
  <c r="S1361" i="1" s="1"/>
  <c r="R1360" i="1"/>
  <c r="Q1360" i="1"/>
  <c r="S1360" i="1" s="1"/>
  <c r="R1359" i="1"/>
  <c r="Q1359" i="1"/>
  <c r="R1358" i="1"/>
  <c r="Q1358" i="1"/>
  <c r="S1358" i="1" s="1"/>
  <c r="R1357" i="1"/>
  <c r="Q1357" i="1"/>
  <c r="S1357" i="1" s="1"/>
  <c r="R1356" i="1"/>
  <c r="Q1356" i="1"/>
  <c r="S1356" i="1" s="1"/>
  <c r="R1355" i="1"/>
  <c r="Q1355" i="1"/>
  <c r="R1354" i="1"/>
  <c r="Q1354" i="1"/>
  <c r="S1354" i="1" s="1"/>
  <c r="R1353" i="1"/>
  <c r="Q1353" i="1"/>
  <c r="R1352" i="1"/>
  <c r="Q1352" i="1"/>
  <c r="S1352" i="1" s="1"/>
  <c r="R1351" i="1"/>
  <c r="Q1351" i="1"/>
  <c r="R1350" i="1"/>
  <c r="Q1350" i="1"/>
  <c r="S1350" i="1" s="1"/>
  <c r="R1349" i="1"/>
  <c r="Q1349" i="1"/>
  <c r="S1349" i="1" s="1"/>
  <c r="R1348" i="1"/>
  <c r="Q1348" i="1"/>
  <c r="S1348" i="1" s="1"/>
  <c r="R1347" i="1"/>
  <c r="Q1347" i="1"/>
  <c r="R1346" i="1"/>
  <c r="Q1346" i="1"/>
  <c r="S1346" i="1" s="1"/>
  <c r="R1345" i="1"/>
  <c r="Q1345" i="1"/>
  <c r="S1345" i="1" s="1"/>
  <c r="R1344" i="1"/>
  <c r="Q1344" i="1"/>
  <c r="S1344" i="1" s="1"/>
  <c r="R1343" i="1"/>
  <c r="Q1343" i="1"/>
  <c r="R1342" i="1"/>
  <c r="Q1342" i="1"/>
  <c r="R1341" i="1"/>
  <c r="Q1341" i="1"/>
  <c r="S1341" i="1" s="1"/>
  <c r="R1340" i="1"/>
  <c r="Q1340" i="1"/>
  <c r="S1340" i="1" s="1"/>
  <c r="R1339" i="1"/>
  <c r="Q1339" i="1"/>
  <c r="R1338" i="1"/>
  <c r="Q1338" i="1"/>
  <c r="S1338" i="1" s="1"/>
  <c r="R1337" i="1"/>
  <c r="Q1337" i="1"/>
  <c r="S1337" i="1" s="1"/>
  <c r="R1336" i="1"/>
  <c r="Q1336" i="1"/>
  <c r="S1336" i="1" s="1"/>
  <c r="R1335" i="1"/>
  <c r="Q1335" i="1"/>
  <c r="R1334" i="1"/>
  <c r="Q1334" i="1"/>
  <c r="R1333" i="1"/>
  <c r="Q1333" i="1"/>
  <c r="S1333" i="1" s="1"/>
  <c r="R1332" i="1"/>
  <c r="Q1332" i="1"/>
  <c r="S1332" i="1" s="1"/>
  <c r="R1331" i="1"/>
  <c r="Q1331" i="1"/>
  <c r="R1330" i="1"/>
  <c r="Q1330" i="1"/>
  <c r="S1330" i="1" s="1"/>
  <c r="R1329" i="1"/>
  <c r="Q1329" i="1"/>
  <c r="S1329" i="1" s="1"/>
  <c r="R1328" i="1"/>
  <c r="Q1328" i="1"/>
  <c r="S1328" i="1" s="1"/>
  <c r="R1327" i="1"/>
  <c r="Q1327" i="1"/>
  <c r="R1326" i="1"/>
  <c r="Q1326" i="1"/>
  <c r="S1326" i="1" s="1"/>
  <c r="R1325" i="1"/>
  <c r="Q1325" i="1"/>
  <c r="S1325" i="1" s="1"/>
  <c r="R1324" i="1"/>
  <c r="Q1324" i="1"/>
  <c r="S1324" i="1" s="1"/>
  <c r="R1323" i="1"/>
  <c r="Q1323" i="1"/>
  <c r="R1322" i="1"/>
  <c r="Q1322" i="1"/>
  <c r="S1322" i="1" s="1"/>
  <c r="R1321" i="1"/>
  <c r="Q1321" i="1"/>
  <c r="S1321" i="1" s="1"/>
  <c r="R1320" i="1"/>
  <c r="Q1320" i="1"/>
  <c r="S1320" i="1" s="1"/>
  <c r="R1319" i="1"/>
  <c r="Q1319" i="1"/>
  <c r="R1318" i="1"/>
  <c r="Q1318" i="1"/>
  <c r="S1318" i="1" s="1"/>
  <c r="R1317" i="1"/>
  <c r="Q1317" i="1"/>
  <c r="S1317" i="1" s="1"/>
  <c r="R1316" i="1"/>
  <c r="Q1316" i="1"/>
  <c r="S1316" i="1" s="1"/>
  <c r="R1315" i="1"/>
  <c r="Q1315" i="1"/>
  <c r="R1314" i="1"/>
  <c r="Q1314" i="1"/>
  <c r="S1314" i="1" s="1"/>
  <c r="R1313" i="1"/>
  <c r="Q1313" i="1"/>
  <c r="S1313" i="1" s="1"/>
  <c r="R1312" i="1"/>
  <c r="Q1312" i="1"/>
  <c r="S1312" i="1" s="1"/>
  <c r="R1311" i="1"/>
  <c r="Q1311" i="1"/>
  <c r="R1310" i="1"/>
  <c r="Q1310" i="1"/>
  <c r="S1310" i="1" s="1"/>
  <c r="R1309" i="1"/>
  <c r="Q1309" i="1"/>
  <c r="S1309" i="1" s="1"/>
  <c r="R1308" i="1"/>
  <c r="Q1308" i="1"/>
  <c r="S1308" i="1" s="1"/>
  <c r="R1307" i="1"/>
  <c r="Q1307" i="1"/>
  <c r="R1306" i="1"/>
  <c r="Q1306" i="1"/>
  <c r="S1306" i="1" s="1"/>
  <c r="R1305" i="1"/>
  <c r="Q1305" i="1"/>
  <c r="S1305" i="1" s="1"/>
  <c r="R1304" i="1"/>
  <c r="Q1304" i="1"/>
  <c r="S1304" i="1" s="1"/>
  <c r="R1303" i="1"/>
  <c r="Q1303" i="1"/>
  <c r="R1302" i="1"/>
  <c r="Q1302" i="1"/>
  <c r="R1301" i="1"/>
  <c r="Q1301" i="1"/>
  <c r="S1301" i="1" s="1"/>
  <c r="R1300" i="1"/>
  <c r="Q1300" i="1"/>
  <c r="S1300" i="1" s="1"/>
  <c r="R1299" i="1"/>
  <c r="Q1299" i="1"/>
  <c r="R1298" i="1"/>
  <c r="Q1298" i="1"/>
  <c r="R1297" i="1"/>
  <c r="Q1297" i="1"/>
  <c r="S1297" i="1" s="1"/>
  <c r="R1296" i="1"/>
  <c r="Q1296" i="1"/>
  <c r="S1296" i="1" s="1"/>
  <c r="R1295" i="1"/>
  <c r="Q1295" i="1"/>
  <c r="R1294" i="1"/>
  <c r="Q1294" i="1"/>
  <c r="S1294" i="1" s="1"/>
  <c r="R1293" i="1"/>
  <c r="Q1293" i="1"/>
  <c r="S1293" i="1" s="1"/>
  <c r="R1292" i="1"/>
  <c r="Q1292" i="1"/>
  <c r="S1292" i="1" s="1"/>
  <c r="R1291" i="1"/>
  <c r="Q1291" i="1"/>
  <c r="R1290" i="1"/>
  <c r="Q1290" i="1"/>
  <c r="S1290" i="1" s="1"/>
  <c r="R1289" i="1"/>
  <c r="Q1289" i="1"/>
  <c r="S1289" i="1" s="1"/>
  <c r="R1288" i="1"/>
  <c r="Q1288" i="1"/>
  <c r="R1287" i="1"/>
  <c r="Q1287" i="1"/>
  <c r="R1286" i="1"/>
  <c r="Q1286" i="1"/>
  <c r="S1286" i="1" s="1"/>
  <c r="R1285" i="1"/>
  <c r="Q1285" i="1"/>
  <c r="S1285" i="1" s="1"/>
  <c r="R1284" i="1"/>
  <c r="Q1284" i="1"/>
  <c r="S1284" i="1" s="1"/>
  <c r="R1283" i="1"/>
  <c r="Q1283" i="1"/>
  <c r="R1282" i="1"/>
  <c r="Q1282" i="1"/>
  <c r="S1282" i="1" s="1"/>
  <c r="R1281" i="1"/>
  <c r="Q1281" i="1"/>
  <c r="R1280" i="1"/>
  <c r="Q1280" i="1"/>
  <c r="R1279" i="1"/>
  <c r="Q1279" i="1"/>
  <c r="R1278" i="1"/>
  <c r="Q1278" i="1"/>
  <c r="S1278" i="1" s="1"/>
  <c r="R1277" i="1"/>
  <c r="Q1277" i="1"/>
  <c r="S1277" i="1" s="1"/>
  <c r="R1276" i="1"/>
  <c r="Q1276" i="1"/>
  <c r="R1275" i="1"/>
  <c r="Q1275" i="1"/>
  <c r="R1274" i="1"/>
  <c r="Q1274" i="1"/>
  <c r="S1274" i="1" s="1"/>
  <c r="R1273" i="1"/>
  <c r="Q1273" i="1"/>
  <c r="S1273" i="1" s="1"/>
  <c r="R1272" i="1"/>
  <c r="Q1272" i="1"/>
  <c r="S1272" i="1" s="1"/>
  <c r="R1271" i="1"/>
  <c r="Q1271" i="1"/>
  <c r="R1270" i="1"/>
  <c r="Q1270" i="1"/>
  <c r="S1270" i="1" s="1"/>
  <c r="R1269" i="1"/>
  <c r="Q1269" i="1"/>
  <c r="S1269" i="1" s="1"/>
  <c r="R1268" i="1"/>
  <c r="Q1268" i="1"/>
  <c r="S1268" i="1" s="1"/>
  <c r="R1267" i="1"/>
  <c r="Q1267" i="1"/>
  <c r="R1266" i="1"/>
  <c r="Q1266" i="1"/>
  <c r="S1266" i="1" s="1"/>
  <c r="R1265" i="1"/>
  <c r="Q1265" i="1"/>
  <c r="S1265" i="1" s="1"/>
  <c r="R1264" i="1"/>
  <c r="Q1264" i="1"/>
  <c r="S1264" i="1" s="1"/>
  <c r="R1263" i="1"/>
  <c r="Q1263" i="1"/>
  <c r="R1262" i="1"/>
  <c r="Q1262" i="1"/>
  <c r="S1262" i="1" s="1"/>
  <c r="R1261" i="1"/>
  <c r="Q1261" i="1"/>
  <c r="S1261" i="1" s="1"/>
  <c r="R1260" i="1"/>
  <c r="Q1260" i="1"/>
  <c r="S1260" i="1" s="1"/>
  <c r="R1259" i="1"/>
  <c r="Q1259" i="1"/>
  <c r="R1258" i="1"/>
  <c r="Q1258" i="1"/>
  <c r="S1258" i="1" s="1"/>
  <c r="R1257" i="1"/>
  <c r="Q1257" i="1"/>
  <c r="S1257" i="1" s="1"/>
  <c r="R1256" i="1"/>
  <c r="Q1256" i="1"/>
  <c r="S1256" i="1" s="1"/>
  <c r="R1255" i="1"/>
  <c r="Q1255" i="1"/>
  <c r="R1254" i="1"/>
  <c r="Q1254" i="1"/>
  <c r="R1253" i="1"/>
  <c r="Q1253" i="1"/>
  <c r="S1253" i="1" s="1"/>
  <c r="R1252" i="1"/>
  <c r="Q1252" i="1"/>
  <c r="S1252" i="1" s="1"/>
  <c r="R1251" i="1"/>
  <c r="Q1251" i="1"/>
  <c r="R1250" i="1"/>
  <c r="Q1250" i="1"/>
  <c r="S1250" i="1" s="1"/>
  <c r="R1249" i="1"/>
  <c r="Q1249" i="1"/>
  <c r="S1249" i="1" s="1"/>
  <c r="R1248" i="1"/>
  <c r="Q1248" i="1"/>
  <c r="S1248" i="1" s="1"/>
  <c r="R1247" i="1"/>
  <c r="Q1247" i="1"/>
  <c r="R1246" i="1"/>
  <c r="Q1246" i="1"/>
  <c r="S1246" i="1" s="1"/>
  <c r="R1245" i="1"/>
  <c r="Q1245" i="1"/>
  <c r="S1245" i="1" s="1"/>
  <c r="R1244" i="1"/>
  <c r="Q1244" i="1"/>
  <c r="S1244" i="1" s="1"/>
  <c r="R1243" i="1"/>
  <c r="Q1243" i="1"/>
  <c r="R1242" i="1"/>
  <c r="Q1242" i="1"/>
  <c r="S1242" i="1" s="1"/>
  <c r="R1241" i="1"/>
  <c r="Q1241" i="1"/>
  <c r="S1241" i="1" s="1"/>
  <c r="R1240" i="1"/>
  <c r="Q1240" i="1"/>
  <c r="S1240" i="1" s="1"/>
  <c r="R1239" i="1"/>
  <c r="Q1239" i="1"/>
  <c r="R1238" i="1"/>
  <c r="Q1238" i="1"/>
  <c r="S1238" i="1" s="1"/>
  <c r="R1237" i="1"/>
  <c r="Q1237" i="1"/>
  <c r="S1237" i="1" s="1"/>
  <c r="R1236" i="1"/>
  <c r="Q1236" i="1"/>
  <c r="S1236" i="1" s="1"/>
  <c r="R1235" i="1"/>
  <c r="Q1235" i="1"/>
  <c r="R1234" i="1"/>
  <c r="Q1234" i="1"/>
  <c r="S1234" i="1" s="1"/>
  <c r="R1233" i="1"/>
  <c r="Q1233" i="1"/>
  <c r="S1233" i="1" s="1"/>
  <c r="R1232" i="1"/>
  <c r="Q1232" i="1"/>
  <c r="S1232" i="1" s="1"/>
  <c r="R1231" i="1"/>
  <c r="Q1231" i="1"/>
  <c r="R1230" i="1"/>
  <c r="Q1230" i="1"/>
  <c r="S1230" i="1" s="1"/>
  <c r="R1229" i="1"/>
  <c r="Q1229" i="1"/>
  <c r="S1229" i="1" s="1"/>
  <c r="R1228" i="1"/>
  <c r="Q1228" i="1"/>
  <c r="S1228" i="1" s="1"/>
  <c r="R1227" i="1"/>
  <c r="Q1227" i="1"/>
  <c r="R1226" i="1"/>
  <c r="Q1226" i="1"/>
  <c r="S1226" i="1" s="1"/>
  <c r="R1225" i="1"/>
  <c r="Q1225" i="1"/>
  <c r="S1225" i="1" s="1"/>
  <c r="R1224" i="1"/>
  <c r="Q1224" i="1"/>
  <c r="S1224" i="1" s="1"/>
  <c r="R1223" i="1"/>
  <c r="Q1223" i="1"/>
  <c r="R1222" i="1"/>
  <c r="Q1222" i="1"/>
  <c r="S1222" i="1" s="1"/>
  <c r="R1221" i="1"/>
  <c r="Q1221" i="1"/>
  <c r="S1221" i="1" s="1"/>
  <c r="R1220" i="1"/>
  <c r="Q1220" i="1"/>
  <c r="S1220" i="1" s="1"/>
  <c r="R1219" i="1"/>
  <c r="Q1219" i="1"/>
  <c r="R1218" i="1"/>
  <c r="Q1218" i="1"/>
  <c r="S1218" i="1" s="1"/>
  <c r="R1217" i="1"/>
  <c r="Q1217" i="1"/>
  <c r="S1217" i="1" s="1"/>
  <c r="R1216" i="1"/>
  <c r="Q1216" i="1"/>
  <c r="S1216" i="1" s="1"/>
  <c r="R1215" i="1"/>
  <c r="Q1215" i="1"/>
  <c r="R1214" i="1"/>
  <c r="Q1214" i="1"/>
  <c r="S1214" i="1" s="1"/>
  <c r="R1213" i="1"/>
  <c r="Q1213" i="1"/>
  <c r="S1213" i="1" s="1"/>
  <c r="R1212" i="1"/>
  <c r="Q1212" i="1"/>
  <c r="S1212" i="1" s="1"/>
  <c r="R1211" i="1"/>
  <c r="Q1211" i="1"/>
  <c r="R1210" i="1"/>
  <c r="Q1210" i="1"/>
  <c r="S1210" i="1" s="1"/>
  <c r="R1209" i="1"/>
  <c r="Q1209" i="1"/>
  <c r="S1209" i="1" s="1"/>
  <c r="R1208" i="1"/>
  <c r="Q1208" i="1"/>
  <c r="S1208" i="1" s="1"/>
  <c r="R1207" i="1"/>
  <c r="Q1207" i="1"/>
  <c r="R1206" i="1"/>
  <c r="Q1206" i="1"/>
  <c r="S1206" i="1" s="1"/>
  <c r="R1205" i="1"/>
  <c r="Q1205" i="1"/>
  <c r="R1204" i="1"/>
  <c r="Q1204" i="1"/>
  <c r="S1204" i="1" s="1"/>
  <c r="R1203" i="1"/>
  <c r="Q1203" i="1"/>
  <c r="R1202" i="1"/>
  <c r="Q1202" i="1"/>
  <c r="R1201" i="1"/>
  <c r="Q1201" i="1"/>
  <c r="S1201" i="1" s="1"/>
  <c r="R1200" i="1"/>
  <c r="Q1200" i="1"/>
  <c r="S1200" i="1" s="1"/>
  <c r="R1199" i="1"/>
  <c r="Q1199" i="1"/>
  <c r="R1198" i="1"/>
  <c r="Q1198" i="1"/>
  <c r="R1197" i="1"/>
  <c r="Q1197" i="1"/>
  <c r="S1197" i="1" s="1"/>
  <c r="R1196" i="1"/>
  <c r="Q1196" i="1"/>
  <c r="S1196" i="1" s="1"/>
  <c r="R1195" i="1"/>
  <c r="Q1195" i="1"/>
  <c r="R1194" i="1"/>
  <c r="Q1194" i="1"/>
  <c r="R1193" i="1"/>
  <c r="Q1193" i="1"/>
  <c r="S1193" i="1" s="1"/>
  <c r="R1192" i="1"/>
  <c r="Q1192" i="1"/>
  <c r="R1191" i="1"/>
  <c r="Q1191" i="1"/>
  <c r="R1190" i="1"/>
  <c r="Q1190" i="1"/>
  <c r="S1190" i="1" s="1"/>
  <c r="R1189" i="1"/>
  <c r="Q1189" i="1"/>
  <c r="S1189" i="1" s="1"/>
  <c r="R1188" i="1"/>
  <c r="Q1188" i="1"/>
  <c r="S1188" i="1" s="1"/>
  <c r="R1187" i="1"/>
  <c r="Q1187" i="1"/>
  <c r="R1186" i="1"/>
  <c r="Q1186" i="1"/>
  <c r="S1186" i="1" s="1"/>
  <c r="R1185" i="1"/>
  <c r="Q1185" i="1"/>
  <c r="R1184" i="1"/>
  <c r="Q1184" i="1"/>
  <c r="S1184" i="1" s="1"/>
  <c r="R1183" i="1"/>
  <c r="Q1183" i="1"/>
  <c r="R1182" i="1"/>
  <c r="Q1182" i="1"/>
  <c r="S1182" i="1" s="1"/>
  <c r="R1181" i="1"/>
  <c r="Q1181" i="1"/>
  <c r="R1180" i="1"/>
  <c r="Q1180" i="1"/>
  <c r="S1180" i="1" s="1"/>
  <c r="R1179" i="1"/>
  <c r="Q1179" i="1"/>
  <c r="R1178" i="1"/>
  <c r="Q1178" i="1"/>
  <c r="S1178" i="1" s="1"/>
  <c r="R1177" i="1"/>
  <c r="Q1177" i="1"/>
  <c r="S1177" i="1" s="1"/>
  <c r="R1176" i="1"/>
  <c r="Q1176" i="1"/>
  <c r="S1176" i="1" s="1"/>
  <c r="R1175" i="1"/>
  <c r="Q1175" i="1"/>
  <c r="R1174" i="1"/>
  <c r="Q1174" i="1"/>
  <c r="R1173" i="1"/>
  <c r="Q1173" i="1"/>
  <c r="R1172" i="1"/>
  <c r="Q1172" i="1"/>
  <c r="R1171" i="1"/>
  <c r="Q1171" i="1"/>
  <c r="R1170" i="1"/>
  <c r="Q1170" i="1"/>
  <c r="S1170" i="1" s="1"/>
  <c r="R1169" i="1"/>
  <c r="Q1169" i="1"/>
  <c r="R1168" i="1"/>
  <c r="Q1168" i="1"/>
  <c r="S1168" i="1" s="1"/>
  <c r="R1167" i="1"/>
  <c r="Q1167" i="1"/>
  <c r="R1166" i="1"/>
  <c r="Q1166" i="1"/>
  <c r="S1166" i="1" s="1"/>
  <c r="R1165" i="1"/>
  <c r="Q1165" i="1"/>
  <c r="S1165" i="1" s="1"/>
  <c r="R1164" i="1"/>
  <c r="Q1164" i="1"/>
  <c r="S1164" i="1" s="1"/>
  <c r="R1163" i="1"/>
  <c r="Q1163" i="1"/>
  <c r="R1162" i="1"/>
  <c r="Q1162" i="1"/>
  <c r="S1162" i="1" s="1"/>
  <c r="R1161" i="1"/>
  <c r="Q1161" i="1"/>
  <c r="S1161" i="1" s="1"/>
  <c r="R1160" i="1"/>
  <c r="Q1160" i="1"/>
  <c r="R1159" i="1"/>
  <c r="Q1159" i="1"/>
  <c r="R1158" i="1"/>
  <c r="Q1158" i="1"/>
  <c r="S1158" i="1" s="1"/>
  <c r="R1157" i="1"/>
  <c r="Q1157" i="1"/>
  <c r="S1157" i="1" s="1"/>
  <c r="R1156" i="1"/>
  <c r="Q1156" i="1"/>
  <c r="S1156" i="1" s="1"/>
  <c r="R1155" i="1"/>
  <c r="Q1155" i="1"/>
  <c r="R1154" i="1"/>
  <c r="Q1154" i="1"/>
  <c r="S1154" i="1" s="1"/>
  <c r="R1153" i="1"/>
  <c r="Q1153" i="1"/>
  <c r="S1153" i="1" s="1"/>
  <c r="R1152" i="1"/>
  <c r="Q1152" i="1"/>
  <c r="S1152" i="1" s="1"/>
  <c r="R1151" i="1"/>
  <c r="Q1151" i="1"/>
  <c r="R1150" i="1"/>
  <c r="Q1150" i="1"/>
  <c r="S1150" i="1" s="1"/>
  <c r="R1149" i="1"/>
  <c r="Q1149" i="1"/>
  <c r="S1149" i="1" s="1"/>
  <c r="R1148" i="1"/>
  <c r="Q1148" i="1"/>
  <c r="S1148" i="1" s="1"/>
  <c r="R1147" i="1"/>
  <c r="Q1147" i="1"/>
  <c r="R1146" i="1"/>
  <c r="Q1146" i="1"/>
  <c r="S1146" i="1" s="1"/>
  <c r="R1145" i="1"/>
  <c r="Q1145" i="1"/>
  <c r="S1145" i="1" s="1"/>
  <c r="R1144" i="1"/>
  <c r="Q1144" i="1"/>
  <c r="S1144" i="1" s="1"/>
  <c r="R1143" i="1"/>
  <c r="Q1143" i="1"/>
  <c r="R1142" i="1"/>
  <c r="Q1142" i="1"/>
  <c r="S1142" i="1" s="1"/>
  <c r="R1141" i="1"/>
  <c r="Q1141" i="1"/>
  <c r="S1141" i="1" s="1"/>
  <c r="R1140" i="1"/>
  <c r="Q1140" i="1"/>
  <c r="R1139" i="1"/>
  <c r="Q1139" i="1"/>
  <c r="R1138" i="1"/>
  <c r="Q1138" i="1"/>
  <c r="S1138" i="1" s="1"/>
  <c r="R1137" i="1"/>
  <c r="Q1137" i="1"/>
  <c r="S1137" i="1" s="1"/>
  <c r="R1136" i="1"/>
  <c r="Q1136" i="1"/>
  <c r="S1136" i="1" s="1"/>
  <c r="R1135" i="1"/>
  <c r="Q1135" i="1"/>
  <c r="R1134" i="1"/>
  <c r="Q1134" i="1"/>
  <c r="S1134" i="1" s="1"/>
  <c r="R1133" i="1"/>
  <c r="Q1133" i="1"/>
  <c r="S1133" i="1" s="1"/>
  <c r="R1132" i="1"/>
  <c r="Q1132" i="1"/>
  <c r="S1132" i="1" s="1"/>
  <c r="R1131" i="1"/>
  <c r="Q1131" i="1"/>
  <c r="R1130" i="1"/>
  <c r="Q1130" i="1"/>
  <c r="S1130" i="1" s="1"/>
  <c r="R1129" i="1"/>
  <c r="Q1129" i="1"/>
  <c r="S1129" i="1" s="1"/>
  <c r="R1128" i="1"/>
  <c r="Q1128" i="1"/>
  <c r="S1128" i="1" s="1"/>
  <c r="R1127" i="1"/>
  <c r="Q1127" i="1"/>
  <c r="R1126" i="1"/>
  <c r="Q1126" i="1"/>
  <c r="S1126" i="1" s="1"/>
  <c r="R1125" i="1"/>
  <c r="Q1125" i="1"/>
  <c r="S1125" i="1" s="1"/>
  <c r="R1124" i="1"/>
  <c r="Q1124" i="1"/>
  <c r="S1124" i="1" s="1"/>
  <c r="R1123" i="1"/>
  <c r="Q1123" i="1"/>
  <c r="R1122" i="1"/>
  <c r="Q1122" i="1"/>
  <c r="S1122" i="1" s="1"/>
  <c r="R1121" i="1"/>
  <c r="Q1121" i="1"/>
  <c r="S1121" i="1" s="1"/>
  <c r="R1120" i="1"/>
  <c r="Q1120" i="1"/>
  <c r="S1120" i="1" s="1"/>
  <c r="R1119" i="1"/>
  <c r="Q1119" i="1"/>
  <c r="R1118" i="1"/>
  <c r="Q1118" i="1"/>
  <c r="S1118" i="1" s="1"/>
  <c r="R1117" i="1"/>
  <c r="Q1117" i="1"/>
  <c r="S1117" i="1" s="1"/>
  <c r="R1116" i="1"/>
  <c r="Q1116" i="1"/>
  <c r="S1116" i="1" s="1"/>
  <c r="R1115" i="1"/>
  <c r="Q1115" i="1"/>
  <c r="R1114" i="1"/>
  <c r="Q1114" i="1"/>
  <c r="S1114" i="1" s="1"/>
  <c r="R1113" i="1"/>
  <c r="Q1113" i="1"/>
  <c r="S1113" i="1" s="1"/>
  <c r="R1112" i="1"/>
  <c r="Q1112" i="1"/>
  <c r="S1112" i="1" s="1"/>
  <c r="R1111" i="1"/>
  <c r="Q1111" i="1"/>
  <c r="R1110" i="1"/>
  <c r="Q1110" i="1"/>
  <c r="S1110" i="1" s="1"/>
  <c r="R1109" i="1"/>
  <c r="Q1109" i="1"/>
  <c r="S1109" i="1" s="1"/>
  <c r="R1108" i="1"/>
  <c r="Q1108" i="1"/>
  <c r="S1108" i="1" s="1"/>
  <c r="R1107" i="1"/>
  <c r="Q1107" i="1"/>
  <c r="R1106" i="1"/>
  <c r="Q1106" i="1"/>
  <c r="R1105" i="1"/>
  <c r="Q1105" i="1"/>
  <c r="S1105" i="1" s="1"/>
  <c r="R1104" i="1"/>
  <c r="Q1104" i="1"/>
  <c r="R1103" i="1"/>
  <c r="Q1103" i="1"/>
  <c r="R1102" i="1"/>
  <c r="Q1102" i="1"/>
  <c r="S1102" i="1" s="1"/>
  <c r="R1101" i="1"/>
  <c r="Q1101" i="1"/>
  <c r="S1101" i="1" s="1"/>
  <c r="R1100" i="1"/>
  <c r="Q1100" i="1"/>
  <c r="S1100" i="1" s="1"/>
  <c r="R1099" i="1"/>
  <c r="Q1099" i="1"/>
  <c r="R1098" i="1"/>
  <c r="Q1098" i="1"/>
  <c r="S1098" i="1" s="1"/>
  <c r="R1097" i="1"/>
  <c r="Q1097" i="1"/>
  <c r="S1097" i="1" s="1"/>
  <c r="R1096" i="1"/>
  <c r="Q1096" i="1"/>
  <c r="S1096" i="1" s="1"/>
  <c r="R1095" i="1"/>
  <c r="Q1095" i="1"/>
  <c r="R1094" i="1"/>
  <c r="Q1094" i="1"/>
  <c r="S1094" i="1" s="1"/>
  <c r="R1093" i="1"/>
  <c r="Q1093" i="1"/>
  <c r="R1092" i="1"/>
  <c r="Q1092" i="1"/>
  <c r="S1092" i="1" s="1"/>
  <c r="R1091" i="1"/>
  <c r="Q1091" i="1"/>
  <c r="R1090" i="1"/>
  <c r="Q1090" i="1"/>
  <c r="S1090" i="1" s="1"/>
  <c r="R1089" i="1"/>
  <c r="Q1089" i="1"/>
  <c r="R1088" i="1"/>
  <c r="Q1088" i="1"/>
  <c r="R1087" i="1"/>
  <c r="Q1087" i="1"/>
  <c r="R1086" i="1"/>
  <c r="Q1086" i="1"/>
  <c r="S1086" i="1" s="1"/>
  <c r="R1085" i="1"/>
  <c r="Q1085" i="1"/>
  <c r="R1084" i="1"/>
  <c r="Q1084" i="1"/>
  <c r="S1084" i="1" s="1"/>
  <c r="R1083" i="1"/>
  <c r="Q1083" i="1"/>
  <c r="R1082" i="1"/>
  <c r="Q1082" i="1"/>
  <c r="S1082" i="1" s="1"/>
  <c r="R1081" i="1"/>
  <c r="Q1081" i="1"/>
  <c r="S1081" i="1" s="1"/>
  <c r="R1080" i="1"/>
  <c r="Q1080" i="1"/>
  <c r="S1080" i="1" s="1"/>
  <c r="R1079" i="1"/>
  <c r="Q1079" i="1"/>
  <c r="R1078" i="1"/>
  <c r="Q1078" i="1"/>
  <c r="S1078" i="1" s="1"/>
  <c r="R1077" i="1"/>
  <c r="Q1077" i="1"/>
  <c r="S1077" i="1" s="1"/>
  <c r="R1076" i="1"/>
  <c r="Q1076" i="1"/>
  <c r="R1075" i="1"/>
  <c r="Q1075" i="1"/>
  <c r="R1074" i="1"/>
  <c r="Q1074" i="1"/>
  <c r="S1074" i="1" s="1"/>
  <c r="R1073" i="1"/>
  <c r="Q1073" i="1"/>
  <c r="S1073" i="1" s="1"/>
  <c r="R1072" i="1"/>
  <c r="Q1072" i="1"/>
  <c r="S1072" i="1" s="1"/>
  <c r="R1071" i="1"/>
  <c r="Q1071" i="1"/>
  <c r="R1070" i="1"/>
  <c r="Q1070" i="1"/>
  <c r="S1070" i="1" s="1"/>
  <c r="R1069" i="1"/>
  <c r="Q1069" i="1"/>
  <c r="S1069" i="1" s="1"/>
  <c r="R1068" i="1"/>
  <c r="Q1068" i="1"/>
  <c r="S1068" i="1" s="1"/>
  <c r="R1067" i="1"/>
  <c r="Q1067" i="1"/>
  <c r="R1066" i="1"/>
  <c r="Q1066" i="1"/>
  <c r="S1066" i="1" s="1"/>
  <c r="R1065" i="1"/>
  <c r="Q1065" i="1"/>
  <c r="S1065" i="1" s="1"/>
  <c r="R1064" i="1"/>
  <c r="Q1064" i="1"/>
  <c r="S1064" i="1" s="1"/>
  <c r="R1063" i="1"/>
  <c r="Q1063" i="1"/>
  <c r="R1062" i="1"/>
  <c r="Q1062" i="1"/>
  <c r="S1062" i="1" s="1"/>
  <c r="R1061" i="1"/>
  <c r="Q1061" i="1"/>
  <c r="R1060" i="1"/>
  <c r="Q1060" i="1"/>
  <c r="S1060" i="1" s="1"/>
  <c r="R1059" i="1"/>
  <c r="Q1059" i="1"/>
  <c r="R1058" i="1"/>
  <c r="Q1058" i="1"/>
  <c r="S1058" i="1" s="1"/>
  <c r="R1057" i="1"/>
  <c r="Q1057" i="1"/>
  <c r="R1056" i="1"/>
  <c r="Q1056" i="1"/>
  <c r="R1055" i="1"/>
  <c r="Q1055" i="1"/>
  <c r="R1054" i="1"/>
  <c r="Q1054" i="1"/>
  <c r="S1054" i="1" s="1"/>
  <c r="R1053" i="1"/>
  <c r="Q1053" i="1"/>
  <c r="S1053" i="1" s="1"/>
  <c r="R1052" i="1"/>
  <c r="Q1052" i="1"/>
  <c r="S1052" i="1" s="1"/>
  <c r="R1051" i="1"/>
  <c r="Q1051" i="1"/>
  <c r="R1050" i="1"/>
  <c r="Q1050" i="1"/>
  <c r="S1050" i="1" s="1"/>
  <c r="R1049" i="1"/>
  <c r="Q1049" i="1"/>
  <c r="R1048" i="1"/>
  <c r="Q1048" i="1"/>
  <c r="S1048" i="1" s="1"/>
  <c r="R1047" i="1"/>
  <c r="Q1047" i="1"/>
  <c r="R1046" i="1"/>
  <c r="Q1046" i="1"/>
  <c r="S1046" i="1" s="1"/>
  <c r="R1045" i="1"/>
  <c r="Q1045" i="1"/>
  <c r="R1044" i="1"/>
  <c r="Q1044" i="1"/>
  <c r="S1044" i="1" s="1"/>
  <c r="R1043" i="1"/>
  <c r="Q1043" i="1"/>
  <c r="R1042" i="1"/>
  <c r="Q1042" i="1"/>
  <c r="R1041" i="1"/>
  <c r="Q1041" i="1"/>
  <c r="S1041" i="1" s="1"/>
  <c r="R1040" i="1"/>
  <c r="Q1040" i="1"/>
  <c r="S1040" i="1" s="1"/>
  <c r="R1039" i="1"/>
  <c r="Q1039" i="1"/>
  <c r="R1038" i="1"/>
  <c r="Q1038" i="1"/>
  <c r="S1038" i="1" s="1"/>
  <c r="R1037" i="1"/>
  <c r="Q1037" i="1"/>
  <c r="S1037" i="1" s="1"/>
  <c r="R1036" i="1"/>
  <c r="Q1036" i="1"/>
  <c r="S1036" i="1" s="1"/>
  <c r="R1035" i="1"/>
  <c r="Q1035" i="1"/>
  <c r="R1034" i="1"/>
  <c r="Q1034" i="1"/>
  <c r="R1033" i="1"/>
  <c r="Q1033" i="1"/>
  <c r="R1032" i="1"/>
  <c r="Q1032" i="1"/>
  <c r="S1032" i="1" s="1"/>
  <c r="R1031" i="1"/>
  <c r="Q1031" i="1"/>
  <c r="R1030" i="1"/>
  <c r="Q1030" i="1"/>
  <c r="R1029" i="1"/>
  <c r="Q1029" i="1"/>
  <c r="S1029" i="1" s="1"/>
  <c r="R1028" i="1"/>
  <c r="Q1028" i="1"/>
  <c r="S1028" i="1" s="1"/>
  <c r="R1027" i="1"/>
  <c r="Q1027" i="1"/>
  <c r="R1026" i="1"/>
  <c r="Q1026" i="1"/>
  <c r="S1026" i="1" s="1"/>
  <c r="R1025" i="1"/>
  <c r="Q1025" i="1"/>
  <c r="S1025" i="1" s="1"/>
  <c r="R1024" i="1"/>
  <c r="Q1024" i="1"/>
  <c r="S1024" i="1" s="1"/>
  <c r="R1023" i="1"/>
  <c r="Q1023" i="1"/>
  <c r="R1022" i="1"/>
  <c r="Q1022" i="1"/>
  <c r="S1022" i="1" s="1"/>
  <c r="R1021" i="1"/>
  <c r="Q1021" i="1"/>
  <c r="R1020" i="1"/>
  <c r="Q1020" i="1"/>
  <c r="S1020" i="1" s="1"/>
  <c r="R1019" i="1"/>
  <c r="Q1019" i="1"/>
  <c r="R1018" i="1"/>
  <c r="Q1018" i="1"/>
  <c r="S1018" i="1" s="1"/>
  <c r="R1017" i="1"/>
  <c r="Q1017" i="1"/>
  <c r="S1017" i="1" s="1"/>
  <c r="R1016" i="1"/>
  <c r="Q1016" i="1"/>
  <c r="R1015" i="1"/>
  <c r="Q1015" i="1"/>
  <c r="R1014" i="1"/>
  <c r="Q1014" i="1"/>
  <c r="S1014" i="1" s="1"/>
  <c r="R1013" i="1"/>
  <c r="Q1013" i="1"/>
  <c r="S1013" i="1" s="1"/>
  <c r="R1012" i="1"/>
  <c r="Q1012" i="1"/>
  <c r="R1011" i="1"/>
  <c r="Q1011" i="1"/>
  <c r="R1010" i="1"/>
  <c r="Q1010" i="1"/>
  <c r="S1010" i="1" s="1"/>
  <c r="R1009" i="1"/>
  <c r="Q1009" i="1"/>
  <c r="S1009" i="1" s="1"/>
  <c r="R1008" i="1"/>
  <c r="Q1008" i="1"/>
  <c r="S1008" i="1" s="1"/>
  <c r="R1007" i="1"/>
  <c r="Q1007" i="1"/>
  <c r="R1006" i="1"/>
  <c r="Q1006" i="1"/>
  <c r="S1006" i="1" s="1"/>
  <c r="R1005" i="1"/>
  <c r="Q1005" i="1"/>
  <c r="S1005" i="1" s="1"/>
  <c r="R1004" i="1"/>
  <c r="Q1004" i="1"/>
  <c r="R1003" i="1"/>
  <c r="Q1003" i="1"/>
  <c r="R1002" i="1"/>
  <c r="Q1002" i="1"/>
  <c r="R1001" i="1"/>
  <c r="Q1001" i="1"/>
  <c r="S1001" i="1" s="1"/>
  <c r="R1000" i="1"/>
  <c r="Q1000" i="1"/>
  <c r="S1000" i="1" s="1"/>
  <c r="R999" i="1"/>
  <c r="Q999" i="1"/>
  <c r="R998" i="1"/>
  <c r="Q998" i="1"/>
  <c r="S998" i="1" s="1"/>
  <c r="R997" i="1"/>
  <c r="Q997" i="1"/>
  <c r="S997" i="1" s="1"/>
  <c r="R996" i="1"/>
  <c r="Q996" i="1"/>
  <c r="S996" i="1" s="1"/>
  <c r="R995" i="1"/>
  <c r="Q995" i="1"/>
  <c r="R994" i="1"/>
  <c r="Q994" i="1"/>
  <c r="S994" i="1" s="1"/>
  <c r="R993" i="1"/>
  <c r="Q993" i="1"/>
  <c r="S993" i="1" s="1"/>
  <c r="R992" i="1"/>
  <c r="Q992" i="1"/>
  <c r="R991" i="1"/>
  <c r="Q991" i="1"/>
  <c r="R990" i="1"/>
  <c r="Q990" i="1"/>
  <c r="R989" i="1"/>
  <c r="Q989" i="1"/>
  <c r="S989" i="1" s="1"/>
  <c r="R988" i="1"/>
  <c r="Q988" i="1"/>
  <c r="S988" i="1" s="1"/>
  <c r="R987" i="1"/>
  <c r="Q987" i="1"/>
  <c r="R986" i="1"/>
  <c r="Q986" i="1"/>
  <c r="S986" i="1" s="1"/>
  <c r="R985" i="1"/>
  <c r="Q985" i="1"/>
  <c r="S985" i="1" s="1"/>
  <c r="R984" i="1"/>
  <c r="Q984" i="1"/>
  <c r="S984" i="1" s="1"/>
  <c r="R983" i="1"/>
  <c r="Q983" i="1"/>
  <c r="R982" i="1"/>
  <c r="Q982" i="1"/>
  <c r="R981" i="1"/>
  <c r="Q981" i="1"/>
  <c r="S981" i="1" s="1"/>
  <c r="R980" i="1"/>
  <c r="Q980" i="1"/>
  <c r="S980" i="1" s="1"/>
  <c r="R979" i="1"/>
  <c r="Q979" i="1"/>
  <c r="R978" i="1"/>
  <c r="Q978" i="1"/>
  <c r="S978" i="1" s="1"/>
  <c r="R977" i="1"/>
  <c r="Q977" i="1"/>
  <c r="S977" i="1" s="1"/>
  <c r="R976" i="1"/>
  <c r="Q976" i="1"/>
  <c r="S976" i="1" s="1"/>
  <c r="R975" i="1"/>
  <c r="Q975" i="1"/>
  <c r="R974" i="1"/>
  <c r="Q974" i="1"/>
  <c r="R973" i="1"/>
  <c r="Q973" i="1"/>
  <c r="S973" i="1" s="1"/>
  <c r="R972" i="1"/>
  <c r="Q972" i="1"/>
  <c r="S972" i="1" s="1"/>
  <c r="R971" i="1"/>
  <c r="Q971" i="1"/>
  <c r="R970" i="1"/>
  <c r="Q970" i="1"/>
  <c r="S970" i="1" s="1"/>
  <c r="R969" i="1"/>
  <c r="Q969" i="1"/>
  <c r="S969" i="1" s="1"/>
  <c r="R968" i="1"/>
  <c r="Q968" i="1"/>
  <c r="S968" i="1" s="1"/>
  <c r="R967" i="1"/>
  <c r="Q967" i="1"/>
  <c r="R966" i="1"/>
  <c r="Q966" i="1"/>
  <c r="R965" i="1"/>
  <c r="Q965" i="1"/>
  <c r="S965" i="1" s="1"/>
  <c r="R964" i="1"/>
  <c r="Q964" i="1"/>
  <c r="S964" i="1" s="1"/>
  <c r="R963" i="1"/>
  <c r="Q963" i="1"/>
  <c r="R962" i="1"/>
  <c r="Q962" i="1"/>
  <c r="S962" i="1" s="1"/>
  <c r="R961" i="1"/>
  <c r="Q961" i="1"/>
  <c r="S961" i="1" s="1"/>
  <c r="R960" i="1"/>
  <c r="Q960" i="1"/>
  <c r="S960" i="1" s="1"/>
  <c r="R959" i="1"/>
  <c r="Q959" i="1"/>
  <c r="R958" i="1"/>
  <c r="Q958" i="1"/>
  <c r="S958" i="1" s="1"/>
  <c r="R957" i="1"/>
  <c r="Q957" i="1"/>
  <c r="S957" i="1" s="1"/>
  <c r="R956" i="1"/>
  <c r="Q956" i="1"/>
  <c r="S956" i="1" s="1"/>
  <c r="R955" i="1"/>
  <c r="Q955" i="1"/>
  <c r="R954" i="1"/>
  <c r="Q954" i="1"/>
  <c r="S954" i="1" s="1"/>
  <c r="R953" i="1"/>
  <c r="Q953" i="1"/>
  <c r="S953" i="1" s="1"/>
  <c r="R952" i="1"/>
  <c r="Q952" i="1"/>
  <c r="S952" i="1" s="1"/>
  <c r="R951" i="1"/>
  <c r="Q951" i="1"/>
  <c r="R950" i="1"/>
  <c r="Q950" i="1"/>
  <c r="S950" i="1" s="1"/>
  <c r="R949" i="1"/>
  <c r="Q949" i="1"/>
  <c r="S949" i="1" s="1"/>
  <c r="R948" i="1"/>
  <c r="Q948" i="1"/>
  <c r="S948" i="1" s="1"/>
  <c r="R947" i="1"/>
  <c r="Q947" i="1"/>
  <c r="R946" i="1"/>
  <c r="Q946" i="1"/>
  <c r="R945" i="1"/>
  <c r="Q945" i="1"/>
  <c r="S945" i="1" s="1"/>
  <c r="R944" i="1"/>
  <c r="Q944" i="1"/>
  <c r="R943" i="1"/>
  <c r="Q943" i="1"/>
  <c r="R942" i="1"/>
  <c r="Q942" i="1"/>
  <c r="S942" i="1" s="1"/>
  <c r="R941" i="1"/>
  <c r="Q941" i="1"/>
  <c r="S941" i="1" s="1"/>
  <c r="R940" i="1"/>
  <c r="Q940" i="1"/>
  <c r="S940" i="1" s="1"/>
  <c r="R939" i="1"/>
  <c r="Q939" i="1"/>
  <c r="R938" i="1"/>
  <c r="Q938" i="1"/>
  <c r="S938" i="1" s="1"/>
  <c r="R937" i="1"/>
  <c r="Q937" i="1"/>
  <c r="R936" i="1"/>
  <c r="Q936" i="1"/>
  <c r="S936" i="1" s="1"/>
  <c r="R935" i="1"/>
  <c r="Q935" i="1"/>
  <c r="R934" i="1"/>
  <c r="Q934" i="1"/>
  <c r="S934" i="1" s="1"/>
  <c r="R933" i="1"/>
  <c r="Q933" i="1"/>
  <c r="S933" i="1" s="1"/>
  <c r="R932" i="1"/>
  <c r="Q932" i="1"/>
  <c r="S932" i="1" s="1"/>
  <c r="R931" i="1"/>
  <c r="Q931" i="1"/>
  <c r="R930" i="1"/>
  <c r="Q930" i="1"/>
  <c r="S930" i="1" s="1"/>
  <c r="R929" i="1"/>
  <c r="Q929" i="1"/>
  <c r="S929" i="1" s="1"/>
  <c r="R928" i="1"/>
  <c r="Q928" i="1"/>
  <c r="S928" i="1" s="1"/>
  <c r="R927" i="1"/>
  <c r="Q927" i="1"/>
  <c r="R926" i="1"/>
  <c r="Q926" i="1"/>
  <c r="S926" i="1" s="1"/>
  <c r="R925" i="1"/>
  <c r="Q925" i="1"/>
  <c r="S925" i="1" s="1"/>
  <c r="R924" i="1"/>
  <c r="Q924" i="1"/>
  <c r="S924" i="1" s="1"/>
  <c r="R923" i="1"/>
  <c r="Q923" i="1"/>
  <c r="R922" i="1"/>
  <c r="Q922" i="1"/>
  <c r="S922" i="1" s="1"/>
  <c r="R921" i="1"/>
  <c r="Q921" i="1"/>
  <c r="R920" i="1"/>
  <c r="Q920" i="1"/>
  <c r="S920" i="1" s="1"/>
  <c r="R919" i="1"/>
  <c r="Q919" i="1"/>
  <c r="R918" i="1"/>
  <c r="Q918" i="1"/>
  <c r="S918" i="1" s="1"/>
  <c r="R917" i="1"/>
  <c r="Q917" i="1"/>
  <c r="S917" i="1" s="1"/>
  <c r="R916" i="1"/>
  <c r="Q916" i="1"/>
  <c r="S916" i="1" s="1"/>
  <c r="R915" i="1"/>
  <c r="Q915" i="1"/>
  <c r="R914" i="1"/>
  <c r="Q914" i="1"/>
  <c r="R913" i="1"/>
  <c r="Q913" i="1"/>
  <c r="S913" i="1" s="1"/>
  <c r="R912" i="1"/>
  <c r="Q912" i="1"/>
  <c r="S912" i="1" s="1"/>
  <c r="R911" i="1"/>
  <c r="Q911" i="1"/>
  <c r="R910" i="1"/>
  <c r="Q910" i="1"/>
  <c r="S910" i="1" s="1"/>
  <c r="R909" i="1"/>
  <c r="Q909" i="1"/>
  <c r="R908" i="1"/>
  <c r="Q908" i="1"/>
  <c r="S908" i="1" s="1"/>
  <c r="R907" i="1"/>
  <c r="Q907" i="1"/>
  <c r="R906" i="1"/>
  <c r="Q906" i="1"/>
  <c r="S906" i="1" s="1"/>
  <c r="R905" i="1"/>
  <c r="Q905" i="1"/>
  <c r="S905" i="1" s="1"/>
  <c r="R904" i="1"/>
  <c r="Q904" i="1"/>
  <c r="S904" i="1" s="1"/>
  <c r="R903" i="1"/>
  <c r="Q903" i="1"/>
  <c r="R902" i="1"/>
  <c r="Q902" i="1"/>
  <c r="S902" i="1" s="1"/>
  <c r="R901" i="1"/>
  <c r="Q901" i="1"/>
  <c r="S901" i="1" s="1"/>
  <c r="R900" i="1"/>
  <c r="Q900" i="1"/>
  <c r="S900" i="1" s="1"/>
  <c r="R899" i="1"/>
  <c r="Q899" i="1"/>
  <c r="R898" i="1"/>
  <c r="Q898" i="1"/>
  <c r="R897" i="1"/>
  <c r="Q897" i="1"/>
  <c r="S897" i="1" s="1"/>
  <c r="R896" i="1"/>
  <c r="Q896" i="1"/>
  <c r="S896" i="1" s="1"/>
  <c r="R895" i="1"/>
  <c r="Q895" i="1"/>
  <c r="R894" i="1"/>
  <c r="Q894" i="1"/>
  <c r="S894" i="1" s="1"/>
  <c r="R893" i="1"/>
  <c r="Q893" i="1"/>
  <c r="S893" i="1" s="1"/>
  <c r="R892" i="1"/>
  <c r="Q892" i="1"/>
  <c r="S892" i="1" s="1"/>
  <c r="R891" i="1"/>
  <c r="Q891" i="1"/>
  <c r="R890" i="1"/>
  <c r="Q890" i="1"/>
  <c r="S890" i="1" s="1"/>
  <c r="R889" i="1"/>
  <c r="Q889" i="1"/>
  <c r="S889" i="1" s="1"/>
  <c r="R888" i="1"/>
  <c r="Q888" i="1"/>
  <c r="S888" i="1" s="1"/>
  <c r="R887" i="1"/>
  <c r="Q887" i="1"/>
  <c r="R886" i="1"/>
  <c r="Q886" i="1"/>
  <c r="S886" i="1" s="1"/>
  <c r="R885" i="1"/>
  <c r="Q885" i="1"/>
  <c r="S885" i="1" s="1"/>
  <c r="R884" i="1"/>
  <c r="Q884" i="1"/>
  <c r="S884" i="1" s="1"/>
  <c r="R883" i="1"/>
  <c r="Q883" i="1"/>
  <c r="R882" i="1"/>
  <c r="Q882" i="1"/>
  <c r="S882" i="1" s="1"/>
  <c r="R881" i="1"/>
  <c r="Q881" i="1"/>
  <c r="S881" i="1" s="1"/>
  <c r="R880" i="1"/>
  <c r="Q880" i="1"/>
  <c r="S880" i="1" s="1"/>
  <c r="R879" i="1"/>
  <c r="Q879" i="1"/>
  <c r="R878" i="1"/>
  <c r="Q878" i="1"/>
  <c r="S878" i="1" s="1"/>
  <c r="R877" i="1"/>
  <c r="Q877" i="1"/>
  <c r="S877" i="1" s="1"/>
  <c r="R876" i="1"/>
  <c r="Q876" i="1"/>
  <c r="S876" i="1" s="1"/>
  <c r="R875" i="1"/>
  <c r="Q875" i="1"/>
  <c r="R874" i="1"/>
  <c r="Q874" i="1"/>
  <c r="S874" i="1" s="1"/>
  <c r="R873" i="1"/>
  <c r="Q873" i="1"/>
  <c r="S873" i="1" s="1"/>
  <c r="R872" i="1"/>
  <c r="Q872" i="1"/>
  <c r="R871" i="1"/>
  <c r="Q871" i="1"/>
  <c r="R870" i="1"/>
  <c r="Q870" i="1"/>
  <c r="S870" i="1" s="1"/>
  <c r="R869" i="1"/>
  <c r="Q869" i="1"/>
  <c r="R868" i="1"/>
  <c r="Q868" i="1"/>
  <c r="S868" i="1" s="1"/>
  <c r="R867" i="1"/>
  <c r="Q867" i="1"/>
  <c r="R866" i="1"/>
  <c r="Q866" i="1"/>
  <c r="S866" i="1" s="1"/>
  <c r="R865" i="1"/>
  <c r="Q865" i="1"/>
  <c r="R864" i="1"/>
  <c r="Q864" i="1"/>
  <c r="S864" i="1" s="1"/>
  <c r="R863" i="1"/>
  <c r="Q863" i="1"/>
  <c r="R862" i="1"/>
  <c r="Q862" i="1"/>
  <c r="S862" i="1" s="1"/>
  <c r="R861" i="1"/>
  <c r="Q861" i="1"/>
  <c r="S861" i="1" s="1"/>
  <c r="R860" i="1"/>
  <c r="Q860" i="1"/>
  <c r="R859" i="1"/>
  <c r="Q859" i="1"/>
  <c r="R858" i="1"/>
  <c r="Q858" i="1"/>
  <c r="S858" i="1" s="1"/>
  <c r="R857" i="1"/>
  <c r="Q857" i="1"/>
  <c r="S857" i="1" s="1"/>
  <c r="R856" i="1"/>
  <c r="Q856" i="1"/>
  <c r="R855" i="1"/>
  <c r="Q855" i="1"/>
  <c r="R854" i="1"/>
  <c r="Q854" i="1"/>
  <c r="S854" i="1" s="1"/>
  <c r="R853" i="1"/>
  <c r="Q853" i="1"/>
  <c r="S853" i="1" s="1"/>
  <c r="R852" i="1"/>
  <c r="Q852" i="1"/>
  <c r="S852" i="1" s="1"/>
  <c r="R851" i="1"/>
  <c r="Q851" i="1"/>
  <c r="R850" i="1"/>
  <c r="Q850" i="1"/>
  <c r="S850" i="1" s="1"/>
  <c r="R849" i="1"/>
  <c r="Q849" i="1"/>
  <c r="S849" i="1" s="1"/>
  <c r="R848" i="1"/>
  <c r="Q848" i="1"/>
  <c r="R847" i="1"/>
  <c r="Q847" i="1"/>
  <c r="R846" i="1"/>
  <c r="Q846" i="1"/>
  <c r="S846" i="1" s="1"/>
  <c r="R845" i="1"/>
  <c r="Q845" i="1"/>
  <c r="S845" i="1" s="1"/>
  <c r="R844" i="1"/>
  <c r="Q844" i="1"/>
  <c r="R843" i="1"/>
  <c r="Q843" i="1"/>
  <c r="R842" i="1"/>
  <c r="Q842" i="1"/>
  <c r="S842" i="1" s="1"/>
  <c r="R841" i="1"/>
  <c r="Q841" i="1"/>
  <c r="S841" i="1" s="1"/>
  <c r="R840" i="1"/>
  <c r="Q840" i="1"/>
  <c r="S840" i="1" s="1"/>
  <c r="R839" i="1"/>
  <c r="Q839" i="1"/>
  <c r="R838" i="1"/>
  <c r="Q838" i="1"/>
  <c r="S838" i="1" s="1"/>
  <c r="R837" i="1"/>
  <c r="Q837" i="1"/>
  <c r="S837" i="1" s="1"/>
  <c r="R836" i="1"/>
  <c r="Q836" i="1"/>
  <c r="S836" i="1" s="1"/>
  <c r="R835" i="1"/>
  <c r="Q835" i="1"/>
  <c r="R834" i="1"/>
  <c r="Q834" i="1"/>
  <c r="S834" i="1" s="1"/>
  <c r="R833" i="1"/>
  <c r="Q833" i="1"/>
  <c r="S833" i="1" s="1"/>
  <c r="R832" i="1"/>
  <c r="Q832" i="1"/>
  <c r="R831" i="1"/>
  <c r="Q831" i="1"/>
  <c r="R830" i="1"/>
  <c r="Q830" i="1"/>
  <c r="S830" i="1" s="1"/>
  <c r="R829" i="1"/>
  <c r="Q829" i="1"/>
  <c r="S829" i="1" s="1"/>
  <c r="R828" i="1"/>
  <c r="Q828" i="1"/>
  <c r="S828" i="1" s="1"/>
  <c r="R827" i="1"/>
  <c r="Q827" i="1"/>
  <c r="R826" i="1"/>
  <c r="Q826" i="1"/>
  <c r="S826" i="1" s="1"/>
  <c r="R825" i="1"/>
  <c r="Q825" i="1"/>
  <c r="S825" i="1" s="1"/>
  <c r="R824" i="1"/>
  <c r="Q824" i="1"/>
  <c r="S824" i="1" s="1"/>
  <c r="R823" i="1"/>
  <c r="Q823" i="1"/>
  <c r="R822" i="1"/>
  <c r="Q822" i="1"/>
  <c r="S822" i="1" s="1"/>
  <c r="R821" i="1"/>
  <c r="Q821" i="1"/>
  <c r="R820" i="1"/>
  <c r="Q820" i="1"/>
  <c r="R819" i="1"/>
  <c r="Q819" i="1"/>
  <c r="R818" i="1"/>
  <c r="Q818" i="1"/>
  <c r="R817" i="1"/>
  <c r="Q817" i="1"/>
  <c r="R816" i="1"/>
  <c r="Q816" i="1"/>
  <c r="S816" i="1" s="1"/>
  <c r="R815" i="1"/>
  <c r="Q815" i="1"/>
  <c r="R814" i="1"/>
  <c r="Q814" i="1"/>
  <c r="S814" i="1" s="1"/>
  <c r="R813" i="1"/>
  <c r="Q813" i="1"/>
  <c r="S813" i="1" s="1"/>
  <c r="R812" i="1"/>
  <c r="Q812" i="1"/>
  <c r="S812" i="1" s="1"/>
  <c r="R811" i="1"/>
  <c r="Q811" i="1"/>
  <c r="R810" i="1"/>
  <c r="Q810" i="1"/>
  <c r="R809" i="1"/>
  <c r="Q809" i="1"/>
  <c r="R808" i="1"/>
  <c r="Q808" i="1"/>
  <c r="S808" i="1" s="1"/>
  <c r="R807" i="1"/>
  <c r="Q807" i="1"/>
  <c r="R806" i="1"/>
  <c r="Q806" i="1"/>
  <c r="S806" i="1" s="1"/>
  <c r="R805" i="1"/>
  <c r="Q805" i="1"/>
  <c r="S805" i="1" s="1"/>
  <c r="R804" i="1"/>
  <c r="Q804" i="1"/>
  <c r="S804" i="1" s="1"/>
  <c r="R803" i="1"/>
  <c r="Q803" i="1"/>
  <c r="R802" i="1"/>
  <c r="Q802" i="1"/>
  <c r="S802" i="1" s="1"/>
  <c r="R801" i="1"/>
  <c r="Q801" i="1"/>
  <c r="R800" i="1"/>
  <c r="Q800" i="1"/>
  <c r="S800" i="1" s="1"/>
  <c r="R799" i="1"/>
  <c r="Q799" i="1"/>
  <c r="R798" i="1"/>
  <c r="Q798" i="1"/>
  <c r="S798" i="1" s="1"/>
  <c r="R797" i="1"/>
  <c r="Q797" i="1"/>
  <c r="S797" i="1" s="1"/>
  <c r="R796" i="1"/>
  <c r="Q796" i="1"/>
  <c r="S796" i="1" s="1"/>
  <c r="R795" i="1"/>
  <c r="Q795" i="1"/>
  <c r="R794" i="1"/>
  <c r="Q794" i="1"/>
  <c r="S794" i="1" s="1"/>
  <c r="R793" i="1"/>
  <c r="Q793" i="1"/>
  <c r="S793" i="1" s="1"/>
  <c r="R792" i="1"/>
  <c r="Q792" i="1"/>
  <c r="S792" i="1" s="1"/>
  <c r="R791" i="1"/>
  <c r="Q791" i="1"/>
  <c r="R790" i="1"/>
  <c r="Q790" i="1"/>
  <c r="R789" i="1"/>
  <c r="Q789" i="1"/>
  <c r="R788" i="1"/>
  <c r="Q788" i="1"/>
  <c r="S788" i="1" s="1"/>
  <c r="R787" i="1"/>
  <c r="Q787" i="1"/>
  <c r="R786" i="1"/>
  <c r="Q786" i="1"/>
  <c r="S786" i="1" s="1"/>
  <c r="R785" i="1"/>
  <c r="Q785" i="1"/>
  <c r="S785" i="1" s="1"/>
  <c r="R784" i="1"/>
  <c r="Q784" i="1"/>
  <c r="S784" i="1" s="1"/>
  <c r="R783" i="1"/>
  <c r="Q783" i="1"/>
  <c r="R782" i="1"/>
  <c r="Q782" i="1"/>
  <c r="S782" i="1" s="1"/>
  <c r="R781" i="1"/>
  <c r="Q781" i="1"/>
  <c r="S781" i="1" s="1"/>
  <c r="R780" i="1"/>
  <c r="Q780" i="1"/>
  <c r="S780" i="1" s="1"/>
  <c r="R779" i="1"/>
  <c r="Q779" i="1"/>
  <c r="R778" i="1"/>
  <c r="Q778" i="1"/>
  <c r="R777" i="1"/>
  <c r="Q777" i="1"/>
  <c r="S777" i="1" s="1"/>
  <c r="R776" i="1"/>
  <c r="Q776" i="1"/>
  <c r="S776" i="1" s="1"/>
  <c r="R775" i="1"/>
  <c r="Q775" i="1"/>
  <c r="R774" i="1"/>
  <c r="Q774" i="1"/>
  <c r="S774" i="1" s="1"/>
  <c r="R773" i="1"/>
  <c r="Q773" i="1"/>
  <c r="S773" i="1" s="1"/>
  <c r="R772" i="1"/>
  <c r="Q772" i="1"/>
  <c r="S772" i="1" s="1"/>
  <c r="R771" i="1"/>
  <c r="Q771" i="1"/>
  <c r="R770" i="1"/>
  <c r="Q770" i="1"/>
  <c r="S770" i="1" s="1"/>
  <c r="R769" i="1"/>
  <c r="Q769" i="1"/>
  <c r="S769" i="1" s="1"/>
  <c r="R768" i="1"/>
  <c r="Q768" i="1"/>
  <c r="S768" i="1" s="1"/>
  <c r="R767" i="1"/>
  <c r="Q767" i="1"/>
  <c r="R766" i="1"/>
  <c r="Q766" i="1"/>
  <c r="S766" i="1" s="1"/>
  <c r="R765" i="1"/>
  <c r="Q765" i="1"/>
  <c r="S765" i="1" s="1"/>
  <c r="R764" i="1"/>
  <c r="Q764" i="1"/>
  <c r="S764" i="1" s="1"/>
  <c r="R763" i="1"/>
  <c r="Q763" i="1"/>
  <c r="R762" i="1"/>
  <c r="Q762" i="1"/>
  <c r="R761" i="1"/>
  <c r="Q761" i="1"/>
  <c r="R760" i="1"/>
  <c r="Q760" i="1"/>
  <c r="R759" i="1"/>
  <c r="Q759" i="1"/>
  <c r="R758" i="1"/>
  <c r="Q758" i="1"/>
  <c r="S758" i="1" s="1"/>
  <c r="R757" i="1"/>
  <c r="Q757" i="1"/>
  <c r="S757" i="1" s="1"/>
  <c r="R756" i="1"/>
  <c r="Q756" i="1"/>
  <c r="S756" i="1" s="1"/>
  <c r="R755" i="1"/>
  <c r="Q755" i="1"/>
  <c r="R754" i="1"/>
  <c r="Q754" i="1"/>
  <c r="S754" i="1" s="1"/>
  <c r="R753" i="1"/>
  <c r="Q753" i="1"/>
  <c r="S753" i="1" s="1"/>
  <c r="R752" i="1"/>
  <c r="Q752" i="1"/>
  <c r="R751" i="1"/>
  <c r="Q751" i="1"/>
  <c r="R750" i="1"/>
  <c r="Q750" i="1"/>
  <c r="S750" i="1" s="1"/>
  <c r="R749" i="1"/>
  <c r="Q749" i="1"/>
  <c r="S749" i="1" s="1"/>
  <c r="R748" i="1"/>
  <c r="Q748" i="1"/>
  <c r="S748" i="1" s="1"/>
  <c r="R747" i="1"/>
  <c r="Q747" i="1"/>
  <c r="R746" i="1"/>
  <c r="Q746" i="1"/>
  <c r="S746" i="1" s="1"/>
  <c r="R745" i="1"/>
  <c r="Q745" i="1"/>
  <c r="S745" i="1" s="1"/>
  <c r="R744" i="1"/>
  <c r="Q744" i="1"/>
  <c r="S744" i="1" s="1"/>
  <c r="R743" i="1"/>
  <c r="Q743" i="1"/>
  <c r="R742" i="1"/>
  <c r="Q742" i="1"/>
  <c r="S742" i="1" s="1"/>
  <c r="R741" i="1"/>
  <c r="Q741" i="1"/>
  <c r="S741" i="1" s="1"/>
  <c r="R740" i="1"/>
  <c r="Q740" i="1"/>
  <c r="S740" i="1" s="1"/>
  <c r="R739" i="1"/>
  <c r="Q739" i="1"/>
  <c r="R738" i="1"/>
  <c r="Q738" i="1"/>
  <c r="R737" i="1"/>
  <c r="Q737" i="1"/>
  <c r="S737" i="1" s="1"/>
  <c r="R736" i="1"/>
  <c r="Q736" i="1"/>
  <c r="S736" i="1" s="1"/>
  <c r="R735" i="1"/>
  <c r="Q735" i="1"/>
  <c r="R734" i="1"/>
  <c r="Q734" i="1"/>
  <c r="S734" i="1" s="1"/>
  <c r="R733" i="1"/>
  <c r="Q733" i="1"/>
  <c r="S733" i="1" s="1"/>
  <c r="R732" i="1"/>
  <c r="Q732" i="1"/>
  <c r="S732" i="1" s="1"/>
  <c r="R731" i="1"/>
  <c r="Q731" i="1"/>
  <c r="R730" i="1"/>
  <c r="Q730" i="1"/>
  <c r="S730" i="1" s="1"/>
  <c r="R729" i="1"/>
  <c r="Q729" i="1"/>
  <c r="S729" i="1" s="1"/>
  <c r="R728" i="1"/>
  <c r="Q728" i="1"/>
  <c r="S728" i="1" s="1"/>
  <c r="R727" i="1"/>
  <c r="Q727" i="1"/>
  <c r="R726" i="1"/>
  <c r="Q726" i="1"/>
  <c r="R725" i="1"/>
  <c r="Q725" i="1"/>
  <c r="R724" i="1"/>
  <c r="Q724" i="1"/>
  <c r="S724" i="1" s="1"/>
  <c r="R723" i="1"/>
  <c r="Q723" i="1"/>
  <c r="R722" i="1"/>
  <c r="Q722" i="1"/>
  <c r="S722" i="1" s="1"/>
  <c r="R721" i="1"/>
  <c r="Q721" i="1"/>
  <c r="S721" i="1" s="1"/>
  <c r="R720" i="1"/>
  <c r="Q720" i="1"/>
  <c r="R719" i="1"/>
  <c r="Q719" i="1"/>
  <c r="R718" i="1"/>
  <c r="Q718" i="1"/>
  <c r="R717" i="1"/>
  <c r="Q717" i="1"/>
  <c r="R716" i="1"/>
  <c r="Q716" i="1"/>
  <c r="S716" i="1" s="1"/>
  <c r="R715" i="1"/>
  <c r="Q715" i="1"/>
  <c r="R714" i="1"/>
  <c r="Q714" i="1"/>
  <c r="R713" i="1"/>
  <c r="Q713" i="1"/>
  <c r="S713" i="1" s="1"/>
  <c r="R712" i="1"/>
  <c r="Q712" i="1"/>
  <c r="S712" i="1" s="1"/>
  <c r="R711" i="1"/>
  <c r="Q711" i="1"/>
  <c r="R710" i="1"/>
  <c r="Q710" i="1"/>
  <c r="S710" i="1" s="1"/>
  <c r="R709" i="1"/>
  <c r="Q709" i="1"/>
  <c r="S709" i="1" s="1"/>
  <c r="R708" i="1"/>
  <c r="Q708" i="1"/>
  <c r="R707" i="1"/>
  <c r="Q707" i="1"/>
  <c r="R706" i="1"/>
  <c r="Q706" i="1"/>
  <c r="S706" i="1" s="1"/>
  <c r="R705" i="1"/>
  <c r="Q705" i="1"/>
  <c r="S705" i="1" s="1"/>
  <c r="R704" i="1"/>
  <c r="Q704" i="1"/>
  <c r="S704" i="1" s="1"/>
  <c r="R703" i="1"/>
  <c r="Q703" i="1"/>
  <c r="R702" i="1"/>
  <c r="Q702" i="1"/>
  <c r="S702" i="1" s="1"/>
  <c r="R701" i="1"/>
  <c r="Q701" i="1"/>
  <c r="S701" i="1" s="1"/>
  <c r="R700" i="1"/>
  <c r="Q700" i="1"/>
  <c r="S700" i="1" s="1"/>
  <c r="R699" i="1"/>
  <c r="Q699" i="1"/>
  <c r="R698" i="1"/>
  <c r="Q698" i="1"/>
  <c r="S698" i="1" s="1"/>
  <c r="R697" i="1"/>
  <c r="Q697" i="1"/>
  <c r="R696" i="1"/>
  <c r="Q696" i="1"/>
  <c r="S696" i="1" s="1"/>
  <c r="R695" i="1"/>
  <c r="Q695" i="1"/>
  <c r="R694" i="1"/>
  <c r="Q694" i="1"/>
  <c r="S694" i="1" s="1"/>
  <c r="R693" i="1"/>
  <c r="Q693" i="1"/>
  <c r="S693" i="1" s="1"/>
  <c r="R692" i="1"/>
  <c r="Q692" i="1"/>
  <c r="S692" i="1" s="1"/>
  <c r="R691" i="1"/>
  <c r="Q691" i="1"/>
  <c r="R690" i="1"/>
  <c r="Q690" i="1"/>
  <c r="R689" i="1"/>
  <c r="Q689" i="1"/>
  <c r="S689" i="1" s="1"/>
  <c r="R688" i="1"/>
  <c r="Q688" i="1"/>
  <c r="S688" i="1" s="1"/>
  <c r="R687" i="1"/>
  <c r="Q687" i="1"/>
  <c r="R686" i="1"/>
  <c r="Q686" i="1"/>
  <c r="S686" i="1" s="1"/>
  <c r="R685" i="1"/>
  <c r="Q685" i="1"/>
  <c r="R684" i="1"/>
  <c r="Q684" i="1"/>
  <c r="S684" i="1" s="1"/>
  <c r="R683" i="1"/>
  <c r="Q683" i="1"/>
  <c r="R682" i="1"/>
  <c r="Q682" i="1"/>
  <c r="S682" i="1" s="1"/>
  <c r="R681" i="1"/>
  <c r="Q681" i="1"/>
  <c r="R680" i="1"/>
  <c r="Q680" i="1"/>
  <c r="S680" i="1" s="1"/>
  <c r="R679" i="1"/>
  <c r="Q679" i="1"/>
  <c r="R678" i="1"/>
  <c r="Q678" i="1"/>
  <c r="S678" i="1" s="1"/>
  <c r="R677" i="1"/>
  <c r="Q677" i="1"/>
  <c r="S677" i="1" s="1"/>
  <c r="R676" i="1"/>
  <c r="Q676" i="1"/>
  <c r="S676" i="1" s="1"/>
  <c r="R675" i="1"/>
  <c r="Q675" i="1"/>
  <c r="R674" i="1"/>
  <c r="Q674" i="1"/>
  <c r="S674" i="1" s="1"/>
  <c r="R673" i="1"/>
  <c r="Q673" i="1"/>
  <c r="S673" i="1" s="1"/>
  <c r="R672" i="1"/>
  <c r="Q672" i="1"/>
  <c r="R671" i="1"/>
  <c r="Q671" i="1"/>
  <c r="R670" i="1"/>
  <c r="Q670" i="1"/>
  <c r="S670" i="1" s="1"/>
  <c r="R669" i="1"/>
  <c r="Q669" i="1"/>
  <c r="S669" i="1" s="1"/>
  <c r="R668" i="1"/>
  <c r="Q668" i="1"/>
  <c r="R667" i="1"/>
  <c r="Q667" i="1"/>
  <c r="R666" i="1"/>
  <c r="Q666" i="1"/>
  <c r="S666" i="1" s="1"/>
  <c r="R665" i="1"/>
  <c r="Q665" i="1"/>
  <c r="S665" i="1" s="1"/>
  <c r="R664" i="1"/>
  <c r="Q664" i="1"/>
  <c r="S664" i="1" s="1"/>
  <c r="R663" i="1"/>
  <c r="Q663" i="1"/>
  <c r="R662" i="1"/>
  <c r="Q662" i="1"/>
  <c r="S662" i="1" s="1"/>
  <c r="R661" i="1"/>
  <c r="Q661" i="1"/>
  <c r="S661" i="1" s="1"/>
  <c r="R660" i="1"/>
  <c r="Q660" i="1"/>
  <c r="S660" i="1" s="1"/>
  <c r="R659" i="1"/>
  <c r="Q659" i="1"/>
  <c r="R658" i="1"/>
  <c r="Q658" i="1"/>
  <c r="S658" i="1" s="1"/>
  <c r="R657" i="1"/>
  <c r="Q657" i="1"/>
  <c r="S657" i="1" s="1"/>
  <c r="R656" i="1"/>
  <c r="Q656" i="1"/>
  <c r="S656" i="1" s="1"/>
  <c r="R655" i="1"/>
  <c r="Q655" i="1"/>
  <c r="R654" i="1"/>
  <c r="Q654" i="1"/>
  <c r="S654" i="1" s="1"/>
  <c r="R653" i="1"/>
  <c r="Q653" i="1"/>
  <c r="S653" i="1" s="1"/>
  <c r="R652" i="1"/>
  <c r="Q652" i="1"/>
  <c r="S652" i="1" s="1"/>
  <c r="R651" i="1"/>
  <c r="Q651" i="1"/>
  <c r="R650" i="1"/>
  <c r="Q650" i="1"/>
  <c r="R649" i="1"/>
  <c r="Q649" i="1"/>
  <c r="S649" i="1" s="1"/>
  <c r="R648" i="1"/>
  <c r="Q648" i="1"/>
  <c r="S648" i="1" s="1"/>
  <c r="R647" i="1"/>
  <c r="Q647" i="1"/>
  <c r="R646" i="1"/>
  <c r="Q646" i="1"/>
  <c r="R645" i="1"/>
  <c r="Q645" i="1"/>
  <c r="S645" i="1" s="1"/>
  <c r="R644" i="1"/>
  <c r="Q644" i="1"/>
  <c r="S644" i="1" s="1"/>
  <c r="R643" i="1"/>
  <c r="Q643" i="1"/>
  <c r="R642" i="1"/>
  <c r="Q642" i="1"/>
  <c r="R641" i="1"/>
  <c r="Q641" i="1"/>
  <c r="S641" i="1" s="1"/>
  <c r="R640" i="1"/>
  <c r="Q640" i="1"/>
  <c r="R639" i="1"/>
  <c r="Q639" i="1"/>
  <c r="R638" i="1"/>
  <c r="Q638" i="1"/>
  <c r="S638" i="1" s="1"/>
  <c r="R637" i="1"/>
  <c r="Q637" i="1"/>
  <c r="S637" i="1" s="1"/>
  <c r="R636" i="1"/>
  <c r="Q636" i="1"/>
  <c r="S636" i="1" s="1"/>
  <c r="R635" i="1"/>
  <c r="Q635" i="1"/>
  <c r="R634" i="1"/>
  <c r="Q634" i="1"/>
  <c r="S634" i="1" s="1"/>
  <c r="R633" i="1"/>
  <c r="Q633" i="1"/>
  <c r="S633" i="1" s="1"/>
  <c r="R632" i="1"/>
  <c r="Q632" i="1"/>
  <c r="S632" i="1" s="1"/>
  <c r="R631" i="1"/>
  <c r="Q631" i="1"/>
  <c r="R630" i="1"/>
  <c r="Q630" i="1"/>
  <c r="S630" i="1" s="1"/>
  <c r="R629" i="1"/>
  <c r="Q629" i="1"/>
  <c r="S629" i="1" s="1"/>
  <c r="R628" i="1"/>
  <c r="Q628" i="1"/>
  <c r="S628" i="1" s="1"/>
  <c r="R627" i="1"/>
  <c r="Q627" i="1"/>
  <c r="R626" i="1"/>
  <c r="Q626" i="1"/>
  <c r="S626" i="1" s="1"/>
  <c r="R625" i="1"/>
  <c r="Q625" i="1"/>
  <c r="S625" i="1" s="1"/>
  <c r="R624" i="1"/>
  <c r="Q624" i="1"/>
  <c r="S624" i="1" s="1"/>
  <c r="R623" i="1"/>
  <c r="Q623" i="1"/>
  <c r="R622" i="1"/>
  <c r="Q622" i="1"/>
  <c r="S622" i="1" s="1"/>
  <c r="R621" i="1"/>
  <c r="Q621" i="1"/>
  <c r="S621" i="1" s="1"/>
  <c r="R620" i="1"/>
  <c r="Q620" i="1"/>
  <c r="S620" i="1" s="1"/>
  <c r="R619" i="1"/>
  <c r="Q619" i="1"/>
  <c r="R618" i="1"/>
  <c r="Q618" i="1"/>
  <c r="S618" i="1" s="1"/>
  <c r="R617" i="1"/>
  <c r="Q617" i="1"/>
  <c r="S617" i="1" s="1"/>
  <c r="R616" i="1"/>
  <c r="Q616" i="1"/>
  <c r="S616" i="1" s="1"/>
  <c r="R615" i="1"/>
  <c r="Q615" i="1"/>
  <c r="R614" i="1"/>
  <c r="Q614" i="1"/>
  <c r="S614" i="1" s="1"/>
  <c r="R613" i="1"/>
  <c r="Q613" i="1"/>
  <c r="S613" i="1" s="1"/>
  <c r="R612" i="1"/>
  <c r="Q612" i="1"/>
  <c r="R611" i="1"/>
  <c r="Q611" i="1"/>
  <c r="R610" i="1"/>
  <c r="Q610" i="1"/>
  <c r="S610" i="1" s="1"/>
  <c r="R609" i="1"/>
  <c r="Q609" i="1"/>
  <c r="S609" i="1" s="1"/>
  <c r="R608" i="1"/>
  <c r="Q608" i="1"/>
  <c r="S608" i="1" s="1"/>
  <c r="R607" i="1"/>
  <c r="Q607" i="1"/>
  <c r="R606" i="1"/>
  <c r="Q606" i="1"/>
  <c r="S606" i="1" s="1"/>
  <c r="R605" i="1"/>
  <c r="Q605" i="1"/>
  <c r="S605" i="1" s="1"/>
  <c r="R604" i="1"/>
  <c r="Q604" i="1"/>
  <c r="S604" i="1" s="1"/>
  <c r="R603" i="1"/>
  <c r="Q603" i="1"/>
  <c r="R602" i="1"/>
  <c r="Q602" i="1"/>
  <c r="S602" i="1" s="1"/>
  <c r="R601" i="1"/>
  <c r="Q601" i="1"/>
  <c r="S601" i="1" s="1"/>
  <c r="R600" i="1"/>
  <c r="Q600" i="1"/>
  <c r="S600" i="1" s="1"/>
  <c r="R599" i="1"/>
  <c r="Q599" i="1"/>
  <c r="R598" i="1"/>
  <c r="Q598" i="1"/>
  <c r="S598" i="1" s="1"/>
  <c r="R597" i="1"/>
  <c r="Q597" i="1"/>
  <c r="S597" i="1" s="1"/>
  <c r="R596" i="1"/>
  <c r="Q596" i="1"/>
  <c r="S596" i="1" s="1"/>
  <c r="R595" i="1"/>
  <c r="Q595" i="1"/>
  <c r="R594" i="1"/>
  <c r="Q594" i="1"/>
  <c r="S594" i="1" s="1"/>
  <c r="R593" i="1"/>
  <c r="Q593" i="1"/>
  <c r="S593" i="1" s="1"/>
  <c r="R592" i="1"/>
  <c r="Q592" i="1"/>
  <c r="S592" i="1" s="1"/>
  <c r="R591" i="1"/>
  <c r="Q591" i="1"/>
  <c r="R590" i="1"/>
  <c r="Q590" i="1"/>
  <c r="S590" i="1" s="1"/>
  <c r="R589" i="1"/>
  <c r="Q589" i="1"/>
  <c r="S589" i="1" s="1"/>
  <c r="R588" i="1"/>
  <c r="Q588" i="1"/>
  <c r="S588" i="1" s="1"/>
  <c r="R587" i="1"/>
  <c r="Q587" i="1"/>
  <c r="R586" i="1"/>
  <c r="Q586" i="1"/>
  <c r="S586" i="1" s="1"/>
  <c r="R585" i="1"/>
  <c r="Q585" i="1"/>
  <c r="S585" i="1" s="1"/>
  <c r="R584" i="1"/>
  <c r="Q584" i="1"/>
  <c r="S584" i="1" s="1"/>
  <c r="R583" i="1"/>
  <c r="Q583" i="1"/>
  <c r="R582" i="1"/>
  <c r="Q582" i="1"/>
  <c r="S582" i="1" s="1"/>
  <c r="R581" i="1"/>
  <c r="Q581" i="1"/>
  <c r="S581" i="1" s="1"/>
  <c r="R580" i="1"/>
  <c r="Q580" i="1"/>
  <c r="S580" i="1" s="1"/>
  <c r="R579" i="1"/>
  <c r="Q579" i="1"/>
  <c r="R578" i="1"/>
  <c r="Q578" i="1"/>
  <c r="S578" i="1" s="1"/>
  <c r="R577" i="1"/>
  <c r="Q577" i="1"/>
  <c r="S577" i="1" s="1"/>
  <c r="R576" i="1"/>
  <c r="Q576" i="1"/>
  <c r="S576" i="1" s="1"/>
  <c r="R575" i="1"/>
  <c r="Q575" i="1"/>
  <c r="R574" i="1"/>
  <c r="Q574" i="1"/>
  <c r="R573" i="1"/>
  <c r="Q573" i="1"/>
  <c r="S573" i="1" s="1"/>
  <c r="R572" i="1"/>
  <c r="Q572" i="1"/>
  <c r="S572" i="1" s="1"/>
  <c r="R571" i="1"/>
  <c r="Q571" i="1"/>
  <c r="R570" i="1"/>
  <c r="Q570" i="1"/>
  <c r="S570" i="1" s="1"/>
  <c r="R569" i="1"/>
  <c r="Q569" i="1"/>
  <c r="S569" i="1" s="1"/>
  <c r="R568" i="1"/>
  <c r="Q568" i="1"/>
  <c r="S568" i="1" s="1"/>
  <c r="R567" i="1"/>
  <c r="Q567" i="1"/>
  <c r="R566" i="1"/>
  <c r="Q566" i="1"/>
  <c r="S566" i="1" s="1"/>
  <c r="R565" i="1"/>
  <c r="Q565" i="1"/>
  <c r="S565" i="1" s="1"/>
  <c r="R564" i="1"/>
  <c r="Q564" i="1"/>
  <c r="S564" i="1" s="1"/>
  <c r="R563" i="1"/>
  <c r="Q563" i="1"/>
  <c r="R562" i="1"/>
  <c r="Q562" i="1"/>
  <c r="S562" i="1" s="1"/>
  <c r="R561" i="1"/>
  <c r="Q561" i="1"/>
  <c r="S561" i="1" s="1"/>
  <c r="R560" i="1"/>
  <c r="Q560" i="1"/>
  <c r="S560" i="1" s="1"/>
  <c r="R559" i="1"/>
  <c r="Q559" i="1"/>
  <c r="R558" i="1"/>
  <c r="Q558" i="1"/>
  <c r="S558" i="1" s="1"/>
  <c r="R557" i="1"/>
  <c r="Q557" i="1"/>
  <c r="S557" i="1" s="1"/>
  <c r="R556" i="1"/>
  <c r="Q556" i="1"/>
  <c r="S556" i="1" s="1"/>
  <c r="R555" i="1"/>
  <c r="Q555" i="1"/>
  <c r="R554" i="1"/>
  <c r="Q554" i="1"/>
  <c r="S554" i="1" s="1"/>
  <c r="R553" i="1"/>
  <c r="Q553" i="1"/>
  <c r="S553" i="1" s="1"/>
  <c r="R552" i="1"/>
  <c r="Q552" i="1"/>
  <c r="S552" i="1" s="1"/>
  <c r="R551" i="1"/>
  <c r="Q551" i="1"/>
  <c r="R550" i="1"/>
  <c r="Q550" i="1"/>
  <c r="S550" i="1" s="1"/>
  <c r="R549" i="1"/>
  <c r="Q549" i="1"/>
  <c r="S549" i="1" s="1"/>
  <c r="R548" i="1"/>
  <c r="Q548" i="1"/>
  <c r="R547" i="1"/>
  <c r="Q547" i="1"/>
  <c r="R546" i="1"/>
  <c r="Q546" i="1"/>
  <c r="S546" i="1" s="1"/>
  <c r="R545" i="1"/>
  <c r="Q545" i="1"/>
  <c r="S545" i="1" s="1"/>
  <c r="R544" i="1"/>
  <c r="Q544" i="1"/>
  <c r="S544" i="1" s="1"/>
  <c r="R543" i="1"/>
  <c r="Q543" i="1"/>
  <c r="R542" i="1"/>
  <c r="Q542" i="1"/>
  <c r="S542" i="1" s="1"/>
  <c r="R541" i="1"/>
  <c r="Q541" i="1"/>
  <c r="S541" i="1" s="1"/>
  <c r="R540" i="1"/>
  <c r="Q540" i="1"/>
  <c r="S540" i="1" s="1"/>
  <c r="R539" i="1"/>
  <c r="Q539" i="1"/>
  <c r="R538" i="1"/>
  <c r="Q538" i="1"/>
  <c r="R537" i="1"/>
  <c r="Q537" i="1"/>
  <c r="S537" i="1" s="1"/>
  <c r="R536" i="1"/>
  <c r="Q536" i="1"/>
  <c r="S536" i="1" s="1"/>
  <c r="R535" i="1"/>
  <c r="Q535" i="1"/>
  <c r="R534" i="1"/>
  <c r="Q534" i="1"/>
  <c r="S534" i="1" s="1"/>
  <c r="R533" i="1"/>
  <c r="Q533" i="1"/>
  <c r="S533" i="1" s="1"/>
  <c r="R532" i="1"/>
  <c r="Q532" i="1"/>
  <c r="S532" i="1" s="1"/>
  <c r="R531" i="1"/>
  <c r="Q531" i="1"/>
  <c r="R530" i="1"/>
  <c r="Q530" i="1"/>
  <c r="S530" i="1" s="1"/>
  <c r="R529" i="1"/>
  <c r="Q529" i="1"/>
  <c r="S529" i="1" s="1"/>
  <c r="R528" i="1"/>
  <c r="Q528" i="1"/>
  <c r="S528" i="1" s="1"/>
  <c r="R527" i="1"/>
  <c r="Q527" i="1"/>
  <c r="R526" i="1"/>
  <c r="Q526" i="1"/>
  <c r="S526" i="1" s="1"/>
  <c r="R525" i="1"/>
  <c r="Q525" i="1"/>
  <c r="S525" i="1" s="1"/>
  <c r="R524" i="1"/>
  <c r="Q524" i="1"/>
  <c r="S524" i="1" s="1"/>
  <c r="R523" i="1"/>
  <c r="Q523" i="1"/>
  <c r="R522" i="1"/>
  <c r="Q522" i="1"/>
  <c r="S522" i="1" s="1"/>
  <c r="R521" i="1"/>
  <c r="Q521" i="1"/>
  <c r="S521" i="1" s="1"/>
  <c r="R520" i="1"/>
  <c r="Q520" i="1"/>
  <c r="S520" i="1" s="1"/>
  <c r="R519" i="1"/>
  <c r="Q519" i="1"/>
  <c r="R518" i="1"/>
  <c r="Q518" i="1"/>
  <c r="S518" i="1" s="1"/>
  <c r="R517" i="1"/>
  <c r="Q517" i="1"/>
  <c r="S517" i="1" s="1"/>
  <c r="R516" i="1"/>
  <c r="Q516" i="1"/>
  <c r="S516" i="1" s="1"/>
  <c r="R515" i="1"/>
  <c r="Q515" i="1"/>
  <c r="R514" i="1"/>
  <c r="Q514" i="1"/>
  <c r="S514" i="1" s="1"/>
  <c r="R513" i="1"/>
  <c r="Q513" i="1"/>
  <c r="S513" i="1" s="1"/>
  <c r="R512" i="1"/>
  <c r="Q512" i="1"/>
  <c r="S512" i="1" s="1"/>
  <c r="R511" i="1"/>
  <c r="Q511" i="1"/>
  <c r="R510" i="1"/>
  <c r="Q510" i="1"/>
  <c r="S510" i="1" s="1"/>
  <c r="R509" i="1"/>
  <c r="Q509" i="1"/>
  <c r="R508" i="1"/>
  <c r="Q508" i="1"/>
  <c r="S508" i="1" s="1"/>
  <c r="R507" i="1"/>
  <c r="Q507" i="1"/>
  <c r="R506" i="1"/>
  <c r="Q506" i="1"/>
  <c r="S506" i="1" s="1"/>
  <c r="R505" i="1"/>
  <c r="Q505" i="1"/>
  <c r="S505" i="1" s="1"/>
  <c r="R504" i="1"/>
  <c r="Q504" i="1"/>
  <c r="S504" i="1" s="1"/>
  <c r="R503" i="1"/>
  <c r="Q503" i="1"/>
  <c r="R502" i="1"/>
  <c r="Q502" i="1"/>
  <c r="S502" i="1" s="1"/>
  <c r="R501" i="1"/>
  <c r="Q501" i="1"/>
  <c r="S501" i="1" s="1"/>
  <c r="R500" i="1"/>
  <c r="Q500" i="1"/>
  <c r="S500" i="1" s="1"/>
  <c r="R499" i="1"/>
  <c r="Q499" i="1"/>
  <c r="R498" i="1"/>
  <c r="Q498" i="1"/>
  <c r="S498" i="1" s="1"/>
  <c r="R497" i="1"/>
  <c r="Q497" i="1"/>
  <c r="S497" i="1" s="1"/>
  <c r="R496" i="1"/>
  <c r="Q496" i="1"/>
  <c r="S496" i="1" s="1"/>
  <c r="R495" i="1"/>
  <c r="Q495" i="1"/>
  <c r="R494" i="1"/>
  <c r="Q494" i="1"/>
  <c r="S494" i="1" s="1"/>
  <c r="R493" i="1"/>
  <c r="Q493" i="1"/>
  <c r="S493" i="1" s="1"/>
  <c r="R492" i="1"/>
  <c r="Q492" i="1"/>
  <c r="S492" i="1" s="1"/>
  <c r="R491" i="1"/>
  <c r="Q491" i="1"/>
  <c r="R490" i="1"/>
  <c r="Q490" i="1"/>
  <c r="S490" i="1" s="1"/>
  <c r="R489" i="1"/>
  <c r="Q489" i="1"/>
  <c r="S489" i="1" s="1"/>
  <c r="R488" i="1"/>
  <c r="Q488" i="1"/>
  <c r="S488" i="1" s="1"/>
  <c r="R487" i="1"/>
  <c r="Q487" i="1"/>
  <c r="R486" i="1"/>
  <c r="Q486" i="1"/>
  <c r="S486" i="1" s="1"/>
  <c r="R485" i="1"/>
  <c r="Q485" i="1"/>
  <c r="S485" i="1" s="1"/>
  <c r="R484" i="1"/>
  <c r="Q484" i="1"/>
  <c r="S484" i="1" s="1"/>
  <c r="R483" i="1"/>
  <c r="Q483" i="1"/>
  <c r="R482" i="1"/>
  <c r="Q482" i="1"/>
  <c r="S482" i="1" s="1"/>
  <c r="R481" i="1"/>
  <c r="Q481" i="1"/>
  <c r="R480" i="1"/>
  <c r="Q480" i="1"/>
  <c r="S480" i="1" s="1"/>
  <c r="R479" i="1"/>
  <c r="Q479" i="1"/>
  <c r="R478" i="1"/>
  <c r="Q478" i="1"/>
  <c r="S478" i="1" s="1"/>
  <c r="R477" i="1"/>
  <c r="Q477" i="1"/>
  <c r="S477" i="1" s="1"/>
  <c r="R476" i="1"/>
  <c r="Q476" i="1"/>
  <c r="S476" i="1" s="1"/>
  <c r="R475" i="1"/>
  <c r="Q475" i="1"/>
  <c r="R474" i="1"/>
  <c r="Q474" i="1"/>
  <c r="S474" i="1" s="1"/>
  <c r="R473" i="1"/>
  <c r="Q473" i="1"/>
  <c r="S473" i="1" s="1"/>
  <c r="R472" i="1"/>
  <c r="Q472" i="1"/>
  <c r="S472" i="1" s="1"/>
  <c r="R471" i="1"/>
  <c r="Q471" i="1"/>
  <c r="R470" i="1"/>
  <c r="Q470" i="1"/>
  <c r="S470" i="1" s="1"/>
  <c r="R469" i="1"/>
  <c r="Q469" i="1"/>
  <c r="S469" i="1" s="1"/>
  <c r="R468" i="1"/>
  <c r="Q468" i="1"/>
  <c r="S468" i="1" s="1"/>
  <c r="R467" i="1"/>
  <c r="Q467" i="1"/>
  <c r="R466" i="1"/>
  <c r="Q466" i="1"/>
  <c r="S466" i="1" s="1"/>
  <c r="R465" i="1"/>
  <c r="Q465" i="1"/>
  <c r="S465" i="1" s="1"/>
  <c r="R464" i="1"/>
  <c r="Q464" i="1"/>
  <c r="S464" i="1" s="1"/>
  <c r="R463" i="1"/>
  <c r="Q463" i="1"/>
  <c r="R462" i="1"/>
  <c r="Q462" i="1"/>
  <c r="S462" i="1" s="1"/>
  <c r="R461" i="1"/>
  <c r="Q461" i="1"/>
  <c r="S461" i="1" s="1"/>
  <c r="R460" i="1"/>
  <c r="Q460" i="1"/>
  <c r="S460" i="1" s="1"/>
  <c r="R459" i="1"/>
  <c r="Q459" i="1"/>
  <c r="R458" i="1"/>
  <c r="Q458" i="1"/>
  <c r="S458" i="1" s="1"/>
  <c r="R457" i="1"/>
  <c r="Q457" i="1"/>
  <c r="S457" i="1" s="1"/>
  <c r="R456" i="1"/>
  <c r="Q456" i="1"/>
  <c r="S456" i="1" s="1"/>
  <c r="R455" i="1"/>
  <c r="Q455" i="1"/>
  <c r="R454" i="1"/>
  <c r="Q454" i="1"/>
  <c r="S454" i="1" s="1"/>
  <c r="R453" i="1"/>
  <c r="Q453" i="1"/>
  <c r="S453" i="1" s="1"/>
  <c r="R452" i="1"/>
  <c r="Q452" i="1"/>
  <c r="S452" i="1" s="1"/>
  <c r="R451" i="1"/>
  <c r="Q451" i="1"/>
  <c r="R450" i="1"/>
  <c r="Q450" i="1"/>
  <c r="S450" i="1" s="1"/>
  <c r="R449" i="1"/>
  <c r="Q449" i="1"/>
  <c r="S449" i="1" s="1"/>
  <c r="R448" i="1"/>
  <c r="Q448" i="1"/>
  <c r="S448" i="1" s="1"/>
  <c r="R447" i="1"/>
  <c r="Q447" i="1"/>
  <c r="R446" i="1"/>
  <c r="Q446" i="1"/>
  <c r="S446" i="1" s="1"/>
  <c r="R445" i="1"/>
  <c r="Q445" i="1"/>
  <c r="S445" i="1" s="1"/>
  <c r="R444" i="1"/>
  <c r="Q444" i="1"/>
  <c r="S444" i="1" s="1"/>
  <c r="R443" i="1"/>
  <c r="Q443" i="1"/>
  <c r="R442" i="1"/>
  <c r="Q442" i="1"/>
  <c r="S442" i="1" s="1"/>
  <c r="R441" i="1"/>
  <c r="Q441" i="1"/>
  <c r="S441" i="1" s="1"/>
  <c r="R440" i="1"/>
  <c r="Q440" i="1"/>
  <c r="S440" i="1" s="1"/>
  <c r="R439" i="1"/>
  <c r="Q439" i="1"/>
  <c r="R438" i="1"/>
  <c r="Q438" i="1"/>
  <c r="S438" i="1" s="1"/>
  <c r="R437" i="1"/>
  <c r="Q437" i="1"/>
  <c r="S437" i="1" s="1"/>
  <c r="R436" i="1"/>
  <c r="Q436" i="1"/>
  <c r="S436" i="1" s="1"/>
  <c r="R435" i="1"/>
  <c r="Q435" i="1"/>
  <c r="R434" i="1"/>
  <c r="Q434" i="1"/>
  <c r="S434" i="1" s="1"/>
  <c r="R433" i="1"/>
  <c r="Q433" i="1"/>
  <c r="S433" i="1" s="1"/>
  <c r="R432" i="1"/>
  <c r="Q432" i="1"/>
  <c r="S432" i="1" s="1"/>
  <c r="R431" i="1"/>
  <c r="Q431" i="1"/>
  <c r="R430" i="1"/>
  <c r="Q430" i="1"/>
  <c r="S430" i="1" s="1"/>
  <c r="R429" i="1"/>
  <c r="Q429" i="1"/>
  <c r="S429" i="1" s="1"/>
  <c r="R428" i="1"/>
  <c r="Q428" i="1"/>
  <c r="S428" i="1" s="1"/>
  <c r="R427" i="1"/>
  <c r="Q427" i="1"/>
  <c r="R426" i="1"/>
  <c r="Q426" i="1"/>
  <c r="S426" i="1" s="1"/>
  <c r="R425" i="1"/>
  <c r="Q425" i="1"/>
  <c r="S425" i="1" s="1"/>
  <c r="R424" i="1"/>
  <c r="Q424" i="1"/>
  <c r="S424" i="1" s="1"/>
  <c r="R423" i="1"/>
  <c r="Q423" i="1"/>
  <c r="R422" i="1"/>
  <c r="Q422" i="1"/>
  <c r="S422" i="1" s="1"/>
  <c r="R421" i="1"/>
  <c r="Q421" i="1"/>
  <c r="S421" i="1" s="1"/>
  <c r="R420" i="1"/>
  <c r="Q420" i="1"/>
  <c r="S420" i="1" s="1"/>
  <c r="R419" i="1"/>
  <c r="Q419" i="1"/>
  <c r="R418" i="1"/>
  <c r="Q418" i="1"/>
  <c r="S418" i="1" s="1"/>
  <c r="R417" i="1"/>
  <c r="Q417" i="1"/>
  <c r="S417" i="1" s="1"/>
  <c r="R416" i="1"/>
  <c r="Q416" i="1"/>
  <c r="S416" i="1" s="1"/>
  <c r="R415" i="1"/>
  <c r="Q415" i="1"/>
  <c r="R414" i="1"/>
  <c r="Q414" i="1"/>
  <c r="S414" i="1" s="1"/>
  <c r="R413" i="1"/>
  <c r="Q413" i="1"/>
  <c r="S413" i="1" s="1"/>
  <c r="R412" i="1"/>
  <c r="Q412" i="1"/>
  <c r="S412" i="1" s="1"/>
  <c r="R411" i="1"/>
  <c r="Q411" i="1"/>
  <c r="R410" i="1"/>
  <c r="Q410" i="1"/>
  <c r="S410" i="1" s="1"/>
  <c r="R409" i="1"/>
  <c r="Q409" i="1"/>
  <c r="S409" i="1" s="1"/>
  <c r="R408" i="1"/>
  <c r="Q408" i="1"/>
  <c r="S408" i="1" s="1"/>
  <c r="R407" i="1"/>
  <c r="Q407" i="1"/>
  <c r="R406" i="1"/>
  <c r="Q406" i="1"/>
  <c r="R405" i="1"/>
  <c r="Q405" i="1"/>
  <c r="S405" i="1" s="1"/>
  <c r="R404" i="1"/>
  <c r="Q404" i="1"/>
  <c r="S404" i="1" s="1"/>
  <c r="R403" i="1"/>
  <c r="Q403" i="1"/>
  <c r="R402" i="1"/>
  <c r="Q402" i="1"/>
  <c r="S402" i="1" s="1"/>
  <c r="R401" i="1"/>
  <c r="Q401" i="1"/>
  <c r="S401" i="1" s="1"/>
  <c r="R400" i="1"/>
  <c r="Q400" i="1"/>
  <c r="S400" i="1" s="1"/>
  <c r="R399" i="1"/>
  <c r="Q399" i="1"/>
  <c r="R398" i="1"/>
  <c r="Q398" i="1"/>
  <c r="S398" i="1" s="1"/>
  <c r="R397" i="1"/>
  <c r="Q397" i="1"/>
  <c r="S397" i="1" s="1"/>
  <c r="R396" i="1"/>
  <c r="Q396" i="1"/>
  <c r="S396" i="1" s="1"/>
  <c r="R395" i="1"/>
  <c r="Q395" i="1"/>
  <c r="R394" i="1"/>
  <c r="Q394" i="1"/>
  <c r="R393" i="1"/>
  <c r="Q393" i="1"/>
  <c r="S393" i="1" s="1"/>
  <c r="R392" i="1"/>
  <c r="Q392" i="1"/>
  <c r="S392" i="1" s="1"/>
  <c r="R391" i="1"/>
  <c r="Q391" i="1"/>
  <c r="R390" i="1"/>
  <c r="Q390" i="1"/>
  <c r="S390" i="1" s="1"/>
  <c r="R389" i="1"/>
  <c r="Q389" i="1"/>
  <c r="S389" i="1" s="1"/>
  <c r="R388" i="1"/>
  <c r="Q388" i="1"/>
  <c r="S388" i="1" s="1"/>
  <c r="R387" i="1"/>
  <c r="Q387" i="1"/>
  <c r="R386" i="1"/>
  <c r="Q386" i="1"/>
  <c r="S386" i="1" s="1"/>
  <c r="R385" i="1"/>
  <c r="Q385" i="1"/>
  <c r="R384" i="1"/>
  <c r="Q384" i="1"/>
  <c r="S384" i="1" s="1"/>
  <c r="R383" i="1"/>
  <c r="Q383" i="1"/>
  <c r="R382" i="1"/>
  <c r="Q382" i="1"/>
  <c r="S382" i="1" s="1"/>
  <c r="R381" i="1"/>
  <c r="Q381" i="1"/>
  <c r="S381" i="1" s="1"/>
  <c r="R380" i="1"/>
  <c r="Q380" i="1"/>
  <c r="S380" i="1" s="1"/>
  <c r="R379" i="1"/>
  <c r="Q379" i="1"/>
  <c r="R378" i="1"/>
  <c r="Q378" i="1"/>
  <c r="S378" i="1" s="1"/>
  <c r="R377" i="1"/>
  <c r="Q377" i="1"/>
  <c r="R376" i="1"/>
  <c r="Q376" i="1"/>
  <c r="S376" i="1" s="1"/>
  <c r="R375" i="1"/>
  <c r="Q375" i="1"/>
  <c r="R374" i="1"/>
  <c r="Q374" i="1"/>
  <c r="S374" i="1" s="1"/>
  <c r="R373" i="1"/>
  <c r="Q373" i="1"/>
  <c r="S373" i="1" s="1"/>
  <c r="R372" i="1"/>
  <c r="Q372" i="1"/>
  <c r="S372" i="1" s="1"/>
  <c r="R371" i="1"/>
  <c r="Q371" i="1"/>
  <c r="R370" i="1"/>
  <c r="Q370" i="1"/>
  <c r="S370" i="1" s="1"/>
  <c r="R369" i="1"/>
  <c r="Q369" i="1"/>
  <c r="S369" i="1" s="1"/>
  <c r="R368" i="1"/>
  <c r="Q368" i="1"/>
  <c r="S368" i="1" s="1"/>
  <c r="R367" i="1"/>
  <c r="Q367" i="1"/>
  <c r="R366" i="1"/>
  <c r="Q366" i="1"/>
  <c r="S366" i="1" s="1"/>
  <c r="R365" i="1"/>
  <c r="Q365" i="1"/>
  <c r="S365" i="1" s="1"/>
  <c r="R364" i="1"/>
  <c r="Q364" i="1"/>
  <c r="R363" i="1"/>
  <c r="Q363" i="1"/>
  <c r="R362" i="1"/>
  <c r="Q362" i="1"/>
  <c r="S362" i="1" s="1"/>
  <c r="R361" i="1"/>
  <c r="Q361" i="1"/>
  <c r="S361" i="1" s="1"/>
  <c r="R360" i="1"/>
  <c r="Q360" i="1"/>
  <c r="S360" i="1" s="1"/>
  <c r="R359" i="1"/>
  <c r="Q359" i="1"/>
  <c r="R358" i="1"/>
  <c r="Q358" i="1"/>
  <c r="S358" i="1" s="1"/>
  <c r="R357" i="1"/>
  <c r="Q357" i="1"/>
  <c r="S357" i="1" s="1"/>
  <c r="R356" i="1"/>
  <c r="Q356" i="1"/>
  <c r="S356" i="1" s="1"/>
  <c r="R355" i="1"/>
  <c r="Q355" i="1"/>
  <c r="R354" i="1"/>
  <c r="Q354" i="1"/>
  <c r="S354" i="1" s="1"/>
  <c r="R353" i="1"/>
  <c r="Q353" i="1"/>
  <c r="S353" i="1" s="1"/>
  <c r="R352" i="1"/>
  <c r="Q352" i="1"/>
  <c r="S352" i="1" s="1"/>
  <c r="R351" i="1"/>
  <c r="Q351" i="1"/>
  <c r="R350" i="1"/>
  <c r="Q350" i="1"/>
  <c r="S350" i="1" s="1"/>
  <c r="R349" i="1"/>
  <c r="Q349" i="1"/>
  <c r="S349" i="1" s="1"/>
  <c r="R348" i="1"/>
  <c r="Q348" i="1"/>
  <c r="S348" i="1" s="1"/>
  <c r="R347" i="1"/>
  <c r="Q347" i="1"/>
  <c r="R346" i="1"/>
  <c r="Q346" i="1"/>
  <c r="S346" i="1" s="1"/>
  <c r="R345" i="1"/>
  <c r="Q345" i="1"/>
  <c r="R344" i="1"/>
  <c r="Q344" i="1"/>
  <c r="S344" i="1" s="1"/>
  <c r="R343" i="1"/>
  <c r="Q343" i="1"/>
  <c r="R342" i="1"/>
  <c r="Q342" i="1"/>
  <c r="S342" i="1" s="1"/>
  <c r="R341" i="1"/>
  <c r="Q341" i="1"/>
  <c r="S341" i="1" s="1"/>
  <c r="R340" i="1"/>
  <c r="Q340" i="1"/>
  <c r="S340" i="1" s="1"/>
  <c r="R339" i="1"/>
  <c r="Q339" i="1"/>
  <c r="R338" i="1"/>
  <c r="Q338" i="1"/>
  <c r="S338" i="1" s="1"/>
  <c r="R337" i="1"/>
  <c r="Q337" i="1"/>
  <c r="R336" i="1"/>
  <c r="Q336" i="1"/>
  <c r="S336" i="1" s="1"/>
  <c r="R335" i="1"/>
  <c r="Q335" i="1"/>
  <c r="R334" i="1"/>
  <c r="Q334" i="1"/>
  <c r="S334" i="1" s="1"/>
  <c r="R333" i="1"/>
  <c r="Q333" i="1"/>
  <c r="R332" i="1"/>
  <c r="Q332" i="1"/>
  <c r="S332" i="1" s="1"/>
  <c r="R331" i="1"/>
  <c r="Q331" i="1"/>
  <c r="R330" i="1"/>
  <c r="Q330" i="1"/>
  <c r="S330" i="1" s="1"/>
  <c r="R329" i="1"/>
  <c r="Q329" i="1"/>
  <c r="R328" i="1"/>
  <c r="Q328" i="1"/>
  <c r="S328" i="1" s="1"/>
  <c r="R327" i="1"/>
  <c r="Q327" i="1"/>
  <c r="R326" i="1"/>
  <c r="Q326" i="1"/>
  <c r="S326" i="1" s="1"/>
  <c r="R325" i="1"/>
  <c r="Q325" i="1"/>
  <c r="S325" i="1" s="1"/>
  <c r="R324" i="1"/>
  <c r="Q324" i="1"/>
  <c r="S324" i="1" s="1"/>
  <c r="R323" i="1"/>
  <c r="Q323" i="1"/>
  <c r="R322" i="1"/>
  <c r="Q322" i="1"/>
  <c r="S322" i="1" s="1"/>
  <c r="R321" i="1"/>
  <c r="Q321" i="1"/>
  <c r="S321" i="1" s="1"/>
  <c r="R320" i="1"/>
  <c r="Q320" i="1"/>
  <c r="S320" i="1" s="1"/>
  <c r="R319" i="1"/>
  <c r="Q319" i="1"/>
  <c r="R318" i="1"/>
  <c r="Q318" i="1"/>
  <c r="S318" i="1" s="1"/>
  <c r="R317" i="1"/>
  <c r="Q317" i="1"/>
  <c r="S317" i="1" s="1"/>
  <c r="R316" i="1"/>
  <c r="Q316" i="1"/>
  <c r="S316" i="1" s="1"/>
  <c r="R315" i="1"/>
  <c r="Q315" i="1"/>
  <c r="R314" i="1"/>
  <c r="Q314" i="1"/>
  <c r="S314" i="1" s="1"/>
  <c r="R313" i="1"/>
  <c r="Q313" i="1"/>
  <c r="S313" i="1" s="1"/>
  <c r="R312" i="1"/>
  <c r="Q312" i="1"/>
  <c r="S312" i="1" s="1"/>
  <c r="R311" i="1"/>
  <c r="Q311" i="1"/>
  <c r="R310" i="1"/>
  <c r="Q310" i="1"/>
  <c r="S310" i="1" s="1"/>
  <c r="R309" i="1"/>
  <c r="Q309" i="1"/>
  <c r="S309" i="1" s="1"/>
  <c r="R308" i="1"/>
  <c r="Q308" i="1"/>
  <c r="R307" i="1"/>
  <c r="Q307" i="1"/>
  <c r="R306" i="1"/>
  <c r="Q306" i="1"/>
  <c r="S306" i="1" s="1"/>
  <c r="R305" i="1"/>
  <c r="Q305" i="1"/>
  <c r="S305" i="1" s="1"/>
  <c r="R304" i="1"/>
  <c r="Q304" i="1"/>
  <c r="S304" i="1" s="1"/>
  <c r="R303" i="1"/>
  <c r="Q303" i="1"/>
  <c r="R302" i="1"/>
  <c r="Q302" i="1"/>
  <c r="S302" i="1" s="1"/>
  <c r="R301" i="1"/>
  <c r="Q301" i="1"/>
  <c r="S301" i="1" s="1"/>
  <c r="R300" i="1"/>
  <c r="Q300" i="1"/>
  <c r="S300" i="1" s="1"/>
  <c r="R299" i="1"/>
  <c r="Q299" i="1"/>
  <c r="R298" i="1"/>
  <c r="Q298" i="1"/>
  <c r="R297" i="1"/>
  <c r="Q297" i="1"/>
  <c r="R296" i="1"/>
  <c r="Q296" i="1"/>
  <c r="S296" i="1" s="1"/>
  <c r="R295" i="1"/>
  <c r="Q295" i="1"/>
  <c r="R294" i="1"/>
  <c r="Q294" i="1"/>
  <c r="S294" i="1" s="1"/>
  <c r="R293" i="1"/>
  <c r="Q293" i="1"/>
  <c r="S293" i="1" s="1"/>
  <c r="R292" i="1"/>
  <c r="Q292" i="1"/>
  <c r="S292" i="1" s="1"/>
  <c r="R291" i="1"/>
  <c r="Q291" i="1"/>
  <c r="R290" i="1"/>
  <c r="Q290" i="1"/>
  <c r="S290" i="1" s="1"/>
  <c r="R289" i="1"/>
  <c r="Q289" i="1"/>
  <c r="S289" i="1" s="1"/>
  <c r="R288" i="1"/>
  <c r="Q288" i="1"/>
  <c r="R287" i="1"/>
  <c r="Q287" i="1"/>
  <c r="R286" i="1"/>
  <c r="Q286" i="1"/>
  <c r="S286" i="1" s="1"/>
  <c r="R285" i="1"/>
  <c r="Q285" i="1"/>
  <c r="S285" i="1" s="1"/>
  <c r="R284" i="1"/>
  <c r="Q284" i="1"/>
  <c r="S284" i="1" s="1"/>
  <c r="R283" i="1"/>
  <c r="Q283" i="1"/>
  <c r="R282" i="1"/>
  <c r="Q282" i="1"/>
  <c r="S282" i="1" s="1"/>
  <c r="R281" i="1"/>
  <c r="Q281" i="1"/>
  <c r="S281" i="1" s="1"/>
  <c r="R280" i="1"/>
  <c r="Q280" i="1"/>
  <c r="S280" i="1" s="1"/>
  <c r="R279" i="1"/>
  <c r="Q279" i="1"/>
  <c r="R278" i="1"/>
  <c r="Q278" i="1"/>
  <c r="S278" i="1" s="1"/>
  <c r="R277" i="1"/>
  <c r="Q277" i="1"/>
  <c r="S277" i="1" s="1"/>
  <c r="R276" i="1"/>
  <c r="Q276" i="1"/>
  <c r="S276" i="1" s="1"/>
  <c r="R275" i="1"/>
  <c r="Q275" i="1"/>
  <c r="R274" i="1"/>
  <c r="Q274" i="1"/>
  <c r="S274" i="1" s="1"/>
  <c r="R273" i="1"/>
  <c r="Q273" i="1"/>
  <c r="S273" i="1" s="1"/>
  <c r="R272" i="1"/>
  <c r="Q272" i="1"/>
  <c r="S272" i="1" s="1"/>
  <c r="R271" i="1"/>
  <c r="Q271" i="1"/>
  <c r="R270" i="1"/>
  <c r="Q270" i="1"/>
  <c r="S270" i="1" s="1"/>
  <c r="R269" i="1"/>
  <c r="Q269" i="1"/>
  <c r="S269" i="1" s="1"/>
  <c r="R268" i="1"/>
  <c r="Q268" i="1"/>
  <c r="R267" i="1"/>
  <c r="Q267" i="1"/>
  <c r="R266" i="1"/>
  <c r="Q266" i="1"/>
  <c r="S266" i="1" s="1"/>
  <c r="R265" i="1"/>
  <c r="Q265" i="1"/>
  <c r="S265" i="1" s="1"/>
  <c r="R264" i="1"/>
  <c r="Q264" i="1"/>
  <c r="S264" i="1" s="1"/>
  <c r="R263" i="1"/>
  <c r="Q263" i="1"/>
  <c r="R262" i="1"/>
  <c r="Q262" i="1"/>
  <c r="S262" i="1" s="1"/>
  <c r="R261" i="1"/>
  <c r="Q261" i="1"/>
  <c r="R260" i="1"/>
  <c r="Q260" i="1"/>
  <c r="S260" i="1" s="1"/>
  <c r="R259" i="1"/>
  <c r="Q259" i="1"/>
  <c r="R258" i="1"/>
  <c r="Q258" i="1"/>
  <c r="S258" i="1" s="1"/>
  <c r="R257" i="1"/>
  <c r="Q257" i="1"/>
  <c r="S257" i="1" s="1"/>
  <c r="R256" i="1"/>
  <c r="Q256" i="1"/>
  <c r="S256" i="1" s="1"/>
  <c r="R255" i="1"/>
  <c r="Q255" i="1"/>
  <c r="R254" i="1"/>
  <c r="Q254" i="1"/>
  <c r="S254" i="1" s="1"/>
  <c r="R253" i="1"/>
  <c r="Q253" i="1"/>
  <c r="S253" i="1" s="1"/>
  <c r="R252" i="1"/>
  <c r="Q252" i="1"/>
  <c r="S252" i="1" s="1"/>
  <c r="R251" i="1"/>
  <c r="Q251" i="1"/>
  <c r="R250" i="1"/>
  <c r="Q250" i="1"/>
  <c r="S250" i="1" s="1"/>
  <c r="R249" i="1"/>
  <c r="Q249" i="1"/>
  <c r="S249" i="1" s="1"/>
  <c r="R248" i="1"/>
  <c r="Q248" i="1"/>
  <c r="S248" i="1" s="1"/>
  <c r="R247" i="1"/>
  <c r="Q247" i="1"/>
  <c r="R246" i="1"/>
  <c r="Q246" i="1"/>
  <c r="S246" i="1" s="1"/>
  <c r="R245" i="1"/>
  <c r="Q245" i="1"/>
  <c r="S245" i="1" s="1"/>
  <c r="R244" i="1"/>
  <c r="Q244" i="1"/>
  <c r="S244" i="1" s="1"/>
  <c r="R243" i="1"/>
  <c r="Q243" i="1"/>
  <c r="R242" i="1"/>
  <c r="Q242" i="1"/>
  <c r="S242" i="1" s="1"/>
  <c r="R241" i="1"/>
  <c r="Q241" i="1"/>
  <c r="S241" i="1" s="1"/>
  <c r="R240" i="1"/>
  <c r="Q240" i="1"/>
  <c r="S240" i="1" s="1"/>
  <c r="R239" i="1"/>
  <c r="Q239" i="1"/>
  <c r="R238" i="1"/>
  <c r="Q238" i="1"/>
  <c r="S238" i="1" s="1"/>
  <c r="R237" i="1"/>
  <c r="Q237" i="1"/>
  <c r="S237" i="1" s="1"/>
  <c r="R236" i="1"/>
  <c r="Q236" i="1"/>
  <c r="S236" i="1" s="1"/>
  <c r="R235" i="1"/>
  <c r="Q235" i="1"/>
  <c r="R234" i="1"/>
  <c r="Q234" i="1"/>
  <c r="S234" i="1" s="1"/>
  <c r="R233" i="1"/>
  <c r="Q233" i="1"/>
  <c r="S233" i="1" s="1"/>
  <c r="R232" i="1"/>
  <c r="Q232" i="1"/>
  <c r="S232" i="1" s="1"/>
  <c r="R231" i="1"/>
  <c r="Q231" i="1"/>
  <c r="R230" i="1"/>
  <c r="Q230" i="1"/>
  <c r="S230" i="1" s="1"/>
  <c r="R229" i="1"/>
  <c r="Q229" i="1"/>
  <c r="S229" i="1" s="1"/>
  <c r="R228" i="1"/>
  <c r="Q228" i="1"/>
  <c r="S228" i="1" s="1"/>
  <c r="R227" i="1"/>
  <c r="Q227" i="1"/>
  <c r="R226" i="1"/>
  <c r="Q226" i="1"/>
  <c r="S226" i="1" s="1"/>
  <c r="R225" i="1"/>
  <c r="Q225" i="1"/>
  <c r="R224" i="1"/>
  <c r="Q224" i="1"/>
  <c r="S224" i="1" s="1"/>
  <c r="R223" i="1"/>
  <c r="Q223" i="1"/>
  <c r="R222" i="1"/>
  <c r="Q222" i="1"/>
  <c r="S222" i="1" s="1"/>
  <c r="R221" i="1"/>
  <c r="Q221" i="1"/>
  <c r="S221" i="1" s="1"/>
  <c r="R220" i="1"/>
  <c r="Q220" i="1"/>
  <c r="S220" i="1" s="1"/>
  <c r="R219" i="1"/>
  <c r="Q219" i="1"/>
  <c r="R218" i="1"/>
  <c r="Q218" i="1"/>
  <c r="R217" i="1"/>
  <c r="Q217" i="1"/>
  <c r="S217" i="1" s="1"/>
  <c r="R216" i="1"/>
  <c r="Q216" i="1"/>
  <c r="S216" i="1" s="1"/>
  <c r="R215" i="1"/>
  <c r="Q215" i="1"/>
  <c r="R214" i="1"/>
  <c r="Q214" i="1"/>
  <c r="S214" i="1" s="1"/>
  <c r="R213" i="1"/>
  <c r="Q213" i="1"/>
  <c r="S213" i="1" s="1"/>
  <c r="R212" i="1"/>
  <c r="Q212" i="1"/>
  <c r="S212" i="1" s="1"/>
  <c r="R211" i="1"/>
  <c r="Q211" i="1"/>
  <c r="R210" i="1"/>
  <c r="Q210" i="1"/>
  <c r="S210" i="1" s="1"/>
  <c r="R209" i="1"/>
  <c r="Q209" i="1"/>
  <c r="S209" i="1" s="1"/>
  <c r="R208" i="1"/>
  <c r="Q208" i="1"/>
  <c r="S208" i="1" s="1"/>
  <c r="R207" i="1"/>
  <c r="Q207" i="1"/>
  <c r="R206" i="1"/>
  <c r="Q206" i="1"/>
  <c r="S206" i="1" s="1"/>
  <c r="R205" i="1"/>
  <c r="Q205" i="1"/>
  <c r="S205" i="1" s="1"/>
  <c r="R204" i="1"/>
  <c r="Q204" i="1"/>
  <c r="S204" i="1" s="1"/>
  <c r="R203" i="1"/>
  <c r="Q203" i="1"/>
  <c r="R202" i="1"/>
  <c r="Q202" i="1"/>
  <c r="S202" i="1" s="1"/>
  <c r="R201" i="1"/>
  <c r="Q201" i="1"/>
  <c r="S201" i="1" s="1"/>
  <c r="R200" i="1"/>
  <c r="Q200" i="1"/>
  <c r="S200" i="1" s="1"/>
  <c r="R199" i="1"/>
  <c r="Q199" i="1"/>
  <c r="R198" i="1"/>
  <c r="Q198" i="1"/>
  <c r="S198" i="1" s="1"/>
  <c r="R197" i="1"/>
  <c r="Q197" i="1"/>
  <c r="S197" i="1" s="1"/>
  <c r="R196" i="1"/>
  <c r="Q196" i="1"/>
  <c r="S196" i="1" s="1"/>
  <c r="R195" i="1"/>
  <c r="Q195" i="1"/>
  <c r="R194" i="1"/>
  <c r="Q194" i="1"/>
  <c r="S194" i="1" s="1"/>
  <c r="R193" i="1"/>
  <c r="Q193" i="1"/>
  <c r="S193" i="1" s="1"/>
  <c r="R192" i="1"/>
  <c r="Q192" i="1"/>
  <c r="S192" i="1" s="1"/>
  <c r="R191" i="1"/>
  <c r="Q191" i="1"/>
  <c r="R190" i="1"/>
  <c r="Q190" i="1"/>
  <c r="S190" i="1" s="1"/>
  <c r="R189" i="1"/>
  <c r="Q189" i="1"/>
  <c r="S189" i="1" s="1"/>
  <c r="R188" i="1"/>
  <c r="Q188" i="1"/>
  <c r="S188" i="1" s="1"/>
  <c r="R187" i="1"/>
  <c r="Q187" i="1"/>
  <c r="R186" i="1"/>
  <c r="Q186" i="1"/>
  <c r="S186" i="1" s="1"/>
  <c r="R185" i="1"/>
  <c r="Q185" i="1"/>
  <c r="S185" i="1" s="1"/>
  <c r="R184" i="1"/>
  <c r="Q184" i="1"/>
  <c r="S184" i="1" s="1"/>
  <c r="R183" i="1"/>
  <c r="Q183" i="1"/>
  <c r="R182" i="1"/>
  <c r="Q182" i="1"/>
  <c r="S182" i="1" s="1"/>
  <c r="R181" i="1"/>
  <c r="Q181" i="1"/>
  <c r="S181" i="1" s="1"/>
  <c r="R180" i="1"/>
  <c r="Q180" i="1"/>
  <c r="S180" i="1" s="1"/>
  <c r="R179" i="1"/>
  <c r="Q179" i="1"/>
  <c r="R178" i="1"/>
  <c r="Q178" i="1"/>
  <c r="R177" i="1"/>
  <c r="Q177" i="1"/>
  <c r="S177" i="1" s="1"/>
  <c r="R176" i="1"/>
  <c r="Q176" i="1"/>
  <c r="S176" i="1" s="1"/>
  <c r="R175" i="1"/>
  <c r="Q175" i="1"/>
  <c r="R174" i="1"/>
  <c r="Q174" i="1"/>
  <c r="S174" i="1" s="1"/>
  <c r="R173" i="1"/>
  <c r="Q173" i="1"/>
  <c r="S173" i="1" s="1"/>
  <c r="R172" i="1"/>
  <c r="Q172" i="1"/>
  <c r="S172" i="1" s="1"/>
  <c r="R171" i="1"/>
  <c r="Q171" i="1"/>
  <c r="R170" i="1"/>
  <c r="Q170" i="1"/>
  <c r="S170" i="1" s="1"/>
  <c r="R169" i="1"/>
  <c r="Q169" i="1"/>
  <c r="S169" i="1" s="1"/>
  <c r="R168" i="1"/>
  <c r="Q168" i="1"/>
  <c r="S168" i="1" s="1"/>
  <c r="R167" i="1"/>
  <c r="Q167" i="1"/>
  <c r="R166" i="1"/>
  <c r="Q166" i="1"/>
  <c r="R165" i="1"/>
  <c r="Q165" i="1"/>
  <c r="R164" i="1"/>
  <c r="Q164" i="1"/>
  <c r="S164" i="1" s="1"/>
  <c r="R163" i="1"/>
  <c r="Q163" i="1"/>
  <c r="R162" i="1"/>
  <c r="Q162" i="1"/>
  <c r="S162" i="1" s="1"/>
  <c r="R161" i="1"/>
  <c r="Q161" i="1"/>
  <c r="R160" i="1"/>
  <c r="Q160" i="1"/>
  <c r="S160" i="1" s="1"/>
  <c r="R159" i="1"/>
  <c r="Q159" i="1"/>
  <c r="R158" i="1"/>
  <c r="Q158" i="1"/>
  <c r="R157" i="1"/>
  <c r="Q157" i="1"/>
  <c r="S157" i="1" s="1"/>
  <c r="R156" i="1"/>
  <c r="Q156" i="1"/>
  <c r="R155" i="1"/>
  <c r="Q155" i="1"/>
  <c r="R154" i="1"/>
  <c r="Q154" i="1"/>
  <c r="S154" i="1" s="1"/>
  <c r="R153" i="1"/>
  <c r="Q153" i="1"/>
  <c r="S153" i="1" s="1"/>
  <c r="R152" i="1"/>
  <c r="Q152" i="1"/>
  <c r="S152" i="1" s="1"/>
  <c r="R151" i="1"/>
  <c r="Q151" i="1"/>
  <c r="R150" i="1"/>
  <c r="Q150" i="1"/>
  <c r="S150" i="1" s="1"/>
  <c r="R149" i="1"/>
  <c r="Q149" i="1"/>
  <c r="S149" i="1" s="1"/>
  <c r="R148" i="1"/>
  <c r="Q148" i="1"/>
  <c r="S148" i="1" s="1"/>
  <c r="R147" i="1"/>
  <c r="Q147" i="1"/>
  <c r="R146" i="1"/>
  <c r="Q146" i="1"/>
  <c r="S146" i="1" s="1"/>
  <c r="R145" i="1"/>
  <c r="Q145" i="1"/>
  <c r="S145" i="1" s="1"/>
  <c r="R144" i="1"/>
  <c r="Q144" i="1"/>
  <c r="S144" i="1" s="1"/>
  <c r="R143" i="1"/>
  <c r="Q143" i="1"/>
  <c r="R142" i="1"/>
  <c r="Q142" i="1"/>
  <c r="S142" i="1" s="1"/>
  <c r="R141" i="1"/>
  <c r="Q141" i="1"/>
  <c r="S141" i="1" s="1"/>
  <c r="R140" i="1"/>
  <c r="Q140" i="1"/>
  <c r="S140" i="1" s="1"/>
  <c r="R139" i="1"/>
  <c r="Q139" i="1"/>
  <c r="R138" i="1"/>
  <c r="Q138" i="1"/>
  <c r="S138" i="1" s="1"/>
  <c r="R137" i="1"/>
  <c r="Q137" i="1"/>
  <c r="S137" i="1" s="1"/>
  <c r="R136" i="1"/>
  <c r="Q136" i="1"/>
  <c r="S136" i="1" s="1"/>
  <c r="R135" i="1"/>
  <c r="Q135" i="1"/>
  <c r="R134" i="1"/>
  <c r="Q134" i="1"/>
  <c r="S134" i="1" s="1"/>
  <c r="R133" i="1"/>
  <c r="Q133" i="1"/>
  <c r="S133" i="1" s="1"/>
  <c r="R132" i="1"/>
  <c r="Q132" i="1"/>
  <c r="S132" i="1" s="1"/>
  <c r="R131" i="1"/>
  <c r="Q131" i="1"/>
  <c r="R130" i="1"/>
  <c r="Q130" i="1"/>
  <c r="S130" i="1" s="1"/>
  <c r="R129" i="1"/>
  <c r="Q129" i="1"/>
  <c r="S129" i="1" s="1"/>
  <c r="R128" i="1"/>
  <c r="Q128" i="1"/>
  <c r="S128" i="1" s="1"/>
  <c r="R127" i="1"/>
  <c r="Q127" i="1"/>
  <c r="R126" i="1"/>
  <c r="Q126" i="1"/>
  <c r="S126" i="1" s="1"/>
  <c r="R125" i="1"/>
  <c r="Q125" i="1"/>
  <c r="S125" i="1" s="1"/>
  <c r="R124" i="1"/>
  <c r="Q124" i="1"/>
  <c r="S124" i="1" s="1"/>
  <c r="R123" i="1"/>
  <c r="Q123" i="1"/>
  <c r="R122" i="1"/>
  <c r="Q122" i="1"/>
  <c r="S122" i="1" s="1"/>
  <c r="R121" i="1"/>
  <c r="Q121" i="1"/>
  <c r="S121" i="1" s="1"/>
  <c r="R120" i="1"/>
  <c r="Q120" i="1"/>
  <c r="S120" i="1" s="1"/>
  <c r="R119" i="1"/>
  <c r="Q119" i="1"/>
  <c r="R118" i="1"/>
  <c r="Q118" i="1"/>
  <c r="S118" i="1" s="1"/>
  <c r="R117" i="1"/>
  <c r="Q117" i="1"/>
  <c r="S117" i="1" s="1"/>
  <c r="R116" i="1"/>
  <c r="Q116" i="1"/>
  <c r="S116" i="1" s="1"/>
  <c r="R115" i="1"/>
  <c r="Q115" i="1"/>
  <c r="R114" i="1"/>
  <c r="Q114" i="1"/>
  <c r="S114" i="1" s="1"/>
  <c r="R113" i="1"/>
  <c r="Q113" i="1"/>
  <c r="S113" i="1" s="1"/>
  <c r="R112" i="1"/>
  <c r="Q112" i="1"/>
  <c r="S112" i="1" s="1"/>
  <c r="R111" i="1"/>
  <c r="Q111" i="1"/>
  <c r="R110" i="1"/>
  <c r="Q110" i="1"/>
  <c r="S110" i="1" s="1"/>
  <c r="R109" i="1"/>
  <c r="Q109" i="1"/>
  <c r="S109" i="1" s="1"/>
  <c r="R108" i="1"/>
  <c r="Q108" i="1"/>
  <c r="S108" i="1" s="1"/>
  <c r="R107" i="1"/>
  <c r="Q107" i="1"/>
  <c r="R106" i="1"/>
  <c r="Q106" i="1"/>
  <c r="S106" i="1" s="1"/>
  <c r="R105" i="1"/>
  <c r="Q105" i="1"/>
  <c r="S105" i="1" s="1"/>
  <c r="R104" i="1"/>
  <c r="Q104" i="1"/>
  <c r="S104" i="1" s="1"/>
  <c r="R103" i="1"/>
  <c r="Q103" i="1"/>
  <c r="R102" i="1"/>
  <c r="Q102" i="1"/>
  <c r="S102" i="1" s="1"/>
  <c r="R101" i="1"/>
  <c r="Q101" i="1"/>
  <c r="R100" i="1"/>
  <c r="Q100" i="1"/>
  <c r="S100" i="1" s="1"/>
  <c r="R99" i="1"/>
  <c r="Q99" i="1"/>
  <c r="R98" i="1"/>
  <c r="Q98" i="1"/>
  <c r="S98" i="1" s="1"/>
  <c r="R97" i="1"/>
  <c r="Q97" i="1"/>
  <c r="S97" i="1" s="1"/>
  <c r="R96" i="1"/>
  <c r="Q96" i="1"/>
  <c r="S96" i="1" s="1"/>
  <c r="R95" i="1"/>
  <c r="Q95" i="1"/>
  <c r="R94" i="1"/>
  <c r="Q94" i="1"/>
  <c r="S94" i="1" s="1"/>
  <c r="R93" i="1"/>
  <c r="Q93" i="1"/>
  <c r="S93" i="1" s="1"/>
  <c r="R92" i="1"/>
  <c r="Q92" i="1"/>
  <c r="S92" i="1" s="1"/>
  <c r="R91" i="1"/>
  <c r="Q91" i="1"/>
  <c r="R90" i="1"/>
  <c r="Q90" i="1"/>
  <c r="S90" i="1" s="1"/>
  <c r="R89" i="1"/>
  <c r="Q89" i="1"/>
  <c r="S89" i="1" s="1"/>
  <c r="R88" i="1"/>
  <c r="Q88" i="1"/>
  <c r="S88" i="1" s="1"/>
  <c r="R87" i="1"/>
  <c r="Q87" i="1"/>
  <c r="R86" i="1"/>
  <c r="Q86" i="1"/>
  <c r="S86" i="1" s="1"/>
  <c r="R85" i="1"/>
  <c r="Q85" i="1"/>
  <c r="S85" i="1" s="1"/>
  <c r="R84" i="1"/>
  <c r="Q84" i="1"/>
  <c r="S84" i="1" s="1"/>
  <c r="R83" i="1"/>
  <c r="Q83" i="1"/>
  <c r="R82" i="1"/>
  <c r="Q82" i="1"/>
  <c r="S82" i="1" s="1"/>
  <c r="R81" i="1"/>
  <c r="Q81" i="1"/>
  <c r="R80" i="1"/>
  <c r="Q80" i="1"/>
  <c r="S80" i="1" s="1"/>
  <c r="R79" i="1"/>
  <c r="Q79" i="1"/>
  <c r="R78" i="1"/>
  <c r="Q78" i="1"/>
  <c r="S78" i="1" s="1"/>
  <c r="R77" i="1"/>
  <c r="Q77" i="1"/>
  <c r="S77" i="1" s="1"/>
  <c r="R76" i="1"/>
  <c r="Q76" i="1"/>
  <c r="S76" i="1" s="1"/>
  <c r="R75" i="1"/>
  <c r="Q75" i="1"/>
  <c r="R74" i="1"/>
  <c r="Q74" i="1"/>
  <c r="S74" i="1" s="1"/>
  <c r="R73" i="1"/>
  <c r="Q73" i="1"/>
  <c r="S73" i="1" s="1"/>
  <c r="R72" i="1"/>
  <c r="Q72" i="1"/>
  <c r="S72" i="1" s="1"/>
  <c r="R71" i="1"/>
  <c r="Q71" i="1"/>
  <c r="R70" i="1"/>
  <c r="Q70" i="1"/>
  <c r="S70" i="1" s="1"/>
  <c r="R69" i="1"/>
  <c r="Q69" i="1"/>
  <c r="S69" i="1" s="1"/>
  <c r="R68" i="1"/>
  <c r="Q68" i="1"/>
  <c r="S68" i="1" s="1"/>
  <c r="R67" i="1"/>
  <c r="Q67" i="1"/>
  <c r="R66" i="1"/>
  <c r="Q66" i="1"/>
  <c r="S66" i="1" s="1"/>
  <c r="R65" i="1"/>
  <c r="Q65" i="1"/>
  <c r="S65" i="1" s="1"/>
  <c r="R64" i="1"/>
  <c r="Q64" i="1"/>
  <c r="S64" i="1" s="1"/>
  <c r="R63" i="1"/>
  <c r="Q63" i="1"/>
  <c r="R62" i="1"/>
  <c r="Q62" i="1"/>
  <c r="R61" i="1"/>
  <c r="Q61" i="1"/>
  <c r="S61" i="1" s="1"/>
  <c r="R60" i="1"/>
  <c r="Q60" i="1"/>
  <c r="S60" i="1" s="1"/>
  <c r="R59" i="1"/>
  <c r="Q59" i="1"/>
  <c r="R58" i="1"/>
  <c r="Q58" i="1"/>
  <c r="S58" i="1" s="1"/>
  <c r="R57" i="1"/>
  <c r="Q57" i="1"/>
  <c r="S57" i="1" s="1"/>
  <c r="R56" i="1"/>
  <c r="Q56" i="1"/>
  <c r="S56" i="1" s="1"/>
  <c r="R55" i="1"/>
  <c r="Q55" i="1"/>
  <c r="R54" i="1"/>
  <c r="Q54" i="1"/>
  <c r="S54" i="1" s="1"/>
  <c r="R53" i="1"/>
  <c r="Q53" i="1"/>
  <c r="S53" i="1" s="1"/>
  <c r="R52" i="1"/>
  <c r="Q52" i="1"/>
  <c r="R51" i="1"/>
  <c r="Q51" i="1"/>
  <c r="R50" i="1"/>
  <c r="Q50" i="1"/>
  <c r="S50" i="1" s="1"/>
  <c r="R49" i="1"/>
  <c r="Q49" i="1"/>
  <c r="S49" i="1" s="1"/>
  <c r="R48" i="1"/>
  <c r="Q48" i="1"/>
  <c r="S48" i="1" s="1"/>
  <c r="R47" i="1"/>
  <c r="Q47" i="1"/>
  <c r="R46" i="1"/>
  <c r="Q46" i="1"/>
  <c r="S46" i="1" s="1"/>
  <c r="R45" i="1"/>
  <c r="Q45" i="1"/>
  <c r="S45" i="1" s="1"/>
  <c r="R44" i="1"/>
  <c r="Q44" i="1"/>
  <c r="S44" i="1" s="1"/>
  <c r="R43" i="1"/>
  <c r="Q43" i="1"/>
  <c r="R42" i="1"/>
  <c r="Q42" i="1"/>
  <c r="R41" i="1"/>
  <c r="Q41" i="1"/>
  <c r="S41" i="1" s="1"/>
  <c r="R40" i="1"/>
  <c r="Q40" i="1"/>
  <c r="S40" i="1" s="1"/>
  <c r="R39" i="1"/>
  <c r="Q39" i="1"/>
  <c r="R38" i="1"/>
  <c r="Q38" i="1"/>
  <c r="S38" i="1" s="1"/>
  <c r="R37" i="1"/>
  <c r="Q37" i="1"/>
  <c r="R36" i="1"/>
  <c r="Q36" i="1"/>
  <c r="S36" i="1" s="1"/>
  <c r="R35" i="1"/>
  <c r="Q35" i="1"/>
  <c r="R34" i="1"/>
  <c r="Q34" i="1"/>
  <c r="S34" i="1" s="1"/>
  <c r="R33" i="1"/>
  <c r="Q33" i="1"/>
  <c r="S33" i="1" s="1"/>
  <c r="R32" i="1"/>
  <c r="Q32" i="1"/>
  <c r="S32" i="1" s="1"/>
  <c r="R31" i="1"/>
  <c r="Q31" i="1"/>
  <c r="R30" i="1"/>
  <c r="Q30" i="1"/>
  <c r="S30" i="1" s="1"/>
  <c r="R29" i="1"/>
  <c r="Q29" i="1"/>
  <c r="S29" i="1" s="1"/>
  <c r="R28" i="1"/>
  <c r="Q28" i="1"/>
  <c r="S28" i="1" s="1"/>
  <c r="R27" i="1"/>
  <c r="Q27" i="1"/>
  <c r="R26" i="1"/>
  <c r="Q26" i="1"/>
  <c r="S26" i="1" s="1"/>
  <c r="R25" i="1"/>
  <c r="Q25" i="1"/>
  <c r="S25" i="1" s="1"/>
  <c r="R24" i="1"/>
  <c r="Q24" i="1"/>
  <c r="S24" i="1" s="1"/>
  <c r="R23" i="1"/>
  <c r="Q23" i="1"/>
  <c r="R22" i="1"/>
  <c r="Q22" i="1"/>
  <c r="S22" i="1" s="1"/>
  <c r="R21" i="1"/>
  <c r="Q21" i="1"/>
  <c r="S21" i="1" s="1"/>
  <c r="R20" i="1"/>
  <c r="Q20" i="1"/>
  <c r="S20" i="1" s="1"/>
  <c r="R19" i="1"/>
  <c r="Q19" i="1"/>
  <c r="R18" i="1"/>
  <c r="Q18" i="1"/>
  <c r="S18" i="1" s="1"/>
  <c r="R17" i="1"/>
  <c r="Q17" i="1"/>
  <c r="S17" i="1" s="1"/>
  <c r="R16" i="1"/>
  <c r="Q16" i="1"/>
  <c r="S16" i="1" s="1"/>
  <c r="R15" i="1"/>
  <c r="Q15" i="1"/>
  <c r="R14" i="1"/>
  <c r="Q14" i="1"/>
  <c r="S14" i="1" s="1"/>
  <c r="R13" i="1"/>
  <c r="Q13" i="1"/>
  <c r="S13" i="1" s="1"/>
  <c r="R12" i="1"/>
  <c r="Q12" i="1"/>
  <c r="S12" i="1" s="1"/>
  <c r="R11" i="1"/>
  <c r="Q11" i="1"/>
  <c r="R10" i="1"/>
  <c r="Q10" i="1"/>
  <c r="S10" i="1" s="1"/>
  <c r="R9" i="1"/>
  <c r="Q9" i="1"/>
  <c r="S9" i="1" s="1"/>
  <c r="R8" i="1"/>
  <c r="Q8" i="1"/>
  <c r="S8" i="1" s="1"/>
  <c r="R7" i="1"/>
  <c r="Q7" i="1"/>
  <c r="R6" i="1"/>
  <c r="Q6" i="1"/>
  <c r="S6" i="1" s="1"/>
  <c r="R5" i="1"/>
  <c r="Q5" i="1"/>
  <c r="S5" i="1" s="1"/>
  <c r="R4" i="1"/>
  <c r="Q4" i="1"/>
  <c r="S4" i="1" s="1"/>
  <c r="R3" i="1"/>
  <c r="Q3" i="1"/>
  <c r="R2" i="1"/>
  <c r="Q2" i="1"/>
  <c r="S2" i="1" s="1"/>
  <c r="S3" i="1" l="1"/>
  <c r="S7" i="1"/>
  <c r="S11" i="1"/>
  <c r="S15" i="1"/>
  <c r="S19" i="1"/>
  <c r="S23" i="1"/>
  <c r="S27" i="1"/>
  <c r="S31" i="1"/>
  <c r="S39" i="1"/>
  <c r="S43" i="1"/>
  <c r="S47" i="1"/>
  <c r="S51" i="1"/>
  <c r="S55" i="1"/>
  <c r="S59" i="1"/>
  <c r="S63" i="1"/>
  <c r="S67" i="1"/>
  <c r="S71" i="1"/>
  <c r="S75" i="1"/>
  <c r="S79" i="1"/>
  <c r="S83" i="1"/>
  <c r="S87" i="1"/>
  <c r="S91" i="1"/>
  <c r="S95" i="1"/>
  <c r="S99" i="1"/>
  <c r="S103" i="1"/>
  <c r="S107" i="1"/>
  <c r="S111" i="1"/>
  <c r="S115" i="1"/>
  <c r="S119" i="1"/>
  <c r="S123" i="1"/>
  <c r="S127" i="1"/>
  <c r="S131" i="1"/>
  <c r="S135" i="1"/>
  <c r="S139" i="1"/>
  <c r="S143" i="1"/>
  <c r="S147" i="1"/>
  <c r="S151" i="1"/>
  <c r="S155" i="1"/>
  <c r="S159" i="1"/>
  <c r="S163" i="1"/>
  <c r="S167" i="1"/>
  <c r="S171" i="1"/>
  <c r="S175" i="1"/>
  <c r="S179" i="1"/>
  <c r="S183" i="1"/>
  <c r="S187" i="1"/>
  <c r="S191" i="1"/>
  <c r="S195" i="1"/>
  <c r="S199" i="1"/>
  <c r="S203" i="1"/>
  <c r="S207" i="1"/>
  <c r="S211" i="1"/>
  <c r="S215" i="1"/>
  <c r="S219" i="1"/>
  <c r="S223" i="1"/>
  <c r="S227" i="1"/>
  <c r="S231" i="1"/>
  <c r="S235" i="1"/>
  <c r="S239" i="1"/>
  <c r="S243" i="1"/>
  <c r="S247" i="1"/>
  <c r="S255" i="1"/>
  <c r="S259" i="1"/>
  <c r="S267" i="1"/>
  <c r="S275" i="1"/>
  <c r="S279" i="1"/>
  <c r="S283" i="1"/>
  <c r="S287" i="1"/>
  <c r="S291" i="1"/>
  <c r="S303" i="1"/>
  <c r="S307" i="1"/>
  <c r="S311" i="1"/>
  <c r="S315" i="1"/>
  <c r="S319" i="1"/>
  <c r="S323" i="1"/>
  <c r="S327" i="1"/>
  <c r="S331" i="1"/>
  <c r="S335" i="1"/>
  <c r="S339" i="1"/>
  <c r="S343" i="1"/>
  <c r="S347" i="1"/>
  <c r="S351" i="1"/>
  <c r="S355" i="1"/>
  <c r="S359" i="1"/>
  <c r="S363" i="1"/>
  <c r="S367" i="1"/>
  <c r="S371" i="1"/>
  <c r="S375" i="1"/>
  <c r="S383" i="1"/>
  <c r="S387" i="1"/>
  <c r="S391" i="1"/>
  <c r="S399" i="1"/>
  <c r="S403" i="1"/>
  <c r="S407" i="1"/>
  <c r="S411" i="1"/>
  <c r="S415" i="1"/>
  <c r="S419" i="1"/>
  <c r="S423" i="1"/>
  <c r="S427" i="1"/>
  <c r="S431" i="1"/>
  <c r="S439" i="1"/>
  <c r="S443" i="1"/>
  <c r="S447" i="1"/>
  <c r="S451" i="1"/>
  <c r="S455" i="1"/>
  <c r="S459" i="1"/>
  <c r="S467" i="1"/>
  <c r="S471" i="1"/>
  <c r="S475" i="1"/>
  <c r="S479" i="1"/>
  <c r="S483" i="1"/>
  <c r="S487" i="1"/>
  <c r="S491" i="1"/>
  <c r="S495" i="1"/>
  <c r="S499" i="1"/>
  <c r="S503" i="1"/>
  <c r="S507" i="1"/>
  <c r="S511" i="1"/>
  <c r="S515" i="1"/>
  <c r="S519" i="1"/>
  <c r="S523" i="1"/>
  <c r="S527" i="1"/>
  <c r="S531" i="1"/>
  <c r="S535" i="1"/>
  <c r="S539" i="1"/>
  <c r="S543" i="1"/>
  <c r="S547" i="1"/>
  <c r="S551" i="1"/>
  <c r="S555" i="1"/>
  <c r="S559" i="1"/>
  <c r="S563" i="1"/>
  <c r="S567" i="1"/>
  <c r="S571" i="1"/>
  <c r="S575" i="1"/>
  <c r="S579" i="1"/>
  <c r="S591" i="1"/>
  <c r="S595" i="1"/>
  <c r="S599" i="1"/>
  <c r="S603" i="1"/>
  <c r="S607" i="1"/>
  <c r="S611" i="1"/>
  <c r="S615" i="1"/>
  <c r="S619" i="1"/>
  <c r="S623" i="1"/>
  <c r="S627" i="1"/>
  <c r="S631" i="1"/>
  <c r="S635" i="1"/>
  <c r="S639" i="1"/>
  <c r="S643" i="1"/>
  <c r="S647" i="1"/>
  <c r="S651" i="1"/>
  <c r="S655" i="1"/>
  <c r="S663" i="1"/>
  <c r="S667" i="1"/>
  <c r="S671" i="1"/>
  <c r="S683" i="1"/>
  <c r="S687" i="1"/>
  <c r="S691" i="1"/>
  <c r="S695" i="1"/>
  <c r="S699" i="1"/>
  <c r="S703" i="1"/>
  <c r="S707" i="1"/>
  <c r="S711" i="1"/>
  <c r="S715" i="1"/>
  <c r="S719" i="1"/>
  <c r="S723" i="1"/>
  <c r="S727" i="1"/>
  <c r="S731" i="1"/>
  <c r="S735" i="1"/>
  <c r="S739" i="1"/>
  <c r="S743" i="1"/>
  <c r="S747" i="1"/>
  <c r="S751" i="1"/>
  <c r="S759" i="1"/>
  <c r="S767" i="1"/>
  <c r="S771" i="1"/>
  <c r="S775" i="1"/>
  <c r="S779" i="1"/>
  <c r="S783" i="1"/>
  <c r="S787" i="1"/>
  <c r="S791" i="1"/>
  <c r="S795" i="1"/>
  <c r="S799" i="1"/>
  <c r="S803" i="1"/>
  <c r="S807" i="1"/>
  <c r="S811" i="1"/>
  <c r="S819" i="1"/>
  <c r="S823" i="1"/>
  <c r="S827" i="1"/>
  <c r="S831" i="1"/>
  <c r="S835" i="1"/>
  <c r="S839" i="1"/>
  <c r="S843" i="1"/>
  <c r="S847" i="1"/>
  <c r="S851" i="1"/>
  <c r="S859" i="1"/>
  <c r="S863" i="1"/>
  <c r="S867" i="1"/>
  <c r="S871" i="1"/>
  <c r="S875" i="1"/>
  <c r="S879" i="1"/>
  <c r="S883" i="1"/>
  <c r="S887" i="1"/>
  <c r="S891" i="1"/>
  <c r="S895" i="1"/>
  <c r="S899" i="1"/>
  <c r="S903" i="1"/>
  <c r="S911" i="1"/>
  <c r="S915" i="1"/>
  <c r="S919" i="1"/>
  <c r="S923" i="1"/>
  <c r="S927" i="1"/>
  <c r="S931" i="1"/>
  <c r="S935" i="1"/>
  <c r="S939" i="1"/>
  <c r="S943" i="1"/>
  <c r="S947" i="1"/>
  <c r="S955" i="1"/>
  <c r="S959" i="1"/>
  <c r="S963" i="1"/>
  <c r="S967" i="1"/>
  <c r="S971" i="1"/>
  <c r="S975" i="1"/>
  <c r="S979" i="1"/>
  <c r="S987" i="1"/>
  <c r="S991" i="1"/>
  <c r="S995" i="1"/>
  <c r="S1003" i="1"/>
  <c r="S1007" i="1"/>
  <c r="S1011" i="1"/>
  <c r="S1015" i="1"/>
  <c r="S1019" i="1"/>
  <c r="S1023" i="1"/>
  <c r="S1027" i="1"/>
  <c r="S1031" i="1"/>
  <c r="S1035" i="1"/>
  <c r="S1039" i="1"/>
  <c r="S1043" i="1"/>
  <c r="S1047" i="1"/>
  <c r="S1051" i="1"/>
  <c r="S1055" i="1"/>
  <c r="S1059" i="1"/>
  <c r="S1063" i="1"/>
  <c r="S1067" i="1"/>
  <c r="S1071" i="1"/>
  <c r="S1075" i="1"/>
  <c r="S1079" i="1"/>
  <c r="S1083" i="1"/>
  <c r="S1087" i="1"/>
  <c r="S1091" i="1"/>
  <c r="S1095" i="1"/>
  <c r="S1099" i="1"/>
  <c r="S1103" i="1"/>
  <c r="S1107" i="1"/>
  <c r="S1111" i="1"/>
  <c r="S1115" i="1"/>
  <c r="S1123" i="1"/>
  <c r="S1131" i="1"/>
  <c r="S1135" i="1"/>
  <c r="S1139" i="1"/>
  <c r="S1151" i="1"/>
  <c r="S1155" i="1"/>
  <c r="S1159" i="1"/>
  <c r="S1163" i="1"/>
  <c r="S1167" i="1"/>
  <c r="S1171" i="1"/>
  <c r="S1175" i="1"/>
  <c r="S1179" i="1"/>
  <c r="S1183" i="1"/>
  <c r="S1187" i="1"/>
  <c r="S1195" i="1"/>
  <c r="S1199" i="1"/>
  <c r="S1207" i="1"/>
  <c r="S1211" i="1"/>
  <c r="S1215" i="1"/>
  <c r="S1219" i="1"/>
  <c r="S1223" i="1"/>
  <c r="S1227" i="1"/>
  <c r="S1231" i="1"/>
  <c r="S1235" i="1"/>
  <c r="S1239" i="1"/>
  <c r="S1243" i="1"/>
  <c r="S1247" i="1"/>
  <c r="S1251" i="1"/>
  <c r="S1255" i="1"/>
  <c r="S1259" i="1"/>
  <c r="S1263" i="1"/>
  <c r="S1267" i="1"/>
  <c r="S1271" i="1"/>
  <c r="S1275" i="1"/>
  <c r="S1279" i="1"/>
  <c r="S1283" i="1"/>
  <c r="S1291" i="1"/>
  <c r="S1295" i="1"/>
  <c r="S1299" i="1"/>
  <c r="S1303" i="1"/>
  <c r="S1307" i="1"/>
  <c r="S1315" i="1"/>
  <c r="S1319" i="1"/>
  <c r="S1323" i="1"/>
  <c r="S1327" i="1"/>
  <c r="S1335" i="1"/>
  <c r="S1339" i="1"/>
  <c r="S1343" i="1"/>
  <c r="S1347" i="1"/>
  <c r="S1351" i="1"/>
  <c r="S1355" i="1"/>
  <c r="S1359" i="1"/>
  <c r="S1363" i="1"/>
  <c r="S1367" i="1"/>
  <c r="S1371" i="1"/>
  <c r="S1375" i="1"/>
  <c r="S1379" i="1"/>
  <c r="S1383" i="1"/>
  <c r="S1387" i="1"/>
  <c r="S1395" i="1"/>
  <c r="S1407" i="1"/>
  <c r="S1411" i="1"/>
  <c r="S1415" i="1"/>
  <c r="S1419" i="1"/>
  <c r="S1423" i="1"/>
  <c r="S1427" i="1"/>
  <c r="S1431" i="1"/>
  <c r="S1435" i="1"/>
  <c r="S1439" i="1"/>
  <c r="S1443" i="1"/>
  <c r="S1447" i="1"/>
  <c r="S1451" i="1"/>
  <c r="S1455" i="1"/>
  <c r="S1459" i="1"/>
  <c r="S1463" i="1"/>
  <c r="S1467" i="1"/>
  <c r="S1471" i="1"/>
  <c r="S1475" i="1"/>
  <c r="S1483" i="1"/>
  <c r="S1487" i="1"/>
  <c r="S1491" i="1"/>
  <c r="S1499" i="1"/>
  <c r="S1503" i="1"/>
  <c r="S1507" i="1"/>
  <c r="S1511" i="1"/>
  <c r="S1523" i="1"/>
  <c r="S1527" i="1"/>
  <c r="S1531" i="1"/>
  <c r="S1535" i="1"/>
  <c r="S1539" i="1"/>
  <c r="S1543" i="1"/>
  <c r="S1547" i="1"/>
  <c r="S1551" i="1"/>
  <c r="S1555" i="1"/>
  <c r="S1559" i="1"/>
  <c r="S1563" i="1"/>
  <c r="S1571" i="1"/>
  <c r="S1575" i="1"/>
  <c r="S1579" i="1"/>
  <c r="S1583" i="1"/>
  <c r="S1595" i="1"/>
  <c r="S1599" i="1"/>
  <c r="S1603" i="1"/>
  <c r="S1607" i="1"/>
  <c r="S2002" i="1"/>
  <c r="S2006" i="1"/>
  <c r="S2010" i="1"/>
  <c r="S2014" i="1"/>
  <c r="S2018" i="1"/>
  <c r="S2022" i="1"/>
  <c r="S2026" i="1"/>
  <c r="S2030" i="1"/>
  <c r="S2034" i="1"/>
  <c r="S2038" i="1"/>
  <c r="S2042" i="1"/>
  <c r="S2050" i="1"/>
  <c r="S2058" i="1"/>
  <c r="S2062" i="1"/>
  <c r="S2066" i="1"/>
  <c r="S2070" i="1"/>
  <c r="S2074" i="1"/>
  <c r="S2078" i="1"/>
  <c r="S2082" i="1"/>
  <c r="S2090" i="1"/>
  <c r="S2094" i="1"/>
  <c r="S2098" i="1"/>
  <c r="S2102" i="1"/>
  <c r="S2106" i="1"/>
  <c r="S2110" i="1"/>
  <c r="S2114" i="1"/>
  <c r="S2118" i="1"/>
  <c r="S2122" i="1"/>
  <c r="S2126" i="1"/>
  <c r="S2130" i="1"/>
  <c r="S2138" i="1"/>
  <c r="S2142" i="1"/>
  <c r="S2154" i="1"/>
  <c r="S2162" i="1"/>
  <c r="S2166" i="1"/>
  <c r="S2170" i="1"/>
  <c r="S2174" i="1"/>
  <c r="S2178" i="1"/>
  <c r="S2182" i="1"/>
  <c r="S2186" i="1"/>
  <c r="S2190" i="1"/>
  <c r="S2194" i="1"/>
  <c r="S2198" i="1"/>
  <c r="S2202" i="1"/>
  <c r="S2206" i="1"/>
  <c r="S2210" i="1"/>
  <c r="S2214" i="1"/>
  <c r="S2218" i="1"/>
  <c r="S2222" i="1"/>
  <c r="S2226" i="1"/>
  <c r="S2230" i="1"/>
  <c r="S2234" i="1"/>
  <c r="S2238" i="1"/>
  <c r="S2242" i="1"/>
  <c r="S2246" i="1"/>
  <c r="S2250" i="1"/>
  <c r="S2254" i="1"/>
  <c r="S2262" i="1"/>
  <c r="S2266" i="1"/>
  <c r="S2270" i="1"/>
  <c r="S2274" i="1"/>
  <c r="S2282" i="1"/>
  <c r="S2286" i="1"/>
  <c r="S2290" i="1"/>
  <c r="S2294" i="1"/>
  <c r="S2298" i="1"/>
  <c r="S2302" i="1"/>
  <c r="S2306" i="1"/>
  <c r="S2314" i="1"/>
  <c r="S2322" i="1"/>
  <c r="S2326" i="1"/>
  <c r="S2330" i="1"/>
  <c r="S2334" i="1"/>
  <c r="S2338" i="1"/>
  <c r="S2342" i="1"/>
  <c r="S2346" i="1"/>
  <c r="S2350" i="1"/>
  <c r="S2354" i="1"/>
  <c r="S2358" i="1"/>
  <c r="S2362" i="1"/>
  <c r="S2366" i="1"/>
  <c r="S2370" i="1"/>
  <c r="S2374" i="1"/>
  <c r="S2378" i="1"/>
  <c r="S2382" i="1"/>
  <c r="S1611" i="1"/>
  <c r="S1615" i="1"/>
  <c r="S1623" i="1"/>
  <c r="S1627" i="1"/>
  <c r="S1631" i="1"/>
  <c r="S1635" i="1"/>
  <c r="S1639" i="1"/>
  <c r="S1643" i="1"/>
  <c r="S1647" i="1"/>
  <c r="S1651" i="1"/>
  <c r="S1655" i="1"/>
  <c r="S1659" i="1"/>
  <c r="S1663" i="1"/>
  <c r="S1667" i="1"/>
  <c r="S1671" i="1"/>
  <c r="S1675" i="1"/>
  <c r="S1679" i="1"/>
  <c r="S1683" i="1"/>
  <c r="S1687" i="1"/>
  <c r="S1691" i="1"/>
  <c r="S1703" i="1"/>
  <c r="S1711" i="1"/>
  <c r="S1715" i="1"/>
  <c r="S1719" i="1"/>
  <c r="S1727" i="1"/>
  <c r="S1731" i="1"/>
  <c r="S1735" i="1"/>
  <c r="S1739" i="1"/>
  <c r="S1743" i="1"/>
  <c r="S1747" i="1"/>
  <c r="S1759" i="1"/>
  <c r="S1763" i="1"/>
  <c r="S1767" i="1"/>
  <c r="S1771" i="1"/>
  <c r="S1775" i="1"/>
  <c r="S1779" i="1"/>
  <c r="S1783" i="1"/>
  <c r="S1787" i="1"/>
  <c r="S1791" i="1"/>
  <c r="S1795" i="1"/>
  <c r="S1799" i="1"/>
  <c r="S1803" i="1"/>
  <c r="S1807" i="1"/>
  <c r="S1815" i="1"/>
  <c r="S1819" i="1"/>
  <c r="S1823" i="1"/>
  <c r="S1827" i="1"/>
  <c r="S1835" i="1"/>
  <c r="S1839" i="1"/>
  <c r="S1843" i="1"/>
  <c r="S1847" i="1"/>
  <c r="S1855" i="1"/>
  <c r="S1859" i="1"/>
  <c r="S1863" i="1"/>
  <c r="S1867" i="1"/>
  <c r="S1871" i="1"/>
  <c r="S1875" i="1"/>
  <c r="S1883" i="1"/>
  <c r="S1887" i="1"/>
  <c r="S1891" i="1"/>
  <c r="S1895" i="1"/>
  <c r="S1899" i="1"/>
  <c r="S1907" i="1"/>
  <c r="S1911" i="1"/>
  <c r="S1919" i="1"/>
  <c r="S1923" i="1"/>
  <c r="S1927" i="1"/>
  <c r="S1931" i="1"/>
  <c r="S1935" i="1"/>
  <c r="S1939" i="1"/>
  <c r="S1943" i="1"/>
  <c r="S1947" i="1"/>
  <c r="S1951" i="1"/>
  <c r="S1959" i="1"/>
  <c r="S1963" i="1"/>
  <c r="S1967" i="1"/>
  <c r="S1971" i="1"/>
  <c r="S1975" i="1"/>
  <c r="S1979" i="1"/>
  <c r="S1983" i="1"/>
  <c r="S1987" i="1"/>
  <c r="S1991" i="1"/>
  <c r="S1995" i="1"/>
  <c r="S1999" i="1"/>
  <c r="S2003" i="1"/>
  <c r="S2007" i="1"/>
  <c r="S2011" i="1"/>
  <c r="S2023" i="1"/>
  <c r="S2027" i="1"/>
  <c r="S2031" i="1"/>
  <c r="S2035" i="1"/>
  <c r="S2039" i="1"/>
  <c r="S2043" i="1"/>
  <c r="S2047" i="1"/>
  <c r="S2051" i="1"/>
  <c r="S2055" i="1"/>
  <c r="S2059" i="1"/>
  <c r="S2063" i="1"/>
  <c r="S2067" i="1"/>
  <c r="S2075" i="1"/>
  <c r="S2079" i="1"/>
  <c r="S2083" i="1"/>
  <c r="S2091" i="1"/>
  <c r="S2095" i="1"/>
  <c r="S2103" i="1"/>
  <c r="S2107" i="1"/>
  <c r="S2119" i="1"/>
  <c r="S2123" i="1"/>
  <c r="S2131" i="1"/>
  <c r="S2139" i="1"/>
  <c r="S2143" i="1"/>
  <c r="S2147" i="1"/>
  <c r="S2151" i="1"/>
  <c r="S2155" i="1"/>
  <c r="S2159" i="1"/>
  <c r="S2167" i="1"/>
  <c r="S2171" i="1"/>
  <c r="S2175" i="1"/>
  <c r="S2179" i="1"/>
  <c r="S2183" i="1"/>
  <c r="S2187" i="1"/>
  <c r="S2191" i="1"/>
  <c r="S2195" i="1"/>
  <c r="S2199" i="1"/>
  <c r="S2203" i="1"/>
  <c r="S2207" i="1"/>
  <c r="S2211" i="1"/>
  <c r="S2219" i="1"/>
  <c r="S2223" i="1"/>
  <c r="S2227" i="1"/>
  <c r="S2235" i="1"/>
  <c r="S2247" i="1"/>
  <c r="S2251" i="1"/>
  <c r="S2255" i="1"/>
  <c r="S2259" i="1"/>
  <c r="S2263" i="1"/>
  <c r="S2267" i="1"/>
  <c r="S2271" i="1"/>
  <c r="S2275" i="1"/>
  <c r="S2279" i="1"/>
  <c r="S2283" i="1"/>
  <c r="S2287" i="1"/>
  <c r="S2295" i="1"/>
  <c r="S2299" i="1"/>
  <c r="S2303" i="1"/>
  <c r="S2307" i="1"/>
  <c r="S2315" i="1"/>
  <c r="S2319" i="1"/>
  <c r="S2323" i="1"/>
  <c r="S2327" i="1"/>
  <c r="S2331" i="1"/>
  <c r="S2335" i="1"/>
  <c r="S2339" i="1"/>
  <c r="S2343" i="1"/>
  <c r="S2347" i="1"/>
  <c r="S2351" i="1"/>
  <c r="S2355" i="1"/>
  <c r="S2359" i="1"/>
  <c r="S2363" i="1"/>
  <c r="S2367" i="1"/>
  <c r="S2371" i="1"/>
  <c r="S2375" i="1"/>
  <c r="S2379" i="1"/>
  <c r="S2383" i="1"/>
  <c r="S2387" i="1"/>
  <c r="S2391" i="1"/>
  <c r="S2395" i="1"/>
  <c r="S2399" i="1"/>
  <c r="S2403" i="1"/>
  <c r="S2407" i="1"/>
  <c r="S2411" i="1"/>
  <c r="S2415" i="1"/>
  <c r="S2419" i="1"/>
  <c r="S2427" i="1"/>
  <c r="S2431" i="1"/>
  <c r="S2435" i="1"/>
  <c r="S2439" i="1"/>
  <c r="S2443" i="1"/>
  <c r="S2447" i="1"/>
  <c r="S2451" i="1"/>
  <c r="S2459" i="1"/>
  <c r="S2467" i="1"/>
  <c r="S2471" i="1"/>
  <c r="S2475" i="1"/>
  <c r="S2479" i="1"/>
  <c r="S2487" i="1"/>
  <c r="S2495" i="1"/>
  <c r="S2499" i="1"/>
  <c r="S2503" i="1"/>
  <c r="S2507" i="1"/>
  <c r="S2511" i="1"/>
  <c r="S2515" i="1"/>
  <c r="S2527" i="1"/>
  <c r="S2531" i="1"/>
  <c r="S2535" i="1"/>
  <c r="S2539" i="1"/>
  <c r="S2543" i="1"/>
  <c r="S2547" i="1"/>
  <c r="S2551" i="1"/>
  <c r="S2555" i="1"/>
  <c r="S2559" i="1"/>
  <c r="S2563" i="1"/>
  <c r="S2567" i="1"/>
  <c r="S2571" i="1"/>
  <c r="S2575" i="1"/>
  <c r="S2579" i="1"/>
  <c r="S2583" i="1"/>
  <c r="S2587" i="1"/>
  <c r="S2591" i="1"/>
  <c r="S2595" i="1"/>
  <c r="S2599" i="1"/>
  <c r="S2607" i="1"/>
  <c r="S2611" i="1"/>
  <c r="S2615" i="1"/>
  <c r="S2619" i="1"/>
  <c r="S2623" i="1"/>
  <c r="S2627" i="1"/>
  <c r="S2631" i="1"/>
  <c r="S2635" i="1"/>
  <c r="S2639" i="1"/>
  <c r="S2643" i="1"/>
  <c r="S2647" i="1"/>
  <c r="S2651" i="1"/>
  <c r="S2655" i="1"/>
  <c r="S2659" i="1"/>
  <c r="S2663" i="1"/>
  <c r="S2667" i="1"/>
  <c r="S2671" i="1"/>
  <c r="S2675" i="1"/>
  <c r="S2679" i="1"/>
  <c r="S2683" i="1"/>
  <c r="S2687" i="1"/>
  <c r="S2691" i="1"/>
  <c r="S2695" i="1"/>
  <c r="S2699" i="1"/>
  <c r="S2703" i="1"/>
  <c r="S2707" i="1"/>
  <c r="S1988" i="1"/>
  <c r="S1992" i="1"/>
  <c r="S1996" i="1"/>
  <c r="S2000" i="1"/>
  <c r="S2004" i="1"/>
  <c r="S2012" i="1"/>
  <c r="S2016" i="1"/>
  <c r="S2020" i="1"/>
  <c r="S2024" i="1"/>
  <c r="S2028" i="1"/>
  <c r="S2032" i="1"/>
  <c r="S2036" i="1"/>
  <c r="S2040" i="1"/>
  <c r="S2044" i="1"/>
  <c r="S2048" i="1"/>
  <c r="S2052" i="1"/>
  <c r="S2060" i="1"/>
  <c r="S2064" i="1"/>
  <c r="S2068" i="1"/>
  <c r="S2076" i="1"/>
  <c r="S2080" i="1"/>
  <c r="S2084" i="1"/>
  <c r="S2088" i="1"/>
  <c r="S2092" i="1"/>
  <c r="S2096" i="1"/>
  <c r="S2100" i="1"/>
  <c r="S2104" i="1"/>
  <c r="S2108" i="1"/>
  <c r="S2120" i="1"/>
  <c r="S2124" i="1"/>
  <c r="S2128" i="1"/>
  <c r="S2132" i="1"/>
  <c r="S2144" i="1"/>
  <c r="S2148" i="1"/>
  <c r="S2152" i="1"/>
  <c r="S2156" i="1"/>
  <c r="S2176" i="1"/>
  <c r="S2180" i="1"/>
  <c r="S2184" i="1"/>
  <c r="S2188" i="1"/>
  <c r="S2192" i="1"/>
  <c r="S2196" i="1"/>
  <c r="S2204" i="1"/>
  <c r="S2208" i="1"/>
  <c r="S2212" i="1"/>
  <c r="S2220" i="1"/>
  <c r="S2224" i="1"/>
  <c r="S2232" i="1"/>
  <c r="S2240" i="1"/>
  <c r="S2248" i="1"/>
  <c r="S2252" i="1"/>
  <c r="S2256" i="1"/>
  <c r="S2260" i="1"/>
  <c r="S2264" i="1"/>
  <c r="S2268" i="1"/>
  <c r="S2272" i="1"/>
  <c r="S2276" i="1"/>
  <c r="S2280" i="1"/>
  <c r="S2284" i="1"/>
  <c r="S2288" i="1"/>
  <c r="S2296" i="1"/>
  <c r="S2300" i="1"/>
  <c r="S2304" i="1"/>
  <c r="S2308" i="1"/>
  <c r="S2312" i="1"/>
  <c r="S2316" i="1"/>
  <c r="S2320" i="1"/>
  <c r="S2324" i="1"/>
  <c r="S2332" i="1"/>
  <c r="S2336" i="1"/>
  <c r="S2340" i="1"/>
  <c r="S2344" i="1"/>
  <c r="S2348" i="1"/>
  <c r="S2352" i="1"/>
  <c r="S2356" i="1"/>
  <c r="S2360" i="1"/>
  <c r="S2364" i="1"/>
  <c r="S2368" i="1"/>
  <c r="S2372" i="1"/>
  <c r="S2376" i="1"/>
  <c r="S2380" i="1"/>
  <c r="S2384" i="1"/>
  <c r="S2388" i="1"/>
  <c r="S2396" i="1"/>
  <c r="S2400" i="1"/>
  <c r="S2404" i="1"/>
  <c r="S2408" i="1"/>
  <c r="S2416" i="1"/>
  <c r="S2420" i="1"/>
  <c r="S2428" i="1"/>
  <c r="S2432" i="1"/>
  <c r="S2436" i="1"/>
  <c r="S2440" i="1"/>
  <c r="S2444" i="1"/>
  <c r="S2448" i="1"/>
  <c r="S2452" i="1"/>
  <c r="S2456" i="1"/>
  <c r="S2464" i="1"/>
  <c r="S2480" i="1"/>
  <c r="S2484" i="1"/>
  <c r="S2488" i="1"/>
  <c r="S2492" i="1"/>
  <c r="S2496" i="1"/>
  <c r="S2500" i="1"/>
  <c r="S2504" i="1"/>
  <c r="S2508" i="1"/>
  <c r="S2512" i="1"/>
  <c r="S2516" i="1"/>
  <c r="S2524" i="1"/>
  <c r="S2528" i="1"/>
  <c r="S2532" i="1"/>
  <c r="S2536" i="1"/>
  <c r="S2540" i="1"/>
  <c r="S2544" i="1"/>
  <c r="S2552" i="1"/>
  <c r="S2556" i="1"/>
  <c r="S2560" i="1"/>
  <c r="S2564" i="1"/>
  <c r="S2568" i="1"/>
  <c r="S2576" i="1"/>
  <c r="S2580" i="1"/>
  <c r="S2584" i="1"/>
  <c r="S2588" i="1"/>
  <c r="S2592" i="1"/>
  <c r="S2596" i="1"/>
  <c r="S2600" i="1"/>
  <c r="S2604" i="1"/>
  <c r="S2608" i="1"/>
  <c r="S2612" i="1"/>
  <c r="S2616" i="1"/>
  <c r="S2620" i="1"/>
  <c r="S2628" i="1"/>
  <c r="S2632" i="1"/>
  <c r="S2636" i="1"/>
  <c r="S2640" i="1"/>
  <c r="S2644" i="1"/>
  <c r="S2648" i="1"/>
  <c r="S2652" i="1"/>
  <c r="S2656" i="1"/>
  <c r="S2660" i="1"/>
  <c r="S2664" i="1"/>
  <c r="S2668" i="1"/>
  <c r="S2672" i="1"/>
  <c r="S2676" i="1"/>
  <c r="S2684" i="1"/>
  <c r="S2688" i="1"/>
  <c r="S2692" i="1"/>
  <c r="S2696" i="1"/>
  <c r="S2700" i="1"/>
  <c r="S2704" i="1"/>
  <c r="S2546" i="1"/>
  <c r="S2550" i="1"/>
  <c r="S2554" i="1"/>
  <c r="S2558" i="1"/>
  <c r="S2566" i="1"/>
  <c r="S2570" i="1"/>
  <c r="S2574" i="1"/>
  <c r="S2578" i="1"/>
  <c r="S2582" i="1"/>
  <c r="S2590" i="1"/>
  <c r="S2594" i="1"/>
  <c r="S2598" i="1"/>
  <c r="S2602" i="1"/>
  <c r="S2606" i="1"/>
  <c r="S2618" i="1"/>
  <c r="S2622" i="1"/>
  <c r="S2626" i="1"/>
  <c r="S2630" i="1"/>
  <c r="S2634" i="1"/>
  <c r="S2638" i="1"/>
  <c r="S2650" i="1"/>
  <c r="S2658" i="1"/>
  <c r="S2662" i="1"/>
  <c r="S2670" i="1"/>
  <c r="S2678" i="1"/>
  <c r="S2682" i="1"/>
  <c r="S2686" i="1"/>
  <c r="S2690" i="1"/>
  <c r="S2694" i="1"/>
  <c r="S2698" i="1"/>
  <c r="S2702" i="1"/>
  <c r="S2708" i="1"/>
  <c r="S2706" i="1"/>
  <c r="S789" i="1"/>
  <c r="S720" i="1"/>
  <c r="S690" i="1"/>
  <c r="S2666" i="1"/>
  <c r="S2614" i="1"/>
  <c r="S2610" i="1"/>
  <c r="S2572" i="1"/>
  <c r="S2548" i="1"/>
  <c r="S2533" i="1"/>
  <c r="S2523" i="1"/>
  <c r="S2519" i="1"/>
  <c r="S2463" i="1"/>
  <c r="S2460" i="1"/>
  <c r="S2441" i="1"/>
  <c r="S2433" i="1"/>
  <c r="S2243" i="1"/>
  <c r="S2228" i="1"/>
  <c r="S2168" i="1"/>
  <c r="S2164" i="1"/>
  <c r="S2134" i="1"/>
  <c r="S2127" i="1"/>
  <c r="S2112" i="1"/>
  <c r="S2111" i="1"/>
  <c r="S2099" i="1"/>
  <c r="S2087" i="1"/>
  <c r="S2072" i="1"/>
  <c r="S2046" i="1"/>
  <c r="S2015" i="1"/>
  <c r="S1917" i="1"/>
  <c r="S1915" i="1"/>
  <c r="S1881" i="1"/>
  <c r="S1825" i="1"/>
  <c r="S1818" i="1"/>
  <c r="S1723" i="1"/>
  <c r="S1722" i="1"/>
  <c r="S1698" i="1"/>
  <c r="S1682" i="1"/>
  <c r="S1587" i="1"/>
  <c r="S1572" i="1"/>
  <c r="S1517" i="1"/>
  <c r="S1502" i="1"/>
  <c r="S1205" i="1"/>
  <c r="S1194" i="1"/>
  <c r="S1181" i="1"/>
  <c r="S1089" i="1"/>
  <c r="S1045" i="1"/>
  <c r="S1033" i="1"/>
  <c r="S1030" i="1"/>
  <c r="S990" i="1"/>
  <c r="S966" i="1"/>
  <c r="S921" i="1"/>
  <c r="S869" i="1"/>
  <c r="S832" i="1"/>
  <c r="S821" i="1"/>
  <c r="S820" i="1"/>
  <c r="S801" i="1"/>
  <c r="S762" i="1"/>
  <c r="S1422" i="1"/>
  <c r="S1410" i="1"/>
  <c r="S1342" i="1"/>
  <c r="S1302" i="1"/>
  <c r="S1298" i="1"/>
  <c r="S1191" i="1"/>
  <c r="S1185" i="1"/>
  <c r="S1104" i="1"/>
  <c r="S1088" i="1"/>
  <c r="S1042" i="1"/>
  <c r="S999" i="1"/>
  <c r="S872" i="1"/>
  <c r="S855" i="1"/>
  <c r="S844" i="1"/>
  <c r="S810" i="1"/>
  <c r="S790" i="1"/>
  <c r="S726" i="1"/>
  <c r="S718" i="1"/>
  <c r="S685" i="1"/>
  <c r="S2423" i="1"/>
  <c r="S646" i="1"/>
  <c r="S2231" i="1"/>
  <c r="S2008" i="1"/>
  <c r="S1955" i="1"/>
  <c r="S1780" i="1"/>
  <c r="S1755" i="1"/>
  <c r="S1173" i="1"/>
  <c r="S1160" i="1"/>
  <c r="S1147" i="1"/>
  <c r="S1140" i="1"/>
  <c r="S1061" i="1"/>
  <c r="S1049" i="1"/>
  <c r="S1016" i="1"/>
  <c r="S1004" i="1"/>
  <c r="S2489" i="1"/>
  <c r="S2483" i="1"/>
  <c r="S2449" i="1"/>
  <c r="S2258" i="1"/>
  <c r="S2239" i="1"/>
  <c r="S2236" i="1"/>
  <c r="S2019" i="1"/>
  <c r="S1143" i="1"/>
  <c r="S1093" i="1"/>
  <c r="S1085" i="1"/>
  <c r="S1056" i="1"/>
  <c r="S1002" i="1"/>
  <c r="S951" i="1"/>
  <c r="S898" i="1"/>
  <c r="S2514" i="1"/>
  <c r="S2476" i="1"/>
  <c r="S2136" i="1"/>
  <c r="S2057" i="1"/>
  <c r="S1926" i="1"/>
  <c r="S1880" i="1"/>
  <c r="S1865" i="1"/>
  <c r="S1860" i="1"/>
  <c r="S1851" i="1"/>
  <c r="S1174" i="1"/>
  <c r="S1172" i="1"/>
  <c r="S1169" i="1"/>
  <c r="S1127" i="1"/>
  <c r="S1119" i="1"/>
  <c r="S1106" i="1"/>
  <c r="S1076" i="1"/>
  <c r="S1034" i="1"/>
  <c r="S1021" i="1"/>
  <c r="S1012" i="1"/>
  <c r="S983" i="1"/>
  <c r="S2491" i="1"/>
  <c r="S2437" i="1"/>
  <c r="S2424" i="1"/>
  <c r="S2412" i="1"/>
  <c r="S2311" i="1"/>
  <c r="S2278" i="1"/>
  <c r="S2216" i="1"/>
  <c r="S2189" i="1"/>
  <c r="S2073" i="1"/>
  <c r="S2056" i="1"/>
  <c r="S1964" i="1"/>
  <c r="S1952" i="1"/>
  <c r="S1903" i="1"/>
  <c r="S1869" i="1"/>
  <c r="S1849" i="1"/>
  <c r="S1820" i="1"/>
  <c r="S1756" i="1"/>
  <c r="S1717" i="1"/>
  <c r="S1707" i="1"/>
  <c r="S1203" i="1"/>
  <c r="S1057" i="1"/>
  <c r="S974" i="1"/>
  <c r="S946" i="1"/>
  <c r="S944" i="1"/>
  <c r="S2455" i="1"/>
  <c r="S2146" i="1"/>
  <c r="S2135" i="1"/>
  <c r="S1950" i="1"/>
  <c r="S1914" i="1"/>
  <c r="S1850" i="1"/>
  <c r="S1198" i="1"/>
  <c r="S937" i="1"/>
  <c r="S865" i="1"/>
  <c r="S1695" i="1"/>
  <c r="S992" i="1"/>
  <c r="S914" i="1"/>
  <c r="S860" i="1"/>
  <c r="S856" i="1"/>
  <c r="S2646" i="1"/>
  <c r="S2549" i="1"/>
  <c r="S2244" i="1"/>
  <c r="S2115" i="1"/>
  <c r="S1929" i="1"/>
  <c r="S1879" i="1"/>
  <c r="S1741" i="1"/>
  <c r="S1708" i="1"/>
  <c r="S1287" i="1"/>
  <c r="S672" i="1"/>
  <c r="S509" i="1"/>
  <c r="S406" i="1"/>
  <c r="S337" i="1"/>
  <c r="S308" i="1"/>
  <c r="S158" i="1"/>
  <c r="S37" i="1"/>
  <c r="S1934" i="1"/>
  <c r="S1804" i="1"/>
  <c r="S1724" i="1"/>
  <c r="S1699" i="1"/>
  <c r="S1604" i="1"/>
  <c r="S1567" i="1"/>
  <c r="S1554" i="1"/>
  <c r="S1405" i="1"/>
  <c r="S1399" i="1"/>
  <c r="S1334" i="1"/>
  <c r="S1311" i="1"/>
  <c r="S818" i="1"/>
  <c r="S640" i="1"/>
  <c r="S587" i="1"/>
  <c r="S574" i="1"/>
  <c r="S548" i="1"/>
  <c r="S299" i="1"/>
  <c r="S251" i="1"/>
  <c r="S101" i="1"/>
  <c r="S2680" i="1"/>
  <c r="S2291" i="1"/>
  <c r="S1811" i="1"/>
  <c r="S1782" i="1"/>
  <c r="S1562" i="1"/>
  <c r="S1536" i="1"/>
  <c r="S909" i="1"/>
  <c r="S817" i="1"/>
  <c r="S809" i="1"/>
  <c r="S725" i="1"/>
  <c r="S697" i="1"/>
  <c r="S642" i="1"/>
  <c r="S2603" i="1"/>
  <c r="S2163" i="1"/>
  <c r="S1751" i="1"/>
  <c r="S1672" i="1"/>
  <c r="S1591" i="1"/>
  <c r="S1456" i="1"/>
  <c r="S1401" i="1"/>
  <c r="S1385" i="1"/>
  <c r="S1353" i="1"/>
  <c r="S1331" i="1"/>
  <c r="S1192" i="1"/>
  <c r="S982" i="1"/>
  <c r="S907" i="1"/>
  <c r="S815" i="1"/>
  <c r="S778" i="1"/>
  <c r="S761" i="1"/>
  <c r="S760" i="1"/>
  <c r="S755" i="1"/>
  <c r="S675" i="1"/>
  <c r="S385" i="1"/>
  <c r="S288" i="1"/>
  <c r="S178" i="1"/>
  <c r="S166" i="1"/>
  <c r="S165" i="1"/>
  <c r="S161" i="1"/>
  <c r="S156" i="1"/>
  <c r="S81" i="1"/>
  <c r="S62" i="1"/>
  <c r="S2069" i="1"/>
  <c r="S1836" i="1"/>
  <c r="S1680" i="1"/>
  <c r="S1598" i="1"/>
  <c r="S1549" i="1"/>
  <c r="S1544" i="1"/>
  <c r="S1519" i="1"/>
  <c r="S1479" i="1"/>
  <c r="S1476" i="1"/>
  <c r="S1391" i="1"/>
  <c r="S738" i="1"/>
  <c r="S717" i="1"/>
  <c r="S708" i="1"/>
  <c r="S668" i="1"/>
  <c r="S659" i="1"/>
  <c r="S650" i="1"/>
  <c r="S583" i="1"/>
  <c r="S435" i="1"/>
  <c r="S394" i="1"/>
  <c r="S379" i="1"/>
  <c r="S377" i="1"/>
  <c r="S261" i="1"/>
  <c r="S848" i="1"/>
  <c r="S263" i="1"/>
  <c r="S2160" i="1"/>
  <c r="S1628" i="1"/>
  <c r="S1525" i="1"/>
  <c r="S1521" i="1"/>
  <c r="S1513" i="1"/>
  <c r="S1425" i="1"/>
  <c r="S1403" i="1"/>
  <c r="S1276" i="1"/>
  <c r="S1254" i="1"/>
  <c r="S763" i="1"/>
  <c r="S538" i="1"/>
  <c r="S481" i="1"/>
  <c r="S463" i="1"/>
  <c r="S395" i="1"/>
  <c r="S333" i="1"/>
  <c r="S329" i="1"/>
  <c r="S298" i="1"/>
  <c r="S297" i="1"/>
  <c r="S271" i="1"/>
  <c r="S268" i="1"/>
  <c r="S218" i="1"/>
  <c r="S52" i="1"/>
  <c r="S42" i="1"/>
  <c r="S752" i="1"/>
  <c r="S714" i="1"/>
  <c r="S2654" i="1"/>
  <c r="S2642" i="1"/>
  <c r="S2674" i="1"/>
  <c r="S2581" i="1"/>
  <c r="S2520" i="1"/>
  <c r="S2385" i="1"/>
  <c r="S1495" i="1"/>
  <c r="S2468" i="1"/>
  <c r="S2150" i="1"/>
  <c r="S1769" i="1"/>
  <c r="S1281" i="1"/>
  <c r="S1202" i="1"/>
  <c r="S2562" i="1"/>
  <c r="S1831" i="1"/>
  <c r="S2624" i="1"/>
  <c r="S2318" i="1"/>
  <c r="S1288" i="1"/>
  <c r="S345" i="1"/>
  <c r="S2586" i="1"/>
  <c r="S2472" i="1"/>
  <c r="S2450" i="1"/>
  <c r="S2426" i="1"/>
  <c r="S2425" i="1"/>
  <c r="S2409" i="1"/>
  <c r="S2392" i="1"/>
  <c r="S2353" i="1"/>
  <c r="S2349" i="1"/>
  <c r="S2328" i="1"/>
  <c r="S2310" i="1"/>
  <c r="S2292" i="1"/>
  <c r="S2229" i="1"/>
  <c r="S2225" i="1"/>
  <c r="S2215" i="1"/>
  <c r="S2200" i="1"/>
  <c r="S2172" i="1"/>
  <c r="S2158" i="1"/>
  <c r="S2140" i="1"/>
  <c r="S2116" i="1"/>
  <c r="S2086" i="1"/>
  <c r="S2071" i="1"/>
  <c r="S2054" i="1"/>
  <c r="S1888" i="1"/>
  <c r="S1810" i="1"/>
  <c r="S1800" i="1"/>
  <c r="S1785" i="1"/>
  <c r="S1745" i="1"/>
  <c r="S1742" i="1"/>
  <c r="S1619" i="1"/>
  <c r="S1515" i="1"/>
  <c r="S1528" i="1"/>
  <c r="S1736" i="1"/>
  <c r="S1529" i="1"/>
  <c r="S679" i="1"/>
  <c r="S612" i="1"/>
  <c r="S364" i="1"/>
  <c r="S35" i="1"/>
  <c r="S1280" i="1"/>
  <c r="S681" i="1"/>
  <c r="S295" i="1"/>
  <c r="S2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57B73B-9CA4-469C-9A8B-2E4AF009696C}"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114D7C-5EB4-40CC-A5C4-4E1B2FF5DAAA}" name="WorksheetConnection_Excel Sales Dashboard.xlsx!SalesDataTable" type="102" refreshedVersion="7" minRefreshableVersion="5">
    <extLst>
      <ext xmlns:x15="http://schemas.microsoft.com/office/spreadsheetml/2010/11/main" uri="{DE250136-89BD-433C-8126-D09CA5730AF9}">
        <x15:connection id="SalesDataTable" autoDelete="1">
          <x15:rangePr sourceName="_xlcn.WorksheetConnection_ExcelSalesDashboard.xlsxSalesDataTable1"/>
        </x15:connection>
      </ext>
    </extLst>
  </connection>
</connections>
</file>

<file path=xl/sharedStrings.xml><?xml version="1.0" encoding="utf-8"?>
<sst xmlns="http://schemas.openxmlformats.org/spreadsheetml/2006/main" count="16326" uniqueCount="95">
  <si>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</si>
  <si>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</si>
  <si>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</si>
  <si>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</si>
  <si>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</si>
  <si>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</si>
  <si>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</si>
  <si>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</si>
  <si>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</si>
  <si>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</si>
  <si>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</si>
  <si>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</si>
  <si>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</si>
  <si>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</si>
  <si>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</si>
  <si>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</si>
  <si>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</si>
  <si>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</si>
  <si>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</si>
  <si>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</si>
  <si>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</si>
  <si>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</si>
  <si>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</si>
  <si>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</si>
  <si>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</si>
  <si>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</si>
  <si>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</si>
  <si>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</si>
  <si>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</si>
  <si>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</si>
  <si>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</si>
  <si>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</si>
  <si>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</si>
  <si>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</si>
  <si>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</si>
  <si>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</si>
  <si>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</si>
  <si>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</si>
  <si>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</si>
  <si>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</si>
  <si>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</si>
  <si>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</si>
  <si>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</si>
  <si>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</si>
  <si>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</si>
  <si>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</si>
  <si>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</si>
  <si>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</si>
  <si>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</si>
  <si>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</si>
  <si>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</si>
  <si>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</si>
  <si>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</si>
  <si>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</si>
  <si>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</si>
  <si>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</si>
  <si>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</si>
  <si>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</si>
  <si>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</si>
  <si>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</si>
  <si>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</si>
  <si>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</si>
  <si>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</si>
  <si>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</si>
  <si>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</si>
  <si>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</si>
  <si>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</si>
  <si>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</si>
  <si>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Column1</t>
  </si>
  <si>
    <t>year</t>
  </si>
  <si>
    <t>month_no</t>
  </si>
  <si>
    <t>month</t>
  </si>
  <si>
    <t>Sum of Revenue</t>
  </si>
  <si>
    <t>Sum of Gross Profit</t>
  </si>
  <si>
    <t>Sum of Units Sold</t>
  </si>
  <si>
    <t>Gross Profit Margin</t>
  </si>
  <si>
    <t>Count of ID</t>
  </si>
  <si>
    <t>Sum of COGS</t>
  </si>
  <si>
    <t>Row Labels</t>
  </si>
  <si>
    <t>Apr</t>
  </si>
  <si>
    <t>Aug</t>
  </si>
  <si>
    <t>Dec</t>
  </si>
  <si>
    <t>Feb</t>
  </si>
  <si>
    <t>Jan</t>
  </si>
  <si>
    <t>Jul</t>
  </si>
  <si>
    <t>Jun</t>
  </si>
  <si>
    <t>Mar</t>
  </si>
  <si>
    <t>May</t>
  </si>
  <si>
    <t>Nov</t>
  </si>
  <si>
    <t>Oct</t>
  </si>
  <si>
    <t>Sep</t>
  </si>
  <si>
    <t>Grand Total</t>
  </si>
  <si>
    <t>Total Revenue</t>
  </si>
  <si>
    <t>Total Gross Profit</t>
  </si>
  <si>
    <t>Column6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</si>
</sst>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1F4E78"/>
      </patternFill>
    </fill>
    <fill>
      <patternFill patternType="solid">
        <fgColor theme="8"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0">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center"/>
    </xf>
    <xf numFmtId="40" fontId="0" fillId="0" borderId="0" xfId="0" applyNumberFormat="1"/>
    <xf numFmtId="9" fontId="0" fillId="0" borderId="0" xfId="4" applyFont="1"/>
    <xf numFmtId="10" fontId="0" fillId="0" borderId="0" xfId="4" applyNumberFormat="1" applyFont="1"/>
    <xf numFmtId="0" fontId="0" fillId="3" borderId="0" xfId="0" applyFill="1"/>
    <xf numFmtId="167" fontId="0" fillId="0" borderId="0" xfId="0" applyNumberFormat="1"/>
    <xf numFmtId="40" fontId="0" fillId="0" borderId="0" xfId="0" pivotButton="1" applyNumberFormat="1"/>
    <xf numFmtId="40" fontId="0" fillId="0" borderId="0" xfId="0" applyNumberFormat="1" applyAlignment="1">
      <alignment horizontal="left"/>
    </xf>
    <xf numFmtId="168" fontId="0" fillId="0" borderId="0" xfId="0" applyNumberFormat="1"/>
    <xf numFmtId="9"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90">
    <dxf>
      <numFmt numFmtId="8" formatCode="#,##0.00;[Red]\-#,##0.00"/>
    </dxf>
    <dxf>
      <numFmt numFmtId="8" formatCode="#,##0.00;[Red]\-#,##0.00"/>
    </dxf>
    <dxf>
      <numFmt numFmtId="165" formatCode="\$#,##0.00"/>
    </dxf>
    <dxf>
      <numFmt numFmtId="167" formatCode="\$#,##0"/>
    </dxf>
    <dxf>
      <numFmt numFmtId="168" formatCode="\$#,##0,&quot;k&quot;"/>
    </dxf>
    <dxf>
      <numFmt numFmtId="168" formatCode="\$#,##0,&quot;k&quot;"/>
    </dxf>
    <dxf>
      <numFmt numFmtId="168" formatCode="\$#,##0,&quot;k&quot;"/>
    </dxf>
    <dxf>
      <numFmt numFmtId="168" formatCode="\$#,##0,&quot;k&quot;"/>
    </dxf>
    <dxf>
      <numFmt numFmtId="8" formatCode="#,##0.00;[Red]\-#,##0.00"/>
    </dxf>
    <dxf>
      <numFmt numFmtId="8" formatCode="#,##0.00;[Red]\-#,##0.00"/>
    </dxf>
    <dxf>
      <numFmt numFmtId="165" formatCode="\$#,##0.00"/>
    </dxf>
    <dxf>
      <numFmt numFmtId="167" formatCode="\$#,##0"/>
    </dxf>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alignment horizontal="center" textRotation="0" wrapText="0" indent="0" justifyLastLine="0" shrinkToFit="0" readingOrder="0"/>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
    </dxf>
    <dxf>
      <numFmt numFmtId="165" formatCode="\$#,##0.00"/>
    </dxf>
    <dxf>
      <numFmt numFmtId="8" formatCode="#,##0.00;[Red]\-#,##0.00"/>
    </dxf>
    <dxf>
      <numFmt numFmtId="8" formatCode="#,##0.00;[Red]\-#,##0.00"/>
    </dxf>
    <dxf>
      <numFmt numFmtId="0" formatCode="General"/>
    </dxf>
    <dxf>
      <numFmt numFmtId="8" formatCode="#,##0.00;[Red]\-#,##0.00"/>
    </dxf>
    <dxf>
      <numFmt numFmtId="8" formatCode="#,##0.00;[Red]\-#,##0.00"/>
    </dxf>
    <dxf>
      <numFmt numFmtId="167" formatCode="\$#,##0"/>
    </dxf>
    <dxf>
      <numFmt numFmtId="165" formatCode="\$#,##0.00"/>
    </dxf>
    <dxf>
      <numFmt numFmtId="8" formatCode="#,##0.00;[Red]\-#,##0.00"/>
    </dxf>
    <dxf>
      <numFmt numFmtId="8" formatCode="#,##0.00;[Red]\-#,##0.00"/>
    </dxf>
    <dxf>
      <numFmt numFmtId="167" formatCode="\$#,##0"/>
    </dxf>
    <dxf>
      <numFmt numFmtId="169" formatCode="\$#,##0.0"/>
    </dxf>
    <dxf>
      <numFmt numFmtId="8" formatCode="#,##0.00;[Red]\-#,##0.00"/>
    </dxf>
    <dxf>
      <numFmt numFmtId="8" formatCode="#,##0.00;[Red]\-#,##0.00"/>
    </dxf>
    <dxf>
      <numFmt numFmtId="168" formatCode="\$#,##0,&quot;k&quot;"/>
    </dxf>
    <dxf>
      <numFmt numFmtId="168" formatCode="\$#,##0,&quot;k&quot;"/>
    </dxf>
    <dxf>
      <numFmt numFmtId="167" formatCode="\$#,##0"/>
    </dxf>
    <dxf>
      <numFmt numFmtId="165" formatCode="\$#,##0.00"/>
    </dxf>
    <dxf>
      <numFmt numFmtId="8" formatCode="#,##0.00;[Red]\-#,##0.00"/>
    </dxf>
    <dxf>
      <numFmt numFmtId="8" formatCode="#,##0.00;[Red]\-#,##0.00"/>
    </dxf>
    <dxf>
      <numFmt numFmtId="168" formatCode="\$#,##0,&quot;k&quot;"/>
    </dxf>
    <dxf>
      <numFmt numFmtId="168" formatCode="\$#,##0,&quot;k&quot;"/>
    </dxf>
    <dxf>
      <numFmt numFmtId="168" formatCode="\$#,##0,&quot;k&quot;"/>
    </dxf>
    <dxf>
      <numFmt numFmtId="168" formatCode="\$#,##0,&quot;k&quot;"/>
    </dxf>
    <dxf>
      <numFmt numFmtId="167" formatCode="\$#,##0"/>
    </dxf>
    <dxf>
      <numFmt numFmtId="165" formatCode="\$#,##0.00"/>
    </dxf>
    <dxf>
      <numFmt numFmtId="8" formatCode="#,##0.00;[Red]\-#,##0.00"/>
    </dxf>
    <dxf>
      <numFmt numFmtId="8" formatCode="#,##0.00;[Red]\-#,##0.00"/>
    </dxf>
    <dxf>
      <numFmt numFmtId="168" formatCode="\$#,##0,&quot;k&quot;"/>
    </dxf>
    <dxf>
      <numFmt numFmtId="168" formatCode="\$#,##0,&quot;k&quot;"/>
    </dxf>
    <dxf>
      <numFmt numFmtId="167" formatCode="\$#,##0"/>
    </dxf>
    <dxf>
      <numFmt numFmtId="165" formatCode="\$#,##0.00"/>
    </dxf>
    <dxf>
      <numFmt numFmtId="8" formatCode="#,##0.00;[Red]\-#,##0.00"/>
    </dxf>
    <dxf>
      <numFmt numFmtId="8" formatCode="#,##0.00;[Red]\-#,##0.00"/>
    </dxf>
    <dxf>
      <numFmt numFmtId="13" formatCode="0%"/>
    </dxf>
    <dxf>
      <numFmt numFmtId="168" formatCode="\$#,##0,&quot;k&quot;"/>
    </dxf>
    <dxf>
      <numFmt numFmtId="168" formatCode="\$#,##0,&quot;k&quot;"/>
    </dxf>
    <dxf>
      <numFmt numFmtId="167" formatCode="\$#,##0"/>
    </dxf>
    <dxf>
      <numFmt numFmtId="165" formatCode="\$#,##0.00"/>
    </dxf>
    <dxf>
      <numFmt numFmtId="8" formatCode="#,##0.00;[Red]\-#,##0.00"/>
    </dxf>
    <dxf>
      <numFmt numFmtId="0" formatCode="General"/>
    </dxf>
    <dxf>
      <numFmt numFmtId="8" formatCode="#,##0.00;[Red]\-#,##0.00"/>
    </dxf>
    <dxf>
      <numFmt numFmtId="8" formatCode="#,##0.00;[Red]\-#,##0.00"/>
    </dxf>
    <dxf>
      <numFmt numFmtId="168" formatCode="\$#,##0,&quot;k&quot;"/>
    </dxf>
    <dxf>
      <numFmt numFmtId="168" formatCode="\$#,##0,&quot;k&quot;"/>
    </dxf>
    <dxf>
      <numFmt numFmtId="167" formatCode="\$#,##0"/>
    </dxf>
    <dxf>
      <numFmt numFmtId="165" formatCode="\$#,##0.00"/>
    </dxf>
    <dxf>
      <numFmt numFmtId="8" formatCode="#,##0.00;[Red]\-#,##0.00"/>
    </dxf>
    <dxf>
      <numFmt numFmtId="8" formatCode="#,##0.00;[Red]\-#,##0.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89"/>
      <tableStyleElement type="headerRow" dxfId="88"/>
    </tableStyle>
    <tableStyle name="TimeSlicerStyleDark1 2" pivot="0" table="0" count="9" xr9:uid="{C96DA1F2-88E9-40CC-8E55-CFEE23594AD8}">
      <tableStyleElement type="wholeTable" dxfId="87"/>
      <tableStyleElement type="headerRow" dxfId="86"/>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Table!Monthly_sales_Revenue</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Table'!$B$10:$B$22</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2056-44E4-8490-92B4CCDDFFA7}"/>
            </c:ext>
          </c:extLst>
        </c:ser>
        <c:ser>
          <c:idx val="1"/>
          <c:order val="1"/>
          <c:tx>
            <c:strRef>
              <c:f>'Pivote Table'!$C$9</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85000"/>
                  <a:alpha val="50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 Table'!$C$10:$C$22</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2056-44E4-8490-92B4CCDDFFA7}"/>
            </c:ext>
          </c:extLst>
        </c:ser>
        <c:dLbls>
          <c:showLegendKey val="0"/>
          <c:showVal val="0"/>
          <c:showCatName val="0"/>
          <c:showSerName val="0"/>
          <c:showPercent val="0"/>
          <c:showBubbleSize val="0"/>
        </c:dLbls>
        <c:marker val="1"/>
        <c:smooth val="0"/>
        <c:axId val="1278282752"/>
        <c:axId val="1278280672"/>
      </c:lineChart>
      <c:catAx>
        <c:axId val="1278282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280672"/>
        <c:crosses val="autoZero"/>
        <c:auto val="1"/>
        <c:lblAlgn val="ctr"/>
        <c:lblOffset val="100"/>
        <c:noMultiLvlLbl val="0"/>
      </c:catAx>
      <c:valAx>
        <c:axId val="1278280672"/>
        <c:scaling>
          <c:orientation val="minMax"/>
        </c:scaling>
        <c:delete val="1"/>
        <c:axPos val="l"/>
        <c:numFmt formatCode="\$#,##0,&quot;k&quot;" sourceLinked="1"/>
        <c:majorTickMark val="none"/>
        <c:minorTickMark val="none"/>
        <c:tickLblPos val="nextTo"/>
        <c:crossAx val="1278282752"/>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Table!Revenue_share_channel</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'Pivote Table'!$I$9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C14-4E2A-9A45-7195CE8702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C14-4E2A-9A45-7195CE8702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C14-4E2A-9A45-7195CE8702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C14-4E2A-9A45-7195CE870292}"/>
              </c:ext>
            </c:extLst>
          </c:dPt>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Table'!$H$10:$H$14</c:f>
              <c:strCache>
                <c:ptCount val="4"/>
                <c:pt idx="0">
                  <c:v>Corporate</c:v>
                </c:pt>
                <c:pt idx="1">
                  <c:v>Marketplace</c:v>
                </c:pt>
                <c:pt idx="2">
                  <c:v>Online Store</c:v>
                </c:pt>
                <c:pt idx="3">
                  <c:v>Retail Partners</c:v>
                </c:pt>
              </c:strCache>
            </c:strRef>
          </c:cat>
          <c:val>
            <c:numRef>
              <c:f>'Pivote Table'!$I$10:$I$14</c:f>
              <c:numCache>
                <c:formatCode>\$#,##0,"k"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FC14-4E2A-9A45-7195CE87029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Table!Top_5_Country_Revenue</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fld id="{E7D0D55F-6CD5-4901-A20C-3FBC6D28F347}" type="VALUE">
                  <a:rPr lang="en-US"/>
                  <a:pPr>
                    <a:defRPr sz="700" b="1"/>
                  </a:pPr>
                  <a:t>[VALUE]</a:t>
                </a:fld>
                <a:endParaRPr lang="en-IN"/>
              </a:p>
            </c:rich>
          </c:tx>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9124813821142156"/>
          <c:y val="6.587338512952419E-2"/>
          <c:w val="0.77794441560457794"/>
          <c:h val="0.85507855271504674"/>
        </c:manualLayout>
      </c:layout>
      <c:barChart>
        <c:barDir val="bar"/>
        <c:grouping val="clustered"/>
        <c:varyColors val="0"/>
        <c:ser>
          <c:idx val="0"/>
          <c:order val="0"/>
          <c:tx>
            <c:strRef>
              <c:f>'Pivote Table'!$F$9</c:f>
              <c:strCache>
                <c:ptCount val="1"/>
                <c:pt idx="0">
                  <c:v>Total</c:v>
                </c:pt>
              </c:strCache>
            </c:strRef>
          </c:tx>
          <c:spPr>
            <a:solidFill>
              <a:schemeClr val="accent5">
                <a:lumMod val="40000"/>
                <a:lumOff val="60000"/>
              </a:schemeClr>
            </a:solidFill>
            <a:ln>
              <a:noFill/>
            </a:ln>
            <a:effectLst/>
          </c:spPr>
          <c:invertIfNegative val="0"/>
          <c:dPt>
            <c:idx val="4"/>
            <c:invertIfNegative val="0"/>
            <c:bubble3D val="0"/>
            <c:extLst>
              <c:ext xmlns:c16="http://schemas.microsoft.com/office/drawing/2014/chart" uri="{C3380CC4-5D6E-409C-BE32-E72D297353CC}">
                <c16:uniqueId val="{00000002-D02C-4412-8FFF-6A2BC1AA2235}"/>
              </c:ext>
            </c:extLst>
          </c:dPt>
          <c:dPt>
            <c:idx val="16"/>
            <c:invertIfNegative val="0"/>
            <c:bubble3D val="0"/>
            <c:extLst>
              <c:ext xmlns:c16="http://schemas.microsoft.com/office/drawing/2014/chart" uri="{C3380CC4-5D6E-409C-BE32-E72D297353CC}">
                <c16:uniqueId val="{00000001-1F0A-4BC2-AE25-FF69ADB14A8C}"/>
              </c:ext>
            </c:extLst>
          </c:dPt>
          <c:dLbls>
            <c:dLbl>
              <c:idx val="4"/>
              <c:tx>
                <c:rich>
                  <a:bodyPr/>
                  <a:lstStyle/>
                  <a:p>
                    <a:fld id="{E7D0D55F-6CD5-4901-A20C-3FBC6D28F347}" type="VALUE">
                      <a:rPr lang="en-US"/>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02C-4412-8FFF-6A2BC1AA2235}"/>
                </c:ext>
              </c:extLst>
            </c:dLbl>
            <c:spPr>
              <a:solidFill>
                <a:schemeClr val="bg1">
                  <a:lumMod val="8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 Table'!$E$10:$E$15</c:f>
              <c:strCache>
                <c:ptCount val="5"/>
                <c:pt idx="0">
                  <c:v>France</c:v>
                </c:pt>
                <c:pt idx="1">
                  <c:v>Germany</c:v>
                </c:pt>
                <c:pt idx="2">
                  <c:v>Italy</c:v>
                </c:pt>
                <c:pt idx="3">
                  <c:v>Spain</c:v>
                </c:pt>
                <c:pt idx="4">
                  <c:v>United Kingdom</c:v>
                </c:pt>
              </c:strCache>
            </c:strRef>
          </c:cat>
          <c:val>
            <c:numRef>
              <c:f>'Pivote Table'!$F$10:$F$15</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D02C-4412-8FFF-6A2BC1AA2235}"/>
            </c:ext>
          </c:extLst>
        </c:ser>
        <c:dLbls>
          <c:showLegendKey val="0"/>
          <c:showVal val="0"/>
          <c:showCatName val="0"/>
          <c:showSerName val="0"/>
          <c:showPercent val="0"/>
          <c:showBubbleSize val="0"/>
        </c:dLbls>
        <c:gapWidth val="140"/>
        <c:axId val="1278282752"/>
        <c:axId val="1278280672"/>
      </c:barChart>
      <c:catAx>
        <c:axId val="1278282752"/>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280672"/>
        <c:crosses val="autoZero"/>
        <c:auto val="1"/>
        <c:lblAlgn val="ctr"/>
        <c:lblOffset val="100"/>
        <c:noMultiLvlLbl val="0"/>
      </c:catAx>
      <c:valAx>
        <c:axId val="1278280672"/>
        <c:scaling>
          <c:orientation val="minMax"/>
        </c:scaling>
        <c:delete val="1"/>
        <c:axPos val="b"/>
        <c:numFmt formatCode="\$#,##0,&quot;k&quot;" sourceLinked="1"/>
        <c:majorTickMark val="none"/>
        <c:minorTickMark val="none"/>
        <c:tickLblPos val="nextTo"/>
        <c:crossAx val="1278282752"/>
        <c:crosses val="autoZero"/>
        <c:crossBetween val="between"/>
      </c:valAx>
      <c:spPr>
        <a:solidFill>
          <a:schemeClr val="bg1">
            <a:lumMod val="95000"/>
          </a:schemeClr>
        </a:solid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Dashboard.xlsx]Pivote Table!Region_wise_comparison</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5969771766458658"/>
          <c:y val="0.24474814427450498"/>
          <c:w val="0.25883675657410066"/>
          <c:h val="0.62330537529153707"/>
        </c:manualLayout>
      </c:layout>
      <c:doughnutChart>
        <c:varyColors val="1"/>
        <c:ser>
          <c:idx val="0"/>
          <c:order val="0"/>
          <c:tx>
            <c:strRef>
              <c:f>'Pivote Table'!$L$9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A8-4187-B20E-AAAA972DB7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A8-4187-B20E-AAAA972DB7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A8-4187-B20E-AAAA972DB72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A8-4187-B20E-AAAA972DB72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Table'!$K$10:$K$14</c:f>
              <c:strCache>
                <c:ptCount val="4"/>
                <c:pt idx="0">
                  <c:v>Central Europe</c:v>
                </c:pt>
                <c:pt idx="1">
                  <c:v>Northern Europe</c:v>
                </c:pt>
                <c:pt idx="2">
                  <c:v>Southern Europe</c:v>
                </c:pt>
                <c:pt idx="3">
                  <c:v>Western Europe</c:v>
                </c:pt>
              </c:strCache>
            </c:strRef>
          </c:cat>
          <c:val>
            <c:numRef>
              <c:f>'Pivote Table'!$L$10:$L$14</c:f>
              <c:numCache>
                <c:formatCode>\$#,##0,"k"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EAA8-4187-B20E-AAAA972DB72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3AADFD3B-5FC0-43F4-8CB2-C959FE5099D2}">
          <cx:tx>
            <cx:txData>
              <cx:f>_xlchart.v5.3</cx:f>
              <cx:v>Total Revenue</cx:v>
            </cx:txData>
          </cx:tx>
          <cx:dataId val="0"/>
          <cx:layoutPr>
            <cx:geography cultureLanguage="en-US" cultureRegion="IN" attribution="Powered by Bing">
              <cx:geoCache provider="{E9337A44-BEBE-4D9F-B70C-5C5E7DAFC167}">
                <cx:binary>zFtrj9s4sv0rg3y+6hHf4mJngUvJst12u9+PyRfB6XQkSqJepJ6//lYn6WzSm93JxQaYcYA0TJky
dap4quoU/ffH6W+P5dOx+2UyZWX/9jj99iZzrvnbr7/ax+zJHO2J0Y9dbesP7uSxNr/WHz7ox6df
33fHUVfpr9hH9NfH7Ni5p+nNP/4Od0uf6n39eHS6ri77p26+erJ96ex/uPbdS7881n3lnqencKff
3vxvb12nj29+eaqcdvPN3Dz99uabz7z55dfXd/qXb/2lhIW5/j3MpeKEBcIXPhVvfinrKv08jugJ
or4MAsL8jy/08p2Ho4F5P7CQj8s4vn/fPVn7y+e/X038ZtVfjWtbh58eOqyfV/i/Nx8f6ddvQf3H
318NwEO+GvkK99eI/NGl17CrpzLVvXmB4L+HnfknnCIaEOLLj6/gG/TpCWdSYIrpJ/D9V+j/wHq+
j/6Xia/Q/zL+Gn21+vPRvx61W5668li9/3kWoPwk8BEm0kefMCbfWCA4wWAaTsEOn16wPT7tuU/+
/4Nr+r4Vvpn8yhLfXHttjXDz51sjXJ4es59KQfJEULADRd+1BGInhATI54h/l4l+YD3ft8KXia8s
8GX8X9B/++ejv+2efu4+YPgk4AxJDv7+8YW/2QeeOJFCUmCjz+i/pqIfWND34f8y8RX8X8Zfw7/9
C1BRrKufCz8nJ5hyITgLvgc/ZicS+xKxf4P+D6zn++h/mfgK/S/jr9GPt3++80dPlTl2xQsT/4Qw
/Awv5wFi+HvoBydSooBLCbHha/L/gXV8H/UvE1+h/mX8NerR7s9H/bo56uoFgP8ec+qffAy6HH2O
rN+mPh45YYwSTuVX178G/w+X833oP097Bfzn0dewr67/fNjj7lg9Pv1E3PkJxzTwJf4208cnlAVE
8EB8tod8+c5Pmc4fr+P7gL/Me4X4y/BryOOrPx/y9VNnjtX88vz/va8zdALkLQMInl+yyK+LLNgK
gQ//AvwZ+5ev/gT9D6zn+9h/mfgK/C/jr9GP/gKxdeuO5U/EngKRYMaYH3wuoqCG+hp7fII+5vYB
+xb0P1zG9yH/PO0V4J9HX8O9/QvUtIcnl30qquwLAD/B4TGkM4xTQT979LfkzoCCuKT/9PdXXPOD
a/q+Bb6Z/MoO31x7bY3D/s+nnuvx6f3TT4yyTJ5wQUFDYN81BMg7kPIEIP281LcvPvBS3v7Rcr5v
g5fHeAX/y/Br5K//ArRzqLvx+BN5B5CXiICwA8T+8fWKd/wTQQLJJeyMr9OaP17G9xF/mfcK8Zfh
14gfzv98X7+of24NBSUsBi4nVHzWKr8tYZE8QYRS/FLgvq5g/3g530f+Zd4r5F+GXyN/8RdgmYu6
c316LF9c778nfAI8E2AkBfs2q3zWDeACJJXkc2rzSkD7kaX8O9xfHuJfkH+58C/Y/wXi7W2l3dP7
X3bQL3hf/0wpmZxISgICUuan17ch18NQT/kQkv3Pm8OH3fE18fz4ur5vjtfzXxnl9eXXplmrn0FI
/176/9L8iI7uuPrYNflK/f/PVz8+MHRyXk39DN93N88nZLfvf3sD0gHlASQ4X/oxz7f5BvodNJSG
+sUc30x6Olr32xuMTkQA8gP0YXwikC/pm1/Gp49X/BPoOWEYRhIjEnDYXhXs7gxaOiApiecAxIOA
grDEweC27j9eQicBE5xIgrCg0IBAX7pVQFtzWldfAPn8/peqNxe1rpz97Q1Cgr/5pfn0wefVCoye
tUHwLE4Z6CiSweM2j8cr8PHnz/9PmSe5WXhRhdhvuyuWN8up19t023Z5opLFFlFdRlnVW5XOtR8P
2JZ3gjXv07p8O8zkFPfumPuVXLHZLKtmbpwS9UBUzbinpkWQy2mYWtVLOUQltsdUT2M8i07VaJ6j
YJKp8trxPM3dEpMquRvFEKXcr1RlzaWHiN5kweyFY4vDuUll6KfoHPfThfFnHQ5DPSriobOg0/i6
G0/rAJ1OeZeedl52O8F2xnnTKk+P/aHC86K8akiipLdCccQKuND1imfJOyTHTcbbQzWx/SSKByzQ
KR1MuktpSyJn+i1qTLoaZLFPMOvDnjdX2MdmXeVlH4l+KjfjUh4W2+Jt4pU7Iep9MOudoD4905pd
9jO9rpYkUP7M63CWdR23RX6ee3O5GkifrKB1eWE84p3SYAr7bt7kg8fWFJFqLXOzCgq7FrVAIW7t
oJqUqAnzO2d9tXQy7IiF5yi8bWJMxJD3YSLkOk2nQ9sMoaT1lS/nVds3G91Oq27ptnqawqoh28BP
94NPVoHu92NjwqkNVGJsGprchOAMN2WRwCdbcSutqUKdkLtZyDpEnl8qzNFamu4WTzhmc+Jt3IKr
s5nScpX73sqznV4lZFTTmD4W3RRmYlk3sxNRUWV4m7VNEOV22VZZcm06pCrDFkWLhYRpVkSVJb1i
tFvlWb4SRphw7suoDIqt16cbXLWblvEzXQaxLvJ1Jdo6Smmho7Swu6ZNd2OTkNDLiVReZzIFBnlA
qBFhUTmnvKENO8RjbMWTDhKraJOslqHoVd0So3ot1knePw4U7XNZpArZOVcFFmFjijVtA/gcKtc+
doUSS7bJ2yEPfTIfS39+K8d0PQetjee+2i+lufNscWF4f94iHhV2uEkMVQkto2KqVgi7RWHnVjZH
a93ki9J5M0UjDd61pVlPQUFjXmEv9FFVhfmotcr7+nQU/iZB7moa8NYnfE/qacu9YlTDjDxV9D5R
DSV5DC50l1Ti4C9lGwU9v0JBBQ8y1ntPt+mq6tpNMZEmTPxqNS9FGmpczSHrZWQcC5ccm1VD0+um
KuK0qVdiTu7HeUkBCveu1bNqluyRYu9urqr2lKQ0mgf6uAhx7KzbpTh7FL7NQm9iN7gT5WPP9TXr
ku0k0J6weU+MVsXcbnDai3Ce22hkep1zdN5VzVoU06X0mFPBLPd1Od1mbX6Ztnila3Ld4vSyQR7Q
GHiL7BRu5yKUvLrBOUEqKVAclPOa+0se0lLek7qN+owcqE2OSwvuvZD2sgvqqEncmWuazZLXVPm5
DJnnb1A+DKqSbJM09Xvhym0evMdlypVv6+sReac2KXzlUppGXdcPcVABTxS9C5njblOOXRVyQx8D
0Q1bQYWJm+mO+OkuSevIGgMAd+BTuMI38KYIi16sZtuH44J/BxdNwrLAByOoWeVtyxQCzmk97xTx
Pk4ILs/bHFVb3rGY1/1Nu9hbPJrzAaVN2E12XdSoDZ3vTJQgn61HSVK1NNlt4I0R1zpsC3mvcxIF
uD4bRICiYNAbsxuLSPI7Wd1mwa0JpiWcSR03KJsjbySXg3bA/8tw5ieDMhO+K7pu7WQS2WB+rOcu
dDS1Ss4tjbWV+ca6Ca9QyUOXeopN+uDnUwdOX/Uh0XxHuDgzdaXqXrOQwNZV+bhEOMC3TFQXgsFm
65ccdgluMjUnjitsyZb1/e9asCtaLmGFzQYRfoFpf98z20cJYV2YpJ1UpgNaM/SQzSQPm2V4b2vS
rElqiCJ1ftlPw1tTp3w9Wvlsv+C2G6tL2YwdfFPNQs7Mccw0UdR0l3Xrx2bxGoUZsK6Yh/uxh3eW
prXyq1pvnCffjawqVT+R09GvLoAKJgVY3/MCLdfDlN1ZWr3jKd/Lqn2cKb5ITfkAjL7tEn9bDnJR
ZV+oHPV3ftdvcG/9MOm7ragr2M0a4M5nHJfN3CsIH6NivPJVS4Y69OfplLf6nce9DGLYgNQixqgp
3dmMg8dymKpoGPtsJTtyV3EjooyXbpXkzfk0UghOZReiVH4YoX0Sz9j0wPKoV1Ol01Uu+LCv2/Tt
NPoPQV6eLtSsu1pLBfGtUKkUj8s07Oq+OdfEp2qpvCZuhqlREphBibS6r1DexjzVF5rMd8b3ngaU
YSVHt6UzunIz16rjYpNIcTmK4ozW7sKU7bFeIK4uSKggGA4UsdAR3UfOTrsgGLUKCrGpR8SfI7pd
mUlunOCrrG9cOGrUqJzg9yLHF2DOWyCubl8UzaYgXhYOSdCETdNfibEZwED+AtsdKGPmY1j309OU
omuX5HXovGHnZHOA0FGosnEBuIW/6vI8NM5y1eI61t58WXb5pEYbtDGtiwsU0FPTBJe6Lhi4bo+U
HMpSLbTVoR7Td3YKSjVI75zQ4tHi4DSTSarmasnPIKkpgGwQ2FCK+5GyPHSLNaod51WddVo1ur7S
jXlApHVhLsvNMFR56MmiWS28WwVoOJjnzMv1e1yWt2VtP3iSbOqlLVVWkQ+mnlZeF+yGIFu2pjGw
t0Z/TekwRCRFtepxj8508zv3Ulh6FmreRnMxbB3zD4WT68yNbSTdMimBFqAHG49mjstZiDCTbstS
UoSoWN5qHrybkXGhSPtA9cw/n0W+ls3ye52AnTjK4db1pJoxB5MUR4tptiPztMtyiBFYDlcEN4ty
uVmTJsDg9xbcuSJ7bQ0NqdcQJfu+CafaDOuqzXQoDTsSspSR0+NZWS3+auBsUAWxaxNwG9JhTFW7
5LcsMNu5rR7bgaOwk/qsTScUIjO6sHN6w0k1xshlNMpZceNpf49Zkq+ByPpVMtBApZNuV2ld6zDz
uyFq0jKPOypLFZQWyJbRfWtMr2YLrJGj03nokjBL0vtxavt4mVuyJszhqMVDrozz0zhjJfBiOmJV
Z21YUErguYPQVvWhEviImqpRHcSC2M7uADy3G8iwByafgRL1mQiqoyjBXNqjvhoD64V6hnzL5VHv
p4nynPNiU+hKFfnEVq0tz/lM6Kpkwa3D8xXv9e/jMp9ho/fW5kfRC6c64WA1rBhWOGsLxZwl0Sx1
G/K2gVQgKefQr0S+Qql4akjPV8CLOsqL+XyEiEvbfNPT9qxtEl/ZYTz3MMmjsSWXbgJiRpV/GLtJ
OUrcLpicWPWed23GaT1PbmcwOU3ruVZJT943gqKdmMbrpQluLQ1WnRd8GBcqQz4xFpZN7OokznhT
RAszdYwkga3liVVpIISToCbhWBVTONSijKxfA+nM4++zS8OeikRlctzPnZ8oINNOuWaINJ+TbV4m
V+M8lJAk5xYoMz8WU79HyDpFUDBGCx4Pz2ptaPOchiSzS2zSalP4FOJ321+C92VqSvB719a3SVJt
87mPckNWzUBcSOflJgiCROVle1PZtFkVM9lZPD94IoD6hxS56qb5BifdfsrJjUn4eVAsV7bqd+DD
Bsw63qAAt2GO2DsrhzPn52OYetMpycvNzMYdzcg25RSrweWQcQm2mnNIqGjdXwylyFRnvCdct2em
gmR4acpZDbk8T5kzypXDbqzqIsQLOORsy8jvFxZ5JXNhUSQb5skL3Mits+mHhGT9mgmyKiGq5B6q
VGJrdtqa8b4I0nxdpuZt7xUr1smtR6tg7wfOrI0r+tMi4wcq83IF6Cngojgt8rOmZRtIu1akyR5q
MQHr+E2/9UvjNjQQQ8w9v9+0jeSp8jO2zRjQtax1v5l7B9k40OrpnDl/5ZJyPCVddbqw6TZp6W4m
lqpWy+PQQ+JqSwcJrrSREOy06T2jqtJ6se69EtIUf1ZMl4NyElzVOnk6Eb+IoSmlI3+cH2zZYKiO
2UVGe9XPNl9BhxYK0cLeE2f2uNZ3QVvtdBKQVVITsWp4cSQN7EZaiyAUYxpPnRxhVgdp4MBUR6ou
zj3eRF5u1Nx25cWwaBvqLKlCNLb6ssvydwhny4727NQwkoZDC5Q4EW9N67Rb+3mfhAmHilSk/oFk
5iLL2NGxjigt8oPzaKnaro491qr6+RtHdilEq4olOFDIYlXu4CYU3MJrV35QP4A6q6HwSxtlMpKr
nMkKsuf5LR9IaIy+he36CFLheaaf64vOYMjKu/ey0U3oLdk1rx5nUt5z0pm4IyamkFtDEdsuap6K
ceW80sRFsaC3GaqrMMiabMURnsERPRLORVPusURHlDWQwyGYZTT3QXrJrt2SZsDR2aKWMoh4UfoR
nz0oIOSqRTkKDdVRw/dz4D3k2aWBRNCVaMcqxJTV1c3iTAhliFa8E4qkQiGchlYP74N6tcx5mAyQ
gpBtQt1FMxTAzY1CSUo32VBccXIuq7wNW5BwFBZdZGa7bZr5lNbtKfenWnkBi3Vil8hmfCd9b4Tb
dw9VmoFwghmQYs/nFfewhohOL53/MI1tssUNjSsochdDtrzqnaJBez8NTIdJu9y1gkMWM58lwN7J
OB9qS7o4EeQcGxbWUqxlZbZTPV5WRcJC7PRhqeudtv6Zz8iZgxQs49Wtrbsb07BrWdR3aEQbm2VO
MWQ3/UJXWTbfgJJAVSPthWg0gswEQxaEx3JV4t+T2iHV26WDYrd/yPODse1tZ5gfpZktNpjP77uF
nrYWSlMKGVgyPpfxmVFF0/fKZxkKk4XjkDVTWHajhsK4Oh1kPqrFykqlsI8VSfSpw6PykkeC70cg
xGFpL/UwZ+shLR92hsuzujFnw4BO/amE4npIzrNuKLcsSE4r+J7OzCRkPHuyot03fhBy36y9Bqpp
n7V70ZuQCk9BmvmwmGPbX7DmCL22cHJFFQlviF0DOYmf+2FvNQRSlGyNO9iuF4ol9dXU94uq9LOY
MmXXMxHezh97Fzk2F3E7DJDrC/8wC3pTF8EtsbhSBj6g5q5Dm2J5TilXJanfswWnSlTLodMiXHA/
rvuu2cBByUNjZYiSYcM7e6Ozuour+chydhStENti+pCX0zYHJcFU/nnb9MuBLUL1tfcewYruqZ8r
6F49VO1Sb3pXvK8TeIpgmIfDPLNUUcpDzLMxEi0LlNM5XpXSz8DiCYpFYaJ0zkCwywPlcU7Dse69
NQKpj0wVrL2GjSIrjT902ZgCZJDoUOySNaZ1fjawwDtlVuQ77ghaTQhkgBEXRUQTbwltz745mPON
ZvlYN3On0+zzIfsvb/9x9nJy/+MB8X+OPx/T/+e78+apunbd05M7OzavP/ksL3/56D9Pmj8Lul+O
nb8SiT8d+P83CvJ/vPhj8jJGIOv+e2n5uqyHp+qfx3Sf5dqPUz4Jy4jDsX8Gxz6FBO1WghL8Iiwj
ckIEo4HEhEpMCQLJ90VYhiPTgnMRUPgPujsCTk68CMvshALLMx9acILAwXX8/xKWfQm3+lpY9qFZ
B8wIqSucTIWtxZ+vfyUsT7Yc+NQDrdWeV9z1pUgee78eS5UvrK1USageQ9syqWOUZ+2Vn3XLuGYT
ap2SaBpSlXkjZC60zzLQgJlDq9Rm3XmXCeOirK/4O5tW2XOys3gHkCqGeeOXSYqjvoEydQ39FmPV
jHSXhhR+kqEMSbNTm4Pa12OypsB+eF1lhb5NA4dqELpql0Ft0yZEsUEHV4Lb/Bo3uczU0JESKqXW
n+A2E9dcmSoPzpZqmggkkIJDKGlr6pQtSZeoYjKjjQqSFOd9ar1SWUYsAoE5gaK+kBod6sYTPMI9
h4AXgFhzijMGmiUVVavAfFAC5EMwqxTk5Sr0Kln72xZRXYHE0S6BGtLJ68KZZnJPHSSNhAdmX0zP
IbWAp5yfdbwqhSg0AlFMi61tPPUDwecs1ZDVlV7pBbBiUThITSr3kKcpxHVoEAzpppUNSPBQNk0P
GArYK1KBKVXb+/6kZigMHyBLB23KBrJ7MCmjvwuUsjuRTuPbopXtecL14CI08REU5I5kXtzUdVaF
7ZQfSCNDPUAvAdeDSuSyaSBRASqGbMHVwZ1M7a7OclD0CWRoSMfSA7Gj8c5F8mCmi46WuwRysWRO
o0zSDayiannYUr21OWjNEvRHjWNdTscgqy59tK+HVg3Bcr9kBd/genGHJdeRTFsQdLzQYSNWPjHv
Fg/fBomGmAUySIPac+hlhO3cnyHm1tws5xAPbvxEnmYeuivtU96MF216V3L9RJ+L8tR/0CD2mkGD
SBOc9+4Z4qlQOtmiwfPDkZJ1ktmHtoAss8oPUNuvO9peIswUh/pNEUi3WhAGEa5Xozitp6JVaT+p
iePYdDhTQZKtXdHsl8B0a0yKCDnZrvJEaqNSh28k4+Sal0v9mPt2SybwuWCcpiiDOjFXNUE3kOqU
UUXRahh9cV0wDZ2BxsGee05j6GpAs/cAp4I0lHL9B1x0ZzzIL1gQNLuK2TwcRjve2DkIO1HEfdKf
ZunQHQQIpRSiRTq0Wyf3HdaRHbsriv2VJksEVds95HX+fJhpEBYyQrQJR/+eI3+Fkvm+LOjKdGBI
wRROLmYMkknpQxEnl5XG7pobG3q9UdIHacevlVvecjpcJou7JmKMvZyHTdqBh5DIM6Ca54eSsziQ
beiL9NxKLwSejKic4sK1sQ74Lsj8eBod1Fz5Dn4v9KxcxW3O9oHNIwkyROlXG0aKfkVhLbTpNrWr
r3vvNisfcZ/siMjDdH7AHIR62T4KKLV8DZl/GQ91Gcppo1H6mHGoTNIM1HLnVUrb4feMGsXTJBTZ
9SjRTTtV9Tqj8p3nySO42m4wM+yIbFCsxSbyistR0j7UXXsj2nII/XHCyhoSiqC5NJOIE15lquUj
EFX1wJ3bD7SAhJzLsJjyGLJYvHVQXQzVsqaem6JJJ6vcsvNee2uejE+sn7MaiBXjS92xMcJkbsM6
LS401NvJWO7LITtbfJKsE1aUEbijiZFmxW4q++lqgluP7fC78Gqkgnw4m3N+IEtxjzlbQ+uvDwX2
1rbot2wJrs0yh4MdYyyxWpZzX+tTWS5xXXphTcF7B1se/FK/k1mgLFp61RQaahHSllWlgNNlDCnx
aTF0PF4S2K72gQzobWumjahMfl2N7ZrOMqKGXDZCn/tmz0DASYtg3QzlzVSLg6g6yqDPIAZQANvu
WuTDFfbGLQ3cCtkLb7ZLqNOrETTPri1OK3cEhQ1ikO2761IsZ6D+KC9N72bSXeHxVI5dPHTi1oEC
0ZhJmQTUaLeexgKKr2acdumyFzUU9J6BxlGuz5e83S+5vy/ZvKEUduMIvaH2MmsmVXNvz0C8k+Wh
xBtDuv2YBdCjqo0GMcgoOqQiAkETtErQTGrhL4WaRylBax86HOfPLTTSzEAqUDFDv4bEPU4+2IlB
y6LY6FEku6qS3dEwXkT+EGxE056LgRdq8RZQLobhlo5GqqyFXxGqhaXFqi64Ce24hi7qenHN3pV0
zXSuIK4u7lw7trfJY1f6ezR2YVDVsRvMqiieu4XQWoS8W2d4vRQ99IfYHpqdF6iG9gxZYjpOMWug
a8jeLXgrl+pcTOcBqFiLvfANjkZ/R4NBcWIj1GQbWZukUNyj2ZEsDrRYb+ygpizsOXQkVQ/qtZj9
8agbu4ezjA+L7RRd+gej0a6fC64IXaKZUzU7HbfOAbdOXSzMth2rVZ/ym5GW+D4YURpisfeqMtRF
c276Z7KtibntO/Z7sHQYttljK7wo9927pevj0Xr1u47OkRV3gz9CwkKpguM1yiZBsLIzjUkJLe2k
qx8yrxsjq/0L6JjxaF4uJNqaHjR0P4dNVkdenUGjxq4CYTbELMCC+qh5d8QJyDi+PV8CfIbdtGmB
zBGql8hx2oK6uk+lF/XpKDep8FfeAE0rXz90ngB7Fft0bNGlV8Lt5zvfd6ANQrHMDkuXd8pvWQ4y
YQzqDGi3dNpUAYOdCo3wYQEZiTzYJA123QLNxJGdTaL7wCCsQSOjiKYWg3qnQzaPm/o5lhaQ2gfn
qLunxiiIj3dSBKDiGbVAv+7SJRdBKu6nvNi2UsYmKdU0vQuQhlZrPe1av1nl0Eb30mzdEn2ay/Qm
75tc4WkIzZLHPXU6hMSvBZF8BPXdv4czFvDz3iaC/uim6+yhhypVe7CTarct5gA8mrCYyP59Cr8W
CRnTZzboT8emuOAEOvtQzblonNEN4//H3pn1SI4rWfoXqSBRG/kywEjy3WPx2CNeiIiMTEkUKZHU
Sv36OX7rLlXVPRfdbw3MAAUUEohIl7tLNLNzvmNp8GxitD6EQ9QVtI/PZcgPYYp6oPJktXu0W9Wt
wHtL/GJo2G4MJv++tKjzcKTrYLMKjFvwtgKSgFTo8kgonLnLp0qSTE54g+5RihL2fgyz7SMUsBlp
+65LaHPMPdDE5KH7CIc6q6GpJ+t0qSEpiajL2+Y9bif0axC/4ZkZ2uZTdZYDSkHS5j7dJ3HwPSZw
v3HAN1Nwlh0aWlXiMxGodHEOmitP+3Ab1+02VsEm0BATvOWejTE0GJ6HTZUNNEFd7l4S+G+ifl/1
K/R3ZzJbq7vaC1CjSDYn0bZ0Dupfl0npepwW3e2sRqhZUzQQfGXJkVYlenOgAvuamIMgPrxfvFF3
qmn6Zk38OBOfv8Ya9bgSe3QlewtJhJMgl4m3qVa3KTEQRL0rVDttdfk9kahYYXNZdI++7PNrcV1C
t51xIcvabVp4YX6S4Pa8WsL++gzYZbPCdN5Se5nRd19q4ZJiqido/jrOZo1BeDDhjW7Iy2R+ehF8
+e5u8k9KDxvG24LJPptFBHftiy7LJqnO6fS5dBAKacH7GLdXsFPJJmx/8ng6NOqu19UxHrpT78vy
bWqrXT8thXRm00BKU05xHPpkM0TRo2RotobykAz9LpDz+BMJDpw7gy4MTLguFuA3VhlnZVduwhIT
RoN5JmunOsUI8RaaAD1we19DNGkNGV7q2ZgDOPmcEVFYXEJWOT8q2mDssnQIH1uVoHMq2sbs53TI
1eLllcH1dVdFod9BwQVXkLeLy9mcfveJLZznP8UQn9iqMXKYCq6hkBpn4aDzscXgtKb9Vx2wfCHh
9zBOEJxUg6qM+sOjrSv5MUp/RtR9GHsMHXpyOOJqOgla3bgg3tdujC/tMub+eqo98lOl6GA6r1gs
pDyOVqhlGCF8SGMjniDO1z2J1jz1zQbc0eba70C+yPpk3Y4V2c5GPNULvqhYHarla5bLXorwRlR2
l2q262W8m+zPEhBDXIdFwn/war4bwnlbhnMuZJSLUeZAp05lKrcJPGJRtdtgeujTvVIPuFaWoU3O
VRW/JCg6mFUvhCmMZwFUsfZGQO4cabqPyma7Tr/CGkMFcU+2T26m0j9THJa3kYIuHmL2nO19ABtR
KGEyGoqNrMKw6APv4pLqMxi9zPhzWMQ2aEgWwlcHuxNkjnkWjoT3GK5xptP4nC7xx+ImtS9Ful/g
qhyapByKcPXuWDqi9fHhxok3mT5ICq6q8mHBxRC2PAP9S9rPEAaSSek9tgXkqjkGwt5z7qeQ2dLQ
zyS8i2MrbUHL9ibUYLGqscyDxGESt7/WMsg8p1C0C3W14qvGv+Vof9q+mGv09RIGuBE35erl4aI2
xkT9bqowaNagpoCnzB8VxXlOWrtf0SoqjMWl/9k0AsdAKOGlkmTMvBHtTwheA0+6wvzhbMCKOfBp
VtXTURJMgZhuzsTiGRzqel/HY79nVxfexvJROcENpFU8wBRDah4tQbEqK7fBtW4AdvpOm77JOs3t
MZjX4UTSMcxl2Xk/PUbtBio2rGHzw/R8FxIvxte/7NgcQpamQB4M+CER8gg6mkddrhscNNQsZ4+a
TWplu5vGbZDM09X1P8Wrf4hAzDQ9vRkj+9o6t1dNmzna1dlqqhJVzoO/2X+qctqlhniFCwwDhiVz
SNBx19rNUIrm3oQCoANBtz4DV9pLrYrWJmCJzgOPQB8kY07Qp0atnxxqfdH9bqx0spl4l7HukLjx
11ofrt8dPEeq8ZeIqEYDQ6wA+IaWZ3mpGON9Pkjav9fGTHNWj3z4xUnEyd7NsxBZxHzLt0izUpWJ
Zh1pQbj24bcvo4fua2X4JTd3Dv104KK7sVOYpSQZFN5/G6hCVbJjt/44gMnBKbbcjISO9UGhZ33j
PFjKfRkv3N8lXRJAFjdG301q0V7RrTI4c9i6aDPwtNbZDPvTg7zo0nvGKOYCokt8oMQo9javmCx2
doi9KbcdHWCsRWsCd1b79tr5jR3Z9AnpRG4qSu5bKGi4HC9tfLzNZvz+I8/6/7JCCeHw/65P/m/5
9fkXeRI//0/q1YcLGGAzQxSmPirxP8VJ9hvB3owE8QnEWqBNQrb8hzhJfksSLCzxCfLUPoOG+U9x
8sqoRxGjWPUANii46pb/0GX/9P2A9P37n/9Ivf5FmSQgWhDmQyIe2zlIQqB0/kmZNKOpTTvwMuei
mi4AAqXJ0kl4m07qpf2ddv59l8l/8mIk/A8vx3x02AA9gfji+gne8R+FUBMrEZWuQbNvOwwqbKi/
/NSgtZX92N1QLxqH7UzbGsewIvNXHyp4wrIk0PLR0IR71UoOLnCMxd0C6Utu4MPgvGHoly/RGCVB
UQ1JDWwoZOrUR4PqctXq+TCNPpjBmsVNACEJbkEDAI2jPeXxkk0JsS4veYBJNSVCvcSVVXC/rAgv
TWK7ezarCddiRJ2VTZ1O0FBlNBVeRDFrcF0eIJ9A3ogBC8IVjwBwZbzW6Lt828IdHRpOPhieOQOw
LwUFBYUqAMWIxgiMkVooftODNLZ6Q6iKIEm9NKeNnm4D2ZRvoAjYicNYfyjb1F7rhoumXAatHrNh
NjA//QncIY46Y+6nKSXlJhhcMP0UaWOSzRCsw0fZsfiu4tUabt1i4zdMwwbv29mSZUySOYFz2ZoX
fw6Weu/1ClIWCEh3gSja4uR1RHc51Z55JxHjrzVbMFP5MZVwiFq/n1HTVuPyEDPgB5ziPshIFdBX
4qYlhOs5qC/AffW87SJMoJCOe1CHPXKkU76ULLjMHoC0fTTEPcr2GowXMYcAps08YpAPx5p62ZBG
k7+bl2QEmzWD4MFdq/2MWsdAE5BK436hQGbLVmNqSCAof1TLFQFQA4k+PdV7JJfQBMpN0rgKDpN1
5t7Nw/Ql7DxGQLLXASBrPS4xfNQeUmnkA8FDDMGuebMudDsZs0J3LGfn5908O2geM1SZuI2EzrB5
ZbqbeCVXAB/KmpxXXVyg1Uy3bdIFyw7zlf1Za79roaYNc9GQOZVnClOJ5cTS5LsUnkDvI53/1Jak
h9teWbtunJ56QJi+7TdVIKfxLZpjDPTEVQTSMNYikU1LguFzNnNgM4HdGHj3RkAysc0MonQSsCQB
G85MHeDZRvKQRNIBAYMs9UVFklYF8bweGnWScvjEA/w3vDQXQ9HQK8OzBFJD7a888xii2zBZaJdr
wxguIJtJE5Elj0JC78nfjD8Ksa7JjWkAA+uY2AZNVgik0Xh1jzleuwYdZdAA6cK2mvkXG4VWgHYk
nmZcxlMcwhXeJ3XVpxvYPyCBOs/pCjIpmsI8VXIIoJ3N4xPWSgFmxtFluw3WrTQ3adyBiWq8hd6q
pfUqDFWx+V7DaVxhLQZjklHDOrexaT18aphBNf7Ssks3FZ3lx+wGjBFkRItU8LpOy020luHPOYzV
cCO0S2EZaNt3u7WC9Hdk3lo+VXLW84YsrcV8WZvhh6pDPCVBTdbmdnB9AxVxmeicSYuGMgv7dYUq
k8jkY008i/ZVWHI3JKl7SeFYP2k5tQ8Yfpo+962c7mMmY4zXIB1METdhqor/X6gH97sv+O8q9T9X
Q/0r2kKu66j+FlBJfot8hE+wPQbVNSEoXn+Pp/wG5Qp1ml1dvCAOwn/FU5CJj33UFYRFaEhR1f4Q
T2G/RajcDFPE71U8+u8UaryE/kM2xfdhG6JysphQ+BfYpvXnyulHYpFGJWg2Y+dDM2sL1YH3ldGJ
T3bYkrXf/eFz+c+KNT6G//iKSUCvaxZQseO/vGLdld0sKOTi0eAkDJrPunKQUMRTz8dHwsYL1aMG
mBG+QlP54UMRFrX+csr0GP3DrR3jn1Ucn1FCwM31b12IeEc/JXi4enr776+VXpNIf7rYgKCDoVeD
F/s2/PCa3/tjYzFiCk98zklmy3nNQyUXTMymua1qVtkM32m7TSKILwOFQ2SRrLg0dbOzlZ13Yl2f
XQfJQZatzSbwGKAlLYyohXkZWqb+VobVO3SkK1PLXY5GIPygI7vYKCzCZO2yEIP5EWZXWUNGN024
7eclyuwANmway+m5ba9jbqpcATZhjw05Ytrw0n0tZLhdpijNPIUgQeoFtgiDFgOShcbce8sDsToC
OxSa3cihCFIcTYimiBRUGtxSm3YfaqVjAcUymLIeFaJok54WVSyCixkm71LyMtky0sI+RMQFyAva
KbOmUS5Hf8O84TYNErrlylRT0QoX/uSN1/zsuwiyI5C6YiDQ5eLRAxjlmRzH5mNPMVpWqn2thogd
Ughca6QfY0jOXRkMeb/I5thEtdiJ0W8w4q0ruDfGAHDwF8w80K0WtmRmwQfks9IWEYVBMtpab/3O
9Jty8o5sMs+lU/7DOuGIVeuEbIg3eTfNLMkX3CCx4y7c4ftje9N1413pG7hVUxvf1Co6qEp8z7Wn
7iXj9Rn9yRgULQurXV2LLmtU1eyErneTm2EdDsaPDzHjFLYG49EJKHia1RIYl0EmYdPx3mJuEptB
eBFmeo7GdUK7BsHpuW7UTriGQb4nnzAW0Ll1AbICLVuAt7QKMF14H6+1hdS1tsjwIF5VV7a7jT1d
ZlPTmU2nAflOTQwLX476RqJfylvKf4mkKr/LJf4E8ioR7JLqygtXw14nqrusXIlClcGSewnuUEGD
rjCpRfgjiKCITVW5RVL+R5uu9Seh3stcyfAu7OvmjPLV7wg4s1MVlJ/p2sk3k/T+Y+OuiSQ/DcCz
x7wvNJTEGzuG3oakDDZLLKo5b1PdHtHt3jKf6w+z8HQvAjAJLQWU2asUYaRat5Dag2YTWfAMVid3
lQjCpwEcHj4cCFbKtvADTSduOR/0tpEs/krrVW484+LcH2FLREt138UQBtO4xXGjGNvj7CufwRs8
dMiw4AEt5dYObi87vq/RQGU6gblgg6EvuNUYCcoKqrhaNtTM/EFGpLmNRx3vSBt1t57P1ndH0vl9
XHl0kS6wm9lWaJXcVAHrAV2epezSt/14somzGWSf+SZiLhozXtFCkpTvhhHEB4bo8Usu8V0SIOSi
pd34A5xETtwN2uvnyIXfEcBLZB3mdNd3dNzEjb/C7hfDcJkUElkhkgKhpdHOh/GdzejJ0V4FpN/0
NVC+ZlzM97R4LC9tlLxz3r8otM97V7VIdtUa5kms6yQvZ969IE3yuRKlb4OGRvvUJq/A/8WzKZP+
gvAYBzsXlDc4goCgTH2waUpIsD0WSd21AyJstnPknqLN/XBeK3Y17tWLNlqfNTaI3RPRTHl6pbN5
ErsNqZsmn+oW+TuuP8WsemirHbSTClJt7eA2xxF686hOkeMhQ/dmdPXhFEIvahweBucHu6qPo5OK
J2Bcnn+HpvrJI9HrEvsvcTOqJJ8xVN000lT7JoJElhMxBQ996C/HWJIA4JvoC0Cry89gadMT0vR8
rwM+QivSAejGVivQdZMoYTKlBnfiNNandKi4K9LAyn2YajzXGHOiGvJduAeV53YGCC8sLg7LNesc
xBhtYmBiIRTHogN29p4OFhiG5GO0QiSuxiZv+eA/AdZe8Mna9lekR7VfBxJu/ICn4pyW0OtSXgCn
kN9kcKSoDe1OkZ67/YJGGWZ+ytOvOCi7bejVvJgYg+azyKDeqCG0xxLSaN7KZCh4V8Y3kFD1hVvZ
3EVwIvblEnmHkocIuJUj+bHW10BjTEf+1KdQa+sROZiic3q+5WapjkhStJdSjMEGt/UhoAyRj6ZH
14wZx209H6baWCG9WCZI1GxUnMaFYqu3GaqYIf7OzfUTk8dRzEWrWQw4Noa+xDqMRhhGbhrwdL/A
/Uz3licz27aA31ksp60/euuEu36eMxI5hL26BlpdRlbJziOvfs1ez14627ONhxr/OUxpdyJjNEO0
9dbxRKqq0bd6TPRulkIVaRcoCYFzUnda8OgLlrWfIVm57pdoeiSm5cfKpeOpjEH561ogDcLGn5Uq
5W2/qG6TpHOw7UFI27RvNgi2DPc9ptptH6tXa7sG8gDQPFSDrtq7uvXzUkpdtAsVN9L3y8K1U4Jj
ws2Y/cARXjqPDJtm8RYkASlFX6+vuh3+/B53kC5if81HybZMmTuQ8vVtMyP3MzX8TFGBbtAZiEwv
sQIENqFIjkI0hbRyftSp0lsPaY4GqbS1v+WseRhUhHHLEn72Bha+hug7kOpq27uYGoC6LHlOad1T
EM0zmMbB8yskhFJ6DnQdHbwUakI2Ik6AQFHQnaiuoiuCGe06In7h18JDHSfdyUCXeKl73KU4s71l
ropSLfHsZzUGE/hqpT8caRjRvRsWKOWg4GWOLcTRdl0rUax9stxEBto7SX4RaaMgq7qVbSWYJRf3
8Fdk0KcFgh83tkJKiUrCij6Zpq2nhEPkFa6A0HGEcpTEyEnEppCImb2t9cL3IDy7fR/N/FQtIL3K
aRGvpVev215TREdQ+k52AtaaGTYuWwr75Ngunv6KZM2R6kv6n97COSZOVXYborr5Zi5dgkBKBU4n
mS8DMmIFYLHHuUescCJ0ztfIJzsWtlPeAQnP4hnsb4hg157i6IF5PhgwCZ04dYEX3tGZJjkdwuiM
LH1/bJkbdmuc3tcc5pFc4IREtPkZR4ZvYw8CbFohNkHDejuOHqSlQbIcwgQevsB1xRjOLp8n0+4n
AUouWORrAzL6XEX8YW1t+jSruM9xtLRIZ5Pvtpu7IxSvDKG98EVP03App3UvK7xs59tvC8ukWxEt
5tPcZI3foHWvxAX8b7QB/zReRjpi3g9XSm9RRcXLNKJw9mHZ4WQ05jSkcCH8uTy3TCQ/edjrm36x
5KWuS/YK2ZmjS3AsX8uZLoUWbXJfkXa+n0PXQIYol6pYgWECKJhHIBpwrk8xEz0kF/GWWo7GEch1
EVIDWTuU9jZwJZpBTwqc2909D9RT1Ht9TpCeyRZQSrsQaQDiufqx0cmNkb3MoTdshtST5zB0b6Cw
k2xIGAKrAWKpnYW1xvwJ1EX6iFMOTlBaI6efoopNlfil7bgWmPC+mzH5VHx4cp2+rJjDbmRDf+gk
/HRzUj11DDx7UJKbhqonjQb7qOrqTUbLAAu89YuaBWBLZoo8lifRSSrcfDPUrm0Dh+Egam7yONA6
lzIe9zUf4q1yThWdIE0ORU7frWp9tF1LtyCDBUTRJbmG/PF5Rff4JsGLOnujpa8fNCFV7hSqZzRq
DZCAf3uItGa6R151QqvpqMXLuqrfxH4J8R/FC+eCkwUcfg9huF4/JVFTnZuEezsgMdsSUcK4NNPB
73t1I2OpDsg5w/wcQaiGPXJn0wQDwa9lBIuhirZQzyRyMsO+DACggQOkW0Re4od50d8hJO+MOyRl
RZiC7BCw8mOGZGISHic5+LcBi+DnqjVEaiP9SLXX7xdbL3eRAgExy2FbCrqeWh0BeWs9W52djIt2
jjBs9TbOG+mB206Di+xwPnZJVKSRF501Ahf3VS1VFgygzYWQw7Ff0pFuvUZ2ryBA/LytV+ChC/1m
Q/e6yvbLN+tchAbDTQadBUlG4k9fZXPte9NQPpKhhLMsKcGNivzWvtWWjgc3dlHetWQsnBwmBx4E
QEQbl+N+NGzPRm/vWt2FWeqP7ZgpMWvcehgvV5hMZePHGyzCwElcd7Bq1iFGPZw8V9jefzf9r7lc
lsOkKIKSul7e53lid0tF2A+vWYG+2A5gOrojYFkgBIOgXLYLMKldHUcPvUqQsdLhxTbsq7X+oxyq
EjENPA312otscOljXYlhT+IweFvapN4ZjOOLSp4HoKcZUucfCJ+6W/960qUMyc1KcBiCsFo3SkUU
YQKGSRYwcdOdmQoO1GmZC5KCISDddz+u6rEpkYzt2xjRyrK5k3j4ChSVNets3BzAToANqHFlZmRH
XNN74l6wzcNt26C7w6BOHmy67OYEOTIAxu4h7hAbpyLt3zuwmDgjEFgeeVPtfMjcCBlex8wlxltj
QZnZFbMSrg99x3z9mCgeWK2tKEg9KDx4eAMbW4ojlheoLW4gkA6i2bEF7a+/nGeCNGOPGTxP+QOD
WnkztxwliyFtiF1wz8jRwfke8KXzZD3XK6bW1WdgMHAurpMXPYZd5b2g3x7PU5i4AxJm/Ee6YFZP
qByPoR8Xq0ZWyiIDlmINRKY7AMpYIhEWHWbzwotnfRSJANgbhdp/RjxH77j0vZsV2sZhmIJ+m9oO
Hi3m2J9r6PSPNbQIYArjfvdq/r5a5u/6z+/7Uf6YBfhjNOB/PXUK//01PvCnH/mvxRF2P7vrJrb+
r3/V/8AkwjU78G+MvhHS8p9zCNdf+F0+DNLfwEHBkmPB31IFWF30u37IfovDmEHSjkkKtw2O27+M
PobNN2CVsFvtmgv4m+j4jxRCguzCVXoLITgS/KMG4X9HPySIYP5FI0MKgQVJgmADXg//+4ugJ8p6
qDDkIUHEJn7swScy6TbLnL7xskq3YWqOzPY7HxFd7e8BmQybaPlIazHmEwHkBc+pAl3tRvRpXtU8
z6LD4A5Tq8ShWT05UjUZsnc7HqLWImEAMTxOcoSza9jiy7auAU2HEcBnNMDBtIF8liVdBTAUphAt
p8PIaEaat6GPu3PIvrBP4oj4foadKE0WLRaxGvgiQHOLOkWCEptv2GFJJlCUhKCRJvDZlocehkQb
vXpBj/PAAT1PDwYQHWDm9S5CZi4PRf1KOOKj8wLmIEVU2N7MYILs6hWqEUdfuvclmIdM2GZnEDs2
oGHslT/t+dvkvD1pBsRbEYeuY17Y8gNbiLJqPgb6YxigRdT0LYEAomF0hO9j+601yvfyOnkjQZSc
hPsUNM3UXw/IpD/a0X++Ljdp+/l5bLAvpFp11rDmuVuPxFE0FA3b0mY4S0w5oWi73AuXE2u8fTq1
eRQw0IFNeZwJbComqn00P4QLP85Vu7ykJsx7+pSyu9RYvM+Y5qMKkBlf7qyowhyMwrjD+plsFWl1
MSLZ2srfe2G6A3l99pePCrHYiwyY/9Khv34KvHrE0ovuZRgIFsnAVcQb7X3/LUBUUPpXc1AfB2By
nX0UFVCWa5oM/aDEqDiURVIi3wAWFLoN2aTsa6VQ9Pr1NMgFMfJFb/p1PsYQowsEgg8w05BWMPWL
HfvczEj1o/uExEK7e+uwGSkS5ms14/yT6leOHiFeHHZti6Lk9H4U8t4ixSfN5Zoq8LjNPMkLFi5l
oRRMGqVhpGapWs+YQrPeRk+IM/cvy9g+O9n02YJze193ToCH5202+FjwM3bBbgmDnAFhSjEOxO1z
nNLNjH0Bq7yQRJ/QSF2BTcQ3KMYXwW6xdOSaIy36EVtFRHzBhPzSdfhIgRg2zRHQbdYjxZkxLODo
FPYVCZDxNzo5cGRoQuUj5hvtFw/LfDyggEQ9U9zccfotSoVg2qlJQeEpSE6hLmh8ism4ddN0IgkY
GNY/kYo91vLHin0sTjwTfcKP3iRXnp9MUZFMH6v6Yv0licQRQeZi6XYj00UVLPC4T9jSBZC1w/UH
7jR7wxcEDSi3BuNndeHkOnEDijHI9lsov2sJxAfdeWvqZ+P8e7uKV1dSrNrBVIjwQJAA82SYBJer
hnyUtJVnVkNFYfrJJCVgdcQ05CHlEwFmFexV30HXWiiGSGDdaI1KoPDhAmca25zqtD5BALoPkMsI
kc/AHqAPZbHcAyHWt65c011V+RszhbcABAcITLWBtB27H8FqyrdVYzXFjM26O8lbwJU4NzYtIiEV
dkAcIYD1d2pl49aaFsRTGODRgt+ZCw80NjTee9LHjzbsHho63zTM7oQU7a9mdfGLTOcZWdESSWvC
4WReF1l4YHhzXfcPTVlv4746lkA/p8q7GRu/sHTFooH+Y50oVGWVaGSOvgJp95IPJ+u8Rz5QtDLi
PVIA98p22Cx0KrcIa4MVpg4JsBFhfHS9VY71RaX55MsIhhICazdB1gt/zUYhBpIsb2N06tYV6wLG
6ZWGA1Z3JWX1PfMZ1BkWZCGLABvd7ZfGbXxOe2yhsfA61Op/zGOTngNbYYVDi5hw3WM7E8ghYIYt
blO0zGPW9LFX9OauATlbiDLyAXwP5TW08KYIfaoC6+8E83pUitX/geh2iNA6MMQexMAmiVMwc68k
NW8iBQLK+ZtVR88y+mDqb434fcklMgDAlB0eMrGf8HAAlmuTwkvvav8YAbka2W4If3RYvFPi0UAI
OzQnJ7sDELOPRKiq4JTvZRkem97fNrgNNSj8NYSdhYO7bDdhjXUONMIqKFnwq7u/RDcSC1YWfjVl
AvSZyL3jPCOp9w4BGjlSCAGYh5pdvMJBllhFhmlrfgg43YjZngldz1gt8gB97BFYEKhDX3bypBW9
RcL4o1/Q91fjgpyNLCaLhQ32sSZnsA9jwmHiHImPtBC90Kh8VzWk3hlJt5oWI+D+6NHgfDXEhzxS
fkRQQUkzYcdFsyu7JQdYdscS2ETdobfnvnzjg/nwejzU5jiFYDUwMowKFhdgYQYRrUKQu/HKWzMN
2Kfm3cSLxFIhAO/mWUn7RrVzGFDciQYAVeYydJvWTy3yV+BkdAIXiA3pbYJ4DzSpaz7Fmmwdgjnr
5+nszc2F4LUP0YqFNKoskW/DZKrS27acd2mF7FtZ3aIdRyYf37Jj35GzW6y0Kii1ULBiLKmopNyN
U31ahDmMyCKUGo0GrD9wgtN0YFgeAatGuEJHzXvndU8wRSH16NOCXBY0Hl4oQUB8ItKwJluEl6bH
sQ22VYMNVkuDxGEZfUMheB0CpvH2hmOEJx++G0HAXiFi40jgnbgXccx1uFVYSxGlQkRMvi8JaB+3
YHhVGKmiWb4FpVsOi0FqyhB6XXoEo0LhzfgTEk7i0DHMvoOHdCfC+iK1b3GonryAXwKzBohk6G1l
OMOOI1A0epX1LsJRVWELYIAK33RAiNbwpJNli0lsxConbBvKRTK+DAm2aqkIH742CHBdIXqfoDMB
It7Q4NR17d0oDlEAWMTHWLszKT4djApJi2xPOu3l/2HvvHZjV7b1/EQ8KBbzbXezc1ION4SkKTHn
VOTT++M5tgHDgA3f+2YDC3vNpaluhlF/+EbqLOEQKJ87poOyN2KIfYNEFw62SUaJgiyjreJbSXay
X8BFRkNv2tl4U/yg5/VTZeQPk9bfpK0etaj0lRHkH3B94DjZT2ndfQjxl+fGri//dPiIY3vCdwop
O0RGcRhFv1bauKfXtUs71GVuG9EQ4blE1WVwPwN5FMPrwvIKCnMd5z5nI2t6K7zCr8W0T5P94k0V
HNYm3EvNe0VqWrvjV5u7vtWoLfJVzB8cFAS/Bh3FMTdKWM8JImZRqv2og9kA0ZEsA14nCvmGvEnE
E7SA4XKiw+Zz1bSXI5Ypw/ZJJ6Pq0GoUWv+UIPT5cYOaFSR/wuVW6lPwiOM5LjlDwzq7JtFBNx1K
YhOWbC6uStWbuDd/mr6mGydM303KvQ6bRpBJwlDbV5kHd7KKN7VVUCUrH+xUMr6p76IiyD73xaoZ
tDVu/VHG9iELsxVuGC0iu3zBDfE7t37U24tE+Zkj+dDHf46ACqODdSrFsY3k0ZgLWje0EufcBXbR
pTzn+9cadcmzYWGhUZLtCfzCGrdV7L2aA2RERqerluGJrdtAX7cpD04TKhzXfpBi1VL/XdnU5RYA
hOK7oN7hbjuB3tEeDevS50rw0DH+7GB+QfcrVrphAjTsnUcPJ31vo6mtMxBVZU0GbsgfrKr5tqkA
bzzFd2IrYA6J9pgVHvnvzp917SYb/dZNiAjwBODYBRZHhzwyy2MmsBd427ZW8tTPL4UZrjxsOVnS
AKVsGc0Ydk7pXmhTHPWmee3MeR9705sVja+pIy8ZXSneExhWzDWlONUGap6MLhLFWWpSrajjnVQL
ebMCpcQzW4ELQJcopLmNokTyIJaVXyXRqbYF/emevLM9AR6BywGaDrbj3tOWqmr8PPGRa+PimfJQ
SebiPBTS3bQdUos9dC9urph1exH5YzLvEhMzQoQWkmr31ZIUWo29+GF0bT7sguc/RWdxDXPKXZQ9
Cpw7o10PvW5ixIZ0cmw91Rta4ZShycOfnKCK96HE7Kp0Yw+O1TpQz9nEXfCU2XN4z5RGz6ZtqpeG
vleEdJ+Pzk0DXHJTlKBXtl6JrTmQCfSQrOZZmMzSu4DwgU2OYGMX3tbplxR7zYcRFdqbcsvgrkkO
ezSuV9ncqe0EZGRujGrv9Naz0rSrSzSLC97liqxKknaNNurUuGxMo2Lely4Hv3LoqYZF2luESL1O
Cif4xPu+J4KqgLSY2HWZ3qbEmbdyTNtDloIqq1IwPq4JgqYsj6kXPGKRi1VZVmRCympdFMW9GQKc
zOJfnFhAfKBS2Shnfh2nGp2F4ku3k4TeSdgCmpjbvZu56J1CB6/G6FZD21qPTqLt3FJrzwQUibm0
GZPBAhaMe+9sd7zImlBbuUqAiRjMZ6llEYkRGt60FPZWAX5Dya9BUlMqi77ex+Q4N0T5PHqANj70
AL6P+WeHqcnDr0rWk6iKVevNdI/aLXKiTmfq1tXpIXaah1Z4t5zxL4rRqNPhnzPXq5Ee4MpuQnKV
8tco0nMx2zenr5k1uVkkqEmZMz12usbpr8RNnsciujHHaxsIJNqu6/jagrmgXGzlFMwaQ651arqc
idrPqpHvY6M/GhWR+daBklf7nVHcFFf2KY3/atP9aGAWjZ7zh+JPKj79bSDwxJAnQW3vZf7jeq/h
qL8aevvUZOazpfLoGEzRDwHOL6tpP8u8pVvbP5Ktg/NmylseNRl1AfurCrkVRExBKWJkVt2hldUG
tuUqjv/lHOJPkV3GWK9oggNa3Ipwqb2awAuWAKbmlkEi6ee3RljhttRipnak8cSFdadphDjnB1mp
aG9kn5VOei8UQ7mCFnArHSK1VpZlG7tvL5qlWVcgwPk6d8utx0FhLgU+tbsyScFIVWEP9N8RIJEF
fELAI7YVpSe8oATVQnXHMgzfsiJ6KovsGljttZLphspKAUz030Al2+DFu44aPVjVabSpO17XiIkc
kEd/cgXVsGTHqfwxq4C4pCQvJ2f6GrWBnE+rncFp/cWMOXqYnLJ6uBdiQPOGaEe6h0O/gzs5F+/u
7GyFHVVrcmwM7QUgVPe9SdDBDeF2K6xemohOSI95Eyb6Z5x0d9hMe2vG/F1eJNKu/Qwuog+hmcNq
SEJiPmamt2tojblKPxa6cRLwYETWv1gyx3vIIcrS3B4Abqb6uIljyLHxQrAhF+Mt2AZ72jcdjL0Q
hagHijMnIVK5ibyhtxyz4cHhoUZw1xLwqmZc7nPctj7mTdhVh95A0lCAh0HkgQ6YvOxMImQ9DYF+
b5roahFN6QztlQ2lmHpaVfPGTVyxihhb92Fb9TSWp4hRFAmevh+nVgIbb0xE/dmr5Y/Ju67T5o0+
Mvq5ETgAMYTWFTMXB9iolH6IjCm+jv8ZnNGoW8L6qVz14IxhFgJ1xWZM2iFa1IwnoybUlQDLfaem
fqSfiShF32TVDTAigK9917ble+pfosxNmnfPUayuQ2z8lgU+n1uO9TU0Kq1aW2YzvRCAwytuwhyh
iUo4I0Y/CTqEXE/h1knqcp9orXisg+LEX5sGp2ifiolvcOYm8btRA7FgqNtQdv5QtOuyw33gX75l
fPOalwPGqS+RiLdpbpdI726xob1gb8xu+cwp3LljvQ5jcspZ9BpYpe8u1k0/kgC0EHOuA7fGGv4S
9930XmXuoakoCBdmS761Gs2j3ZaPTZ/G535Sk+/Q2hxdXYJLU8fZ4KWcKockWpGkz3VTLQCqAetj
BI6sVSmOI1LQKs7VT15ieOlVd0/6aessKkXhmJxE9iOs5QCbWc9hDoogTGs/Vlz23RDaVx7y6Zsr
EfYSzgI8rz/6CRpciOsNxxbepxVHVOG66QpgVb1MeTx9aZkI/9ICubO/1rkGTjoE4NTFu7AyglWf
WkTmiR4OPEyPWdUQTraxvl4t8CpxGazDBbLl9tZT7wBOoNqcOra9G4xDq0xqdWgfKRzD3IofVFls
jWTeDkQGJ1AL8wXI55tmiEOuNY8jN/FqqKPHFi7UKgysP0AWu2VGMezRD8Q5Sk6aLjZ4ZGvTooHZ
ZM+u8WN0dAjizO8y49ErBpqntEOdfvwnx5q3aF0ehiY9xWSu93IOHpOFZyj1nVBIU3TxIG92XPrZ
8rlEWfzY5OKSO8AlRDiYQMyN+C0LPtpEnWX36OWPtV3swxG7s5r1G8KUbYFXS7NdBZSRgletf87t
1EIUtAp/EMmmqjMAxeoSB9+V8RRTwITXhibXGO9T5dNgkOhyaHpqztfukFxjWp4zryWti7SNVgS+
WbcDs8j8juhxdEBE6zoSCDWdo1Py+st0DgN6/TQEIEHM2PrQRI5/l0IDsJnQEerhq7qPMR2OpLM/
J0VGD0/Tt8F6rPUOguyY1KfEem6BElg8zDresT1iAiXDU1bqR9dG7YlRgGi470MxrekgrCQonDVZ
4UPIsWfyIOmNi3U4uW8qSBpoW6TANPgYEW+bCi73qug+Wu3WokpPIK0q6du8eSZrQUUGK5A8G9OZ
eR7NAfheEarxPQofcu2zpBYwUlHUnPBvucFsaA+iqHdaI947Gric0FPk+uk6hk+KqnrrWAc7EisN
QlEy7AaPpAGo8kA89Hn5mdKCwPsNfFllB6/jkTx2TyRD8HefEzsgVWCtRz77RHVAyswdhXYe0N6u
UD+0Bz5bD+s/eLcRJjDix8kFGRMD9iAm2lOSg7JqT5TgHKiIqiNZ6he9n0pM+l+Zf2Xu+wQnJoj+
dW5+8prB13u5ttOPNoaBfRR5vIMw6AsAB+gKV9qv27bl2KDr8BW1bTpQ0LSK9pSHf1XJm0XPLw3I
hDIUOxK8/AYk/KLa3AgzoyUMhozSJUlb/OLozcEU56DLJ2eGMIk+I2kcYEsctOGe6ajIqd3vm9zc
xxqBE8u+W8WTa3xlvbGinuEPpXzMMw71jUm+VQ6w7Zr0RgrzFHBuWyWF4et2tlFGsylmVOpa6x/s
efzOTRZu6LwJVVvdcZ0Rb8y7lYvzzFOvLuJD5s6YE3lEGFPIN1hPFD7e6uFa4IQE46tOnKQK/xR+
Qp2uG/lWjLexs1Ze/lpOig8XFqw95/dZ68VxNIsDMeN0wI5Qrb2zVecTeDia8XAWTYkoHG4G4z2e
O1qW43MmP7ORUObgPA6tSfq1WNkEO/SAtNWHGbt441BdO8956S2WEUzQU4qWOGGdncruFnh9+azH
EZqTtq8TAIQQcPPW2zjBU5wEJ2nY1LI1SqjTNrFCf07HdSolL3533RX3OgIbpwW8CB9H87kASudK
mV/s2A+7z14eJwTfDiA+fHv4BOkIp0cc8Xn05sxZCpBqXsFx4aNDoIyOqXto4/mghceCCZmEL7h8
N/aL4jWbb5mdby3xqfEaT85VeVQhWVdmiEg9m0NyofmbiYmXCAhVLDMidHEabtyaqBKXzHI0NLVy
H8//AkNtvEQRUoBhrN5ck5aZbFdD1l7QmMtxkZ7nq25xjByNrSjCO2QYP9ONXWLsIzO+NvXFSnGx
SiCuicmohLoWU3Jmf8UBnN2tZmACQ0/tKHAKX9TQHk9WdrHFa6uB60Eu2hqxTvf3VxWvRovxBUuI
d2DlPNY5/6peAldEEpHZHkLZFg4K3X3ttdFJPMeYHQO52NqUvjvvJuLj5Vit8bExeK6N5LoNd7U3
fhjJw9ySi9NWSCz48dW5KHYsUVgjEXdwHaOYx5Tcmt68oZv8rQPCiRyIXE1+XwqQmBVYIO4Cd3dO
mtRq8mY5RqAJ8jBL4LF4zttEWNsv536fcgRjhPLTcj5IAiu4BRTK6WXzJYroWingGklOuTsipfo8
0HjlkNA7nNcZhKJDEGQ6pXMQyObUckDLzpWOaJv153buyj3o7hsp0a/RLj8J56Jm9m/A5eq3ZCBl
RYmTsVBPq8vkNR+pep+XOK9o258yi89NTu2gZ1cD1eS4r3w3IuTmbnMNRgssNERyb4J05Wg8he1V
Nd0Cwa88fWpsb3B6Uv51Gb+YpkDigIxDfgR+vZITuWRc20XyfU45X4C4t/w8IR/aY6tV56lm4C/8
3Hud9NcaqJgMoBt0qxmWacn1CYl0G8hzbgx3vf0ZDe0Ql81Bul80Lx8TVFgZ3wPR4co0vjNPzDL1
tkFJTstDlBFy8aPgXY5gr55Qua9NbjB/d/NaWqRryBVhntXd05wtmN3O+PDgJ2XehzsQHLaNjUfu
ghEyXjm1y6Mkhyw8XwS56CL8BtfWbXp0SmIw9SoKHMg0TnFFLwAcG4PLTM2BbRz8JVsRU/mz9qTd
0lsRNOmHPQc20SbQ5rxyAH91rk81z0WR8LQPztncTg4uUNt/pHOxjlKWqWTGQ5iTOhVgyoK2Biwh
L94QzseYFF+XQnprjQZhjinF1apNknAlA5njZaAhLU7OfnAIYhdmisPbaN+l5l2LGR9XE+Y1Sz33
5Mbd8DzM5pctuMPpADzqqEPKa/76rj5Q0QfAmYYdtheKP2xdtW46PBGlHjwvEeBqNXvf0jE/2hxR
nLlb19bXhNW+gnaokIqQWMLBzg+ON13a3qh93QGkUwShQhOM6gfNIhXYc/rorejFk6FB9AWVI6Kx
zv0EmSTJdeMh17cBVQjG69sYEbWbNFK5FNe+vGiOkVGJuRjYH7ea59HK7Ra+DdlYnloiDt44GHpc
Qt58SvSw27mjR/yt7nWLQDE0CAfpHfRUs68c9RYqvo16NBVVgLdxdPcaTF4PKk3KaqeVYcpXKqMc
weQSxWWFxnyzwabhEG9DMPJNGx0qKc6dJ65ONKwyAMGrUip1TGaxqnovOqu0EZts1sTO40q6O/Z0
0suQbkZWhOGhSK1sKypnqkiBZ9kb1T4zIbjuNLu2NWW0ETJxeo5JAA94noTPcdpXcuW0EeJlGvFz
N8mULBkkn4R0d9QMy/ZxcYxTb/I7tbgOaLT0eiEPu7G1DdiOsWtF8WgZsngsdQxSbwqcG6CbemcU
CQlhO5YvDqHJdISEzVGzXLOigGZSxdlmqISizoVUMUeiewLRZPgo+vp9zATMBDWxSgO2O151r4jM
EUWKp4d6qPHITXrn20pyNqZ97sJ11J/SoPohzKmn1yKQBmJDWBofI0H4P3Yo6MCr9HFdjShNWVpD
uIhFuvLCuf/lHhx4kRj9bS4bxzdSMIJTnmAG0/y95Pw5kgzTwLFq1vhP4MZAYsCgAHXlIldUsHGy
KJP3xnZeBzAFyyKZfUJ4Ywug0vjAcl/gDFV/6yWxcpP+MxmxUd+ISmRbijLee5hGzLlZN37S6f2N
itrs9oU9Wue6HY2vBur8KSTv8FsVtA6ARTPZCzor0ajtvaAjQ+3NNUqbHfVnGl7FfhRmcbY1RCeq
InwXHc9GZR2LuvklSlXdLC/i5IgdyftWUUzh1YTWQyKWuW4Uh0hjLqPe3FPEniwgN15NwbNtvT8R
KwNonNCGHRnnLbLHaPnUi6ZNxIlmV4G7gvwb1exWCvGzOAdnU/bbmE761HdB9TgUqsVAmctNPM6f
XVDkW5HP2a+XlHGzaRGLsGKHyuBtHBfJQ9vDFSQM366hC7DVw/A43Q1uymCQy7VXjyxLKXp5q0Ug
PzrONYcqtfKLHOd6JxtLXnPOD0w4FRNVCalX0j7VdfIytclbcaTTBiy0trmv9fKcJB7yIOy1XVWr
2DfdouF7azBUAqK2u0IQfp00nERluv8qC+IZjrZoNjbplhsFZ+87W0AlyQyHfqga6xI4ltgK5oMj
CjVDFO/SWzto6s0ZgPDIRtr3Vp/arU2FC7GysuAaUe+9uqnhbAYwxkeCTRVVAw1NR9VsYOD5P3xn
I/WIXaxpnFmIyMGOaQpxbFrXPE8y1B/1LqRgURlO6Qcedi4HMPp3sVbC1kspe4dG116IhJg018op
vPcIwH5v6sM9tRW/X0fj7Z2G07j1+i66WDpuMPsd2NJjQ+5C7u928EUtkCaVeHPB9jTbOo8VJM7M
/RzSLgRWmOZzveEtpj3KlNiP42j/RJArZIYp+Jc3Sz+9wHQiiqn7MXGqAoki8K5eiGrSZB4E78Rx
+Vpi66C31l0FNbhXTEx2SVWE+QvHZmlFBcD6zcwC447AA2uktatMv9ppukTpl7i7jdq/TgmR+Jrm
0jLXdVnCRiOnMSTWsHFMa9mAo20MIMgPThVOOxWMyUk01BTLkchQ6LCexGVf22OQqfih4nxRSye/
JgyShD7G4C+ummlcBXXoXqoyviuvmnYRi9R0Iqjbnhgtic0ZlbiSEuhpFb6PqWMS9LXexrKob2ZX
qLtc9j8NCfUZfi3JZx0Ee0Sk7lSngf6+PAq3lscZSlbF9DKKgS+Ba+IxTKW1m5qlSadiriKzgUFj
ltOzTUdywc/qvmsQoonRJx5EI+mtjjWUlaEBSbByxeDZm2hMqA3R8bOqTdblL2zn2gbuaK7yLB+B
L0xUHsa25o4I4Ta5uvtLwxGXxnK7bVnh+nIPYarULN1a6Yz5/5Ixgltuj99lj2PeutXOmwec5C5F
jsnUXFyd0uP4lLSM911KbTFqKATYSnIJj8Zu8kjOtJ57YFcXir8LOqIU9bHmnP1QFWZ/wbQ0t3qt
posxtRMgu4x7LGkI4bqe/aiCwr5QX+hv02CpfV7W6atbJihOlSfNnpiC6q9UX1CZglgEzDtDeled
irfRosZ2Mnqc2B10m/huoUxYmuFjJ8HhidRrnLjZg2V7RFxZIvFGQ1+guKXvOurCOtda6ENKlfum
zLfeYLJMZGiqTcDU+OJZ/bsnhetX4+LcllPWv7qAhhw2jYHkWdU2+AGE6Q6qXQ2IwVKpvLBjAuc/
XNbt2Tk+UoYr4ZoYlSzqkzfH0oll5ahAOMknlY7Gta2XaixLWBB60GfKUX0HlKTYfaXIXozwliDJ
Auuumpk1BzjpS6o+kH6lcgRPTQS4xXlJLKNwYt8Zs2LDwNDx0mAQKShMsctsOOSoedB6dY4vc/Ap
w1Q3eWDbhIY8ziCbsPTSL73gqwskwQIj9yyxSuMlf1Ermk0sA+Jrr/Pgtwh19zwh+9VkazYzlcuw
Ttg64ZXOWohRHLlA0z1Meuc7Tz3CmZiSN0IcBj+ocXY0VeH5jbrUrkJG/N5lug86Wj0YT8o+iBGW
PLJuyNF56oIbVxvn8ritWWOkgvixI9jIiOlS+CJzHLO0DhWIH+u+ZVnT7muSdROt44GvJXR1UMht
K5ckOTH5m0z7DsmIFNvVERna+liAaZcBIFp208ww59vkreKMQOarjuWmIqf+N+Z1THttttelPXAk
SyPVolp46kj+FUcn4r8XMx/PEP3g7db3FEQLK4McPrrS7tmjk2n1v6kr5780y8qjN4sppUKg4RQY
w+LAqvCTBIZ103iSbyUC1FEOQ1wSjrGiB43lbD5Mr+409sjkY9Tp+1kN7UcXzuEm9CymaZhejx5Y
nAsaFlWcUTJFR+qDakPEnQjAG4WDkMdzH6j5L0uT/OIFAQ2TbPbghEmKPK3lwNIXJP/mUjU+oOj8
0ZMW6dgsmuZNw9a1eJOPbnMDf7KHC5mvK15JB9st9KN0eMOnoyoudUudFo7fdFMlcZ4mdh4D/Mmt
cozkI3KBu6wtjq2nXushXCrbZ8/j/FkHqoKP4RHPSkosV0d1r6LlolopClwIdJ1zYtUtAcXxwbDD
dxR4wghiaq5ZnRi7jkrDTYkAfzpOHe+lsfsKyGU27oZcr32t7NsHQ1teDIoNMUHl5DxJu3kmy+YW
xJfmyb3O7FXZcM9o58jQze8m5MOMDBny/gxrbPYCGc/FGgJ+N48Pc0INyBjYT0fAx06KtXJ4RKRU
2N94mHz3uIoHbGEPAFlS+eOoURSIVXIJpoR7JAgT7oXRmscv2wO26YaXLMD6iE6edQ/yKD/aYdj8
ywuDt1NwrtN5h54NQKxjBGiCeessHE4G0lMdolOafYHhcrIGUodNtxI6QOYxP5kLMbNrPIvjZDAr
bnrXCFmZo1GCZkCxfvAkzA/eHMGOrGIGXKR0rB+v1oLXPi+ifYaQgXuORa9WWSM0BvvE3jiVbpqb
LCtYoGZSr5RutMv1Zg9j6FUg//Vrd9bDu2scHbPZNwHyetWMmMdlMx8yB/E+DptNJcxTOrfQA2E8
UhA5B27/qrEZZWNE/DSJkm9Nv/8Zev//5YD/yxZcWFv/h3LAev79if7XcsDyB/57OcBlWS0vV0/X
zQUkYpC+/692gC7/Q3jL3gJbmAstxDb+ZzvA0v9DkNZ3Hcd2Lcu0XSoF/6Md4LIJWXeR1ASHT9O0
/t/aAUBJ/rd2AFvcTUenF7v8MLn8/z9fbI38r+W3HOFdFmAQQorByOFIJzeqZN7e9oyXpNDaQz1x
LpgS2IZNHFAZ750vgz1v93iR2zLNAz3gfrMD6iGukWRVvk4rsz0PSwlK68zLXFrF1TK9k5Nzj6eK
3qtdOFen541jteUBSx7shlERwFOn5eVTRTihM3E5C7PcKy8c/y6U0+FVlhfPyj9JVf2UY7A3u+av
1bwLsNcjR/7HCIGzZ7NLBuLvF77u4L12M2mL4BiOxyKJz7r7ktbMCYkgn4PuL+AMBBPb2QpCHdy1
1Td/u/UQXgSrgAlAz34e5/fOU6gGKbktYLX1K2eVw5TCGOi3RhCeWgtIK/JuMqOGXST8MsSBcWVp
P0kqXmZ7PjDyXF3MRVXne82jvIluL61b0nzMhQU+AF2DWDi95hWbGUJVsjt23dDOcmy0ss3Uv4Yk
bfgsqaiu2NqmjKvsjjXtYpzYklfOL2RF9mnhjuQ49pl5n9DKda19bsIvoPbs8qHJ/BTAWc7I0TI5
biddolYG9zGafSsieNmIS2Sy/1MQYs5hxl2cOd1pVvMTqPDYGpjWg7I2kxrPjhhvEdaJmqL9EMff
KWfg9KusUhhMgu20RJkKNqJJuYvD6mEq9L1HeM3QGPSTCmJB3h0ke1seQn5shFaVGkcUyka+Jh58
MIsQ5HinupckFRzYgYmLHchZ5EWY/uV5SHUSilq4toLmMeRh6+j3oLD8yDGoTjf30B6eGpf9tbU1
7VqjgCKa8E9gPD/wM4jn2dNDWLonYyDW78QUTNx5K7oZvqswt9VIgsPiQ57T9N0gd4bYCdd41v90
8WvquMjsawAQy0s134U0IFsnBzDwVhm2foCDvmZv3oZ1iiOJEvnSYjYNgY0IDVJ1Iic846DBtu/Y
kWXWWBRtyT66i2H3f4mjru2Cym04jnUlUmzMfPSRY/sMPfBs/K+YbRFmcZqip6YeN7XkLIhK2Gcv
cNygowbELtnSI4Z7m1QQ0dxzCy/ZZTONzeuhiP5FOuhxPXvrZP/EUqWDxFobqJ1NU3f1pudyptjD
fubWqdY6Xl9mYpsb42UqxQ84qo9o0n+S5p1VFS0aacBpzcubA/xkp3GOA3mAvLg1lvPUGxQwlYd4
IbgM7WHvpsFDMOR/EdHPVd3hqZkgLbnKe5bJWdd+HrovRzY/XlMeaSjxZXTbIiILGmOEqsURtTFa
3ImxRwvePJebRLOMv9YTv0htw2KJeNgmPCaCGPJXciJo5fc4sjQl7t4c+UK5D1A76y1rlav1nAoI
ZqN6cpIQzTqdN2GdLjE3sk7a7B6iEv4uhcRpwy4tFpZF2Q1ueLnhJPMycR81imeDyPY0DFdFATaa
KpAFUbBgYGajSo1h3f2w02FedflMKG5eqSr61t36GjksNxgH8q/9jJBAdHyNgMEjKDBxnXqLFK0H
X0F3pjM7jkGS6fa/kWnIZbpcOfIkM6d+omJ4jgE2HTCkcVunl75I6anL4V6HVLnI5a6G0nwi1chC
5hgFp4MU62aks0XQPk0RxoE9SRaEFWxTSnczMdzCVu7RxRne2mE174PGyf1yyYSxLITpox/hEKfx
ZyrZSeJ6fl8GN84MMAfTswvU7xl/kvTsdIdre0oc66oTIIGm02vhvKmG+BdX/nEegcjGnv3bBDJZ
qzQh8zhRWfImafojEaJjY7K4IrfUfegt7cPoPBxNm0F3PdFtWbVT3+HjLKtUa2YnSIrYbME5GOfm
CsGVUSdD/LC74uxYQc0paCLCW01Fd+1qMwYNBBwq9cgRxksaTEFij2b87JgNcKIyXtA9MCgCeLIu
w/OT1ljsMqf7wTNcMGvSTOj6AnmBOPRrA/tva01R9cBFkvgtfYczaBVFBNizNmFrlns7a4GYc4Lx
sxAxKechu6knO/BpJSQrXfEWYdfitp4bvkGN5mcf7UJDW/Ns+7GWuJSeNBPLt0X6FLrwfZu+cYFd
VuVBZ2MhGzL+VV34pOOkGrVWklV/bNkFfQ4oRGygRvWQhS2qUk7MvYPCUVwbw+y2RgTxMNJorM6Z
OemHyWEjMkMJjC9LokmM7rwZ56G+tcbc+5P9rFmqOlQ1a3Yq1E9wjX/G8g4M5SfoXbHBX9uACs6P
adWpHVvp+KRpjgA4oGDRmfu07KOtTSV4E00pyiQbR2i4shXXi96WCPMkjHOo2HJoLrXkdCouppOk
P6SxNQIQY3IM2NK3KnPC6XWiqg07VXlE1fQE+zjTd2Nd2ls+eGYDW37nCZhpkxr7drbrbKuV7d0y
tcFnJXFAJVrrfKvKu21eL/81o6fDNDT5jQLQl6FnamdVeFosh9vntfs8LvuBBPwHo7Tqcy+YFpxX
YEjebg5ZttYkdBliffiuFE9Y+o/xybVGSJzsgN7n0pG7lu96jWw+qR0HmyaeEdqL9lKU5mPpMPsI
1T3BLDwPLWt2Inf5H5lddJpao6gPiUXIJ9cf0FC3hlHsyXY8V8FfMVJU9xD+0nj8MnmChBolFF1s
IWj79Jz2sgcsZv4mqA2jd5AlCYfCOiwIey9tyM2KQwtIUacQ53bDRklnq0fZaTLheQ/velA9O1p8
qMhhlu6Rg9faqM8sQd43sX5P5pAyBiYKKzJqsr6IvuyFL9Yta3Q0rEmciOrK98BI8aSZiXesssL5
gNNIns7UsXdbSXIzEoN+y7T/xtyZLceNZFv2i1DmmOGvMQ8MMjiIpPQCo0QSgGMeHNPX3wXdajOl
VJ3Z9dYvaZmmpIKBwf34OXuvbeh1myNvXuW+aNdp3kjop8IhDb13Ozw6qtw3BTx5gEoGcbDIFJJt
h38o38yDzKAzthWopLZ3iX3wCYVKwEisXbDZp5qG75mq2fueGlSUMX7Fc9946TqOOrEvCWm/90yf
rTK2ymwHrBO50ByiP4mAtFjwVVCLdu4WmiV695mdisd+PvexYzyYsVR7PczuQcepedM3pfo2JXP9
UJZtuY2BQjqIf+fwsQ5LFJ/2xBQ7EArJe1GP/R3eYAIgKlccyLOrXxoHmbcD6DRdCc6Fa8BLxaEC
kfmk5sm8cNbUC87D/czNGIJHN3T3xCq+uaSTUt7VqrsNOlIsRxxfsHhqYdyiCSGOCHjuk9BML2y+
+qqPhX9faqoWhUrxmJl+BXoInW5p9A1JtoxEhB3DiR/otw3mkJ8a4rIWGAVpA6wltn2wGfyPmRed
epm8Wi3yNPKBhftiZkih6NPEzCu0ukpv5MGUeQsHwYvhgqkqCL/Q5JFHxyB8J10oChFhEyyDBOuZ
eWucixQ1yawWlI3KibWy2+xk2wOGJ/ye1I6QN9/mnkrZqE26B3SU9H7wc30B8aleG4mKcCQDEH/G
kGNRKtDBvs9ZhQ4VL/7aiLtvrtcJFkfb2KAidlDzo+mSLslqJSD2KNk00O/qBlQ9Cu06wlLrJiNY
tzw2iMg0LiEhxEEzPjspiUrTcGuNJSrbuB/HM/V8u6mJFVqrCcWwTsNvNt3OzPSYb6bFTSLMGxmz
JU5BdhQoX4Ih/2KT9qNwy1YOQ28HxxKFk90GW1EQ9DA2Y7Z1I/XV0EzaPMPc4XWs8LqUM1aA9mrp
LFrXGjYBiR7MF4UN4CK8cMK/oAI6AlXnGaQ7kA7VlpDYZ0Qjqyqn6VcbFhWhaI9kj8Un0nBoMFk9
Gm5DYY2JnJd5EIw+ejwiWP/Q3ATfJcZq9gQ6Xt5ESpGanOrJsmokl+PsPOFQ0oxNaVR5wMcI/TCt
XamgF1aq+cKcUj6kaYp2OEKo3mXeic77Rid+xJw0K+/qRk+o83nwgygNVwJTAt1Y4xT5zs6q5MNk
fisTd23jG3P7Zh8K6GrduPUJwHIKvDGeGhmvWhXWznE/4vkZUq5ej/3VLZnR0EjFQ0Q4LFPvW2n2
7xpPyIrMvALKnmh2WcKjbrrCYBbWJWit6SMHHAqG9CxmzarYI3oSfqo3dDHZPSojPxNfcUKNehsZ
rT5BFLxWMUrWxHeDfSZtxoptvOejED/E4aYF38cctWjHbdbnC9mp8YudpSr/AsCHgsuKkoOb2PaL
wKh2BFRDKxkorrdzcuHeEs9LoHSbwYuyE/RuZkazcMmi4WzHS2CGVr6zltTtUmTOIXDt+GQAAfqC
lUIyrTPja2aREtrFtv9iZ3rae6Jp9kwdEwOTzihf6iCar17v9V+UN2WPvqutg3D7bqfh8CQIfKT7
Yrlddol7og2ywpCPRUZsfI1tE8dyYHqcb4b6aIokfxmqqXmKsiJ/o0fbfe+pNSCNaeOEphxYha7N
7ovsfYa+aaFORhxk37woxXrfE7i0d2gFEjgsc2Zeg9e9dq4VPqaNih5MTYbwqm9DCl8rTPInbU82
6FwHxW/g+YQtj1YdshtW40GrNERWWfhPblNbu4DI69vUrcR5NhPOZD4Ppufn5iOuf+D6SWNcUPQB
52j8+nbBvQHb8CqWepXZHTE3c+2h9J7n8+w4HOMCtyleGNGEPDQT+V2icR4lzeTXUfrN0mSb2hct
3Q6FE53BZzoK4xHCCE3VPIWP4KrjjPPvOEYJDUXZNdbDaCK04mCrsZsVE7mIPBanJCAF1QqS+DlT
jrNFMBtdpdXHn9rp8ay2kQM7OUQDtWi9IBXObt0D4LPM3ax9joq+UU3nVEbsCTJF0jmiBkY5TCpg
azPvKW5inlrI3UdqzzU0YuT95mIfokvhdN4TUuIr+ywhMD2VQugSI6CdR5HHnGnScJOFQ3IwRyOn
JDBiwipm813mPR6AJtxAPE2w2an8Y9JJd4tq65iEzGoKTuxbTdJNFBp0dGX6WoZWtrd8oiWlA3uN
NdtPk3vltsi8AvKjqvQr1jws+5P12uT5bbWkY4IIjJ4Y+WSQ6hYqQIGWiwwVRAzF3J+zgXNm/DnT
PHGIzgP0/qLj8Ch1th0ck6iEFph5gychQK9HIrJ9GguSW5i783PZcFNaBNalDOkk9ZRNzgTH0+VA
eR/4gLbljCnAC0HMTz3yzC8UZjiRaT/QYAocjEk6fhKLQGu2y3JDtXoUfnlwib5FJWtGnADN6mJV
H52FqAJ3mYv3F4rdLW0Qn5gSz0VTKIA6DLQ2fKzuFFZSAjff2RYzGtRKSMdE9KHA16qcsPkxyb4U
uQF6a0CwVcNRl3noHEyrRetFWBYp9xVW7ODIpXw3bORvwGiYKbVUVdH4BsPmyiLHGt/NOd/2fYKt
KqpX4mqntUf/REEHwx3JqYAZB6c01QcsCKm792YGY4OJh88zjOcOOFeb1xxSZXXWDdY4kXoYWWNi
gEJk0k0QjZs5zXvUmnQNXVR5AheCE9ygR4uU+lp75l2UVj8MMug3XQIrMGYlAdcRBmQglc6eXQfz
VFakWwaJGosdXZUaDeI2L/P6UPMKrXOrbO+jGfVf3QYsLfmqMtuntBxvQo2LncCmZ0YPqNCCN/IU
ejSkRbI3RXpZBmqaNkWHhtlK5wsWdUwp+cJsuEShsMFkdCkK1TpaV2QfbVsbFl4rp+/IDG60DL1b
1uxhG6ErRig7ExRQym0BbWBF6xdNfHyDCj7bArxQb9EMf4wJPKipcvyEK+Lu5uUkCktPbaPAuk07
5yQjSVqUessS4vqcyLvRLQbjVJjmHVFI8jIOGDPSlnnfQOqXFU9n0ly2OkH1Gpjup/AA0We+vDA2
b1HTP8qmKp9BIvpbZ3GVwm8YuAwIrcYembmIK3KQIZfeGLSgHm2baxPVAxCCtrtlcLr3ElTkBSU9
E7VnMpStbT1LpIUAgRdkl6BH06YU/sUu74FgltGXtGTCLwvtnT0rpGAv4mM7l7sg5Clt4vFqZrn7
lNNvTBjF76IcKb6Txf6+LGt/Z5VIrfD0ZSvq+OAessyPeoiuZNmc+E2e2RMvBlbv3Ee1iBf0EE1E
LJPXtTCUk6ObOFDhSGMbq4JBtFFecVLTb3RJngvSZG+FmV57RVdvJyc4Syqemuynb2xWoDVlgttg
DG50ioya0bTaDEzCrn2COIjS4GJ26B2X96IfYD0Hg7pPpeGfiIb7MPsYur03//DcxML+GAWPYzbz
2qflvWEzils1o95FWbM4eeuU2qNEslmafbBr09k6VW7lAjWT0R0EyeTQmmT/JgPWBJQyJTmu9pqN
65rhdlonlfeMtHSPdr7bWH5VXdl49kUt5AHFknvXLS6MgjXYdxVJbfljADWRmTKarPnnrsQdCSco
GBLMXEZpAw+jhl4ypofIYUWduh34byBl1qbT9bPtfcOI6N5Fo7DvYg1itNz41n0fE4ku3gwac49B
6Q4rHJ81XtoZ40JjOo/4CdJ90M39UxHSU5mDUd+hcje2ZpkembSJixvrCZVU8FUHNYVh0jzX9Mjo
u7PwakiYK3vAP5nJJZpyYoLoj9WNEmO6IaBsWEEASM9xFW5IAe8tFy2ggduvwRIX+P0WfBqd03or
vNLZpjEvhPKICOiMKaNQoUur6yMm0KMwDaCPEAnRb1UBFsjkC0WvBTLPOkDJUVvXRVI6xycQi+6L
CLz2Erexu3Jy3yWhWZsAL/p9w5qbon7BPA940uLkb+dY1hoeQo8BxivWd/Cgdemei7LVZApo51A4
MqZ7QNlVdm17YbvEH9dP7IOq+oyRPY/l4kkKRMzkhNg/z9I4zLLYcE8iZVQRMlXetV3+w4r8c1oX
N6MX2cdUp6/NFIlzj9rllKbDMc+jioy5HLZuOKP4yCuwFphfVoNuzY9AZN1+sPRNtlx2I+ctsVvw
EAnEZXOatj3yG6tvvkszRK5nhCPxZO5wA9IQIX7on5jbNLs8IP3EbqzolKMqJiKsfVKhh2DP3fSR
c1pIZhCIjF2vY3akSA6Y2dBQYWcR5oYAVYxtgfuWVhguUtnbT1UwPPEYXEH/JpvKjj6ofqybSqKc
GDz3PLrGma5ZDgqRnrCc0N8XdhVRcoSIMkGpmMqBqEGMKdYrPN94WNdlbl9ShajIN++YAL8YGnB7
7uQwOyK1r5V1yqMETz1ZFassj2/g056c3BvWQGgLju30zWh9ohVRNksVmutcwQ8ZJPY17FcnYir9
9KlIL13V3HFMRUBFFO3ke+z9kDH8umNdzGFmGz4e8BKsDadfGoi7oGoujojvese81wYNTnQ/266Z
Ec+78s72kcHMwzjuZPZhQCDIefBLUZIPO+bpukzagy2669ipR7fLo6OrB2In6xNT4WntYOgBLLOq
avEeegkrfZK4+zqBpKH4H7D94qJMvS5fzy72+MyeNpn/TTTik1L74Bs4+mA57IwpeJS1uimm5K4L
9XvhJDasEofYvDKvtlbkDneTEZ2biRNc5c8vXUS7KahKNu7b3MjuZdTRX2XZmiXC2elQdGDJZ7Qr
3ihPg8TwweXHRQVBt62n+z4Q6GS9mwESls+LiURQ5cM+J0MML2y0zZv2kdu6olDK12FPkdSG8jql
ywssWZlxAUQ5sjCnnM8axrLP3URnUKyLmV3DxzpkxdHFLDj1Wsh1qgUNE7nyxWfbRNpE1xMlcRBd
vaVhbxov2k3Q+k4KJ6SaN4HNy69VOd8lJq/UYJc4UDR+KXoqr+hB74HtsPeM8lhoplM4ImaMAzE2
ltyVX23+Ss0zPSyZrZ1+7+GI+DXsH3eXebdS5tCW452EP1CHuM7qeAfyc1tp3nvza2aBeM+970Mc
fovY2zxg+HOxtSzzaWouXmFcnFGjm3HWgTAOugeIA+a2DIOarVgpSkAop0KY24Ze26NX8uI7JaSB
uK5pv2H3XwFFe5RMep/qdnQhDhPBZtiR+WQT/EDioBsRM0nDqjxzWD45BcGikLbzdQSu9jQ5iP1t
nmLF+YNutQOLpu4MOAlAqUsDRT0qOdjnHJuY5q4KSFsbMjrZuLHKLugoXFxIC0FCI39WAYGfHIIq
XWTw2sif7vVdmmAfMIl+oQ4k3C4sjftUNycji+7hl9Fcd+5iA5819PY9NF0MVpJwO0QUJ+kYw24M
ope0iu+mJj2aUZNtqmz0t7Tv0OTSSFqrljjpXIx4w3z/iyrrTyFgkk4+5041L46GQT76rICbpOxo
chWE/xq2U+FR6Q7KIQq6nx9y/Enoe/N7/FDqPu5iJmrS4DtBfepuLWncVHG7y9Pubq4tgioVNc68
76YfXVjfCfehQJisc2hiecY5rmFEnJU7q7X2zlQ8BMi4rE5ynntvu3hHWX/oYMGtC5auIzmnu0L3
eyGDXUK7rY5qxt6EPShSc8wG47bAbXyjzAXdfu4KKEDOk0dksM1yHsX1bYICfOw4gdlDtdw15yuY
43ar29RZdzq1no3Oi9ZIhDjLDEMYIiHTfDshSZX3nrAKrNPmmTChHbnYt7ET7aLmqGiBjDeuHwP+
/CE5hmuw/jXVAJRuZjcWZuRPAlvZbUe+FfzdNCGze9zZ3Q+AssKuXjPVvIWTcRXDIjawN1GPqR43
dJXC7QSDBxRFJG9FnK0rjpuKZbjudsoDgKLY6mjKZN7XPM8WHFGyoaAnSCs5+S53H5EaTu8kfApC
JrB+S1ZD6pj+2tOZOJIvzHg7rDzxAPcmemyitr4WOQ3BagaJ2zaG3FvO4ti0GyLLiIrY40DLGNuw
Dq2bdiCrJ++hh8MNI+OCOj44p0HoLOICvuqEGrSqdHsK7WLYd71bbcu8cJ6LxOLwNrYs9cqinyhJ
JtniSr5zVGF+dcFFrd1q6mjcZtFn6/jRUaQs0coR5Ys24c5Sr8bo71VQPYxZCGatT7/YjN57EL3B
dBp9hS/Taq8plcDTSD2/jgowy2bLUM99reHm+3n5qBrji08IHFP/7GuIwbYqBdOvjPWzRC/bCoww
cfPM8LzclxMMXkhL4WrRMReJsfYCL1rRlg5PlgzqTRqSD6/APwfpM6S5oxXDeHdTThcVibtNRkeQ
Q7z2HrogOJHBqPcVcj3p08YVoU0oOi9KK2W0RVK8qmAumiygDJJoBxPCydGldxkJ+gu9rBa8KEN8
QIF7cqxyWBl2d48RH/NumV+BBBxmad9GGYYW1/+Gmv/BHoyTsrubOYPd5uK/sLDCchdnA9WVumYl
efUESz6OQp1yu3t12FhXU0PGS+fELpAeA8wDln7pkBAy2tdcxJvAoCFd2vZClLzxdXHozPQShsDz
El9/d9PPxtQGYs6JhwlEj/Do7topukcOoZi1aWWFCJLRO8MXMkH5Sf5lGqlLM1gZsRHfOjaa5Q7S
TTgT0Tmm37SEYVFF1Qf8/O+2KKmsveTUjFaB2cQ4hJHbAeQk0hodvu3UGDaik/QQ9uLLZ7pNoGco
n6kJb20Tzo5qEGwLYl/j6dYRwepnJl6S5zfKZicFhsSL10S0B5blmFxLLwSpNmBFB1rZH8qaL5qG
6Ws1+/sg7k+mMy5zxXCZGG5EWWHyRqdPVMK3qcrvVNgueub4UcSeQVJYwHgyfNCwVATu0sKZjk6n
77pC7SLaFGFcfVqOIXaRJZ9gJa+Gtt51GAsaQciyo+t9UAQgNadi2nX5aJNHTd5e7Djs1JlzO1Ik
drl97fP26KkcEE4bvZkxcxnhGd9MPUHNac1PZQIuL9TPCTj940Bf49HErjreWiK6M4Zw47XdKzSz
u6JvdoY/PYCvxMCZZOKWqWG19rt063o2mFMpN9ngLnyJbSrga6nkw2Uqikq/xqiiQEWsLUwzhnnJ
IrQcLd2V3Doq+mooVR8m/Rj4xymxDkGR34/5o5Uam65b4FoSo8Es3GbN+ZQTW5geI3SK9eSn23jA
pjLGLiOXgpiLuc22tRneKQAXKwW5Bk5PyQSJQy3NZOpa0bUICWt/r3xJuk3KoV1mMAgUmceQhN6N
Ob9BBvLo6mRrzGa+KnVPSgSNuq7FkWKoaQdBnfeQ7WyNE+w1q6ZT5jvvUdOdPGk+MFUDih9caG+c
OKlOjMIYb3K0RMJLbj3cKH9v1xMYzRJbqQt3sg0YAzXmRnXa2hemtcSZ41lnwrDoV1As1GV/owPx
7ii9IgXqS13l30M/P0+y/9BZ/W4Y4V7oEMookgK4Ns0P4ImY4hzaULp5CFwKbdiBmJhRXUU3UmGl
ybP1qBXDvE9hdP2WDOc2Db40I9R7c1qaXbl122T1Tdd1d/EwI25vAJX2oDBkyTqKefFcxnQfyxG5
S6WyV+rbo6gbLODx69CGNiMICGCD+Tz19WfBPBegUW7Q+TaeBK82zKJ5P08fs9tiOitZJSMyy3Xg
vdE5JoUzQaifxPWVbfhkBdM1gBNJbQFfYj74mbljtg//MSejd9YpbmjuqDtZN6rI7+jWwQFKY4w7
Q3VjkBvDfxFaG5vTZ4I2mwW/YqxKdFRGzHScwQiMjOimaSt/U9AsY1jbwf5rk3zta5p35WQcgxri
hodahkd5PCUR0Zq9Q9MWnQoONE/eEcMibuByky4o8/xL62Xr0jK+z9BTcDI9acPfm0nP39irGHdZ
EJ+TeOLyVQzEIssueR7Nc8HMYd3UERTVxdIR8q6yPRh77IAcu73eWYdW8ukq+Tg5mr60smjZ5XsJ
67Hz9AbzT1ExfZkaLnSsko3fN9+KZiThGDHdDgsXuqr4q1OhzvDcZ1ywG1NUHYzteh+Fbb+degTc
UxG/gfKy72z2YWAEmfvdNsSnB799iM23YeCUlVfVVytRN8k04kqyomUc9b1rra/4NNYuc1PVuUtA
k4m4qGaRe50lgokho4QCZ3ITgkIlT/RI/NWVO3Y2JMo0BkpXIro3leCBwvtLZGUA5aJaTWj+24uM
bxFzE6bkbDrPQ2tfnaK5OZBe/BAQUnIUFW+Xa0If7TxkElgNoLSjcZTDybPHV1fV3q1g6L9hfvs4
V9MqkvnZHPtbApqeaouraFs7n3RMh37Yasg9+E8GNU5kfw3L+8ZA+lbJeWfYoWAOyTQrjx9qOtM0
5Fb4ee9NZI5dhPnTy74RlomYfFCPrZH+6NEfhv6HTeXQMuIdXJvph3vCQWUM+yo9Tm61ZGMZKKIu
y5uhyl0Wz+tIfdFM9aR+gI/J4Sd1NlPDqVYw4gCcM9MPsYFGjhMdoy5PrFPhwjQIhvQm9lGIBWL7
BYezeecu83W0aVF6X8ekOCR1HD5UBGzuGqeFETB1yYefwhrLtW18pOSkkFTeF48zashPGyNcUFjd
zkzZjPIhiW+T3B2mjeWaDoPWCTYQmq1bRLVgnBHSoyfQ6jwZXXCc5treBWQt4EiL45scu8P3sAAK
ExucWu0QI7jJMHOXh6I5GH7ggqFMw9fBi95CiarFVW9+zSSJECUk8k3HmAeU2xZ1IMKReG4uGK/T
W9/OBfaw/hkoKy74kB7o1jaKZx8TIKNxS9snMwvAk+j0vYmaNcvuNo6M3bwwUDTmp8K8K9v4ZQp6
NG3ecwtpaWMmRb0coa5+YcH/gXtBNEgGrld5xj1pqT+IxCipLcDb+qtUC2IySe1OXaKIwoNB++FA
FwmWg9+Qiu7M9iHpu2uNhaGJg+RhIAudeD+kU1Yxnhp005sxayE3ZPqWNOzXJOnOpfUDCh5uMc4f
zGUINhk6pvHQ+lNMoiMTqlAkr4G4DEA2+uHG9MAcMXGJvGvp9+RBcSaitvPND2NgshgbB6WJG7fr
b7b6PkuC75Nn3luQE5wwnWj+RtU87TQB6E7UQqmy2oC9ZprfbD88g4CmoeeBJQ4Zr1MwQiAnJpQ+
yW2kqqNrMcKdIvSDVvLS4EVdzi74mdmQZuCMzkjlpAqEWcYVW/a6Ye0DxOhYxzLPr7Xv9Dt4CVs7
E+FritxxhwmbjRbt4wAwbpzLl5ic9So5l/h+1dJKGhWMm8EI2uPUSs63I0lVTf+YgZ0Le7wSUScL
ILLJeLSAZ20jNSDPjjGaFMhocfwbwTN9wXhnz5LSv4rBRA44rIplCoCELa3AyvbEWW8kjGtgcpQt
DXS4OmB3zUbPR2xHrJYbX8jJ2PWj+TJ3zbntkOoCREqmCO2yku/SYomkuWJ89c3RxF/uRhflAa2A
j3o2Sjwl2bTHSQVUNUmDxZzbU2pZBIPgTkIkFr6TIbPSHbJXQ/aXWsc3fvcBBBFZjkOV5LgT6Upj
9sauy6szoIMrx9cCqgBQdibZ7OoMymHBYjuGkURtlps/fPWjqUi6odF3GXyOAEvsjYuCdOVSZ0Nq
6taVaOm3YtpgIRmCbWJXMZk4esXajPvWx4sb6nIbyehp6kgSCgLb/8gb3DqCbtsmMqsTw/8LGRfP
zLfjtXayAQG2m0/bNGtzfguGtP+9IeOu+igeu+bjo7u8Vb8nLfy/hTb8f5jHIPFJ/N/zGPYfTf5W
TJgsCsKOf+a/Lj/wb8uF+y9B4rpcklkt1wtsMtn/13Lh/itYshYkoxuaOog9+Jl/J6+7/JC3JKsL
G6+GZS5ZDf/HcuH/y/JdIi1t4hzMn1kN/0Xy+u+BrngDvQCDjyRa2UWmwa/wq99i9sMctADYBcSl
ETC+1isGxq5OyBQqcUaXFh9+tB/ETLXHXy7Rv5M9fs18xzTCYjqhBFvycbHEC4urYgXCdV3Psx0i
a3/9ZH9oU2VEcbJu2zznPYuF+F57XehvwclNGkWnB0lHwzf4QJ2Yl//7rPKE/efIefN3p4kpbMvD
sGJLy/ek+OlE+cVp0jlt1eL0IiQCd6ug8s+YdjFpobnQjvJLN5nZB83sgn0nnQmy6yqz3Hd0If4h
4RYvzm/XgcmOGXgW0y2bx2O5Tr/8Hr0osxrxLSdgNbtnYafxK0ft4aRp3yb/8KV51H7/LMgWDgl2
nuvYnvXbNa+GCl2tATINIYnT04Mi3MFNQ2VcIGxyzfsS3fPf3+Y/HzC+noWlBiuFCRb7twcMiQDi
VJwIwKMXnHlFjzc9ElaETbFLkE41GAIrWCOt+P73H/yfrqvjeTxn2IClbS9//st1bQtSra0K9DAg
tsa79UYVkjEwGhk5DFGb/sOV/fNpdoSAqyFJX5YL5OKvn9ZPSa6hgWRkQmXuGfTou8I0rnfzSGxV
b6YMNBhRqoy09n94j/7DBWYF4c01fYcv6v72yZXu7IA5BE6nkSlVr8aFiQxqL4sU5n5THtPlufr7
a7vctL++u7b0Jbp/J+COOv5vLq0Rtb6X2TWOUeGK7wCceFIVRqJ/+Jg/b6EjfNZO1/f4Yc9fsqF/
uYUF+tfAqpBpDTRzcfmmDC5COp7vM+fY5h/uoLk8/H/9Ulw+PgaLG2tv8PuC4BtmWtSWxYFSOerZ
73Maz7kp9J5+hW4RB5JUhnSHJEhUSbYxrQbO5AG009HY1uhfOY3FBQ3jv7/Uf14DXzAuEHBNBBvI
kvPz6zVIAwLimZuXax2jhj0DbpjWRSfT4ZIksfyv1yI2HJMVUbAjIIj+7cNmEoXjMcpYE6vBPXe1
SPZuZMdMYZyh+vr3X+zPZ2jZ3Ex6eawMDslEf/1iHisQrnqNJxpM8d5WA88Qx1lA63//OX++mYub
EBeKaXJXhfvbd+pCcyyxF1LvDkV/QSab7edhcMH21JSwHgqNH8IY86ccyJL6h8/+c731TR5fJ4Ac
ZrPZ/LYGdYQDdBgLaHn4FrubTvA2WTN6krVnKSu96Mpi6/n77/sfrqtvOQ42AI+z2h8vDQOvyCtC
DyERqdlXY86yZ1beYPP3n/LHqoNNNGAJkMuyRxzO8ue/vJraZziFDtJdgX82roGDBDisA+eUJjpc
w2SpHk1e3ru//1ATD+pfX1HWVt8P0EzwovKpy/X+5VPLhgBuux9px6FxlefQjoIDmZ5APNt4Dg5G
Nk/RvgfPNmyLkswVVHJe9J4UeXEATDoTbYruxD6kWjF3+Yff7Y/rzo32SM+yA9ty/qxn7DKVHX2b
ibk2GKYAGU+/VxBGY1psEKH8wlfnbixi/OCRXE8g148tcnhe4zn9SHyJkNIdUWvACdHJP73Xf7wE
uNUDQcVjLWuc5/x24WCSzIGygcN1pgpemq7Pv80yMD2gWVmC+b3AXpRkBg8mdSJloDnTx99Os0WM
MQXii+sPxcHSfs9ZLEKi7TP5GKBqaZ9goawZp001VyzJKWfQZRKkwYZqST7SitsIbnqqivS9bHiY
1lAe+3k3jUE37IYip3FdcdgM4TRNLSA79D6XwRuDD5z+xXhAyMeIcSzrjEAAK+D/syZL+ltLpNmJ
wA6d7KLl3WqEiphGxCO/hNTdw0hK8lXYIZLnPIEnKBiL/PAhKK3FMNBzDWB8R2jGbf5GurzjtUxh
UTIyt4OzFTkIPvuqpyJCoRikXxVq79tE2IDe/v6p+f2+sKpTx3N8DYQpTf751wd6zPCsMLHDPHJL
SHFerG18JVBy9T8sCpwYfntjHXKC4FX5lPvSNt3A+W0dVCNoIUnfY2U5iRe/wTjEqGaOUwkMViwW
x7mh99EvWJ9ZqKqjDW5fw6QBVClCMDctLpobb4zcW0TBnDIjT8bXuZ13Gfmd9mgZK8fyEGMMg3LW
7GmQ4H6Ch2xevHgb59DkQDIgvB1yLIE/SUVDl3yb0UwZxPygMGsHNA9lNWQwkSvxNrTToRxr9Sqa
FMxBQM/jMQH7j1YomDC1cDXbdVwxyWgnk0Qcr67vlyURhl+JMopZcXWtZyvob6DJqHUV0Pffq06E
46oLsPAuTSJshQvfKS4cZsEhLh4CipJ0ENtwCPz7YQFHpUwlmIAIb6d/EqZCadQVo34oVHE8jTv0
vqCpTG3OLzYT8Qo4xvzGTTfXTksU36YmMbVlZm87GHPYeZjdZHn/JEyMC+FC02or1GO6m9S9+RO2
1f0Eb5m1B4xPzgEi9gXRpdysvQ/FVD3UC8CL4NX8w2l1C13qJ+HLzNwWRtIC/gp1dEeKVm3vm2yZ
3gOHlJ9NhUCUV81wX0PAX9O6/MkZS2yQY529+GUaf9RXEHv1ven22dHjObkp6tA9AVXceQ0T/sYe
7TMXX9wWk9OQQWGAVQ3oXKwN0+0atKg1rDRhuh+EnH8z1MJR6/QgXxueqAc0ZNiBNUBY8nYxrWaD
aX/tRG2C5ofThj/u2S0GyG1IwjEEW+8meVNblQQB8vd5gb2VC/dNgqQSqwiY52XKPXXOc9d9qKRJ
D2XWkYc7kzhteptu8zlOfkmgjEFpuu9/suhoY//wY+8xUQx7dGMN077/CbNzfoLtcCk/V0MKUjSM
LGtXqUrcWwqZkhLuSAu6IuQ8mX80CzhPu6g42z6ZcZHY+sHPqoVaK+t9KPM53XB8K1G6oCnxeBC7
DatWS2Ks5goqw/C2rWF0J1MGHahhtO3hOkka/wlK/lNsEV114tCSHdMGXxSKpqTdW7Jy1XYmO/el
HbuZK7nQBfOFM9iCjGKKhLTzmi8swmwcxIb0jfkSaW88ccz2eLmTr72Nk6ZUzWNoZx3aW8zh2t7F
IBAb5T4rTo6I15niNQZUgTEcka4HZBKxcK0shNEbz8jTHXmpsBbnXrrvloJ0R7BIZ2YbHO7jHUG9
6P3nBeA4Lmp8RFrzNsFnho0dBE3vRM49bbolQCW+ogQiU8fCd98Diyxc1/wf9s5kt24mzbZPxEKQ
wWAzPX0n6ai15AkhyTZ7Mtg3T1+LmQXUbzuvjZrfQSYScNqnI4MR+9t77aPrh4+6aqv7bqJ4i1FZ
fizK7JK0zZMfK8ZqOQncWr3T4fSOWT5LQPel/Vd2O998m4fbaPQf9VjZr8k0u1zPtn0cZ9ymfZ8/
jHhcjakszqKyjS9JMN8BzAbtG8Zv5vytLuJnL/S/EagZ1zOehYlqcBYprFuEGd22wVFl4uJ2qCYY
G/stDLErZ8q6g20Qr1uld0kxP0u3xSuFmSekfrygNIynafkcGqB01ZT+wIay0Z5F2Ft/iCiGRDWo
lbPIuXmHFbXBGi8ouE1WqZ4+2d89jHJ+8rBd7owG/cMyQTwrrbEVFqSrkya8aK6xjG5Z1OmHinQO
ie6+uuA6XNUmAVerp7mZgGC4iXC6k7XlF5p78ohJeGH7Cak5K5F5tAOEiOHabd5iPerygSCQ7ZHr
aoQ6jSC5N0C85CrPSwyOBfPyUJa3hQngwa2CYdVKzaC7lQejSA0cwMlTODh7tjozGwRVbUfuE4Ky
YpXp8NGS3EOwIu5SOs78dsjZCcffvSiiGj6bmVKTnSH/wcT4W8rGQ6+S3Bi/tZlqX1VrFqeA++yC
yU6TwkpBCIN0GkbDPxi6x5uOH7+nJufRphiS0WrxLKb+PDP93db+csgISYxZiryino/sJm7mBmuq
XyHXzXgesiUPkln5uTeb1yKlnLTOgj1s1gLAVLfFQFiukfr8tVIjnqA6jra695pbIDjPbogvcW2b
gh8mZ441U+QJB+M5ac2docJ7ZmjJCpWCgLga7jFRfYbORHTGjsOLUeH21Ub02ZDJIkLGilgUZPRd
ahTWQE/UBss0mrXWn1ZUn6qIZA0EdPT3rPiB7yNaPJHxD46HdKBlgdh6Uxl9o9CmOIfCoLXY9rNH
myzV8xxU/ChWxKhCGzOZCxr22o7wZAo6FSDBnl3zXg8WlhfH+m7lPrEnUP3rrpmW7HrhLX0JDxE8
InPoH/NCX9pOPyAzJ69US93HIYk5A7zA2tLepznhmyyjjKIdTFfoWYTUnZgWVbOqtyD8GEC18e3M
6vxQMzwUqsT9Pox7x8FFWo7UKlbk3rX9XKYcLjw8wl4VXpM0OlWGugDMurciXIxd199adnqbuvoJ
qzE7TlSLQzr0P0poygx2p0sUkn6oCzqOrG6ZbjGRxs7xw2kABAKwL4anxgq+Rn7QM8ECNyF1cIqZ
nZHj9ymoKrjgdybf3QrS5drO2zc37Btac7DiscZUK9zo6a0IoYFK4ayw7hbPPhZpDjMEkrFlMVK0
ym5To/Vx+c022Ed3uq2a6QTNad7Kzn9jzYa/Es9fA0gmNAmFPLelk7A1YSJuxpbAZglFniEwSN25
u4ek6tPyBrZ1SrNpRdsOFIgep2RNzmsTlVgHiiDZkZYlupnuI6b20p74/0BcTi0cF1oN0Cp1/k7t
LN2Gc/ENQCQ5XEaoOw/GgWdTYJLbjAmbXt4VbJ3X+O+enKK6OBmsrGBp+Mx9/U5zzrnHBgJhOu0O
KrQxUGDmhldsfOm1E99kIEfWnQ5uyzIPtiaaQpanR5E9BW54wMJDSEDTlGCeYxHduEDQhVfzAC6K
DqAhNV9VWpWbNpDbHotF3EefjhvjO+G7jZz5SQnCk9Nsu8dB1eRBcmI08Ckpz7Qyml2WlEk1O8BQ
Y8a85BVVbV2JJ66UeKyUHezGCkswRSyUD68GOoZNy76yudgJUIkrO9UbRIxvIEpOkA3OszD2mH6Y
inUYeRtFiiSddr3rXRGSn0UefEsKe6eIbiMWbW2sK2XpPg4qv4OYncHVSd/cGgSDHJ5LL2a15qHa
lObW7m1711p1upNedkUyzXZjBw7PyuUAJSBzkL2WPqWOn8MHNo5btrlNYHRQC4GrNWJJl8Fw8Eeu
griQ+0j1zNWH+rGqGoBsht55SGgr1QPv9YzyRbSes3JHcckM8YCT/9bOUZic0QBf3CYELFI8NFC7
uaRsvBFZeDZs2vlKNfMFtQY9xHgKvsYIPFuwlEy9Wqk2oz9dpyk5z15xAV7a3/ZF+elOyliDGkgu
pccmHETrFy+vrq43UAo4O9FBWeQu8HsB+4BQYBnxQU6B8Qyk1XwKPf8D8hsKkXvsRfXgOcaTCgxM
fGiCo2P/iF0w9HrGl927mMj9xW3u6Hw1uBUZGDnfxJ6FFZ91f9W6/RuK+nvXerQN1kSancJ7coAW
rqIlOFxk855ganLycvmUkqOJIsNFyajuGdncu7CQYBvifJrL+auNf6+mLGcdOV20yaSL7bFnq9AE
C1lDXw0gi3TVYclIHPfIvmw/JarBs1dTMxJhA0Unv4uD3l1TMQtJxFf3ZZXAL+oohzKiO+xqbLHa
MaPDsal+AMuBk4J7a0Q6wjSmXxph5WuCaN9KOdyb2reP2pvks0EnyMoi3bXOaGlZd2Yznvphvmtd
ikMMK+x3BLtz7KETJnJ43e9McS9Wpm9inlmnauk1wGHibHhExWKF/IeDsIjn8xj3b21B93aRT6xz
7EBwNFoX16dCZpObtKoEUflJAeh4als6Jt0ovqsAPTL+PMGZoTY3T/y9XgzM6bSUXdtDSiMCNiio
4da6TEnPCWuuCWPS5EHlNW2ASf5SUXfmeiPLGSvLSlQuIGijuGQKZANSB4aj4rnMDaxLlXcVYRPd
CK+aTrRjWbs85mceocdsM2cIb2Rf7UQaHHGp7ZkFGW8Y/GnwyIy9n9PqUnhDsCdefE08whHN9BL2
7Uvpxw2VIiH003rParYRLVyoZpQXojPgDKgUtnR1kXOw9RXeJsAhiucV+5rFktL57lNJZdJazfW1
Eup1KuhF7SRGa2EegZi39Od64ybrhi3lbs/2bDybcUXnn1feD16Ip6V8yDtioOkcv4l+IXhz3xGa
uPQZNatlYy2WhdM8j1uv0jejqDmJcGjh6byLgJwwuXfx0NR7ghxbpIsjvXdQd8OmuPVUaZk4Zovp
YtWq31a9f4RMc09hH3kWElmIJIRXNRaAfHiBPuttwgxYqck5dkw9Dsfmj5bIM/cuveIRnIutm7ka
86bJLA2goSU4ppa99FbwGdKSqMUwUOww1HW3TtXgP3NGbB99EeCgroSR5pAjNdFJA5QAXBlpivlW
ZeyZHxwCcCXZMD9rDirtI3iURnoPb6L60ZQ9i59RE4yEdhSDIiPmttS9t7ZxCkZknnVYKusb4o16
MaiJPBgiGm5bzOTt3qTI6UUH5FTpSidUKszYyHYxKfRroBmsb2oTYtaRRCGAQ2WlHuFjoPAbAYh7
qzvzqeyjzrx0qnWfHN1GVwshme6d6W6meNn3pnsTUf9jHCnNqrx31ju6UqcPWc93AxWAwNus5OSE
E5ECM0oSOPFCtG8jXxBXGFYAP8BnGtpRf68skqcuEhYkkXeRRDeBET6NtrmaC973OGYPAeflbO6u
Vujfo/3SRFoPHQA2dQc0CrVjKpMbazSIp2MuCz5UlKR3ERTLMnEBhVGIFcxgkKbK/qhqz93mVjAc
M+bCrO3lQFVmQLWOMLh2gZvwlKmHkDIs/Bzwmsq7sqhJffVf0gVh1FSie6pd6w3m0IvrEggUcCUR
aSL3A+Y5tYJlgDk+TOZz7GO4o/L9S5QqvBikX/tDzlqyyhpqrMFVPOYAmi3Ip1xzulSrlM9Eowm9
51krV2z0Kox5ZdFiASVhvyZsA0Ek6uthk4fFwW36oyGrh7iTd+1MBx9m0eDMRP2D5r1yD/l2fIy0
kWPopHD9naNY+FHRLXDNdIrlKPayhxDz23qOx3U8tYZifDA8oEluqBQ/RYMzXyG2kpmuw2lfdqBd
zMTk8JREyYUKFfXIDf7e1OM1ZgN/R2k3OTbPL9NtQrnMM2dfRFao2NPjROzqyGOxXtU8WJ90zrEu
m+fk6rrddHJn/8sMh4iErXsNZfLF5nc4l/ZinnL9+cVw8HPCrIlIQjeeeM5KDvGAYajtjCBI+zOa
gYNT7BFyCR/BMXElMrw8ji0+lJEOk6ue/ejT81znU/Wqf+kybHFZa79UJuGBKM6zuwRT5spTwE4z
L+jZSjA4xyUjiM+MS6rAOns1MLFRK6KEQ7MVkcncvhk/E7e54WdhaDbU7wyzMxJH+h5c0vCuIwQn
7phdDgcGec2OyOzicqyx1B77ou2OwMZo2urppC216p9h4AVYMn3n1TIhpFdsotdspcyd7ecUE7r0
DcM2B8Lr+9sYNQg+02QdZOFQUklzQb/uGHWLaX4EfxrhCJXpaRaUc3EDEsNXPlkMxUam9ppXECs/
ElnsJk8GlAqaeI06y8IEKyH7lRNVQjhpnfIxrAXcntxyavJ3MyKVhOX3bC8xc4sKXeykfvKGLjKh
oTgCrqSjTAxXI2URnoVkZvzbj3ydJDvpTDnZsYfetmmVgEhQ1WO/64VuoJUrdzMSKqH02MqMYx73
6a0OSo37lYTRqoymclc6MlxPXhg+uiJVN0XS4be1cMlLlb1lAK3fqEBS9Mc2sG5yUijv5FjrHZhu
+d3zaRNtTTnCWgEP8U4VSGRfkgaALaNzYhJJ3ZifehGXUfOrZFMGHRsV7h0MVqMVJVyQk4KGhR98
Yrs4TtqROw3FBM3Ic1so1uB6DAhAIi4Kf9XZXJAHPJSIEwZCNff3oLp12Cb++yz6CXA2gCSfHbcX
chAzI1Cgxz5oI6DJAjn3ZLZmbH9v26Hn7gUzTQlZTlD2a8K/ObxKv+ZZYKatDD98C0jvRcytEx+H
vGsoOWaS8NLk7b8GEQ6rXUdhBoR6y9NizUOC8ePErr9lry1MWOoB5bQ8K5ySIxC87EeR285HmGPv
qzjjhwf3XxOEukqb5Mj2dLLZUBTNoROx9u4zqi76E6l/V+6CtkkpMmnz9gsgYy6qpeZtgBE0Sppy
ppHBPtqHaySnyBqneh1NnZTRurFGezwN9ZTlt7Kyx2s2dWRfZSfkIep7x1/8b6SiOqRGJOw6n8RH
XuXYxHPhlRAfjMYGv+7YOQjT3FZMx2jM2VThYIy7eqSF7kBnANmvMXKEsWVeCVmLJxd8abfXfnqS
8dJskyCkbmrD2nDC3hPTup9s8Dc8ED8wou2lNeyxeD+MQzq8lgmKs29+Ak5DG2zu6lTv+rohnQOv
7sqtWR3oDFH3Mwrrxmsi88yv/Raxq4367rvXinmbusP81kCcsT0EyKnxSjZByHWcuJAYttPAyacd
B2czJWgsXJRDtLNL7XLU/FpHAzERkhVMisLG3Fk9FieC1nO6hsAc+96hN4avBAYcPJ54yVN4xmEf
koNzDPsRlTx9kn6nXoSpceWr8UOmLlXnnpsfK3bbW45QUQf6ynJPJe91laQuTWU+yuS2qcm9pKu0
9/1sb4u2dO5xWntQr3xIzuFYO5BA7d4jsKSnkVvEofrl0rmi+AjtIazWKTgB+0TNSC7RGpYJK4BI
MsGHpIk50Nsqrb1NEUFNWJWu5HjCubHrEHQyH4iBN9mXuEqmcltpTxFAqXVcbOVQURtOQqrBQF9g
/d9xwXjNTvb9KMDgNoa6C4htOgeLWgpYDcAwOHzPKr0x+1A450ELWR75eeP5YPaWNW+CkTjLxXXh
I6ywiTB4xcARDruyaq30nh3zGD61VI3ISzoKlgKnN/hv/M0Mn4QoqVySGp4IG5jgUtv4VHdj4TfR
LlI2cUGio6FHuRc0h0tuzpN8TOVQm2e/VQ3O4Dibh4OHiVlX9NMuy0TvJV3+tXecKr7aDQyvm7Ri
krOBX9hg0CajDWfGd3Jh3PjOwpfnXwaQGdRA58wWu3Mr6+outGtOWNDRppMqcx6JNilFruG53dW9
bI2txJswvHR+4W9lPWrYV0bUHHKDY2CWIW9cU6HrA9axYRnzvFRtY1LcpAka11QPUw8nnds5pDqP
8dsPn8Qyj1QOWWzAz1UtpzsW7xYcq0P4wMsOeeQ7exwKi9mD9GohVbsHNTIDFgXE1hi1vTYrn71R
YQ/HqFlAD8u8fRoZZQHF6uS3zkuM3YKCeg0KiwJZlLToNW/iaNg1Az4kTvl1nRxQndlb9nU7XYpa
R2zq4iU/3sjqnLkSISjKHP82H6fxYEEH4tDlJxCRFc7foEynZMO1zM4djmfztExSdp3PQ3qsU8ir
hfSKz8pIp21Xq0sYpOnHGJrTvWH6kByaeIj3gwfox4Vad5yFeOysYul/pN8VR4aDkJORxbayJlhP
ld/sjBDWSMwSUZ1GDmR7WGTfAVvS6ewH1aNVE0qGf2yTvqinGc5IWX/1+dEeIyYmX9O4GOgq9ptN
W9CSnRHHNFeE2vlOp1izm52Qt+Za2Ie5kTGFwcF4dTmpXl2uu7VvyS82FYkxlQGd9ZGhIjArc2nr
ZqgxPafMVl+I6pf3qem+ygFhh+SOt80BIN0HQafHLX0117wG8kdskoydVegbr65d9PnWuwMJOsDO
QcGGvJHB6SiatD/WfpvtPSf1PwZqX/e6H8oLgfXmluxDt3IZfXL6VnA/omW1q6IXk+zi2dXdR01c
ZIu77+jGwXiZRlilPDHg67YufOoQfkvOr/3uxmkMn7my8ATXxSKLJrIvdwwQ5TZTlKZtlCvtj86I
wm5t+EVlbpuUyOg6HZzpvXLThBB1YFgc+5P46jOre43sqaUmxeMxIcW9wb90I83ZuetI/BJDD4v5
RPrDAGXElOx2YCuya4yi/2arqrkv5qi5GnV3ovEG3ch0BveAoIBqpWqJUGQmygZMUc7yLapIpbST
V21lORW3jR2KQ01SC+USP+W8NuFx7fNEQMDBm0OqU8yUZwaQ9oyoFHSgMMpm6qo166rXLUmaEWk4
AkVopNZ5jtAMTd8hVx3lQJ4GAugI+kNocqt43saSnvsoRcFxABPlnhmkzxwvCqw93VOc2V16eSFM
F/NutkV1Q5tT/UGwXd4mKVExAc6Rs9J85ExDp3UJ8Gwjc0Mci7wcj5XDRlSlvjqbMVoWzBK1t6sB
cFo7B/Y90ZnhTTfa8qnpqaYbyxckuMOBnUets+08F94tAo5HmCs49Go+cH6Ld42gdFyL8QEbiPE0
gaK5rxmEsX2N8avHGkeEL5JdlcXyS2MuKBciHBJEAVfiiiYVWh9ihv7Ut0CrrXv/oBMiFh3hvQ8n
9uksFxRU5s4xLaL5DQMdqnaI9igSp7437KAh718OC5UkSSEzD+broKzwluQ1Dn9pReg4jnVnjf5L
SnUdlhlIF3ugXTHZTewEOPBInS3lRXnYWIc0nuU+iNLuOusOyhwNp1z/gNblEDTf8rT4niXQHeuq
696p8nFvq9KumpXuMJ26TcfrMMZjvj2uBVPwtTfQxcYZODtNbrPzMlrumGfv7Ir6w6Doj1SzwT2m
ssuilngt3Zia8nJ6a6wk2eIdec7z9FO1OEtKI1+Zk6bOqhCXUvmVzXYBi2BgEXQTlUNe1rSAvxr5
sr8BubwppkITumyIhnEab1bzGD0ghRfnUWQPPTvn3stpTy8bjhMAGSuUQ9s/laPgYlUTR+YwN6bo
3NRVvPP7Pjxj7Wj5IVgT/cHnAZyjYWU9PHgw0ZuURXTbcxGvs6HBPSX8bdjZT65IPoCQeTvlmeGG
GeCWvZf5TID4gNROBNmfvurGbIgYZORYwN2vYzlAPHLk9Dx7ejBXOh5wCeawSvNVPAI/IL7pfwny
IEewdKeYv2EC9rHJwCYbgEx608EiJhujCuOcGRyry34wnqibaE9WN0znkMfzqo669OCjpiHCj81d
U3kISm5Wr5kMR2cvBboa4c0EV6DR0JGdgSuJPZoihxCOXcAZAELNfi/WSZXrp1gYOJRYVLcEidSu
5CkILc9KtpNBlbJGe7mB24sWLGhJLmKTdGbj+lALQOZFKlQPInCnyzx1YIsCDrE5SuWr4RjHaTJO
5dQJa9MnZXlBxV6Ltv4adyq/dp3yz8R+45NlKnOh+zTPgUcRbF0J71KGVfUN8VicY6MKz6ZZUDMs
YzjxYSLuMHUZwZb1jKkDkzGGPiFs0BbegIaGTmPOsmcsIcaNo0y3E1iqnWUZCgZFqtprB5zj1osZ
W4Qc/J+0QU1CgMkURjlamBXO0IN7OCQPwtLvnmyKS5PxONw1U18eXF0629gmW9tCn/8AFw/XfYmK
cbhjec6tMy29XX0zIXM/hANQWqYbYbWUtSYAV3qkxmXLyASohJBF7HgTCBdQJknnE3VGJJsCPkFR
47lKBpTNHZmU5uSAMKE0aJq8U5kSNWeuXX6dWGnGA3e1/0ixEPTRREPojtyGeEzb0XE7jSZrQAw7
aMKhdsjdqd1iR+Bui1VdfwmWKBTah+fDsKfHqFmh3InzWBv2KURTsdayq9xnO7TEj8ib/ENbsyfr
p8gWz1o5zf1g28ZzAefspi7c+jS385ek8vKbkSPWvUxUfcoDp3wg4AokFoC3PDpu1dXI6BaVUAPD
sY0sINO3YgTAkCn4qhwMxapHxi+PmVOwyjt9aKJfh3Vvb4yWfJwDM7Zbl0oXn5Msom7r0xjzHFVt
+kOmgc9MxeBZ4HlMGlpI1Zig/J5WgyIuCdHTfpY8WXoi8YgRDtpKXFaULztmc4b6lO5Z0NizZWrG
9sW5ccDl65pgnSiDXDFbf8S2QPfp1JVXGjMj7ykHzMtACDPcOoDnB7E9cmksn83afLGxUbB5SsgH
e0URrDmRO/JgFQgNQuegA8eoZORhj70qiT9rc1qbdhd+F23SMxflcKVJfp0sWZgfshmqUwvuUG+U
HJliyBkAEzPAkKaLm3KAu2/N80c0Fh5DeMbdqWIdG+KYZC3FBXIUNIBqA5RI5CynZLv8Rjj42Aod
EEBNbkq3e4u5yFETx5gOuJI2LSiv3rYaqWrcBFoD4MNoVdwpTFKUFYY1qx677YMZwE+PrRhlqZNJ
RYNyUO7NkCKplTPlcI9Mx3BxHXmE+R33Exkv3tVVsW+UGrY0TzakJGEd14CiGF+RSsCF7ayEiaEl
qRUUeLLCR4tDw1qO3qfvhvga8E/uc9ClXxLDDI9+GYTNJmur+oActbTV4n3gsEulazWGV75vrENY
8M7pmIzYTYey381kb3bUWSIez/xIsIj1ZmaKYZx9MedPfcnZc+NQAmXyh8XNbJvz1fM16IdqCo35
xLrKjNZleswOCtGL+ajNMAjEiWF72zFuk2MT0lC2/JnYNizSDJDBQKOY4UrhQBIeekdSLg5MnhQc
XpId8h/c7WKwH+jSS3ekJpgPuTa+q1F97aVSwHvYBcH/VS59rU37OhfxcDClztg4eJCoCnofXmWn
GKjq0nZfa2VgD3TrKb9pA5WcBzHyPtj0Bcy8OC+HnaA9t2/uI4mk2WQTGmhXUN0cL7WEf/ZzWksk
4R8hAlyWGHMcIYhneZx9vV8c3yWUaxsm9/846GevnugxzpfaeYR5fDw2WwTWrOXU2brBkXaA9p1h
vcsguG2o6Gx9TsEHQDcZV+xY4GllNRyv4NY9dmPJWKSruZUdRWYZYdLveQvfGxRUCavqX5/k/5cr
/aVcycGi+/9O+h3r79l78e2fSb/lL/w76Weo//J9wjAccDHe8zyx+fX/HfUzTPFfpA9cbL7SQTmX
Pn/rf7N+SzJQujz1uXa8pa3pf7J+NC/Z1mIpwlWOk3/5o/9D1u/nNIKyHRfjN6kdm/AgvMjlLfzT
PW8CnOKZWevFN/LmwOTY+bq04Azmxl4Vbv6XiID5s+P436/HO1ekH/CtOa718+sBtCb9hAq1xqUX
0goW8Pig3sDClWIVu9bp270fILpglq03UeSo10TRBZu0dnnUTYE7ZhgfqHBOT3HWmcSdKX1IWJyT
v9y0yz35v/fsv96nEiY/mZKEREgj/vw+fb/k0JTAHYnd+ivHlOgUSaCA8VRVp39cLNd//5v/zDz+
/gu4iquDV2MO4ZI//PmVTNiHtLVrNrCYdpfBrLO3EkToPvHKry4a8F8+2e+/gOsolwvH5OoyyaH8
/HqxlcV5bZWUuqWDtWQObAgcRbyWUTrddAMkiVhS+/F//pAO9CBlmyRulCV/CfZkSZY3mR3XiFau
scbsDGm+SdMNwPXqIEvjx59fzlouo59/Pq4tyQtRmWCDr/jF2M6yCbQoTivqkYqIAX2c9s+RmWIK
KUXRvCbE2CI6iUzjUbra5NQ8185jlXnqmyvKzIemp9mJhFNtcijUkXJpUeh0suYzzOMmSGzniSOh
/IyGQnytYjzKDGJm7zGhK7s6/PnD/IcLhICGQ+ZtSYTa4pfHRx1X+LgjTcdJz+mgqGs0DArQLnkI
xZtyZWf759f7/dL3HLGkFrlAlujXL7eoSlDNRQSdF82tIgwfuEcrSwRzuKb6S0Bm+Rl+/pk8EjLU
uilH8J9fk8Y+7SYeNlbcPOggKxI+ycHzOM/8+QOZPz+AuZlZYk3WTNuyfVJQS3D6n4ucUp6x+AA0
IwA6wRPNwcRMAu9j7GmgSuGuI61A0ysiNW9VVrb7Dk8sMiw85T+/k9/uPTJ7XFq0iixmWaKhP7+R
0HU43KhcM1UCRuz1XKC6KBS9u7XeNDEOUhn65vHPL7rc0D99ybwoIR+MpFK6lq9+yZMAEuiruIax
U2QSwDp3P4WTBmj5NkzZjzmko/B+bbIYptufX/k/ffGWspb4pOtLT3i/fF5zyqUyYj5vBLGBnS1n
lCSJrFXAIPJSG4gOg29ZtwhC1hlv27jxEmbgXmCNf1l//tMXzzWGhYQvnZ7DX1KjJqjxFjVFY8NB
/IDmfMkT9KyooSEZ37bB4Ner/3Lf/v69E0YjEsdyS8qKqP/PPzZWMoFNFBA6qrJmPmxV65l6Epr+
yHoFLhkbr4QuFvXh3+K//+F7V+zql63mEhIlRvTzS7eBwSAmcmBrOZylfAgQ58XSi10oBC3S1ukG
hyiMUdKz29jBCo3kk2/IPoT7P18Bv60lHm+E6Ch4WJJGvv3LGxmp9KCzGLDI4BMaqothpDmjatbJ
4P1tm/3bWsJLSdMRvApWOSqQfv7M2VD1VqvoLUvBgR6qLAu2SorpL4vj76/CVcTtZJsEtPiGf/lA
k4krvRvB+FZC1HsrzuMHKtmdv1yuv39tDisWaxUJebaGv+7KWirgqMJowPJpF7NClOPWtVMOz31h
/eUD/X5n8ExRvrRd26KA+9c8dZBUmJYQenCtRKLbDto2dm3sUfSR4JDw5y4g1EA2/ubPF8bvNwcP
NFDntrnQiAjI//xrxYvmVVhEZhrXSHcYQuUZTCRubHOYKAe0EN85NmG2/ttqSPief/qn9dDlscZ2
m92PcF1l/XKhzDTvyApLDxMzF+5lSLk9LnKru8LG1LgRzSbGvSMoFGi6MTw6MpOvvVP6Z7rA6Yfh
MCuTWxsmETgoUpLxCpVRY9s3IB3SW+NAEncdNh2VX0zfZV5Bs+w44h1DO4xAdqNWk4Qh0ID/uE5B
N4eJ3NaTWbxw/7UDqqIXjZizEVbXIfHhmyKty2brFi1odlmH9yASe8berhMXjCnoLQGFaZJKweGf
PIzdjH2t6cV7xeyXXQmMW9QA/A/jKobI89AyprO2si2meWuVGDHWcOZh5o12W734cUFki7bMEBtm
Gfe7iucJdaA1xGtoGEGlDnanjc+AppoXduy6xCVhVnD2ZkieXUMfZeXGLuhTYZMgFbTzIS2LQ8M+
Q10oMMreyhKTLM3doqK0oPae7Zq554bgpb8ZJCgGKDZBu+CfFB2MuMvF5yAr681GXsiulRUtybyp
GfHzMmk01lR7N9YqDwAJAlsm/o7KUwu17j2bHV6NvDps8dFSEG1qxg1M2QcM5YVrPddYXibwPj2i
VOln2MVUIRlLTtPQLEWhyrsxrGSkBqpPI3cxPHvxoSMj4W5iZhT1lnxzMq38xu2eqeLmcBCNkQFs
rY3tt2YQHuqIFlOznhrdq+3UwHvD5hk16zgsG44vo59so55Jz252AW+jJJk8jeao0re6QGBa5Vax
xCarYUDsKuh82TUShws9TQ28Ld9zw2xraamijQGJFPMvu9WXIUZc5DmaJDh9tN9BQx1Kyf+2RfHF
13oeNrVfG28Iw4REuMCZCkn4CQPMk1Re2rxDe6EcbPyCF5fSCFoVq24lJzG8UdnOVVT7yfjuYkDC
wkR5wTVSNMrpFdY9AnudN4f4Luxqvp0i4YOrRpHwNgkopH3UOcDHaW4v+3XfltDnnSkMDs40T+Qo
k6FpCCBUbru248a84l/A1pH2OIAwxZEapDk7Hm7iIUt/9LOmAUOaffYlc9RwBSrYwansZ+lhqExD
XJ9FRzkj1/WwoyQgz1eqrbI7nVvyWQxs5bcTEIljlEuczyFzsFXeD36/8x0o8puhpaQtEmp+oihY
cQyoO1LIkyrib25PpnMVmk37lnrdMsLKxpL2wppCpLUTA+jGFckMHpBoNR67cK587stRFUu7ACUV
YRKJH3zlbLXaVqt5M0/4Zqc0igleyJ4mwLbLJn8zu3NdAiGmfnWNud84R61nFpvBDsJ8MxaCmoo8
wqJGnIthP2tGbF8gIC5FuF3RNRvDdrDDt3kGB60j8NNuIC0KkGLKGBhrGwwDCe/q6SNhBEsyzMAn
0RpeSwy2a4alNioXACmJx75aBr07WFqyutgUpTVg660qG/pZ5X/rzI43G0QxBb9tOt3ny+x232sn
jBiPMpIQInhY7md770wFtfCsTP2bYWv/S4ObhOEtESnUU3rX6IhgXSO2oXP/OxFIWinrTgxnClVg
xaHBWwTNooqZ138zdx5LbiNr2r6hwQkkkHBbEmQVy6tkSqUNotWS4H3CXv3/QN0TU0RxyNCs/s05
EZI6kkj7mdcMw1JCb8Ow/BirDg+duCtx/DQno71LM2Whc9fp0CMAjdkfIPJwG9jUyNotXObys6Gg
IMPd1K0flprVN0UuXF4NfWupA+oTdL5DPVp0UnuyBOWAydkmaPw+20VMWy5UBd4ZQ58UGNi7Dupj
wzDqPWiLOnhMZQxNDc1wT2wXcRLEFSmUQ5yLhuQqcgITJ7UsNF+MoXE/VVOgKyiARvfNm506O5hq
qNOdoIr6dYpKw0blP7cakLdiLnBe7up7NeGaiQJZm/7Exs7DiS+pvkX9VP5to6Q8+JhVUzqmPDsg
aG7k/e1I/2y6pQYUPYKCRzwQYXmkrrmSrR+zpTXJNgaq8q1LG3jvEcynx0TVgDApcyMJjBasfi86
F13IiPQ93fe2Ba3XAebl/mI5h+J5UCnMk0DaUuGnI1HexXEUdHUQYo7VsG/Ak+bO56Wt+W2OHH2G
uiSAko8YuuqA8l2pttQsvXSj8mT4Su4HILl2ZusR7F6EFmPl5OU19CcXyWJ4e9mWP23BgHjNeFel
GNdhBxxYf/eulyzYBg7DJq3tADsXgBDudnBHMvMcCJ9zcPMSqsWcaJgBjjqyoXVfTuNmqGFQbADW
o5YN+Jc+c4AMw11iD62+ozxGL6V2EBGHTQIAgA59oQEykWX6WGNRNfl1g0YCiNcg+DxRd2m3Y1Hj
g0ipOXvh0VLcvAOi2hUlEOwDqmD+jnd3i/FvZk8f806vmQ0gIOFmgukdYhBawgdEuViCHFf4xvK3
NpaAPcKruFGr3MZAher6IQ8Qyt84eep8d50gNXkDhgodZTlwrYuowVaDtTXuSjsymm2bLZ9ATaT5
Usu6jPw4c7CqiaNgpCytTRxK6A2AJ9py/mrac8V5kpmebySCyb/yPsDizogquJwlTYKlXJ0Vr7pt
IFGVZiW8Pi9ERnIenOpbL7oaN8xwks9y5hOQdDIRI431Bk+ToEfmrnb0n7ZWgNrWCaCgovfBr7B3
SwcOvgF2LcvL4KUhk4YpZ5qV5Q95GtxBKjd/mPMAoxodvW/QIACpRUCFIRKbzVOWasa9Vo4Jlmoy
e3VsbXxyYw2BdpTVFX2aUVc7LhjaC8hKo4FsolvvhOUhLhMDyFqZLKwq3A43eAR0P0ugba+WhTK9
Vsrh1nBqdDBqo21AQzld+4oQQY6AfJR3WOCZln0vzUK218gqDS/DLMg0mTj9vhwdAOPoa3QvPUHS
XyOKwuIATiX9BE7d4F41Gkhfg55N2KPSyLlDDzz5CmCYaoVXY+tr1CleHKpIM0xV6f5jvRvGHCy0
LrqbpsIceFsiGYMfxPJvtjy606+gy9FTyOmPiG3S15Co6KuJjzNNBdOv82l+wZ5WK310t6aHpKzp
OjXIfkPJZQshP6lGr3ke5QDLog9KmKtDxc1sjGgXAGOJIGVuW0gjHgTnQI0+NbHgr84wmx8tAm6f
UN3RK2gfHUaIelK2n8GtUdgJ2gaZgdZ2PkVojt3wzoUOrpwoJflixKDbJxwEgC712MaZJCvj2nfo
hIiNTgss2kPLwFkqEVlI0zLK4uhGz9zyULf6CIsv0dC4NjLD+KpNDg+iDQbP3Na42eFsXhm4qES6
SUPISo3vFAgqXIz1JgYW7uXJ99od4dPSlkEwq7YtQdGXHt6tnHRsL3F48J71rra9a9kaJbKlutV+
VBD6Say9aPgswNOD7e0nmOcyyV8n+CXPZDzejyrXp0/CUdMMBiDWx02hoyPhs2h4mrWaHrwGWd8j
QKurrN6YGWys69gbig/QCvUYC5QcblGio/ZbR60U28ANQNjryElmvtuHw+e4sBfFzWgiTlNJB2XC
IBCo6RB72hNehYRodm0UB3wjuZJMTUt/yFQn4EMyoPqAYTjo7QwlmpuqgaK00Nox0iAiiL0r9PmX
MC0fcHhOTcSM8Giq5qdEQ4KA6MCpfqCXFS22UXggboMYlAdt7l4cUBqyr7H0aK9gBRk77Awxbe3F
ZINz7mBD2HBzn8YpIjpHQaSiIAt3Hl96o50eNXvo8ZuFs6J9kJYwIXPMEQzaBjbHT0mI+LONtMbZ
QJhH00GGNVXzETxJsYlhj7W+NSB7fV2mw7jDoDYed3aW0Wpwurp7BVaHPbLe68xpwGX6E7NJxwcr
K8CMJnBdgaXnsbYrcxHbwFO7yPHDIqBHYaUF2GtgrAV7qQlK4EMpnbgGhQYSZJObeYvg0dBssyZy
7pO6Tc29gxEr9wAR4aZxaPEjhoF8N2XmpQSnTbr+QcbBBPMvBkCMuEBHAyOb1CT9oa7VvYM9C+h3
ZC3mxdVpk5q890Tl/Gswqvg5U0Ez+5/4uJkJaY8lEInBgFqns4/s8lgOmIpEjRnE0DsdAarA7sdP
iZsPdy5wCXODQWR6SEU1pYCJTOdQFz0bLsCg9rnrx+HGoyfy0kNcJ0PgaEI9UvX4LVioxQZlrXo/
18SDNA8qY99atWpI4Hiqd5Umxw8B1kILli51wJTZWg/m0hUlxa4OVpygldJurZw7Z6sRF8CeT/rx
GVMRbrY5luIpLGfrpxKKsL4OInqdZp7/wsq0/TuNQnd8SNq5erVgMxAPOklIUSuIVbNF7b/KP6B9
Yn7tmil2tq6MpAa/RqhiGzdoXUJKA+TqhzhIIE3Pmxv5CBPotR+01fyClI0cb41mpBfVJiNsgayw
Mrj9lMMBhmr19UzXleedbW9vWlTlA+zV00nwvuX5fnAbRCW8cabProHV/4JRpNf7LL54zBqBF6zV
I9KedS3WPZXeWje0+2wM4hLE6kE9e9Gd14algKZtD0SVLhcyMhtl8SnFQgHrQTViPpcJLPeSQt2p
qhz6TV039rylrJm9QiADC4Sd5c/ERb0byqgVANTv08Gh19wbYDqIXO/ncLlThiDBFoQ4aUlUUlci
QQ88/MqonfbVcwpodVhCxAckYMYfnjeZ05U7wUP1Wxc1KH+uBCUFz7TC77IzdRashF9mEx2Z27F2
M7XtMzFAuwlmJrQWC4A8qfVkK1NVgJXrU6jzvIgeGhLQLpM9ur7udYQ1+yK9JtO/Zk6xtTg+5XCR
Q2Y7ivoYPn8vfyXNJH+2sdHcurEDrofgjQxuHLz4izE71mcD0CPAGUBmwbaKiuQRANSMstbUZi1m
17j/NWpxa7BRNvm1EDQ6XyLQEb7C00SR3zWgevt92+g31CYsdwN5EInGTuSEjoCHpkNZj6kkZbR1
aw/drIJ0GbdJdsXLmmW+wvAXQAvyxriKOo12O8oYvQHSIcy6EFQiTwYNEs+EcNXfCppM7VtlODyk
Zjp/G5VSd4D6tW81YL1vGZVlF2gFNqAQP7zCvAEXZhIV8HLCE0WHqEbGpZvCPRlj9VdTIJO6nP/J
2FaqDBFoqPLQfZCi0D8WceLgoAbhkDIDbPgfanTlAixY0uTSRHQcpBU8yUxkDor/jUg+W2qQX1sO
8XjIVS1/TviSPtfSRZfay2QE76oN7YrNB2tzU1oBfIywJgPZZJRlblMuYf44Ld3Ppm7l3lUspSh9
E24JFRpOQbqhXZixN+XUp4fB7N07r0gXZ80+ig5mY9hoJckIFw5VdOZ3ZzHJ2BilbIuDQ/W3952q
SW7atIAKXjQl2H1UYRza2MGo4xSgPOHtnYGS26ZNEho6GWB/vN7sLvebXK8faH5FGu28fMKITM3t
l8Bpm8c6NilO65gzgS4HhCX3eU2FBo6zAU9kItDETtUCuJGPevchn0Mt8jENTr/S8SEzjQflmYeG
w8wbUxo65Y8O6uBNlAD5WWQfyC83SDJZNdFhHg8+f+uqxyEpre+xoE2zqdSk8RgWXfJiRApaAe3Z
xgGOE6DME4YTytsNeLz0SlDo+0XXzMUwJiLr5Fjn33nixrtW5DbWL5QkAdvrgwWrqE4Cy6fjZe1C
3bILX6oSRg/XEiSh2JbBU91kRDYhjKf6hvpJcktCMcGj7UgocUmS9nyHO9RgbqeemgJslqpVW6/y
YsL7sfdE+nHk24r90OFuLnpAqw3UBpIj0+0gi5p9NKAqZ/TfeX87tfccI7ofU9xgDjkQ1+KQlCDL
NzQRSgsB+GVTJnYWPqJEM379L6zmhF4ojcWlivhU9fX8DBlaPfwXIknTDFSJNm9WGJmv82hfo88S
5vvz1ep3RXIEBgV6kUu52DYMe6nXv9EYtOumDeahrBevCkmxoCvuNM3sMNR20oc614KPAU5Pm/OD
vu/iMKrpSkuni22bMKaPR+3RhGzDLq4B6+LuBrYXSOOQ4A/U4I6607UsOAgDkG9GKdiPi9HYmxni
8xCc5Z/2I/gltCzhG5uSXoG9amXByGtLM7Sq7TwubAvknrDBdcePtq7mCy3Sdw2WZSiXzgC0cLrQ
644RBik2RBbuOUk171YuTiE1mhgXeqInR/GAvpiIcaIEvCz4mwVtragVtUOkj6ncvMtUqX0syrS5
AO14PwqBKKoHNDhYPa6l41GoHVKFXTqvXY3nbGEGBrgXmg7GHy8Pva9lxkzkfg3XWrVZ8RwLTLi9
5XbkH13Xy4eUoaREqKb4wlAnTgIhC5A7CmT0235j3d5M3ISgyxigvoLKL+DOeW7xpUTJ/lY4OfVU
cIS7zoHAcv4knOrYIJWqC5rI9Nzk6vsQHIgqwWNAhZskrusJ0AcsQ64aq/heB2LyW1qs+B842YXm
2KkjyKQ6KHiiKizAKRyvoK4FS1kRbKfZG0DawwzbA8qiFTyMSjfvtBERHmHDbmyqBsorTRkMSIC/
+zPCcBdmQZyaht9CjcRWjosA8PGPsaColuQY9RbB0uo5RfDEN3pqasM4/+z6ob/LNRPpwBlfgRnf
oEOPM/m1J1uAk9GSwPVxtUdLFyNK5DCewOAYhwDq1aaEEn3hwny3811O1nKuHHS+wTStfqrIBj1w
FSK3jjGOnzJvjPC30NPr8/vi1CgujUuQBTj40EpcTUgANwBplxL9JYS7itL5OiZa9eH/MMgiF0xD
HbsPZ3X39WD1hd6hf+yaKShMUWdP/Vy6l3baspOOupLMmAtWCU+6RWZ5vcc7c2z6vAgKGqKdfDAx
u9/3XC53hNjapqUTsBFeo+/tVkYfYBUk27nt0pqEHwoFYhHFdY7yxq3bLkoCVu/+dX4Sfqs8r38e
QuKG4UDu0g1ntaCoxsX4ZyN2VuXYesdh/dpV9bM9YDUFuTq5yVrEgmarowriDE5376IVtRNONzwg
aIFckMR31BDJ8HL+dy3Dvv9ZwCxARwHy0VfYFhTccPt0YD/mlcCytIwpavUQVrzchsxf9z/DDHYr
Lmo/zo97YrUwZ1guBQv5Lq7c451HAuIarmBTpDahZx+4xI7B4mSs55ewACtTggW9BGBoEW12cYOQ
NM2Ox6K422tzHdNaTXP6qVWm+3k24Tef0ThWE+DxPoy9h7ItnAfLm8Hwe7N24Twbyy5fTbQEyoPE
MtDBJRo6/hGZNxFpK7oCvTTA8xupAWUEYo+jt5AaWPaDgK9+Q0ln/KvSlPHN9MZfjbIFMB8qRrWB
hFHqtsUuqmvnCczpjMN9Xtsf4bSTOVSNJuj3VKMByjyxKGHgU0nxSr8EQD2xYVBkNpAecHWAIuuF
o5Y66ZXowG9AOPhphbH7jKFRvkOfq3jG+UJ7EfRX7keT3Ob8llmWaTWDliOWYAAApGWuMTkwR1Sl
U0zZ5oz8fXBhfeoAX58B6+jP9eRdOhonLsdFIB/wiAVuEADY8YoVNFsNPUITKgNA+AyWrXucCuws
zn/ViYPgMJ9YKVhotov1vQCOI06ER/e1YGE/6oVZc2OF8aObVuLPlL5/HwTeE5PFAzEIkHq1B0dl
SW6YJt82Cq0EYSLZjFhfdyt6jfaVAhevBl1Q0EdSr46N6qoZ8i8iDu6IUoJbo68vXD7vZ9gRXDkE
Br+DLrl6GaqsDtOuhx0iNZFcQTOf6W/m4YWj937fgMwBrEL8yDUAKOh4HT0DQSCTM7QNszF+KRpS
uR7m13UBTPehLCia/OmKMp4FkArIKcBzY3WlSgyLwXQxnkQoY99KehBU4YN9VLb6H28ehnI8gOD8
H1t19Wkx5dCsHuGZOl3XHKwFhTSn7niwYveS6v6JtVqAaMDpFygkkLjVLKZ0s5yMHdNnkFut3JZX
UY806Pm5O7lWMIDZpkCpaHsej4IujJ6OAx8U0FxkmazmtqAWtFVQiTaBnfYXAqD3p4+ZezPe6hly
RtwY3Kbmq5pu/ljbLpQvAWU3GvNLUN1TQ5m8dTy0piUce3WdNF4bDJrg07ir3Q3+H2Lbqqy5hc0t
LyRnp4biobNIOaHLCHuZ5Tc5RmgM1Sh6mlkojstDr9JgY465eCh1ZCzPL5h4v2Jg4MkoXAsVdDLc
VSKYo1lATQM8weLtiddQCRpWJu4TWqdmsi/Lxt52uew+p8ZMi7ttpv0S7j/ZUR1sE6uq8w1y2K6v
AJjTF1FV7cOmEBeO5PvNu/xINpUAuOZZ5uqi0RVxY9Vxydoj4pOjCILF2dDbn5+L99PuGgTStoEt
FaDVNbSRgj0A7d7JtgYYjKsoyDE8r+3ZhzhaXxjqXRaJ8RiPBtwVUEqkrKvNVMZYxUA/yOjNzkXq
005xvowurcdJoBGMQJgjEJ1zp0tR7InVlvTneBddCS7WW40beGCNJME0HNfBDjYIZcOEdoS67kVw
y8SXzyx+e8NWnx+MXva3U+qUSLojElQ5AMO3idPHn0eRPuk0Vj6JGvmCP10EAM+2za+kNkG1efUL
Qw9vEF0BOmgMt/uoIctw3+lUELBFvASLfz8ZuD7weME54QImrz4+ZnWe6iTzcbrNNM/7Zhgpqmk0
rUcf3Y/yqcYZ/MJhe7+NPSD8bGXBBalTTToeMKno0NTVopxTy/Yz8tETRvIz0k7np3D53ceBFoGd
iX8ZPkEwm9Zck8rCS9qF8Lg1KbXezGMOfK2j4gmuzEWbTFV0EPsBCqhGhXbjZbTHz/+AE99JNYZI
WTqWTgK8/P2b+ytFONozcop1hNHeziu7ZJdiofPx/Cjvj+vi2IV3wZKDIMa2/P2bUbgjG/AIKqHk
bfbP2Ix8gP+Qf7UynprzI536Hg/yiYC3wyNtr+7IqQ61eFiMcFLdC/ZBlfffHd2rPp0fRZz6IA+a
Aih9qjzG2kBqRuG0E1mXbEfUPnaJoeicpAo5TAeZNz9OMV63YWr60lA0mtC82o328LeyWveqAt20
pz0OVDBBdVPAJvk/bCq21ZKAuXJJHo5nGyALlPEBlzQtjlAdADGFWBcdjbkdaa1xmknFbZxFKjsD
cQch4sL479aAeWHXLEQgWKTv7gUuxybooK9ukqRPP0eal94jLZtfGOV9mk9oTXxEFWLhaxBwHn9m
ihxyy4OM5zYoBnSwVRRdJUMARq/IqOrbaepee4kLSEYAT9vl0fyXFFF/lYLE22lxp1AWzpzPEf0X
//f2+CPu6X38N1Dn8pc66yF51m3y/0MfSYfz9L+zS/dxsWaXLv/BP+xSU/zH4qzALoVfQRzochf+
Qy419P9Y0N+Ww0RlhAedDfUvt9TR/8PLR/bLE/ibQsp/9N/cUu8/1Km5o12pmybdV/En3NLjA02o
QsWMng3Hhdve5LY63kymCcXGK6xoZ49xB8cqc4cbLMOjz15pqsObSXn653p/y6I8zuuXsRwItkT2
kjyR0ot5PFZihVmqVBzvdECF34mVWlRDifLBjoHA2VoakqMzqFoQEUX2Z2SGfwe3bXtx0KFTs6ax
gdVTScGJwE9Yi2/ReyP19GoTaZOgpN3I0MoN8ht7ABxw/rN/lzj/57H7d2iyNPIAEO28B8ffbba9
ViOAiuuAGU9bRAGQwmuQwQK1MDyQijj9xh5lcdsihXo15WADw9QxDkaZLoHtMF2ypltVzP/9QThy
YeXJdPDLjn8QOBc9FaEbIWoa9HeZLKObObFwgEGrYh/Mdfkr96ieAWYBplzGabo30DX64AInursw
N8d35u+fQt3WMuBAsf3I0o9/yhyIBpecMqZIpiX3SVGgjBhHtXew9ajLwDBG+ZM2tG6018BEvnoZ
LVVlxqG96ZrQw/NZn5o7OyKORK0vdYtLa7e8Gau1c2Ar6VSEIEe9i4dGPJmAzuOAULtD/Cz1ftzN
OdAwG+jBDumt9oqqanMLaLPYt7UWo9BYthfabafWixzrN9mIV43L4niS3EXMIwhcqAiyGWmAV9I3
5yZ7wN5QOwD1dvzJCgEITmGT3qXoK6EsYxf9X46dXSIJv78vHGiC1uKUprNz1q0/z9NR0mvDdIcu
qfGjIZDZj4mjrpA+Ca7O743j2PefrfFmqDUnsgqiALRCnO4MvQZfhQB5h4NEEHzDCnl66tCs3p8f
8MReXGaXqxrGvUct93iaY+ElWla1yc6MPH2Lkl5xK2VhXrgFl9O+2lEcFAJfh2Y1D8NqlMLKDU1X
OjtqqAJfpbRR59maNhK4EoQR6y8nlc4/D/P/bpp7YtkYFKbaUl6xUXA7/rQE1b14DEdEhVEF33d5
Oj0lLZdhnmnqm6y7aG9VIxLqlLa38EOgPgwhh2lIdecpzUvjSiiEYjZG51mf534EQnJ+6t//Pi4A
itbktiQD+roXxT2V1VAEsl1bKuOqAOkEDD8erpBODS4M9X5buUsbynIx7oJwvK5clFx0Q1PKZZWt
fqtVMTgQftinsM56OB1OeKEkeurT6H8Rl3q4pznW8vdvcoB8LOeWcjf5hQQiC8HCwuhLHw92hYzX
n88i5FnJt/HQEjgcDwVHgFsUWNEOP3IAXcjK+WYS4UkxYBZ2fqiVSMRyOvHkdKnOE6CYgiLk8Vip
bB18P2BDGCixWttcaij49+gNka0FUHwGqr4bFxnBB1E2012Xygo5PZwEkDL3ftW56F7iTnpPdTwN
X7PWQNZcU6O9k3lnXmjxvz9x7H1oxbbBrza4vI5/qjMYAsn6IN0FWEHvBwV2WXRhtud6M33dVvpe
FWgFnp+g04MyQSZsbpaeAO7tskNgQSKjmNId+uot1nd56n5ArNy9brS5+FVNTgSizNS+nx/11GaD
Xvvfo65ToNo1ZqrhC3bSU/I2dvsPGTqg19o8uheO0fvLkkmld8Euo+X/Wxfl7fe59pSKgP9BxjGR
PIKevEc90L3gJLxKOP/ZZm+HWU3jYFVxIwBa7tKgzm6iGjWnEFuQaxhAAsfNpIOt5pQdGtqd9rKU
FWZYBEs5wQGWcqNHaf1BG4vAL5H2vLOGyXk6P+GnbhMqQbyJtgtfZF2z7p3YnfoIffie4PbahKu3
qzBp+dhFXvkCCyq4Pj/eKvv7d0Jg65vYvlNSWMsTlHql7LkQ6Q73DOe70j3959QjKbrt6b3Y26H1
hq+qjwqEpSz3g6tgQh8Q25MTLcd0RmDLCLBo7GdUWu1YWu2Fl+bUfJCWGsvZodm0Vi4ZQo+tFvU0
6zo1fETNFZNIq6y1L1y26W1hT+UfP6dQhEks6HpDpAf7dHzOukGZNLNHZLJDkeQ07ng/YuSAXxQi
r1cwE8cGfkXhfTi/Dsu+O37FXfpKS6dQLD21Jal7u/3TSECCzjEBTNl0ePNMwa4ejXKvN275iP4l
+H0D6yVhhmg+I9J2YRucOOcMTy7x+1oDZHo8vFFPdY4oR74z3AJ4o6eD7q6gS2cmulXnv/TUUCia
sOOAFLHhlhV/835ZJXFxpjD3bJ1S8zHvaG8T1TqbvBpUeOFSOXFpCljuPCegysCLrBbT6dDjw5Mh
23kBouhuIVz0BaXlz2QOPl3C8arr8Nv64w9EQIgnGsCU5CVeDdqb7Yw9QhzuoqaLntvACXxwtNNt
l+rN/vxQy7Ksdg36TMwlxVwAEe9KN64VisEIw13QJeZhFLBggszofCuK1CYjy/FjNLoPc5T++vOB
kbb6HfcsAIH323UIuMo1HymR8Ssy9hjlRQa4fIIgKPQdalKum35eot9LKdSJG4FIQcfpnoiB0txq
ejMJpLZchJo16UWP9GN/zS3gMEDRxSZZlNnPf+mp4RiNoga3AaH8qjpGmk2OEggN5xsvQhd0cl7S
ea6+1FGRPdOVMS7M7MnxPN1AC4IM/51yS21rtWlog+ZXo2pR/kE8vJVEl+Hinqvn6kIu+H4HeYtE
GUhT7jzWc/k5b05j4lghWhB9tJsDVGbJftWNSlvkgzMM77WoeUojoOQR9o3np/U3cO146zKwQ1eR
3gf9TN08HjhGxxNinB7tWgRhe9/O8u4xHSt7vHKS0fsAI7LAYjPkVOPwi3jLNm21Kb2tHHs8wFNq
YFNZenRr6GOIp1+kNz+yMmhKfzAT7wtuDN4jTGxs/RxLDlAjQgVRNaoLfcH0W/rTNHhg5HDUKjQ/
Dk39G5xSPFrraHJ3GGmF8sJNdCLwAN+KxhJXrAWgbI3oaWRnGcU8YMOn9GybVWMFVEpiNjmO6Ja7
ItgiEdzvCl3PfHhlJn+GRCBExGxvZOipYo403cKktXeaoV1qn5yoCPDb2OOWwdPDjbnaBkY8JPEA
hH2HlL6xVdZsPJeiw8EKsdprBAzsjTCAwENOhb4yDBiZdaO2WFd4FzRC3r8OqI/SSQE7S9/IWCeW
uSmwDsHjdWcLWCzhCHZGlajC530lL7x5p5aEju6SMhNwWtRkjrdgi6q6EiDHdijdavgvTWZz02Ni
St8httCtNRSUiHZER7Wuw/5vTYtMtRnGwfVte3ZvANsA055zfd9DT9gnYV7GF3bN+/drafTbvCU2
kDa6dse/EM2DLKpUGO0yFJRooRmp32ODcldZlbsz4MlskNq5FAucHHSZFaJxhyraatCwdXtdDgHi
CyNnk5JZFV3TBYpTPCWL9OvgchhnbCcvrPxyb68uBIq4/zPs6l63NR0D18WxSE+G5JC5Jqjfppj2
5++dUx9ngllCwpoXk0TteEZDaZQRphNIIJWmfbBmXAc6PEJ3boAAQJMU1m4cYbKeH3QF51uCbIA1
gMLp55PhILlzPKoBTyoTpYx2ogA/mBUhbqJhl/m2pc3PXh+TOy6hfVpI7oKS7hIVDefSdl/WbT3B
3DuUiWAh68A6jn+EVwUkLsuPKOPcfJRyRNE1zJoHO1OIwM9F/+I0aB5a3DQHFYf5AYJGeYcLtnaz
QM3uEdpFA/78zLwPewHkC1hNBNyWCar2+DcJmwyzcSgcEYhXu3ZsiltsSIc92uFQPsGC3Kkkz69U
PLi7jrKsf374E6V0xjep5oIuW3gXy/P45vnrxBj2WsD4rV23+54Ee58Dib3zsI/ZzpoxYmmE2MM2
FFnyvQVyd48Ug9P4cxBJCgyVeeE5PnX9AXIjzjBRLKOifvx7BJzLvm4gnCucya5F3w37MXS/uCEk
7POffnLm2ZW/K5Mm79LxSGR4OQIvIwchTa3rqZESX3BPv6o8lHYWlTC88LrBvBaFiB6CfjRez49/
IvCgSwQywFhQfSjkHY8vzLiyo4zAI5NU/6Y6+In6d/dpxLIO0fEoORh2DPWlacK/zg986p6xaM6S
UgI2IuU5HjifI4SqZ6Y406vhCiOq7NYJqICfH2WZvvVhoxcHjHfp0gHcPx7Fhv5KoQPNh64q9F2s
Y0MQtcibeqUTfjKbIr9Q2Dh1r6G0SUBss3N4y4/H0+ZWxIjqE8fFBs41c6OjpBHAwNxUtad9JrbB
WjCHSHRhG50aF6YSsEG4IZSfV7MJP3LGi1CLIflO8VVvON8jqM6P9hD/MrUYYopt/jo/s6c2Dq/E
oqVI6dm0Vzc4bqwYAxHy7xpkA3yc5xUx6uR0GGYL+wVRJDze8sx7auFvXjo0p44nLqx8rgR/gefJ
8SxjM1ukjpfGOzcp0M7LcSEELhZdw4uQF26CUxvo7VCr57AosjHvuzzeaW7eb1y7Qd8KgDH6PoXa
t4D1LmzYkwtJKoNyMREHCp3Hn0aRRUPUvI5x5CYObmbXva8C7Om6EQGnGNjQJp+yf8Wl/9c+wqn5
ZCh6I4SebKHV9SvBhA+BwUfOaAZsk0bDv9F0zT05+nBho5469lyrC0BIesDqV/OZYgPjETbRGKTE
tgeEPe+nKkx25zfniq/zz0sPxIfaMFQYCnir3ZmqtFaSKdzB9WxuJqMJ9nSuaaBpcV1dZ2541+tJ
8wqounp2ZCn2Xl2pX6qeuyujretrgsDBN/vK3KWaoD+F0oIvIUPtHMOqLlzBp5acPiCdelCG1LFX
u9mBRp2iQpHsZlQGtlpdWH7VWAjTATDdYtgwX8ncNj9emKH3HVD6FihVgjcRFGfWbbhpdErU7ZBj
yTFIvzOM7sVU8fwFs+cZlQR2OFoy2XUD1mTrzurQ28ZwoUl84rtpVQMakNBaFqnn462ugWFF04n+
uREXuKbpI3jHsYmvPVOTPqrZ8ZU+l+OFyT6VYlGkMaiwAVawgcMdj9qapRVGDdlG1bvNFbo6OWhh
J3Jg0ReLSBTkn1nI/F4o1T9oYvFNgAGS7NHrQTf2/CKcOHf8FjD1VFW5y9aZTwdobMwhSuPyFep7
WNrTI7pWKNGaU3+hXbVs+NVDSI8K1BoSMCZx8OqIh2FmeBn84p1QqZA4ZKjo1cztfNEiwFmxCKP0
Z2I67RVqgB4uGWgdH85/7KnlpgTIwhHi4fq1vtlkFaqxK6Pdwva7LbrSPAx2Fx+yUPyqNcvc9FHf
7c+PeeL2pirGZxNwL9zh1WLD1B61JErp1og4vcIkFxfauHMPjm5n1zDAoy/nxzvxKCKrufASlpcR
kdnjzeWMMqgKq2A88As7OFHF3lZA3SO//burJLZCuMdeeDFObCLeCg4QZTGCaG/1jZ6lYTBR0Erh
MZ62tRysq8zEss0crfTD+c97N50kLKh3goJmKsGqrYaq6bPNZPHIvmsSCOCot1cYeNbXhdQ0XwvQ
8zg/3vvDylblYQL/SP0WBeVV+CZ0tNQQT8NyXHbtgVqEtQs0D/ncSk/rj3EqJsxEHGyT7F7sU1wk
PkUJzl91jk/u+Z9y4tNpZANghgxr0HBcXVbtYNW9rqhSIcIFQVqHTgXuESkPt2wuUd7fvZHLV4Nh
9XiMKQWtiVJJza0VYoPq53qAJaaw88neTlVlRhfun5MfBX7p90BAwpe/f5N2hSql0LMg+5NUwy82
DOqtVqC6GIje20QTLsrnJ/H9s0yGw1ZlkwJqhaixwiuUulDdRM/Wl11TXVkNbN1maOJ7kHHRz7ql
g5sYicRtaxxfwY2pRxmN8jXXK2sftr2xdwpvROsoDq/r2i1ea/x/cOrSyp89LIwLm/3dWV5+KwER
7XA6QQj1Hk+OF46ZF1Sx5qO4WtwYmhl9n3u9exWYJ8A2wsroFae7auc2+SUuy7sjvQyN+wmMAE+Q
JK22PRI9/VAgLefrSk0HtE6MT63mWftF//PCe3hir4E2JCJDTRbLYHe1BcbZS+1BaksndQpvcG8b
t1TZ4y/nF/7UKHSzfvfyEFawVq/PHAx4ZJuJhtcYFkskC91tV1WXevMnRqHJRAMG7wEO0JpFkYjA
LCkwB/6YS/O2rjE3Nnpsa/74W+TvqhVZO+La61pF7IGgcZ0h8L1QuddFjYqO2xfNhbzjxBYgtSI/
RribJvSacK51WkcNSy09qxj94kiZ+95yseyuuksUl3dDUQ4Hv7h0OSwQDb9Fm9/cAnbluGjFe5Yf
TmOzG6UZv6TRXFCGy8O/z8/duzMFhp2aH9coqQYts9U+GCTyS1mIwlDYJOKmEQg5NYgsEZALe9tG
bfQ4BRb2Vvh4nh/4xDfCkiTBId3nUMvVy9WoLlUwtQN/SN34MUNczJdVh5HybLgX4pwTQ+GJiDIs
00qpcQ03q0I9dMMWYwtLHwHMqB53T4vM+LbzEjSOz3/XiQmlv0fjD+je/+PsvHbsNpot/EQEmMMt
N3eY0Uga25IVbgjJlplz5tOfr/UDB0NOYxOSYQsGDLh2N7urK6xaixnlPWxAqOyiCTl5AWybMHE1
qTu/aUMwPL7Sdc43hK7qT1aUpafBzOElum9ctlLKRiqaFSBtXmFFstBAKk3LQqZW3K9JSNGyiIqF
Ow4+5b4l2TLhnxKztISQr2LH1UjNCQcFGHTW7cHvEMELKNIhzjiskXsq5th8NAuv/BSFdXrgIWWr
BPsPCIRiIMmK+O8vrkdijQqC0bYX5LBN+kXrOGdj7K3A0KCpu7/MVw4MKQ7AZJ5NZ1+MKe/CxxDg
qVHmoRd0E1IUs7qOj4NidwcLevXqixYTsFPGDcg7kP7YLsidNYi6AHsEBPrlo50v0WlG0+4daC39
FsE0+evHhHEclsboJzjxPTIPzQ2AecxUBUUCB5YTg8SkW67cvKq2Dt4Z2dJA3IOSo0v8GimXTQlk
k8rgwsiqeo99hTRjSrNW0LQTswfm1I/J7f43+wlv32RWbKdHfMBn4wnl37fbOZQUxwRIMHB6ykHM
cVVMNSG3rZ2rJRr/LFDNha0+h4lyaQwXAZBCcR8Vb9VOUI+ZZw/WWYZr1OTj/d8lObb8LDG6QlJA
s3PnakelNTrW7/Kwx+VXlSd+DKJoXK6LO68HaCmJLTAAYt+pJYsxou0WWJUZLoijeXTsKnAHFUTx
RVmEfmwU+uX+siSe4CfqT3D68MmYktjcRmgeoZjqGftsu7G4xKmGYB+QHChCVMguY6Md/3aH9Y/O
K6of9y1LF8m3BGMK/glfu7UMH1dauwuLXFOYUZsxbG41oF84Kscj2aHXjSpqcGjWgQTAHnHAbpVZ
CjWVHsE9iH7I8tSYENe2MBpfs8nUHmy3KS6LMYbXxgSMiWTjcok880jJRLZe0maBgcAruXuAa7qi
t1H3mhss8E354zqZj3mpaYFVjubn+1sr+6jAZ6jTkecJxaDt1kZIK0KX1KDjbDrK+zFZ3BOM89YF
UvAoUNPUIrfVS9Sws+yXEcrstAXSDDJKcU32gzIto25UjVs3CIv6R4Hg5jUysEyjZT0od8n2k1ie
KitAIaCjwvm/eEca00PEcUDtBwr23F9tGo1jVn23p8k7iEBee0FQAMxvE+sIGa699M8EMG+mUQb3
PzxDkCQ6JfSsrYkSd2U/Ma2YH9h7vTLsmdAV4GoIePaotcFGDgIWEQcOxu5HG7r5bRyS93Njztf7
50RmiMIKKHswHIyV7FxtRb5n9bVlBxpImJsa4VNLkBpB4xw9JFJL5F4/LztTy2KLX3yscvGMeco1
G0CMpvucResWNQXakWWr/MaihCQfg7mEi9C7bk2lWp0uKIXYQQxBygO9hgx441ickt4bfvklps1H
gsRJ5z2miLM1xVCWqIvWdmCEKWor8Bkx8Kl0gBl+UcmMAryY6BfDFjrBMO2w3fNTKw1l5zW3A6uh
n+APQ6jdar2s3sMdPn2/fywk510U3ejoi2UBSdsua0AaHSrV0g7q0fkMdHZ+j3rvAA/YWNLQNqzb
fXOvozTQoWD9WJdoXe71CXOnjJpSm+zAYwz0nKojVJFOnvxqwYkN5FP9D5nFzdotyiOFXShB25Qf
aFoWXSgwJ233EKZ9dWMMgl7G/WWJFGgbx2wN7o48IzEd35FzqGWwRmmm4p4pcjS+0q/mu2QyknPn
lfXBXoobuzcKBOKnLJC40bvIYZ3DcGa41w6GsrDfet6snHtzyW/uHEOuSDEVSrfZeWAKyXwoymX6
+/6aZSeHQU3qHoQSaEvtfDJp4ABjr2kHyryGp0mD+KIy+wKeenW8gfnVDsA1ErcCfpp5HQoHZMF7
Jg80gLl5xsIFVFvrSxr2iu0rzWQ9ugh1HVX3pMaYWwbCJRrt+zJiQ4KaGRCIIlqS09OZovkhd6rl
Bowy/dW2N4eVO+HQQ2N8+ZXKH7T8E/PIaHFNatIzfWSgdLFOXQBPfPsnD3j6nDfVbzxzYvxGPDy8
O5RLt9e+jxARdlNuSLN02Y1eUR94M5rMQMPRPe/TX6PM+Z9LA/4FfpC2pRhI39ozXXyznrDIui/q
y2g7DdhHU3nw1Cr+4/65fF34FhsqBqcoAFOd2fsYuJxy6qIcFNtUvBkS9yE3T3Cxh48mkOZ3jtMo
H+eWwEgFtnGbtZbp7wRinYUM4+DRkLk7Dg8/B/CbS1CxXTb5KmTro8Gy6yWlY2tNQeXExkF0JPM+
gllR4B5JW/b0IErToQDZjhbU+5EbkFFlfhYbo2+Wy3ixQ1iHu6R0Dp7e13GnwDjSHaZVQ/C5xzCY
jdsC87fJ5eu5uJqpDkJ9mu3LmtKzgad/CqJsHB+8GLmc+x9Y5nhEJiGE7ARp8m5Tl4K3sW0MK0Bx
rHifpSVCuyPU6SiaGcWI+BpVxl/jkvjf+SVFpelLroYk7M7ZVeaiFJ2xWAGIo+iy6JVycvJePZjK
knmdl1Z27xaUoE7SJislvhJNu0XpRr8fvRXlrfEI3CMzRXkeIAGBhk5/b3syESdT3TXRLMrkaJqv
aoiiI72Bc1lbyfn+95JkZDQueev5Ysxaol63tbXOOSJkvWoFrR0PajAjI+f6EdzbnzMjKdOHNIv1
azFoHgRUJtXg0J5AbsCVfCSnKbuOgtmTFi6vCCHC9ockpTFUmkYJ1TIYmRiRLX8bF+766f56Ze+y
CBFpngKTJjTdWmkhcY88NbIDIRln+vloh28Ys5tif+onJT6ZEAN/R24nL0/pGnaPs1cT293/DcLG
PjZgalcM9QuqrT1nDe8iSoFrZge5p6B/1c/rxXbGqQ0AXtXXTteS/2DUNo7ELGVXE5zQ/ygNwCPv
NthIraqPYEnmG68og9FYOmmxB3e6MxrzpdZDtMTuL1RmEWgauGKV9xMIyHazUfaaExteJjS+VPu5
UxUVhT38eGQO4blPGP08MCg7QwJWzBQZ8rCkv1uDChK4Q5v0dkCam54WM6reTd4cfr2/LNn1hLAF
HVaoCHg+dv6mySPTWQzeS0CNBnzvkXsecyj73CrzPtw3JdtBKpaQp0DUAmJzl0MZelUY44Qjt+OQ
iVxL0ZnDVZCCqkHwt3OxHLyJrwGruM+XBvXtDlZ6rKF4xSHp0Qh6o7mo5xiDCUsYml2npkGR0PSm
7KJqnfu2qbOv7tTaZ9sLo5PdD8n1/uplv4b3WdDj0MgBsr+7rSgbQ3xvk2ytTdl8TUDJtmiK1sqE
yJhV/KgmY83PMWz5jFxlWqFwipPiCdoKhUJEqdTzbVn77pfRLTR4QPcQ1YsYVNvT6ladMWjuTGy/
MNp4nntqoX1rPy1z5Rx4Z8l53ljaXaAmhRjVbrGkKdqnus3K67wq9kGqIjnOGCFEEe1gFrR7bbQl
XFUjn0nIWiu/me1CuJmHU9BFaKvf/6BSU+AbIX1iHoJ0YXu6kAmtxmFQ+Z5l2vsZXZZHtAw+rMZc
H4RdkouDg6e1IlTpeVR2nmBKvYrJeSoCTmv2l3zSnYsK7O3muqV5Nqw0PbAn8enAcWhx4Odore95
O4dUcWujwPNMDkM3iBmha4BKxi1GOiU+5VWWfUQAHeT9/Q2VLpPJMZcSCyMH+9qtNnm9M5eE01a1
uk/AW5ZnyhMkl9kavjNbaz24kZLnk3YjrXtR0XHpkW0/YNosbWlGK6kXvMvUWCrEzVuINpEzccuT
Ww7FtY0W9+2UmN0phv3kwL50m1/YFwfsRfkqHYe+XnGIqFaa603PlOzc5br72LeA+g2w5CdrSY+G
CCTRNG1dpiqITmg77GMGV43m0pxzJ0B4rL7FcCqeskoFT9B48a0LO3QWtQzZkuEXhZR/RrYCj0Qc
j6vhARDb8WK5aCG1uYNbgS8R0ixeIlgrh8Q4JUvVvluzobkNRfPLuCvcG+EJBTP6n3zs3RMAgAOJ
lZZLmroUBkkWiqDPy/QJR3rEYCLzB5RIGBjhCOuk89v1FUubG+NC3XO1IyaQR6s/LfD3XEa6COdf
vykvTe283DLa2mihahFUK1uJnpF2y7VQQ8nNNHyLQOhy397r6S8BA2Czfj6nVEF3HsiJYqWjdkd6
GaKg1Ey2+ehlrXd2mpBqDCJkSNirLczsp3QZxzeVgaatnS2IIY3p1EJ8ZrafsgjSN2NI17+MSXE+
3/+FkseFYyWYV0XBhjnF7ea7xtLk0C8gSVaEwxOR8T9T1DQP941IvjDPCk/4zyoUNfutEVNthtqZ
BicIJ+b7QktJ0XCrR79OnKNh5ddUAxRKX9ra1U2SBY3BIYRdyF5aBHa8dnW0QLHL5R899rofSTP3
2nuGBhAVA2OffUGO04xOddRkCmoGNkgxh/aCcy7mAYmgWrHbX35pBQ8RzSDq1DyAe0fieIo6hKBi
AjtV+sdJQb0ybxPtHE+Ne5Ctvv64ZBe8SIw8UdUh5t/uuzKsmeqmObzOiqW/m1J7fai9tT94fl57
RqrMRA0i2xeByi48VezeiFclJVElSLu4c109EI1R18nyeWHssS4/dNNkBDodh1/FEZE+kcERftGa
pZW4u17QwBsanTwrQAl4vXWaXsNN1MyXpc+z4FfPMKZoluH+ydpILrZ7GTYhCnt5YwWOV+ZvszhV
bytymCcymL9/wxIZhRhZcoXRrSWBx57hX+Grecg2o8QoCJc6wtpZOyKffP2S8v8nPiJmIGJ5NUig
VhUw8jw0Aycs01vUJV/wZ/3FmdOUiD+b/LzJjqYXXkcrG5vm7ps1iwKnR4fNyVLGADXz5AT8vjkl
cx1fkgzl3fvbKbsEL9a4P57r7PUTvRwhgKhU59XRm0sUG97BrZauildaVNrJO/fsdGvrrEYZoo+k
jVN2mrzGZfx6tFEqW+ebYrvRQQwktUetRrDe4rn3OkPTlNsjtExmEKspFAFL515cHR6jpqCCGaHo
8juXnLYkNRliTNDY20M5oM6VUCflpGRucVGtDgKqeJnfM2Men3R9cE+KYudXvTXSg8dDtlIxvknM
RQfsVWZit10KPapnBlbWR7c2nclDlb68tbPaog2hfLl/XCS1MGZXaZnzZONRSIa2K23aUW+AmFuB
HivhA3Cb6jFE0Bt+VDQeDSsfziGch0JAVPnuGuVnLVOPSn+yJQNaFQMztmA/2/ltXlKovp2Z/Lt2
snNjpU7kJ65iPXQQUDwg5HYE83n9QLNmDQAYKgh84332N9TeFNPRtgJUJNNgdZn57u16OQtR0vvb
K10axqgGCfqhfYrU5Ik9NDW1DIjF6rM6JqU/OhB9DcjKv0HzNTo4PZJeA9bI010qm6gP7KNnQ2/n
qYJGBb8toFnRqF6Kwk6ppQ66r3tJ/YAUpH3Slsl8D+FZdy28WD0ZduYdPCAyX8tLRceYWSgAWsJP
vQjjdcChPd1Gi4jaCUlBI/7oVS0YGwHwaZjqvjG9o/QHZuXnWRR3XRBTBKO7w5RnQ55F+sC3bXuP
QnLb6X9OiIg/9JRJ/jEGRfnXWuBZyJ3EfNadcLjOcDIfFeWkJwx0gxiNg3FhP4lrJ50xrxGS27OX
DbeiymI0ioe/kHPXLvdPmNSSKC9AnwYZ+34EiglVqgEh4UjRu8af4TJ4T4OpdA8rBY6DvZWZIqgX
N5RyI93y7SdtUCpbFBVT+mIutwQ6AQQn0vayJPnRSy01JbwvIFEC9f1cfYQAbjcleKWULOwUM1n9
ec2yNAjtMfnn/gaKg7itTDPCQLua2APgC1S/21XleQ95uqWZAbNS7Td9SHhfzPhoFFTiCKDVAe0K
HFRglHZ7165arw305IN0ituzPbTOFxelqifF1v/sh2g5WJRk/6CDEkheBtKo2O7M6fk0o8phmgGS
pgyEZbYTcA3db0o1wNxyfwOlthgCAdCLyVeEUAycTmZRJhyLoYWApdKdx94yvxvemn28b0kSevMe
k76RoAtk4u5T9SX9Q8chlsqH2jAv8HhHf9halAHRHNbWgKPYRcAx85RHZnung9Mv8yxC9URUZfmM
NHO3BwW5A73uFmKCSXVShPPM9m2X9GaguEr/Ic9yKBWctENHGr/0WKZjDWU9HGf3t0C22eJScIrg
TaK/uv0RcxUubjsTLfeK2aORpyf1Y+oyZAIKoe4OfIvs0Aqu1f9V96iTbo3RmNbRnytIdTKPMCul
t+BP1tRf2mEcs8BaG2X5jcP00qQ4Ai+eDTTYR7dfkJH3zLF/QIN1Pvda7L4PNaSo72+l9DQx4SdU
AMlN97hMY67UOG9IF+eqhEyVdKu5zswpna3MdRSfQnf2MZyd9m/k1LWDsEtmGyYDVzSIxIO9WyYd
DlRQcRhBVSTak+fBlhLpWnHy7NY4U9uczkNUfEuiOj/4pLLzw+HhaaLPSnXN2+3v2q8j9VkzKFtH
vToJ0vNjbpjXal7W8/39lZlisJzRsJ8jyfbOB5UmrCerTTnarvp/SyezngsbOXsGX6yDRcnOqSkg
aoTqQr9wl2Mp1LZhwKvsAIHLNhi70Xwe55YpxkUVjDvO9/sLkwVZIGRo9DPnTet2X+CZgQ6nuUDI
uCirf8txew9xk1pv5lAvv3sUaz8sTOkFSsXAWaJM1h/FQus4Q+H6oKsqKf8wfYs7FCV/sfidO0i8
UR/slvjSJVvwlVZZnuoK+Praal/qeq0pzdvJm8Zso4cyBNTpqYXKIUOUbakzGMKinIaoZRxhEyXB
Hy6SaQSGkADX7QfRwsqyhnDi+c4U2FYAiTiBqkaG30XEDOPMcBoUlEcU3JKHfGN0563qHNrDkBqv
mNUZT5Wjd9cQ5PnBMyA7awLFY6BjRIi5ryAWoRcm05TYQVLrfw9OYl3XHpyApaZPWqiWf9w/auI6
7oITUWISlXAMUt7ZXtdF0SdG5DQ7UIV2BHqRut8W9vQu0cbiFqn1fI7SSfWNmNrfFBbJ833zsits
WRwAMEPMeuzBwJaXjg74GVBZCRSWYZd0/tCiXG4lcXn9HVPAIICME7fs84UVpq/OFCDduornG2Tq
5ZmMv3mfamiP3zcl/YRMlVBx8n7OZW431QqzuoBzlF72lNDQKSP9fTNMWgBRH/RRdXWE1ZHu4gt7
u4MJfWPdTTDUB16t5JeV6ZMTKdx69hT3qG0jXRqdc0G7RMdxn/247pLMHQW9IPop1UcDe/bTps4j
Py+b8a1lJr9MPQrXAcU0JvFwQ4zMiMW/eLDtgoJd3FPyZ7bbORVDovtNaK++l4a/PEq9MyUW/8JU
03nJQOkFpMM62X6iDQiHN+V4UEWWXTkKTHTfqSJTFRFu5oWVrhu1NuVCBYbidYJm3h38LNS8x1yP
1KsVEwDmtRe+qZK1/qZ7c3ckeyT9AQIMKeq8MJHuXrMuDJcOcns7gEjEnfw0A3BhjKP3o6hMBTkI
7rttjMpFQTA60NzkiBhAdlyR4KAZxlMKJ8/uTalMeJEJ8ISHG8rF9+q6mHw3do2/5jVJw4MoTLpa
MWnEbsNmsQdHMjqal1aINb3TZt8Jp+H9CrVmEPeQVtlJUkDVqERPTq3Zb1drPurVyAIxOgWUuulb
URDanSnagVo5WLhzzYuL1Fen8sugpspfmhX2F33i42Zj3Z/aousOHJ40nxB0/1S+SJ7An28P2ux0
g9rOIIU8bVj/Gc25v1CIr25uNXq3Bha1J0epWl+UOsCmMvJBNaU+6mbIHk0hcsCX5pujp7T9EYbS
MRiPiFtADet9k4fwY0bhsZyJzC/R8oTzVZBaMF66NZOncIWkKnh0S+3+M9FGusR1nfpzbvZnKhVH
M/fSVf18SIBH0qvZH+Eyd5OwBx3ZmS0KzzOdJ3tdjkovsqMrIgBqbQx2EwxuF6VEnZfNA4lvo0ez
cVL6dnnb5vBcXhbI0BK/6/SoPnPR4VslRUZOeXDQHj3ff82k54iyDFRPUIdQl9ktFlJgZE80Km2h
tkafVV4aZNmm8lGpnDyootlBaGSoL6pbGb5Z5NXNqIfwAAsv+74vf8Peaappk2Qd6M1kodOsrHH7
pHWFfssGLfNR63Vv9xct+8B4KIeRNuaUXk0r28OMvFpEydisqulWWb1+8xAp+Ou+FZknpNQAl6+Q
jmYqavuBp5iqJQ1HK5hQ2/gn7Buz8N0iHxPfG8PxCNcic0UIRlKLZ8oGVqPdHmqDgy70SvyqGGnL
lCnSeI91MuXxyY0NZJh6LWGsoLT7NPJ7CKSPKrbS1RI3QE+KM4DDcLtas53GXOlaSgvW5F7qoltu
K5glxhnm6SBvERu3D2s5lmKcCF4MEGVbU9m02OVK7yZYLbWIfC3rvZOjLGXQg+U8JzCzBtlSHM1Q
SK3+7AyjWfl6xL0pIS0qROc2s/PqobKzDxVTZ1cVUoY3ygR9YBlxU3/9CFGEoxD8E2Cyb39XJsno
z+JYXM3D2zZS14/amCCUGUIPf2BLdilEQEvZ3RBirPsPqDPmFjkwjuVtWl0qaHXeTloVHVw92TEV
GRtYKNBB7n5FY96aA4TCVhBXuvGfVXblFLSQz1+XpDQD5gqTxx7uNeBC+XQwmSI7obhaQPb8w8Xb
PdYIYuuxxeBbMA/x+NDFue6H7MZj1EZH9CNyU4wwEAHBsbUnm/K0BtxeRBkYLrnivDj9t24OxzPE
CP1BACSxRD6Jihzc/bzEeyfTTjNa1Rl4T2dIzBNcMeHjOLlW7pv2YFx/+TTCu073m0lgiod7F9NF
2jijBWIH/RIlQW9qCiSt7vI2zsgu75uSvAiYAuPEEaHPtp/FtU0GooyUGklUDcqPFLUH39D1+OvQ
Ng6g2uIIoCp5jGl3Cf8J5y1hlTi2L8J2R5uyRLVxKVrllsr7qVDUD3UITZqfT109PaZJnbuX2W1N
phZXJ/eVeVo+31+z5AL+lEaiEg46hAxs+xvcPDIIlqn8DKadfhy9YT13jGn+uG9FdmAo7DPeSWGF
lsLuvW9Xslc4EAlutBCVvH5K/mkGpfJDwpCDXEhmijkh6g7kyviw3abmldchPjibgevF7c1wG/u5
jIhsbPWQ3U1qihfBhT2XLta+krWoVJdnBsQCZ6zXc+SF8UM2MMo9OFFyEKxIPpPoU3hQxnMRQE9t
P5NtI/KtjOgKjUYyX+Ikd66JQ1Xj/meSXACCMVw/HSzB+rNL48zBBVIiXhtS5P6s6UP9yR2n4h9P
6b67etJ/v29Osn+CkwO/Dxc+i9p9qtZ18rCitAqzSVe/RysJHl5vmM66Nh0FKrL9g3JEtLLQzNL2
MCQen97SVppLSatrN7cZh3MTZebB/smtmEzmesQk5KPbrxQ2WV/TwjWJBKryRkiiP7lMzt1+Y9vo
+gHxYOSANHBrJfN61NYa+ikRKmsXJRlXsvtRfTs66bdft8TgC06e5xly/N16SrWtelhnqLx3pvlO
LRf9Ni9xcspsOpz3TUl8IerjQGnpCzN2uNciLMqSXk5HJFlqueYbUW34WqjENyV2PhtKHps+eirq
rR1m6IWtjnj2vn3ZWYRdEHodfLFoTW83lRiLwauS6Jw5YPXKCOfHyqwoXcbGuvx935TslGADCVYG
hage7gqkalhmRQFlQGA2bSfI5heoJRpPzw+WJNvSl3b07ZKyWp8aBuG4zUs3fHGQt3xYF7dhwjHN
L42z9texqK1zrFShP0/dkbSHdEdFrgNCmbrz3pn0aW1PfYfPX6cyf0JiXPnLUdfFt0Ltw/0NlVlC
QlOEkcyevKKrm9eVrkmi04AbsuyGFK73Z9yRpUOaax/sqSQeZz3QhBBLCuif+LYvnuzZm90q7+j1
wTiR/+sNpvpo9Wr2LQLQ8Ai7WfHOmo3xNy48TQn6tx4NCmvfAOuASeQpdJrBkmaGH/c0RcYy7FFj
zo9A5cLl7rIc8b6IygrEjxzR3foMrW5Xg0nJpp9JZrJw6K9JVeVvYsMJL21v1c8wxiv/eWp2VNaR
PT68bjSGAFUxerwz3ep6PSpxTG8z0xllrGj4lM6a+bwRxrlTy/YgsJQtlTCPWoYYQmO6eLtUJbH7
xSY4B7SvWw8jzD6+PodtUBpRJ3qLul/1ZXtOYuSt759XmQNguJEuiOBpg393a3lkHqFZuXoB9pqT
N89x4ate2Rx4b5kZYllRq6Pg9orNqynMNClq0XfPCvNbhb7Ctc615SAykd0IQgbByUp3ghVtF9PG
DJJEIXxkq9k8V0VmXeuuUK5OrZSgta36lIZKdXAhpCvjOeKcQtbzSlqrr41ONxNWRlcwDyad6fNx
9f69/5VkC+Mxgu8NjnfqcfuvVCmxRycJVhldpeVSTb0PSWd3Ij7v/CQvan+okuHAv0hWJh4/gfZl
8P4VgS/E12qlLgrjD9YwjL6TqvWbdk7mA1S23IyAExPygyjcrS2JI6Sjc+r1aBMoP+rFyj9qtXPU
TZdaoWsM7ht3AmZhezTiwqApkTG579S2crMjZUn9ZhjMgxMoeefg8RZqfVTVhIT91oxZjJWaDrTh
LCc135Wa8j2EyxfaeuMxB5H1vm/Hr+qMvoM+ukf1GcnTA6cjvSRBWw8V4W6JWg0ooggjQb4WeW/K
roFR1szs2W+12XQODofUGHS8Yq6LN2jfWW1gq27NRLR5isV7VsPeOetWQbtYHepqPt8//lJj7CZf
j0ldIsDtro5dFC1gLJ2gauofOMfmL7RHETtYk6PpItkxYZqV9RDQAhTaWTI7pYQaIaSfUTTtBU6S
afUXNLuOepoSpjwgtBSZxKAujmM/bJFPKrW7ho+ltjBW1oseP4112Z2TxRlvecX8XpBPqxE0doLG
4jxG+vMIQf8loTYfndopbxiGtGHxDu5vtfQAgyWmkILUCyWF7VZrMP4r68CEj87T+jVr4+GRFLke
/GYewgv74XpQ08BF5zeGmiUnOyvq5iD+ln1uSoygbEQll3H37W+o0oZx96wFbkEi8JbR/uEpbe35
0k76Yawt8azg8OFNAZdJXWwfa2uJFQ4GBQ2qtrH7UPWVcl2soT3ZHLlPsAXOJz1Kut84z+ToAoRG
JP+Ka0NN7c5RCkCFWWcvf+sTyrWelg9fCxKa37in1KOpwLlotwGV2u5lC8g5hz0ap6DDzu2Heuj8
l+l5UV6HplXNy/3TI7s+EPQy0CoEdAAjbK2NSGakUcTpiQFnZ8+5W8NWbTbO8htjGiSccDEAIOKA
7D3CAP2LQgbFjNhav3dazf2ngd7nv/urEb92F4CicsacEtyDov68W03U214bhvg4lVrwG6jsteeQ
ccBTnOgDwuFzcpQlyQ6+SV1R1B+o1ex5rtBvjjxAg5AfeK19MQpgdGnWD5ehDI/ox6WmKOEQWNMA
pT6w/VK0pkcNJQ0muBVEx7reyG7t2Iznyo2P0Ewyl0KD+v9N7a6z0ZpO1TYepG4G8wm9TZ/Cnvsv
PWqaMDrPnj+t2nqOzbb3i9SpD3olsiMJWA8uNPCAONxdMl31qaVbtLsCszOtPzImTi7FVPQHUaBs
O8nFCJUoXfIJhZt5mYvl5NBTCrYiW6L2toQLsutAFJ+gE58u90+l9OlgqFgM0f1MaXefLo0qMPNN
BKqo0ULroc3JYk+6Oraer0DKCe1qE+Gf54jy8Tt7jVBOQVqjanx7sbUvIPrnq142079TbyrVwY+T
7TYz7YABmGsig9p9644hplwzRN3fLOqPSwXGA5Dvb4BmEPCghAbUSeSHxna3o7gO3Uxjcn5otfDs
mN23Sm2UW6Stv+M+xUgkgSMIJMrjW0tE5LM16UAj4R9GysIuWggOclVDmDSjhnTACCA9RZTqNA1i
LbIy8d9fnCJ9LOdaywTtnNXEXz3KhLc0V/UPWZjbB6Vp2bsn6E6oHEBAALXq1pTKXEXcFwIlwyTp
WSfjDUp3oj6tL5E/OdP8qNix8vH+0RX/071DFTRPKIIIsb99TVJbythkkIa72Pbx02zVjo9rrUu/
8To1qLvxCBUnNUg0QuL0EyKy29AQgQW3qGY47RBThwBE8743DoM9Y2fEn+LKOGoQSXf1J/MxJ0PY
3e4qBDmKt6h02CIEDN/lRm991JRiuIyrkcN50iTqqYf07iialN66F2Z3HsFisrVHswkPO6n6qU3y
mkZYfTTUJ99M3ibgLjQ19nX/wrAVPRZEDiWJBhmnpaFfa8ExfWK0BYkzckP4z++fGNmNEGzZ2s+c
DY+y3dCszboRlA8ty9i033VLYZyjyXTeZq6bHESdsk0EC8pYAIESvdmdqUhFYGSm/RRYQ5LFfqGC
4/LhSjjM02SHhLoWokvErwwD7QwtdJtKrWC+vRsrVD4qu18voTY19XnWS4TWc889e0PTf76/lbJn
2AEDS0gDYIoMdbuVA5ieKCO3CmJGWa6p2/ff1jYFixEnxhvLUOyLDW7iBKd8y9yr6R04HBnqm64z
vo25TOolrzLwKtemFQQOHcYGWjsGbKpnK0aqz0dlXWuDdh2np96sUUU3hwng5QQ0fvLrwTWhCXGb
6qhHLfsOgNBxRyLIQ2ZuuyEwZfNxcxFtVbnxBJ47upAyZ4HXq2Xqr06jBbACVQf7ILUKdoO/8ICA
TLdWmbIfp6EnqEwNVVQUK+NHms3pGwgc13dVQvmN8cojalHp5vOuCKo7VQw27j4+nShUpeDUC2IQ
XxdY2rpTV7bxM+wvzikGO/zFA6P3VPLYoQOh2sQKYfLJ7aDfun8KZbdMjB9xEoBcmfsAQXdie0Rl
h00f4/BKrgBFnWocZZByK4zewyFMOXU/6aTMOdDdgTTentb0wdCn/MlOLeXAOQm3un/OBKENZ4iG
OZiO7aecU8UwWpEfeFPeUXWx7Ws6Z/N1SvX1oR+cyq9CqO/ttFav93dRwnIlWuQMUZGbANHbp63O
oMFEW2cuVrPhWXcV9RTmxfI3fPDTcFaY9h6uWWbotT9a7vSEsmkGh5v44MVsPZuNlh7BbqWbQccD
kjMVasw9AWEVNtA6dI5D7BIu341Z1RPAXi4KLXoNte2jqUVw4LSG+QQl6RHHkOxpIg+kNEoVm97+
7iqjFKwZ0Sq0DsJiSN8pdZcHcakr7yMza8YvahyZR+uV3WORVegqFRwhF7n9+MRWidVNrHcKQ896
q/eO84eOXqH6hz43+nO29O25sxrjIJ2RrBSAPw4L0K0Y0BUn/0WIiHtcUmbKYE53tPR9rnN9tbUo
/u1a5dNqjeWBOcmjgZoB6Sj6GJpgBt6aW7IqayhAcc4Gw37OlxZBIQZLv9phaSynZfTMNzDWaB+8
UmjEr8oRv7RsuZRmfg4acMz3PJ1L3kaKnpuuaMWGta+M0Bb4GQXUr2s7eCKkctd/D+6WyAh315rs
G4oLQW9mvbpbbbFAuNL2TjB3dfx314z61Zmy6JnpG/vfJBsKf7H7uvITS/luLEYfQM2vH7hJyW3i
NwDGgcwXdPe+293ZKeoK80LF0ynXa2vXcAswj3YLV6fwbZvRO6bRneKStUV64NUkIRfpGz195mZI
svYMGENh2QClMb0UyfJn09fu30yuug/a6rn/HWy1OK2vthrsNB0N0a/ZA2QKg5JHDLlJMHp1+o4w
wPvhoL06n7xYR2I2TDW9IhrI2nfOFCm1v6ilql+SiN/nl2raVeeEphKEil0R4+pavT76EPJfyEmg
dMDDue8c28oQF0OWQMMbOkuO5E1fPFE9Nm73d0JmhnKZQITwN1oF23vWWFWhVglnTgvjuAqWpAIt
1+Rr/td9O7L7xG6D8AJdQJq5iz6soUp7z4CXDLhXFp20IW0+qJ0e+j3JCrwu0Z/37UnXxWgLDA7I
WuMvt+vSjKxcXJegOnGX8jNoA/Vfxx6OsC7SVQngE2Bj1rRnv+7q0lQXBxanYl2nd2aV0vOAgjto
FKf/A7qKoysi8f1wE5jcS8ocwCZ2vr9y6fml6ewE9TQo+UmFc6O8GFbcR6d4HYroWmmA18+IQcef
7u+n1DJ1avJZR/yxe+js2rUWryN3cJUs/bCYYfSBt4KDqdc2736hUTGslCW4b1X2CtDnEdQx9AFf
FQvHhiBcSQna69EzBoBRa/e2zvToPQN8TN1qqaE0lyQx4h9xm3jxidbr8huVGGipgR0IGl7wbbs9
t1ethOibmrnZaQ3NJrWMvnhl5i2+OTdHUzWyA0UZCwjQ/3F2ZjtuG90WfiICnIdbUpRa7bHt2HFy
Q8RxwnkozuTTn6/84wAWRYjoJEBy4SBbVazatYe11gYpyxCFzTXpPGsgiCO86oskPzNvM/cjexFv
qzj6vpLQH+zv3ldF3YtCM6ET3afNK+sa06TT1HXhuBpv18hon6pB/WAtlbh4C6D1dhBHeM99k+S6
yAGQD2yJK1Gh2CUFQmYHIS8GvmkSsOF7d0GlcfX+rO2sfMOEJOsAgbxnVaoCAalgW7mrt+5AL1zG
viUq3SWD8kSpJEqoWHF/jdfM+24zzSRgLtShqMve1/zF6jZYtpEURsyMroSydOpHDwWw81yqy59L
ZTZqQOgz6f4w6NQx7NR+r+iDeRboNp60flpthJlAOdqJanxhG7vPcVYv7xki0H98fMf2PCXaWnLS
EeMAefNvt8ZQlriraUKckjleL7VXRe+7YW4uj63sPe7odsvL7PLUbBOjdonU3KIHdGICAgjmsjID
NbfVEzFcf369KdgYVBhpr1EXl1/ll0hVU5nS5PVEqpo3MkxayUw/owJ2QXwqPbg/e3sHREEiHRE0
vZucUdoEaVXuAunNivzMOCrlXOjOeHB49/ZOErB+AjdBEMhf8cuC5ixnILYhq2zl8g+AvPhJb9c/
qQUfQUr2DJFOElXpcsTwdspeo2pDUwjQakpL4yzKjSkwK/Sc8pho/9UfiSFFsBFo2ZE2bVtc1Zpn
xSihjjWk0Dco4uehDu48gKrYHoS0O6sixiO8YQvJXLZ6Bqaem3DYAc+vaRqhSz/k55rS+vcV/fj/
YIqMHEwcTQjaBJsvFY+oBkwQeYlynOZCYT8JnRRVgy7Tjiq+e90Y8j/Jw5HYFYRwbk8FeVCi5Vnj
nIpMrS+aLpQgZbxkuIzx4FfUmIM5d0TYuePiR0sMna7UxCVZ58pP1GG5dpVVHCBqdvwdDS+mmEoJ
cJq/m+dkcaui1SuWrw6pOPX2CAOr1oiPdTsNrGnQw8eHaNceGiD0SG3I0dvglSebAWkCeEYyKQr4
Uc1aw6Wdja+LERlPUdLqB1Hs3lHyqDGYTDOHpb0dkDF0BrKHI1GQMjXTP1lWx9eJSCCcSk8cAHp+
dng2KQpFJFMWhTWZCW82M5+KCNAeT5ai1aMd1D1b+17R2g4VLnrrL4yLtv9N9a4dTgruNPJXImvU
XtCsEvAFs3n0F4uE8cS8FKjHU+c0n4iFNSdM1rZU/c7y1o/NBMYxaFZ9/JLBgqj8NS5guMPXSVq/
IJZPgtJUqvdZIRVHVHXodT+OGRPyo9Zm1fKZaD/Y54SgPoZwK0ZqekK0L8XaDP/oc1soft/YyJgt
S6WKQG37egmMROQv01oPzQUpPUMNs6bTlZPdlu3nLNOtv1dR25+SMvY+tUnUrqcOubGjnsJ9ZCl7
eEziYq4Cfe8tG8ocEB+xtBF4gqs33zqxMDEntfqLsKzq4jnocjYe0W2fRRrPofrbaw+utM7rRAgk
hVY2T9TAyKOoyeXd7aL4HXMb+s4nHbXe2dbYmcGU6O6P/2ARZBFDwFAv5gW+9Rb5wrnRHEjLLg75
vQ0KJFhso/6oOUkTdk3vHnjC+4CLOiuJCuqxrJSixq292rMSfRlp8/XMd0PDJOnPhu72Qc1sADJo
bTln8KYOtvX+emKUDhEK49B7gWncGvXyLC4NvN7J7uzia7+mOrXI0XofgRw+eJOlJ7+9nZhC/4fC
I8VkkJ+3puJsUKYlIr9MuIxBmSrRhzhTrYOa/b2Du7Uif8UvL3+6GHNa2VTPm1VxngtRDW+d3CiC
ZFStzDfQP/ovn40eFHA+iDY8m7cGI1crlAkPTwbb92Gtr0UAsHy+FFkL3hOW6zVjEuWrYwFWKUGY
Evwme0S3RmFvGhaUHvpSfdJ9ss008odoLD9O4pCcsndCkAKDY4EkKdWITTJXi6HvFItrP5gVaiXm
KAK0JG0fdZgjVeO9G8CkZCmMgpIST/XtqsgspPAFAK+4Z2ZyNVpeQFMu+oJEe/POXifLt93yiNq+
d2AQfaHVAsiP6sfm+6WrMNpVZytTwIPTZdbS9mUsXD1EK0D0gTAq9Agee5bddUoVEV5FFLlc+ee/
nFEVPY++cwEUCpHqVybAjie4iuJtuUD6MRjAcUGXoL78F6Ok5JKgS610c/3M3k3RQAL20hVqDXm/
/3PwiLsTRekDZcmnIK+0o4Vu9xbWsyTGENrB9MZtb84OIjMwFPN8DanEVqcujxlfHlVJ0JTNfNJL
bz0ozW2fqJ/2CFqhAuA/iV1vNzbKO09dxnQNp7xvX2TP6ZLl0/BnHi3iGeyge2myWH3xRB0FuibQ
+Hm8x3vrZcm8jlJx586bOs1AJ8OeWa+T/Olk7fySQiv3bXO6lkYy/fPY2t5qKfIwDxP/DZh4s7sN
qema0FwK40hn1tEikuesqdTq3HSL+KwqDVw8bWn/iIa5eNvPrv7nY/u7q6VHDL8WahwR/O1uM/pP
GdtuXEMKFC7SE1Z+MpO+eGcPmuYry3BE0byTf5CfF0FA9Mgo5NGW31zViTGLY2TCmcz7Sntap9X5
IZOySzf0Wmgu5XRSGkUPh0Wob0wtTz4nYNYOooKtO+Q3cHccAAHI3AJD3TyYM12Njo+8hmbhLacJ
GEWQWVkRZHCUwsf7u2uKk0R+AEKLuv3t/q5TXOo1TZMQbZThvZkU6rmv1ObLOFdHPMcdU1wXLin5
JR3nLZpx7VPL7TrGfQBrtD/ZRklqMOXZmzJXDvZv6/vYPyomKFLxloAr2o6NHeNMAb4Rq6Fe2MlJ
UVf0/+ZF+R4T1r/PkJo0/Mosu4OoYG99Nkk6oSl/8WzebqVBBVSvGDcWOp3qBBEqNH5EF/QqssO5
g3unFEQR9wL0BJzE7QqjniVamrKGoyfZHrMzLxQGMvuppPHxx2Lkxd+ruziI8Vr6WVsbV0UMB0XG
A1+0s9FSD1XScsHI3HE1mPwxuG2vqGGfT1+V2FSeLWpoiLJWyzlZRxo0PZytA6M7+0z8KotICCHC
R5F//svLtpZWoatFrIWkJ9pFi2PlnFhz+mkm8z14z3a8H8kUfQQgA9R+t5S6sqLyrtm5FkaacEOX
f1xcDdHptNSXUBjN8NZzkUhkEEd1qoc5P0jc71cqhTVgDTLRXPqBzeU0lHpWFavSwpbZJqe5jJNv
sVe0pyVe1+tjP3DvZyXbmaRLTpWgbrFxe2nZZi0zRLSwBI4UOGUxPA+qvj43jdf4Rtv1Xx7bu99Z
TWVAAZhw/IHkqNx+RNdtYRMilB7O8MD8Vp3Gp87p/zaGJv9oaXXzRuk87VnlS/trUxWnx9Z3NlbK
WxJtwsWn3L151fSoiOLaHKcQZfjqjZIm/5aWiD86Xa6eH1vaWSfRCWpUVDkY+bVVpVrsYXEXF1c0
t/oc1p6ef0J8f7nGVkXBe+m7N3XMZEtFz+qTmU3eQbniJz/j14SIBhi+FkUfTiqY1S0mZRB05rtq
XEI71xPjYthRrvpkfDqi5XacvOsoRngBY7r0v91G66azbAlmQar22UtB6lR+aJnGmfmJHntN0Fsp
83wk22R50xOrN28Gu+ypYSFWlV6LLotaXwiXSlfuDNGlKKeqOfh09y6H5gQdYtpYrI1uxe3BoTsu
tLivuf2RW1/M1p1DrVHl5lE3KeImxRtGtf3P48+4b5UbqEs5xbuBRmVboGmtYjUtB/0Cy2669Msw
v/eWqv+3nUnby7FK/npsdOeUgjV2peYnStoUJm6Xak9K5S1MUwitIup9BmoYV8eq5nDuXPvgmO6a
cmilucgOqlQub02B7zNau3fUMO0a89KAgA7wwUqAjmR58AGl09qeSKJnchLsgM3ZmEJouazqJFfD
0nbzwEiz5WJHbuqrimt/8CJPCe20fUP9vg1fv53Ec0R34OxAF2yiqokpaksD7i9UZ+iEts7X1BKH
oW6aFR9cu533mdvGAy2fKPo32xkMDR4d8ExGBAKp5gq87o9l9dpzWdHryNVZPPVt3z7PBqh4v2oz
EYC37A/Wu+PSufFk72DiyYu2LjZ1YhsaZcvxUZlxnQ3l8JyOWfJ3CyTsbS0Qdzl4mHcMShUVKeQL
QAiQ/O0hMtw41g0hlnAw5/q3uM6ocMdxdU2ZBBcqpKAH9u4vpWQ20lAicqFXup21kdvU4+i8q6Fr
p/EbpXIH4GxGhBxDYnfnupjH35bO0X97fIzuzy/BjhyW5xD30LmUHv+X8MMcesNNarZ1AHAUyMIW
E+iV6mtStdUbSCXfq1oCzyzloCF4f0XxBXSZ2Fw+J+nnrV0jJ6hbWl5M3eq8l7zPadDmafGc5kVy
cEV3NvbG1OaKxvNgZnmNN/DcrATQhkplEVvuB7U1pvMaNU2gGWt/EIHsrg+YkQpbWwqKbaAhas08
1KTha2q1mX0DeV3+cCzekykpvYObcW+KfBInJ3Xh4DJvo+epsWOr75Y2HIj7goVC0btVTz6ZjaO8
2q9S9OG4gOzmGqJsePvRENBI7a5dgf5FbRGUKHOe6841fSdVlE+Pz+V9pCGhGPga7ryUtdi8Fk2K
JCK8NUw5+nBtprH3Factz9qcUQzhPPpLxXA8NHMgvy+vH7SK1pBqollL5QcYDGy826VOQ7nWjLTu
QnVNxbWvZvtrMjqGT7FIe1/rfRUQJHVPVdEMLzyi67mHSHkagRsUQTzT8TjwDnsfGWy7JuNaCeve
eCMXYec2QiE9LJt1QrClVL/QHKHrpblHQ9nu74ur8W6S0uIUKJlujq7NBOjSWKMqjC2jChCy/DHZ
jfecjX0X1qOxfkqW/gitfu+GpE0iSxm/yvjydrvVwolEQXAX5koUyzHQum8r4/JuyYvhlMpJgGJZ
9LPXJUcTZe/dPDoYyOzztaG20cC9tbyCcYzLSq/DukgsIldNuzaZO1+UgVmIK4HSy+ODvbe7pJf4
ekIGiXO9tVdkVVT3mlmHVjm5Yao6eYAUWBq6a2c+ZW3+O9XMo5b73hopKkIul5KYON5bmzlBOyGf
WodRPetB5ogEnFHCZVLnLIhr13618+Pm/GJv4ycmy+m8OtXqcDab1NdF47yrl766qG5jH8Qmu0uj
yMWMBh5OcoPbpdVK3jVRN9WhKczRR/STIkLVKB9yxDJQJ/ZeX8FjaaQ/iPISiEAXurW31F2RkKOw
lXMeP7l5/c+Y10whbpGmbAfLO9jJvXvxE1XAKAji5q3H7XS7NXJ3qEKEzqyvMR3/wHPS9FQz++vU
Cc15Z3VtHuSZUR68KnIht4EtTTo0+lkMAm+0Fm4XasJzLgooO2ESJd0HuOnLW7sc84Mq0x3AAD/7
ixkQIbdm4qYxFm2xqpC2foqacx+fDLPt3rpR/BIxmvg5ccokTABJB20MLyvJ2G1zGqa3zJHrCetn
84CmuHei6A8R+tF7Q1p/84VbtyHX7h0U5tdlCkXWi3DtGGauinU6u0l/VLPctecRIkCMlqXSzQnu
BptRppBywlZ38x+lOjrfGl2f1GBcujL3k7Qe/37sgvYtkrTwgsvC4sYF2VnXk6bzaWfRmX5LbS8c
0kicNXOJgaK7R3T2nbcLkSFLltWQDSHNvf3G/WKC/7XNKtRKVz8xBNkN3NWrrk0j+oPztOddZZmU
x4RmEXyrW1PuUM8Ikbh8PDfx3pnTMp1EVTufo66c3iL/hc9bBsBvjzd0xyq6W7SlUFaVYk6bDR0p
RjrzaNQhKrndtZ5H5akcgcvWBPzBUNtakNGtOjAqL+DmgkodC3QKf3aotkqPGejcbPUKEfaaM1LR
MKN3eWX+sEZjODFGZXpOLD3+OajmTTdpxcEt2VkyQk4UnHhNyOi3apYdakTrZCBlpk3REFQC3sDk
xQii62P+m2O3WpCa+tGgxzuiF680KkQUgQypYXu30VVFZc02GvcEULixQzopK7LAYrS+Exub17g3
oiUsGR33oZzBDb9Zsj765tVx2pxmW1EO3p7tHshfI70j8lJAABnkdnvYFpN2Z5nrrpwxuVyzbhjC
tRVZaPVtRz8NFdOoLo9oWVu/jFFibyaiUrkBErCVD0ENVrGSvIhOTpJUX9nt6velPWSGbw/XTysA
kEDsUkK9A+lpkUcNbCwjBHBK462uKOYfped1p8iIh+vcjsW5MxrL79O0flON7oGD2joMaZ2KpqwR
m1J3QG78L0mpMQwWo+FN7xQPzfo2qYxnI1bH52aiWP345u5ZIiKibgMQQRJibi3NbW1MiFKA/Sbr
mXyroiTlQ8cUf6jVWh3AOXaNgcWR5OmfJKeNMeFZ07rqwNutNe8CM7LbYKIzmgWGvi6/PV7Z3jmR
9Nv/N7Z5vztvHRZlAFHe9k0D5NltLw4wmct/sCKzQZojhEXblkJlL4YWjRJxC7PmrKed9ZS4vfPp
sZXdjQMQQoead4Lzf7txztQwXxXc/AmZw/IlmuIv4OGG88JE3oP13JW65NGT4phge0hA71pRKF04
etYYEFhBqVIQNYo/hVl5AY/I8KZpEy0QEarZyNB2F6Md3Y8ESq9Fr//8DT/xHGCbqJluIoKpEWXq
duDz0YtMn2c913xVE/YVYevlpMXK+qz05nTwcm6DAowSfUH4AMAusR2bO9fbmZmoaYYzs5vhVKpt
NwVZhSeNIr29KKS0Bx91zyAhtGwuUjhFpeH2o0JridIc1Sc60BF8JwG1lO3WT+5qK89adjhzdOcQ
YQ0YFUKghFpbeYYxLppsMD1Eg3utfnKacnxOzMU+O0TtB3u5a4oXiuoProXJm7dLq6Kx8KrJdU+R
PlUnzWhUX1COPgsTlt+rrwb1UCnYLXlmQDVvTXWzTRZQjKwqE9M1aeLvDWSAF60jEXpsaedJAPCD
0g1qUqgFbYOcPlNGjdkvKAi0hf2yjHr7O/3gFDKbVf1GGmu/qaI1DtR4iqh5T/GB+b09ZcQz7xGQ
RtDcGx8QtYsAtg1StaSydta6VlwmN+9O7TJ/f7zQHc9JMY0SLHUnNOy3IJGE2UTOPOPTvBJ+szAV
7w8995qDx2Dv+ANF485B6ZXootsP19iVbbVIspz6dio/922ZXNM4GwOzG9wnjdZd8HhVe58PFKjs
UsCrRr3j1t7AgFFntWi8Ft04XJYmVn6Ui128qFplZkzwSbqLPbrVu8gexO+V08VHY1fuUj3pYaQ+
puS7cgHvSs3p5NkUer0TFHw1Pk9WGwWRGIrvQMvVL23SVOdMi6fu1De2OTPQputDhh16n2nnlkz/
8VLna+rF4384WA6pNYMDZD50J5QQ0eDrq9VD83U1zvBnFt81UB4SdAQPLqv0ob+G7D93ALAVc6Mo
Kt6BncxYdTNUKbzTKtAewNM13suSDK7mW7E1vG+yzggHYR0d6N2dB+4Ezlm2/kF03H57/KzhdpCu
T0WdpF8yoSdPiFY1H0QS2xcyo3ryjVmXs9IbNfZj1aq+pD3T2kH9jyvlXXWov6tWGR1haHb2g4tG
URN8EK/PtrpRxGYxDJHwTm6r1X7Pvj2tHQaThUJno/V16rdMdT0/vgk7ngTfzIQRWeCUVZzb3bAa
kcc53fwTrMqVbMHow8myRgYJz+vpsamdS0fxBHSHzZwYvr78Kb8EspMFWl0reeOmVGlDxmyDe7C7
BnJ13gc9acLVLqovpiiLsFzRsnxsfceRccygUeLHSEy3Haw67vrM9hLvBGDReGqZ4U6uOCUHjmVv
OxniidiHVJchL7hdoznaqxHlvKtQ5/+qrCr+EnMG3zAm9YgIteMyAVxJmKDUwCVQu7UkUhHPVcke
jiDXglqgYFOjrho4aydneYvs6fH+7dmDKM8DTqoJHXXztqqpKFvV6DywKn0JVz3/rWPa/UURdRU0
RXHUSv7Z4du4B8a9yg4gMv0Unjbr68Y45yO13mmokuqcJumIJLPTBULXm+elU9anRLij3zJO0pdj
fv0U0dx3hcGx9abOfhos+wcCe3ow2xTRmb03HWzI3qfGfTjcHb4AfZnbD6APYFM9r/CgVaYGxzm2
X9rSLHyAi1H4eO+PTG32ouDV7MoKU1OhltdMc0qadkb60UKK4uCS7lwTYn1CXmiD9Hu3XiiJkyGb
UP44CTOPL+Za0fJdlfrgmuwcJnIklCORH0Cta6uoEQP57RsGhKLyqvBdq9WNfSfutLAxJ3hLvWv/
+3gHt6Vj6W7AP/wsuKlAITYJIJ3XNbJtNKsiJu1+0VzqUU5UvFOadPm2UP57j9hC71drWhysdOfT
EaVR5vuJ0IFWtDkltV3q3mSxUjnBwEXrwPdopr83Y1EeVKF21yj1ljAoBwTKTf/FvybLQulUj6PT
iOjOPxAwUFtLFLUSqEiL7Ntixfp7p1Wiayv69vx4f3eXyUBhSY0DZbIlu8jhNoaDRghBfqZ/FQs4
o8W1osL36vGISLRnC78nwRdoH4PlvV1nnTnGYs82nsEtdZ9JqO5zlufP7gq96fWrovAiM0F6yoRq
t5YYzDCTazYRMmipUELKPUATh7GshyDJx3Q5eKL28m1AD3JOCIo/UsHp1p5qpQwidpPoNI015Uqv
tPo/bD0bmPjlqr6y5lB6Ivvr2ouCYSylGVRV1xwc2B0HwG+QkAso6rIQf/sbkig2IYJVrJmZOb+j
/Cy+CPKLg6XuBDtU92kPU7z7ye27tcLDqdR27VC4G0s1C90yqWHWwbARg3YyEReyzorWaa+di4ob
oGjCGaWkQcS5VV1U9TrPU1ONTqvWWn9Y6mT/lk3xb68+NTdGNl/Ry5JqbTSMzEYXQTnhsul1Ep9L
MU3/Pja1F8xiS3JsUW5H+HDjXvKujHLHGCJEyJfyOY9nr/UHpy++6Hq+/qUpdvq8KHN+EZORfY31
bA6A2DXJc+e2den3KmD4cVzqo0Mkl7h5vAkUqJ5QCAYTvm1yKFNiDOaqRach0bILJdz5zJA8OXgp
En4hjiRV9k6TVBgjR5Wd+m3W4i7aaDFiAHN6nES530I5GnzKZOt4pWPmfpxHqlXvgVB0R3HKjjMC
wEfgzn2hcnPXTa7M2YOpoZzcyASYhPT951QUgqFZ+WK+PuL42SdHQlziTraVP0Vximkyeqa1F1od
dLlQKQenIpy0Mr0+Plh7H1C25P/f1MYLaJDr3bqbFKS1SuNUzN5wRp50PHvK0AcVSdqBvb1ttFA4
A2eCOAb4w1t/oHkimoS1KMjhCDrlkWb+0NP591Ib7K+PV7Z7ZWQpHVFdnv07jPnoJHGv6XyxxauX
v1YDfVDfUNu/BoE08azb+meZtqPpWyQ+whnOFc0T0xcq6NiOShJ1SFOcHv+mvd2WgFdqcQY01e3w
cCPqlcJRVOXUOR4ULpiH4wfBdDa/Qt/hCm13eO1sdukIHYnpIdsk398CPZaiEYq61AoF8bwnkna6
7+YwNiHTsN6vnlX+B5dItQMVIoq4VJM2nzcdIhoKWsaeu1X5lJUD82Rc+C+pnH/9eC/3TpIDy4c7
CYr4rulJSJ7nU4ZHhDQefSmy+hsAFu+sOfF/ObNgMCFH0IUj3tr4Xs3L1jK1Z+W0zrrzbRmTl9Zs
p1Oa6kfkZfl/2rpT0BWA6UEFgT2Va/4lslucJG8Wj/ORz3p3anKz8yNlPtq5vVNIKRhqEhvn3unH
k2KuVHm4g6a9tBe3m6bfgQdGvlL0+TnOIUw//lK7q6ImDAUD0LCzzcgV1RmWSUo1DnmtnmYnEy/D
kgFIf2zm/kCQyIAmANIEmeuurqKuqBVWSBqFVmLXvxctAOKgqZb6JU/WpjuInnaMETVBhOIx4l/b
MzH3+szYzToOV61cA6P3vItqRU4wOvp0EO7L4PP2UCBRxvQFwBlSb30LFmmQG4CBYXKnJsP5Dnst
vlTNpHY+cyOHawKO90kT1mD5q2V6sx8Zy3Rwq+8/IL9AkmfgsPxktd0eS0ae6MkkPOWkzVPxZu5L
7TmrEM1//P3uj6W0Iim2ktt+x2s3xn7psraIwd7ECFApafkHsqJFFiaiUX5TtCrVT48t7n5E4lLk
jyUmZFuoipaGsUx5H1OGar1rtqYRWhDCDBN6HK9+0lncL6bk4n+52cMST7VntnHY1nlx6q2qf9tE
pE16bEefHq9q92vZSNZzaHTiiE0RgREDupslQxx2s8vgaa3rPquxV/6HBdFZkr5eFkW2vKZBmF5l
J0i91mnrXRKr+Tsu4/GcOgyEfryeva9E/4U2q4x970AXbWSshjFHMXzNNL7aWqR+qpq0rH01pYT7
elsg/SUll1eTN+z2M2lumqlzrygnYavDKQFU99Qt3RzaIPte3S5DWUUmnXwj5AC2cpBmaTTJovSJ
LIWUT2tsxE+tJhg3Zc1HoJm9E8GDDKj3Z4FiOwBGtadYqwc9CaGk9mHfzZpUsxPn1++dlDeQdX4A
01saqhlXjhmlIgmnNneg/du9bzPT4GqI+Mj77rgKCSOlxEyNWTJFbz/TOHvJRIc/DWn3x297puqc
DWVyQlGWxQVUkv3x8dJ2NhAiCJUsmoBwMbZAXQDouWYLKwHkYk4fGKMTv2eWs3HgAO+zG8lNYqQF
VDoJ5NoUGk1FiYXRemlYa5ERDK0xBjagYQj3mfJRz+I0TAmfD16Xna28MbrxFnFeinhMnDS027oG
XFCNH/M5b9845Tp9d5u5P+BD7mwl+srwLnjOaEdvZ3cMk97peoxXL7vOCPiS3hVxx6ORRzsVFqm6
J0d3oErHsd+ckKyWshNocIeruiph5LldMDttFNZ4k8DOFP06VlV86WGHPvPBmZqt51P4+NTsOC7I
3+QeDrqrcr7p7Sn1/jceL87DxWqSU7HW48XtlYiOY+V9e70psmt8Me8zcIbNVyw62m/wA7IwUsv2
2sxK6q9aswZd67oHp9TlV2/CETmyi1onLFM6h/LPf3nJIPXpZZ0UDM4Y3eWZY9K+MIgkv/S8ph+E
KksPY12kxHkl6gmPl7lzWLENOIi/GXy0/aqI5zpabJV5qMSKHRrrXPvIymuBIXjE9WY6EgXd+4K/
2pM39pe1ijgqF8vEHoThLnCzqQ7c2Gzf6INRHCTGO5ef6o6EoQBtJJzTb025U9mrheFlob4m6l9z
SZN/NovsRaSmU/kFlcA/ye7Ky+MN3V0gCSJtQZzOHYl24M5bGdIbobDATvLfFU8ARrRnTwzJwQL3
TOE+pWYRHWfSqNsFqp1MRoTHt5vS6RTFWfpVV8AztMgvH5ja20tiH1jXFMfBaUkf9Mtnq9uyaDu6
jSGDHiqYsqI+xyojUZJlND+sU15fbMgKB2HX3tn81ahc/y9Gnd4yFCaCcC8ctXm2+1gLmrSon+th
SJ/dsX+tCA43XeJ5ZD4FgR7q/q09M0HSJ4+SIoSo964sJ970IbkQftmXCI5yUHvuURyxt688T7TT
5ZNBNndrctQX1RbelIYLaGPGaZCNMcjVik7wsK3Er3FBl7R1X99rRagZDhBACjmzZ3vr7VyNFU9f
0rCvuiEcW4Y6KJ7Tv+0H68frrwMgTMkNlJrN2ynRSlaDS4zUNIQ2bz1lCFkH6WwMQVMr3X+4eajb
AwQDGnKPwdSHqB0d0aVh0abxByuuiitY8uVpGY2j1v/9k0v+CKyUmEximOzNZxsyl5746mQhgLTq
I9DX+q3Zi6PRvvfnn10zqOoBpjMl3uL2cKAvMUaDJFAZzLxFDGA42+4ALb1Wv4slNU6Pv5QMxG9f
IRrGKKmTglB6Rsf71lqnrZWXNiCxnSopL2It3DPgng/WkAvfScbpqfP6Ag29ProY5nzUwLm/CCDC
KMKjEihJlttqfDJM5aDNMMPyKLIQ8xuXZ2ZR1J9Nb+hRFRYdyEmvfXm85HsHiialTskLfDLKV9tG
uZtnjlm5XheSAo1BnnfdhTHJSsA0udeOgKffBhmEJAh74Pu3Altz5CWj4o1lCCmSMbHZECMnHneV
V/u67WQHiPL7iAJrP7kgUhEAf735lh6OzG5z9DUjQzxPwM5OK9oOge4AGird6lMZGcYVoMrT4w3d
swv4WU4FgATHfK5bu1ULl7PXQaEYWem8G9Ui+zDZzEKKJ+VzUur9pcqQqtcXjvJjwztfEuSV5L4g
skUzZ2M4VZmLw8YWYdy201Ub8/WqO8MAIM0t1KPpLLurdCmsQKREr30rAdcbs7CHbi7CDt4E3YpB
63ynK9VzPiwfcjGJ3yqvXIJ8tI+wb3vLpFPyv0kqPFSb72rOo075XcnDxlKJB8vRuIhona9Vq5YH
R2jXFMQMiCH4L67I7adkICBeNO3kjroGnTC4Y5bSxh9M0VQH13BvPwEXQQQGJgnOYOt5ROYVmVIX
Ye7ClYRG2F0aZaxhB+va19Fo9MuiW8MJSsjRnHaZbbKOW7fHoy8JsVTKiKW2esXdOHVxHs2MLmC2
0Gj45B4as90apsn5XaKViLVFapQEkTEvOCFOgzgNsajNkzJn+ilmFtbsG/06277IFPFZox8RoeFs
iNqfpsm8lqDnRVDBS218BybPv63C+xtWixl/Xxw4RoHjzV7pd7UnBJRVZpT4jen0jCFlouUULOnC
y6KXSYqdNJmnJ8gMVUN82Rt/jkUuyus8Ru500vvB6IOh4b/EUI7GbFKCVPantsmfVCsvu6BsYv1b
imx3e+r7ZHmPpkScXYZ4UP60Fst7quw473xtTlP3ErPqUB9SGHN9PQ96QDUq6UJT+paTx8TNU6Nk
HeTIrtWADLGFV7Wr49JH6QRRxMlDM8XvUA1716WJ+W+G6mob9BmjGyDfjY3g0Opa4rtCUTK/SNX1
zZgmioHKTpapVwUsDXiPkYzPX2pKl5docYvPY6yhgpjGsXPJzZ55n53beD9MXen+BmSVy2JgXzwP
We+Ybxrhpok/6fY4BZGpjNe8MYT23l1s9W1uq5PxJpnX+CvZgP4yrun0V1WmxR9IVrd/AaVpRl/p
XNWj22Lkb72anlYYdRaQrchS7L80h6QiaB13is9qS37RaerygWembS48zumL2sFADvJoFE8mOlSI
U/epXQSjPpbiNAqUqn0VSYTEX8tW+VsoVTb4Sd9EOhi/ab2Kxiha30PaoAmUQdU/9gbYoqd1jYop
6IvBcMLZcCo6AAzUZJyBOQP769AOcn2UdPqvWtJF77Ul79NT25j9tyxRZol9zZ04cOexeCfIU/7R
M6JAP21gCTyNwDu/q8OU5IGoZ8N4pw9xxuituEC403LzajhpaV3+zgTNqA4Wbx2f2y7umxOaBPV1
NCrb9BU1gqjbrEP1pRhjhLU6Ec19EPWCLxEXgkllACfMf6hsFWCG4BK3vv1/nJ3XctxImrZvZaLP
MQtvNnbmAChUFb2TP0GQEpUwCZsJe/X/U5rZf1sUQ9zek5lQk8UsJNJ85jWjWD76WV9l5zWDfYVH
49QJ/hAAjciViQZA3qxPM/JOF1XT+9+Q1+IWq6Js69K6RmUwrVBNqlInGNtbFTlGECszGsxY+Drf
K8rcQVxm3vjdpur5LTej+Xz2skoeTGOz3+mgxnLJaBtfMSeZSWSKldqeRYy6TOmKYk2CTkYC7Xuj
UHuRT8uwm+vaKvarOTUtksN2VSdInLXr3VaUm5/KWfg1cl+tfznIeQxj6lDmo5jNhv468Nqz2bEr
rsGuqr5OPR6d8VrXxkXuTOIJpZf1wdM2NRW3XFYrkZT2L5UCApDA4C3cr2ZQRMHtWqH+11GDn3Zu
0Guo/G639MmWbU7Z7Jaq7fL9WqKMzNsg5U4aMQGBGUcfr2iAMtFntzMs9y6zFwcbEKVBCcY6mGd5
NtlWh36fofpcx7BVvMd6xLZp3wW+bL8DGQLaOyB0YaYdsf3NaJWj2SSuzDM34Utk7blA+LmKi0Dn
87WorG2KQcXMl8FQGS4Syy0Qw9kYhvKTZ7gALBaraWa2khGcoaszTPFomUolgcwy9W5aXGc9tIMY
q3g2Nu8Zv09xhSKfnzuIO1vrragIgZJ+VoaIw25eBOGqrKvHCFLZEKMnPZY3GiOMcIjbPsit+yqk
FJBsflm870bLiOLALaYKhz9rAvmAshB6Rp0xA5BUi253uZCOE4drvhaHyJnGj54nMj8OKhHax2Uz
iOC484N8X6/FYu23DXWN/YrevX25ouNTP0+bJbIHZ8gbdd9mrfuwAU/H2CFydXvtlbZdXOkQrcxv
0sis5gKBgyi/DsxF2p8QtLPDq3DqKmtHhc2477q8kxwIwvUBdirUdR1/sZ3EXauyOCjTr54jGYyX
3lzN+thbHDf7oEND9hgFbU9YX4x5j1RV325J45c+L7EwFM4W/qwPTp7N5d6rOhQo6iwYn3OrMJ2r
2a/r70vRehsUG1/3HGrNaF+V9Sbfd8ais3NfwHXedX4R3gejadUpvbR62K/u2H73x6DxAWDl63tD
j5NMRoLB4jLXxeLvI76Ps9vGCP85d7U6cW762RTGi+yN4igNF7n9MUSxB8klpS4ct/DE46qnttwN
jbdtO1fKrotNrSr7XvVFk9+yAPsq8bUjjT6pTZbbdUAkhuh8EUA1kau0o4PfVX4fl4PraHjLIgju
wTUYZp/4aqyzfasLY9lNKMEiQqaqYVV7ycP0V50SIGLNYqx0naBjMTtxMYz+BeXSqT5G0xZE+8Ks
V45NYxmpomU47LlpKPpCfyucTXzWjleqRDR9GKTt6DnvZWDOw2Up7LAA8oeB0wMQb7/cNa6PVQwy
xqMDfyG083FbkCuK1EZ0EubcpldT0NUGVAM8tyOBGF++RN8tR+bmjZSWOX20MkPkaSk3ONkL7UbP
2ftNvYX7QfmzPIFT/SFFmhWRDKUF4Ir9XFtr/8kUCHwacQ4UqdobypiQ9Gpc7OYPuiyrLnbB25fP
BI1on3I/U9XuMdTrDzSjZ/3ON8xhTVTX55yKSIZauzloWlDy+VZx5znrGLHlrdbZl+EY9ED1hqGL
W/BYcxxsQWd+iYqwbOOTXpWDuvjSRdQJoZknnF7NHIvQWbpkwQ+BAjR+U0Fi2hUngDbx5DqVUPR6
CQ0GiZ51yvKbcfLrNc3HbM2v7KVrLwZDynJXDL28tKLKqI812t5mYs1SPE0l7xCZt7CSYOsBRCVl
0duUSaQeoxgAqLfu8rGOlnPtcsjFmy3mLVnkoj6tSJrcTM0agZgegiVLxqYYzTiDx3S2CDG7iPAW
msNtsvXHccqjETsRXzhxuej1ppm0Z5B8mrZIVo7UD9E84M+Er468QfWcI7cGH5XvLI6CKvZG1y5u
C1OT2lhuVddxJXQR7aBIjF7PGaZtNxlce6v3WplttdPG3Nj7NZMk0xUaYnLnOOt6o5ZmcBKLcloR
t7m/uIidazkl1Jx9m8W4TeJaQJXJv6m61ItM2imrwKxTlWsST4YExFaJtmbMhgjLvWwXb73sQk+5
Z8rNHfsom6VYjp6ydHcQRqb57kBL6hXrjKGO/Hd9t/p9RQg0qiwCpN4HInZLr4muereV+qorc3fk
u3XQW2M72FY3jFc3MPpPhKt99zHouza7yepIcAaaxPGziA2vGruLabY3Stn2ovXRyvz6WgDdELug
r3J95mahEsOO/zGK5yEXtUflu1HTbkJSskl9AwfGuCxDojMOh9qNxWDRQEcURBXxGtUo+S3TGLZH
CjOdsUN735nvsVB231v8te2wgc0Q8WLYw5DW7INub5tr+Nj6W5fFOHK3wbFXAo8CUslCpU6UZdPF
7EbqXbBR5kzdYA5g0TQC54PSU3q46bQ0zHjxgx9ofY0XTcABkcel9BQnkYFq99VC+IwkIVfLtLOG
rPjqLUG4sl9K74s9Z16fzEEk7hQxib0DheEeDd9EjWyVEY030ptc4zpiZTY2Z666ZP1lxsEpYbHG
EQ2KG+VE7XJoFD9rwtytdhWY6e94o+Bh2dErvS/cefms57q87qVDmbio4M5fVp10iT/6THjUM+ex
P+amEpBJWpipdpZn0863KidPUSVzZRp1k/Xeq/JgiLW7gmiDJN7cYNUBj9SQ7hAlEBjs236B4RDD
tIr0gRSs/7Ztur6IxjDsjkst50+oBEZX5RphqDNOYNiJHiw+4U/Rqo5FFexV5Rg3jduMHMG5E56N
+JF+q3B0be7CebRvWJjOQOIgjAfwDkFOiCercyAP2Xu3NmoVV2QT91mVCXPnFkP7jsdy84sgbwTD
FKF5sxhrZCWNYemryF9Mm4BXbdmF3y7uR2USxfIo2aqP5eq3zk45HmIdZG/bRxwz2PFONK7uQQ3Y
SZ71YS+DeKl5P7uwzYabcu2HIK7GUqCa0E7Mtsldd2HOtvm1cUXFPYse4xOeXPY3oxWIQq46Kq8W
3XOzheNkFrGcOH5StoL7qZS9btIecnyY1NrzZFKQ8XjxWpRw/NxQb7ElCussHOxTFWkOBYJnjlRJ
tJiTnTiuHoO0cibrsi1Yo8hue1kdl0pudUJRNmuO0ey6DVoDKGennl0a5+QThtj77eB/zUcDnM82
DXVBPr3Jihum4w7ZnCZS10RiYxOLRnnWXnEDwLGnCfGs13bBaXBCCOlQeVX2pLexJFcYS8dLwev7
ftzaQJUc8lwB0ye3T+mU4a8Pjgot4k3ENi46W/G3Qb2ZEu3jpvGTalvlYRuzeYmbonbK+3GyzK+Y
MvpjIvqgava1t7D/B1Lpkv2LkBn3gm99rYJIil3rWQT5VeY3Fgm9B5qipW65JNqXttyVOGpXsQV5
bo7zpZncRLbgjCkeTRRZ/XkGoG40LjScXvmPUz4OS8q1LRQXs+yt2IrM3j20pWdXabP05ZSOXoD+
SdHqKDGaKVt5wZRZjnnpt2VsDcMYJr4r8uF6yWR3XaOPpWO0cqLwKiPZPU6ydj4CysrGuJ1Vq3BU
iZyHMgfdTLWn2Ha5PN0NzmjjY2qaA2G9XVIXS5YxGO99V9l5PPq5W543PQ3GGPK3+w5XRrUeVVdG
HyHaOpflIKwvppKNvNwK1Me4U7e+S+ZGOnd2g1/6bdn43WPpGrLZb0S1z8vGZZxIvuL3FkINJ8m6
BVdzTccpJkrUxXG125H5dIyijQE12xr1jraIYhWepArswiViaTb/S9cskziXqsHG0Z9Dd0rg2Xk0
y1yvDtB1WhTLFNNvrjBfyeh6bOY1oJxDueUG+dZqjKEaqDtb1Nm2n82lfa6rZZ2S0Fsioqkl86gJ
WW7+dMpIuNw4sec96e70jYvAKhA8bAok5uTIhPjhUuy9fsFRnHrAtqtFa0QXrs7tG8DP1kPTRWae
mNM6ntHRzMmagqC8a1xvneLORsYs9tGNduPQk+q9lbnFk+0M7rNedERvOuvaw6LRIEtI2UjFXbJf
jy0Y9edVuE0q1k2IombRdjLjPLfWZ87+sMVseJy/OK1pSOZ+FDR9dRXe1CdtSaBUef21dWc9H9w6
Uv2OOcURxRe+fZ9trW3Fy7I5dWy06L4fHEksEDPHw2Nnls0Yl5M/LjGwjPZdELb60oMw0MYNK+Fm
aEv5sUCK7bnIvexIJGvMKNTWJbGH8s+qees/zRNEkbjrI4oEjdPX1MtxQqVzG2ijJmCsrHNdyKI4
OLUtqK0NlLhjzB0XZLQiwTFXzsNcnPm4l3cJfSFwNK02yQTMurWvdR2sGP7k4zTw4K51ZDIagX2P
43Ypf2N6wM2OFlxZO321E+vcsuqjfFgIA3T3RMElMIlFxHJfErw32AqhThSXs29+82htizjvShnC
WJLqqYYR5sfdMJCzLsMSXg/D0KIlW5fWg2OY1pdI5rOVLHqwv2oZtXclC35LvN6ezsNVdEFiaCKQ
M39EkZjapNee41EXhYlRanefr+S1mL6awRxXVrj4adBls0GANtcrh1NXfELBR37sI6v6pEqT0oMy
V+HtddbNT2rK2/uobKlfqshX9s7rPP9zli+SSaPYtNFYdsynwq2cyxkY3JyYuYFN1hZM4ls4t8SD
I7kT54DtmZ99J+8oaYlJEDrNvbr0kW8zSNSr7RIX5i1PpmgDl2VHrf/OUqV7ZldT9anxEOVKc+X5
z4RbK7vR6P0HFaBMuMvNtfpICbd8sqS3jrDB2unRguVqU1bYiIF8/OhzCBkjKC+czNun1QKhHWsd
LR8AcNY6QZvFZ5XiI2SnomstoqesJnfr1DId6gwvXVT7PPfYB4UwY1m1KzWRcDTyXZUNpxMbL92b
XlqLoFbmhV+XvFfPE8wwFTdhiO+LoymWJwFKRfeQWAOZrKrvv5qKUzdlWXnPK8fyB2Di7YfCUzbV
h8IjgsiMlgNUyr4bkqCojDndHAv3qDYo+dbVoMyQIgTdOvQEo8nYLZHfn67CsDvrppmjYB6d4iYy
BFqWfqDnXTWhHJlMbsElNJMQPVuaIApWZ+Od1WON7y9pjvtBlwB3rr2KxDDhwtYB20PXKKjrXC6I
t6JQeWYWxWLfNm7AGtomDCeTfJ69G9qeaFE5Y16Ex4FqL9ld67v5uUORUaY6L+V55yzTtK9NQ0ex
VZvekoz+1FlJiC8GnYvF9afYVn7wCPhi4LWs2WhTsmmQwbMoMR+i0pqdRNDXQEinyqsLiUGaceWU
ZPm7yYmMLg61Q90mEp4L2qFyLKLyKWypiauyf5gnsyp2Y+suOtZ1NOY31O7FF22j1g2DptK3uvYs
oHRb49/UTSfFmeSWv2/bfIKtkBP8p1Db2zFWsNgUbPaFcLWxWndIsA+wDlqNpUz7daofBh2Qqo5L
QDCfEXUMIHX86KpFARs9Ua3nawh91Iki+MZbbI8+95onvaAneHa2Kq7V3HexRbXxwW5mIz9Gqiw/
Ew+RBxpZFyAoHlGUgeFZKw4ketJ3onHaz0XoZu/HdZn9UxUZYXhNXyJM5pKMJtmU8s6DpuqmpBY9
TbEIxew2XgjQ6sNSe+Fy1lKp+4xPknsnjKAqkp7bPooFe1/uzNmyRvyks/FKOEuA+hXFFytGc4QK
WxN6xueF9OIm3zz9rp/W6ratOoKrJmzDd2wrXlIXZtVFO2dk9zCkQvvejAyjOMML1wGfq7vmlFf4
E79jTBdK0G9ZLYlUg9IuOaFLElFORHGrR1a5y8IJxB4uwV2Z0CfyDq6YbEyemsptuSL99o7To7lt
G7mU3AoQqHZD5lmp4/WNQx1rsq4I3ya2EoQqL7wcOmqklwM5G5qASHodvXmZ7rzZWr+MzaiL80gr
jkExKvuoaj8PkvlkfZK0mRc+G71n3QiOGrZwJ3SVymCJ3iO0Y1GHLZrg85r1gAznSIcssGwMHio1
NCUuFD4MvaYeuiAuIvRq4rDqgvxQzPZo7c2QegC3Wy8AXDayzqjneaKKnSEY1SmMDQ+ypXy3W8re
eje6rnzvidG9xo52xVlrMKn8tmJZD+ASXPpQTlN2qIEaEcpaUZ5/GvSYqSN4WIErTiS/rgWkiLjf
AhIiuARmvQ+HTJqp30TeTaNHNke+lDRxfOEuFDaJNc3d5OfdXUBb7Ltr91OJAjGBECc7ddY4FDXA
BLkJ70m6unzCyK4XWBSU41Hg4Vhdts1IpmlzBZC6+MFyTukNpe1BBKq4a5wTwc1rhvYNkOmvAIoI
qOKJFkXQSxv8BUAqM/uhR9KbdvToEnpFubnvTGVhLpl770qhlve/70K/gpFkQBcDh/Aks4n22M9N
UyU1ogPYcGCk2azXTqaWpFIcnULhqpVZFeU0koqzWqp5lxtTtB/r8i1x5VfE7fgSYCNPgPWT8NoL
cAqLXcPvz2vQ3dlwsbFGHsZIV9+KrQt0iq46kWQuUMmOpy3n/oHv1YudhwDfOYoqVGh/Pym/YmVo
sAKowseMiiD83J/nRNtWW+c9Xp/wq5tLUvj2Xe/UxRug21/buLSFgM2HJw4JutIvZ351FX2RrU5N
gZQcXcuZA8D3LkSz5Ye/+kAgf2D5u4BziIJfrqqc5mgvRdSkkZyieMy7+YIuh/lG//0VQMyJlYo+
AWAcrBdPa/tP4Le21psTLjUPpAbOgDqQz+3WD++8zIeJuuFrNxj98vD7R3ttFmlweBYg35MXwenn
fxqUevQMbiqs0y3v56QNF+foRm22V3nbvIEofHWvALc7EdFBbvxCQjAwRNtA0Depm4sP3QiU15km
ldDJay4x4siONoKJe0Qv1YfW2YZESrt9S1H017XJovzTd3ixNoVtCGfWEc+7IB5EOCWby9yQ9l8H
OJy82FFrBmiAiMqLc8gMsEReqYWkjEVZQpnlE3ViTGe3yX2iGUM4UFZT/hlMzVsSyq8dgUzwScEP
42eEaH9+o5AiN86jskkb6Y6XRdCDoVzzAVQBan7aoIH8+xX06njI8PjgppFXsU9Yjz+toKKDm2/I
ARVaU64plfo58YzK308ezbjxJMv7+/Fe4aTyCtGkOXmjBhy9p1f8pwFhaApz9WSTZrXs8rNqZaSk
tb3scp398npYHH2vFO25Bm8bfJtnusZOZWx+bLtTmIq29s7rsbI//v57vbqyUDdD1hMxcv+lDN7Y
eE6RoTOZYrBcfTFGKOUGUs/x70d5dbYx2Qa9DXCGnPznh8/HRZMB2qDKNmoARWS0N5U105kmy7sa
iCreOMtfOZRweuGgReSJAvFLUHzu9703kRKkmKJGZ/Y46j1tTY+qGZgvM9Pe3RYM7fRXn/Lke4C6
H3o96CjbL6VKt76yXKLWJlVNlz0HXll9gBS1XnfWsp2tLoTcNx7z17Ppx4hwqnFDAhj4kjWa14gB
FGvepoGnS4R4PfedKyNKZ+EWJAUY76SRLO911ZTtrAAIRQ0e5vfv9hdU1Ok7oJjqg54FF/kScq2H
yS3L1WBhm4GPlNUWnlfuiek2UW9vpLD3odmFSdnL8a9KyjEyDA2mHJ0HvsCLVUUbzdFZqdAmx3X7
OOpepABRVNytM95Qk/uWRPgvq/g0HoQtbOk5p36JmrhBV7FudYv3jV0+hrnfyV1AGvW0obfaJ/Y2
vOWq8cs6ZsQT9fhkkQKe66XIwlJHNAFBeUNjmfCjC3x1M+WAUwpseC6ANgTX4CeCN46EXy7X06DA
4AN0mcDZvvTjLsapCRGDa9OxC5s4ija4kXQuwQnKt0KU157vdH0zygmv8KvoumG7dEmatAhM2cee
Uff1EdkwK4ydzdQHEofqS8PkHn6/Zn9sjJ/QdDwjksJA6NmoyAa9WDrtBJAEOFCXGlDG7jVpLDWx
CEdwWc4OImno1X6g1lemfSfCj+CRG7pNUyYuc7BYtCQAdqU5eI6HPLeyMJY2Dc//w2kCVeoUI9KG
+IX8S+zpTLmftWnYtc3RoJiWgjvuDmFE7Sff1unm93Py2uqmngrWnnDudA3/fEaLqNe1S5afdnO/
Jt4q8/1i5O4FmnUV2lflW7zYH4v35TvgNjwR3iA08H8/D9j5NZ3QWndpNruUnc1suyW4EMtFhoHV
TbD6m06HNXc+a8MOrkuzqW99exqyuB42965TgN7/+pSjtMnxzU0VIVxzWq5/uqMn3fWTarIuxQW3
TiPVdkfqLnmKMJe1D0A7vHF+v7LTLOQ3MKnAEAhW04t4i2qF0whzZspLpziOg37yVl+kIYo5+9+/
3F+uecI5ePGkWQi7QQV4MdLmZrkrbLolJcGyin2zcJ5RyntL4PDXu+C0flDh4pWe4M0vshsx49uC
91efVk1n7kH4IC7tOMZ5uEkkFz3wGX0WOGdkDG+pU/2aTZ5oIoBzOUmghyH7+fO7wwE9aoPZ6VOH
TiTpcwUmIwjynUbPakq70fXPdDuPqZ0T57g66m7yflSfyJDeMt399a1ijugAaLc8i530UmO7mkkj
TfAYCASE2dFY5uV7BGPndtZeP76xYl8di7iSJJ6CPwqPPz81PccQ/DNjhb2pY7k4iO5a5RYv61ql
v19Crw0FqTLCTNwCgvxSX60Zva7dQq9PzVW5O5aYPLOz+n1l9eUbp/Ovi/W0C6FeoiWMYOXLk4hW
iQPONeJVLtWmYqrCQEJzJTrxxuz9QiVhzaApbzF9uIFxH/w8e7DF+tkdS5ykhvWD0v47A/bDbptK
lXo+/tObQ/kpOGEPeqOv3tiSr80nj0jp46TBw4X78+CqNZ0133jK2ZDRfqBDcwYYqThWw9a9MdSv
1+wPV0Ccy9n/xBIvnhPWgdWBjhnSoPT0Xnamf7sSOaVmkHXgasiRPFpt0fBGrePVPRnQN/vvcV/Q
AGy/z80Ki1UQZJwJcz+Js7oOrb3ddGrf4Ea5Q+hwOKvLKOKG0cPD5g7hY4Nn9Vsn+yuTTaJHhYiY
kGLISwbN5goEh6tmwAJk9BMQ6eZ5UEPN7YfoLarcK6uXJcvyRbfZ59W+mOwac4Sc/HxIV5qqO6pN
+qKlvP3lL+/Gk/rCiTjKQNRdfl49aJBa3I/9kOLZ1Ry6ac1TnOvseGms5Y1b6tfAAHIxGQ3ZGwwy
jtifh2pRzhNhb7NLejmkocSjUyineV7YVHG4oJDzxrZ8dUAsoE2ewYZw/OIazsPFAg8SDHSZkHOc
YVPvZOV9A00A+8Cr5Bu747W1weGJqhjyMcCaX9yNuDHneMC0Co0E4SRF45kxsoZmsjKpb+yI19aG
h40rTENuBzSAf55K4NLBIiPcMgZm+86acQDbRX4Jqev3q+O1cYiqyRtQbfHREvt5HPzhuryqBBK8
OgzTKNPXEEHe8k17bd5+uGSyrQIIhi8GGUloDZHNQzrnEXKxNAv2Ihi3ndewz3//PK8cYFh5nTwr
CC14sBcHibI8PQ1Lhxuc65xsf5HaywoFxmUqliu05/1kLKa/LA3JsodXRH3xVIENXjqXYbWVd1M5
q9SqydyjYR6O0FRuu1VZb1x4r8wk54AZnqyUiZ9eygVYsAqbOWpUGpbYfswVFncltOFkDmm6/X4m
X1kZTCPKQMFJmwBC4c8rQ50o38RPKpWYudzShQpiV3vTG+v8lR3MtWYRmFA1jbyX3p5+g+jXsrms
c1mtaZm3+bGh94bXAm0/Ssn/hzAIQijlYFRlOQxfMlDtTDmWXEedtjmM7xGL2LhvCAPLOl/+VXT4
j6/Lf4rn9vZfCYr653/x769tt9IPz/WLf/7zpntuHvTw/KyvHrv/On30///qzx/851XxdWhV+12/
/K2fPsTf//f4u0f9+NM/0kYXer0bn4f1/llRePwxAN/09Jv/2x/+7fnHX3m3ds//+ONrOzb69Ndo
MDR//PtHZ9/+8cePeu9//Pnv//uH1481n7t6lPrxl99/flSaj7p/h15M58qFOW2f/GP/+Nv8/O+f
cKKiq4rqGNnlDyPHph10/o8/HP/vxD3U1YElghj+wf5U7fjjR97fqXggqHvylzqt0/CP//5eP72h
/3ljf2vG+rYtGq3+8QdDsar/lGratklW4FDTwGDAI9l8caOYs6gNAQw0ptoZF0DabXDOcMHgFox3
Df3nYn3UjnNrycctvw3H92N70DYIojW/M8eSLjBI7vKyppGKptKM/mSrjoP5gRP+6GDJXdRWCtcu
GUq5yzbwAXebrWkRfNq6K78ok9PQc/eOdrC2qmS6MLqvbb7DLNlaj+K9v9yZ8hAM79p6V09BAuTu
TEMPcYCb21A9Wmj27XHrJXyAA1LXicyH85b/FEhz5xdnIS7PAB5jsy+B+T/LGtaBV8Wmuu1ozmpo
TO2tf0I/98PD1JS7qvu+AZrMok8r9A6r7p+sbL3R5noGYDoGQBPPKBJ5zlVFxxWUP3jOT2H1BM0c
WBbwkQKeBKGGX/g7i9rQHJGmA2uuvtpdd9l6D2ZmH/LpEQuwD14okHrEl3wlkHcweqyzD9HU7KFQ
7NESuRCAnQJHYHNqnRntxCTq/WxhswriUxu4LQfdcW5xgVm+L3N9mKAJBXdr8cXtz6Z8id328ygu
8r6IvcCIzYp+wXBdFxgyn4gGmU7m7CsCwjU4GQ+Ut/lsbV/DjTD/0QInqQFQWDVCv+uTt1HfEcVt
lOXvILulVXAE6pMOVXUw1YqAzCezoIYLVWPs5tRwjXj09FVGH0haiC7g2AdIdrF2UYMd6lYdJjHe
LA1T7lIXVMse7Ecy5s5hhRXY+WM6dFMaLN21g60yTXwLP05TzimuFOB/7cQKkazoH6menqBT8Vy4
iXkxT/k5qMNDuakEZMduWouLzrSTrX1w+ngpvzVQIPtSJA2gbFefLSFmd8MXcyl2diuhhK4xSArw
lz7v1zksivXtybSBaQccCkg9AFmBQr86GCexvujkOxicTBAvAuD/DbSprikOWwjI20vg9QnQoY0t
z4X/YZo+d1sX1/JKKhgFOd+BnXAaUXhfwO0nLdiCuvlcQRRToJNM56wsvgbLnHbDClZm2fXstpBk
RPTbbgJIt+VVvGZ24rnGns703i22YwPRq8a1ahYi2axlV+gF2eavdVUcG7TxiH3XHfCcBCTtvl8s
gKoLpDM7kcGtP/Dg5uVkPXTVcoPP1+9v1R/VhV8OmFOzlQgOZaOXDUluJDuCKjTGtvyOxgks6/fV
zLvM6r0/7zb7VsDNigwL2f7w0u3Ls5XmhDUhAbYteyObD63M9ovf7YGA7yfhx8K9rbN8jyglHwuS
znpqlvtNxlu408+5XSYFn7H6xAJ16q6AYdr9XMp4qKLYni7a/H7r921gJLWdI9MNKmau4sD5smJP
CpEuND/Qg0ltdrNP82UK2eN9HG6XvvstL4u4bIwLX130dYt9ylmZPzpAVoG7TdXBmN9JvkSDrBJC
QbHv36j8vtZUDJc3oqKXLbN/ndp/mtRTlPGnctyI3nHVukwqBC5TV7eoRe3yDhoG/am6+bKC1WrM
T+A/t/Bg4Qe9gjz5/Xv94X3z8r26NLUpElGh45b6+Ss0k2GEIIVGAItB6vhlvOZJteyEusW2u/Sf
NgdoVLLh0usNqRkmnn1PoakxPvXB2ZKlVXvDUWHaH8zikl1vrGcLrX5QMvBCwVOb/rEzRw7Tv1bK
PU0caRoigMHpm4Py+PlbW6yYwook6O/oadRyN5p+sgWXKw4nv5+fF/W+fw8EggM9NhsjsZdvSIxy
NFHEiNll4MZDgO4n2u4B0B1t4zfGCl5ElSh+ECTQCMFNjoq49TLhmEMTqkqWj1RjLuEk3QeZdVao
+Sjq9jhBMD0h0psoj1Hz/TRDP6TSe7C8s+rkPWzG1XwlgwB48QaSfi3fhwpSEsmkKBuAz/VHpGZ2
gns+h/YemzWcoPahFBioOx9yNu8MM86gX8z5D7yrPysmEww0p/nYxZ24ntVXyy0O2ltvYZKpcL5a
/OF8uXHNuz4cUwfgmVjv8FOLA8sj5/u+ek4yOKiksDGBtsVhOQBCgyO4RUmUdV8m8DetuVwuEJBd
i6NkXtJgkEdbfJCwyKBHnnWD2Bm58f+YO4/lyJk0y77K2OxRBg3HFiICoSiCmhsYk2RCa+EAnr5P
VNdiqsx60bsxq0Ut/swkIwD3T9x7boRmJd/+VgoW0+HYp3sxOD5PBWbihS3cnYaMEcl8UulBpmnU
KronOizu8bNaHjKBaXqMnPqxQTpvOO1OZjjrHdwCfAzOx5z0O9m+Kdbr7RrGGru31jc2H57BkiCu
tgipMULOJySAPkpM5L0XuWA7Wn803OuiC+wND4HyvOaI98qfVVRHtQpBphzXafYK96/Qfhw+AkMN
lS5DbP81IfNLnXtHu+bV/TxGk3ooxuvMzWGzA+uUt6SYAxULMTdA1bxheAs6YfkqKvZJaf1BP0st
MPLCV9bBqxD1lmJCBLbuib4O0Ib5SOVCk6JtZFGZkCrcLJyeq6fYeN+Hc8dWobdd4pgWlGfGYdyq
Z1GO+zTBo1RmVmDOMigdM1rMLCBwxs+baOWXNzAculxt2zTxSH3rHe99qZ02Daaf4btZlPb7pCSN
Otb2zvqdp2gpKHgM3pNG57zn7pt630rOSHagKqWhSW3GP1enduj25iGfkcP3r4WzHaV91Id9bewH
ErzrpoA786pByZzxLDn2wwhLgf1vdLtSDTSZ1ZIDFObkrvtIVWoEKrbv2ndW9hNP8eNShHFp8c6M
ex69nVrsKv1d4EMC1R+0UxIZi7lPLOHP1mlG5lis6dHK3cPNlyCF7RXoBVNWYj2Kd4zDm249lcbL
bM0Xw0Sd6dhHrd3HycuNx9UJw7vNWAbcnqIElJF5VXwt+E2E8pDGGha/x276lsh5rF76M7kvpnqc
V0qCOPMkvk8xHAc3pobJA736O0mbesRGuqxfa7MPyxamCqpEvf3bqJE9Xltc2rkRSN6t2NA8aWqY
aBC7J+/ZLHlWczgWiocF+pC6D5R/UvxudkWGB3WdS84OV6T22on7ydICa4sMKq7K4BKvXC5q5dnK
3qblWTXAQAi+HZk+FaWOCjnxtXr0e/0+VhVE7n00Dd9Kw/dlvsvJ9FMMkqyoj9Bun24lpWTePKHT
qobZM9N5l7bf9fDWFm2kU2uuxT2JB7tx+lCz9AUjerANqm+z7Ka+M4ZIiS+DGybidXa4KXu4Vclf
vaXUtLDCZEjyUTSLxqPoXilI11H1GryXRmX7cnF4VB9KTNsGmlRjvW6Uo2J6c/QLITHeML/Fmu1h
GvPZhvujuYVAUfxaLMGqvzfqcVDC1uKdnwGmNoe6nlGKk1+hP2hRkU6BabJtee2U9AhACDpGgVt0
DmVc+iKzwlsrMWnlveMkod2tO6Pe9lA80VeOmH1rb57MoEpLSPgZPuvVU+MBYrrwE3uJcjgkpX0w
euoWFPO2zWvcfyZ0/G7VHfi2vEW+TvmLVv+tqZVAQ3uWXQYshA8xps4sfx0cNdwa3OpP5fJj0fZ0
zYQhD83NelUUG6bhdkwrm0lgi5Ggf1SGawesh4BDr3bQ8vemb2dRtsmAGaaX4FfVawToxkKw9xNX
wwAypBzLZ1We0p6nFF6BOHXKlybrf/4oYzMGmvJQSCQE9CtJsoZ2z0/a9JRVA1rHbyktX2i8tmof
GDytIxPJpQ1vjldU0DsepF1KVZtoGBu4hwo6W9GDwbEsHKhv1vpUYWQTA5b0ojnm4kfDHMeRN8Xa
iYZ8n2TwTSwoKL7zR2zH2Y2kiUDGujBoOcXjS6FGABa9ud8XczSrH/JmQBvPHfKoFi+XZd4r1n7R
/UI+AtrP5ihR9218NMezsTxhLO/iqKQqEBo8hRbmS+XDIIsGBLqD8jss7zG9F7WPi5Ab7x9nwanF
dp3b7Pw/t/q1vf07VXlX9fmnQqLEbHWfyGD8eKr9/LUj0loUG8eLvhuW595Jzph0Apxonqsunprj
YUyIol7uC5zQUhKv0mJYbp07hf57lN1uSzevn5tPwcJl1mHkdKdR5mG57Ux62CJM1OVZaw6NfTcX
H7Pzqenli9bbvqn9xW3nrduuzZuA7TRLN57TbZemsbepNCapHmyfy9wjNtrFUFhoiNLsYCCrV+JQ
iBu8G1sXrm8V36LDAV5wEpHj4z5ufGGgqH2kIBAgubVv/mOE1Ruta2tjUwoWjUtG5x3txx25rD7e
liDVjj2HqdXuK1LPZu1lc81HvbFCGNC8LMW+6OfdIlyvdZW3jqNeNvNupb1K26dlOE8THAr3lrzV
nrXyaeBWHvE4CZmGrvNOc39nCOYk3Uu8/CrKejcY1UExpY/u1FuH4q+aWV434rNJD7UbMpXgi/lQ
jAlFtxvWGS8eVg3i3i8uxqh44SAuyOuOaeefJRigCnX1Uk3hQMhlw2PdYrroF8u//f6wLMI2TTyN
YEJbHUlAS/ZTnWPcw17X3C654rjhEXfBilRzHOaLEtqE6NSEqoJBXGq/4vNRtzjsedhz9hRoN/CE
zLzVM5d7fdH1NrTTlGEo2X+z5Skz93lb4v+tglqN4BIdR9X0UKEHRQr8sKSSa05zzeXb+GVhUpzc
wEeWX6kLBtAySJmrjPHfbqmCQS+jlJAdy3lY3GNr96zCoY0U/C4GMJZtnwB2dxj5FLq1r3rNE3im
t2o7YyDhUcl/Z9XyZyATRdXue6ONzKHErSLu0luVYgz3eba8GK0aZGakrdVuxRfeljw9ansxkyZo
YmzycRMU0yuGNX8a8tCOeVJzb1aMwM6XuxKbuyiqSzveV6zLp4r12K1rXeovPe/upj456H2B3gLD
dYGSvpp+Bo7M2YZcNGuHxE52wpS0q72/dA9IfUPs97vc3g4uhShOAdEmoWNXPwayxpljv6s1hi6f
w7LsdFQIBd8jfqYgRiawVppf6FSffEbCulnFdxzGo3oy1C1YlMXDMLIz7Y9KPE2j6c8YAEX9ztNs
xr62qvj+Bi8fMUIpdlAkMHfjz0GjMoGbYK60ys2GAei117ddjYW7bF62+oWmQGcRqW7Wziw3zrBd
334lpbOv50u1Ke9JXxwnUzuRrJWI96qgpJTzXq4XYyGp0R3Ke0X2d9IYDmzi9pku9wzhLLM8zpRO
VZ1d/9kA/a8mz4wA+d9/DpP/bQD9P46c/+2/2v82t7Hu8J9/1f+Pc+lb2M//PJeOpjr56td/m0zf
/sR/T6Z1/R83wL/L9oghDN0jK7d/Tabtf7DguUWgojfm/9zgmP+aTJviH1COUSaBeESpT0Th//0/
/5pMm9Y/SIJHug9xGaUn8oT/zWSaDpm/6v8dTdOkI2MnC4zMReQbCNr/vVdvmhxrt+t2/iCUz3jZ
A4J/SuNtjAZejcjQIVisI8w+MdCm6PEduFU1gr1M+4BLfec0Grf2jVuSF9VLrN8CnuVmhhPWPE+R
ErJHDcJkyTcZTlpiXFpDHyOsk18GxPsHJ3cg1t5wD2NDGI1V2h+rtH5mZ19N8VfPGRY2rZhOSYM6
C+FPB88WQrne1+lJzxTqv2zA1ZaQv3JkHJE8LEmz+MZo6fstjw9ju6QeSQIPluJ+5rf6syXgPpPL
WdEY4ij6qOxTW0ECBuBox7DFoG1WjFBVcMR4hGw12KpiZ1fisd6n6lBcF2TUGPXcXDwnaYMYBbMd
8HdVvC4zahuoNSbV7HAr73vANAAkoJs8t4rOkGJslOdWGBmEjL4DBaUn81sxLC1tXcwVkrmWEYmp
F/w6TlIyEZvU7dA6rvI88V/cPs52lOFipaTWqqMFG2+BeuqhmotPmZJqRAcAt/E1FaeRw+kYrGsm
K4ZFFp4xJa2bd+Ql+9pplDBt1vZzKxZ4ttqaDF6GqxxZ1uwUT9jGTBJZmm2iKxCVfqRNSdxQ4RfN
sU9nyhknEZ5MPPEgv7YsC+ORr87MoPVhLk44Zydto2husSkCaXH0t3ldJqZ4a3Xoim6Nlrb8Nlbj
tym3y5jdQGCNuf4tS2xYRapMeLTyvLvIbTtp7aOWRDleT1BdVs4NDHWF3Iwa5h9IB3ir0/q+wnA7
LWwcvwDAnTRqyg14vA+U0dhvnelVYjWf1gRnxjBb313X7hUFb55zQ1/Gf5oiuUfysq8XNaq06tq7
2FLZg/GtJqv9MOmu9jukGMX7ZuuPPaIR305SM1hGCj1RaoGeFFzi3XzS6Sn3k1a5D3hpA4Gxa2Eo
t8YRQcrTmQa72gtNwRxu9X8YaUVbbYDbdhUz8/O0T7abBCbbMdepD2gD3Tt8l+iOyklfX1d94q8z
YK7uKL/Kc2kvjPuK7nGAlugL2YrntRuqx2VFXVLPlvC0WSrRaBbzHRHiFfW8boSJeaNz2OkKH46c
hCXZu06vHxZJmAxwEjUs83J56bukgKYyZuepLZ2w79SYmTzmTz0uxftMH3khOxAjcz6xuAKm8ZLX
/YeDdcpjQ24z/s6TGJYIfIFaheyJkdTPzfy9lQRnGH2nYVw1RFCZTuZXVvMykyR7p9ZJcpj0GL8n
bDuyUJhXLYaVnZ1u/qbswaK69vxccc4AdFoxKVrDDcLRICz0NN7rkRhBzy0BA2Q337JeNvbFGBN8
xkO7nK1BUaNysupzkbr2h9DNJyXVHX9o8qcsrY9KazCgA0Pi98siOD/m9CpLC/+z1tJrWPZ9U7v7
JuW3LsaVElL32/GyGWlG5+rYJzHJ7lLdbM/uE6ouN8xNe/AhZnm2Wfy1NvoBHbQQVYyu7thJNfcx
yWoUb/YeXcNyMDbQWpnBdOx2TB9bzn6eQZNAoQI+bDcOYJZszllCwleQ6VK2fj6LyG70i6tl+07U
+xLmIDOk+SBq4xKPvG+D/GakDPPMtXakIHXUTwla6g2QDC3k2WofU4URCVzKELIYLUdWYd0XhX2O
eyswVu23E1KB4OEyAunpn2oJICQt25e+ZjuoDva1aqvs0a0pYEpGmcc2FhtbBKP5wQrseGVbyAer
yvIIAGD7DPMxzGrWJoye/RSgkjJVr6tZ3xoh5iKWdaznMtxq7WPVyKCF/HWC5sPmiZwXTCiDy/Ba
U5Fx2tkzzgPwDDUYpkNnVccFobhV54K9qkq/XNSs3tjFroE+Oy9LDWQEJKASImDkOyjICWimIeXz
pwIfSIMtijKOTGuzfWP9oWyTe3Vqqz0v3RJBI3vDLa5zO1hJINcOsB3V+Ww01OtAUSUPsTs/5H31
hdc02a0NimLUE8CwNsvvZ7kwZ6npcUoAnS4ztXHT79ZVi2BQKA/aOqwPcZcVbFjqe5hjTyJOT4XW
8IOpBXuc7AF784eEfxS27JVCck3AFCQNe9IM77vD6QMJtIVYXCX4pnl4wKDN97Yy4E1du8BkhlTw
Yd+RmM1MBnH5Bd/48jqz6YzKcjsImTNTxY/O43ELntHb6WikaghaB2zOeSXInHVMxwQrFS27xhV8
Cbb+xmu5ghOGjyl7WZqb9n0eVt1TxvapIvvhWEMxwEnMvZn0S3yQfTaAiWc41nQkmOG0eqwHrIEo
a46JUe/RP4FZaQf1yOTDfB61u1nPZTBtsx1YJUps4Clq2BBfcB7yj01gyFpVoGZe3oxXAgutKF55
tvpReUuHIg14CLXI6VT3YSpYOiFyaA/cEWZUcoRgAtYZNZLlQ4eaN/YepAwWf6Vn8WdBCeBP0/0Z
ogo2a7qoFV/N1DsvBuhAwx7DzhyEV2kdAIL03k2qn153gm4ouTfS+Bu6R+tNYvwok5b/Nl8gQXDR
7GxCnt7JIpbXRHDxxTntFcg1bb+56XKGJDN66mx3n2nTM2ol3CIOV6fuMNA3MC4MafrLLA9OPb1A
RXzvtvYFARZE2Lr9HcvNX+WjXbFkJBZXEfoRaCyzkz6Yepzh8c+mEY5TXZVZuY04tnKm0VV48VLj
ajPAKdX6YVCBjoriYBA778LyMlx2E677qRpV4LRPbpwFSKexyhJcOA8kALNbmoyog6LVFoIhe7cI
tLk5RyRWMhkv6rGrQVpr9NwZKks7T95MVZmDTLWv3ZySCSgRgIveeGgWFraAjJWZMfyIuxGw5B4Y
Ba7G8mhm72tn7SZQpXtZ1V/FUt6r7KzLVn9SXPneqgyEzekOUzy4lO5h5NnZYMN6401bORjbEGJ5
7VH5QxlCOX1QqGCB0axZEM/Q1IimSO7KNIm2Vm8ZDvF1AZL0SzZ8ICsYU2TiUymkjvKCJweigurN
jRBex2u3eIXqVDsuNQacxRCHsZFYh7yz9UgW8JZq9WODA+0jUdr8eIkfOgdeown1iF1BzDZhMZ8m
crb9Ql0nhAhZx8iYv8vG9vGN8uEzTWdyOfSSy7svrBOo4HoP6V14Tr2ySOjjXdanl2pVflPXufSW
5DlTUH12/c+aupdVhxu4oPQA8HpDMYKnMEMj6wffuP1YTte/U7vxd6h+0nZBRufrKUu6vpfayPeY
z9U78VDMOpX2rSzk3STs73pSGe3p2p2ilr8Uau2xQUTzbvTGY6Wyh4XgxLqDEaXyZFbao5gZGyT6
HN9rg7x2cEWnuN73nAsDSw8+RGM3WaBogCcYkaomzdc6J/kTkKjlkOW/4Cl8vRI7+F/1BeSVsutZ
H0zmsH6qpAjD/Cx0r29b9x7qGGvZrequvF4Poip/iIMMG1NjwK5U6gECA2la6DQYKpKRGfS4cs5Y
z6UHKMAKOzU5NcPAUK80nadREWiArWJdX0TWOn9YCQo/bWRxjrs8DZKEu75bWZvZnRhvaV2c600H
+ZfdAVoQ5rmUVszUigyTJTtqdd3WMC6AVhJ/fpgbnSFfU+h3NE1TODbFxxTHV0CO2Ufcp2eHS39s
Z0TJLQW5nZbdqdKGlikaChOz4GcEC5mifJnML6Np9aiStuI5sa4cGqFwCuO25GRMeNudXHanhBYC
pxMlACa66qRjyD5lTZGHGvMfmilrOjay7Z+WdMPgFaOvwblUPSurVgS2A7SS5R0fB0oN98DF2Z3U
3k0IXHNAba2KGxplkk2hW7ifos2S3ZjoZMdyvAP4Mxt/riB5cmQCQZCM5wq3mY4Mihh5m/qXBrLw
Z+X9YBmX5Ne67NQw7zjEFodNgVTTj1QUxk6xydZk1VwfScbeNA+hZ3/oAWa9LOiQA0IlGx5St//W
AUnvimE91W3SAysrNPeln7iSZ1dheqqOztHY9DRoBLRLITb09dW8+hM/1auC0LTxZWc590vKkaRL
zYkKZ2DMZgPZnltAoRFRnbEvx/VNruhtEqc1Sz7VcrrP3RYxVbF8pJg866BzBXO0ulu7C6aa+B4p
j44c0Vn3KydlOLbKdimmwQ20re3267AZn65s9N1kj/Ko5dQFvjA5hoFBq4g/kwyAPki5GTnHuNXz
bqqHjl2UqxzdmQZZH7YXRyvUNznrmm8Nk3zFDzq+LitpMHKb4I7kVrXXbuGoTlKjiEmz8qouFjvN
NenUU4wbJYAwvIS9Ew+Xco2LYJly7b4DfX17jvq/szFKnxwd/dIb4z7T6uvivpV1Chd1rF4dp2m+
tLRCdeB0Cpd6rEc6qDJvq7tvxKUmk6vEbb14jSUb67TdO+oC9WxFBmcPmvmQZdYHUY/WSzNrTPS2
Gu4j79nbiqzrpvWoz6QzLvs4bdll24p1KdLuOe8tBrasDg6o7iqe1upjrHi+4p4lUZ8PR7ucYKkM
tUCapYqTfnsjl8J9LbS2eJwMddmp+GaD1sweUB/9rRes19Ko6nPjWMuFRn156GbNDcepfp+tId7P
cOLOLZTogCTbjeMokSdH5QrPZQxpriosdoXNlr+w1N3uSizGXLOU/YPSyj03yJbCuROzDpYEPMy7
mJoumq3RDrM5tnYu5mtPxTkUOfSIPg4i1oasg21LjEdF43eJZ3s8zqiGD/Fc2I8DN1mkV2m8d5WC
TI6626x3vXPXx0bL9Ss1m/UHu9N4t6hTxk5sM+R9x5nOSZSaP+xkEV9V8yEx2i7s4rh6rAANdlGS
tQ/dqH0nkiCM7qB317QZfWFHxlgDjlr6Y7VNqe82LTxfh0Q/1+mAf+syV84u+6FHKASWlxTFjEiR
q1bpkvqbJ3JhptArUSXm5KxMGUHs+XaFHZa888HnJ1jtxa8Zm4u/Kr21F4VbPv+TZsXv0niduj3r
Y03nUMbLa1pp7nstR1oYqXcfy5zVlCdG/tmbk6CqijWOHWTbFEUEgkXgYoOiAZzKmrr8aVD1Z/6I
7xFlgtS2wu+ndUIEkDYOOwJhbOkHixa2j3YynsbUSPTQFjDI9mM/mIVvLqZyXahvafHmPnk34V8W
tALl9JEsXUWmABC8a23XzUPB7wiXhgqS9fpaQLtG1xZadafdt1SBh8yoCPNeRYdE0rRS7aIvrfGG
bLO6W0qdLQJyaihOGHGROtQylk/TUsMbM/gnQbV19p2aaeWr0mqEKGjKdiXfjiZVc8r20AOVcwM4
XPFzKhF/exCtnQcTwvBvPKVLgLeSXZktmtxHZgSjkdGxcwLQkO2Rfq6gzbpUBPSk+h+LdZqnwjrd
FQAwI84l2Icdo/xV2xz6hobuKXd71uTNeFTbCSQ0w42uONmFbBSfbt79k7gbsrJOfwGFNB2ruhtO
eh8zvaHL8rjmXIfVFMGkfirsPsi6lQZbK7dhr8fiy2LHO09u46tTA31MqSufWNPimE4quMKyaS8J
ibUHa5qPS07vlCunOjWe+17zzQ58/5B0u5HOZEqG+HGKUXaa1F4sBZqB7URPE4/kAkM7fC+x7Xvz
0lZq4WclN2SsP/JbHHRrfDfRe2WrGebINIPJ7mB9shFsbo/BeydnP3e0PSJBf4pt1szCA22VULpe
V+EMgWUpnpVvLsKKwi+41pvOyH0rK7ligCDowJ/rCpJr7qvLa1Hajy2LIb2Su2wVzybClazDqyGX
SJa/xcCFNpvypoO9QtxtnmkS5726iL+QCVDlqbc8PGGNgF0N9k8EQmwnO7Xtozvhps7yHGN88i2T
9NfQ1vVsZkVkrZaE/GiTW6ADLcrM8pVBRsEmlH8nj80UTt+6t5as3mMzOdWktrGdsU7CsL7FcKvp
yKZAByVcKnjVL29dqMmdcAtCNvy8Vn9XneLbabLqyg2MNmFdfC1nJuhIAZG4ZfSBKMNJTX1HEXVf
3Q48q0RME7v5CghaM1m2U+fBSfky2iLIcn3HoC+s3J6IDEBhS1+yPtM7f2ljUp/puRPriiMEpihh
u5J8kmz40RfnfhPaxaWjn1r3pY6325LeTK893eCOB/SrAbzEXtIO+g4Zj2qtdw0r8nEWgJdVpEYl
glI8rMP0qOjrzpR4A4tEpeoVS1gaTUh84ZOJZVqkObePdYK0+OmICI67v3VsOx33eVNuYzJxAijk
uRMraIRRvdOeNjHngZWKl7i1rp0C9avvUSaNyj3Bc/upWb7UtLgkOb/xqC+0AnZorsunTQIIdcNu
KR0u9+ouj889bnFvyOKjLPsrlepdYTIvbko7D+tYfHQZhM9tvZ3pyXWuWcSKzIX2F+uHdW1IVRNx
kElr9HWEbZDmSSUy2Jr1Gki5G7i16TvzwK3/miNSiBlCBjML3Vxtr8sWoDU6EP7h0SMGjWrBs5wb
14d6q3kW3FKeLYOnsQqT2TkytQHE2SP6mmFbNUpdRGMyHom+rZkhxhbVEqkOSs55PaMmbSJI6Wcb
jdxqPDCEpOyXy65tuE1iicRE1kiB+GgYh43HEvDiYA+tNw7kRpd4OaMemdvaqgyzFsfymQOiuynh
HI+8a5bjjzPraMYRHjOzw5yYwDIluEJ1b3co9OwvKQWNXh9zmbs/TlOizi/wvha/bY8VPzG38aLW
uvrYD+sMyRccm+zmAv2+SF7dSjdRV+lZ1KIk4Fk2W/i361epT7w2KU93o1zsigPvRmkT8xygAo83
pm1TfUzJvVld86PvXzWRQIh070G6+l3m7pwO8to8FbutDHoNeY35FGdnNxNBM/dIl8w4sNujizJN
dm+t9isy7YviXHqD9k8Pn3hABRUfEms5NaD/oIlO22mZTQCQ6kM1dhdA3bTCevOnVhE1oESpyG4f
lv6srkAnh2vdQexh2OSEcqAkGIziLc/yfUqbYrd8Ke1N0hT3x2wi5D1ZlBdFv2QKfEZn8Xt1Oqns
4UW1BVte+ro6BlaFXLQ+KCg5635LTqDifTkdDNyFBXdIsu4AISn92WRkZT8a5lGgF4/LF+YOYIVf
Onk325wozvak6RND/3GXufuZEWk7khC82vSMzKtVBw2huLBd8dLplHdvHEWIAukQZzYcac8+45pR
kS6mDFZ7BbFhPNjWi5gAuusf1vqnGF7YvNDs0Q5yH2BLpPRbTv2ICL7dDeJ9UBV/RCisMe9Qb8XC
WN+NCuM3cjpI110D+sm3RQG2Jpry1FkQStW1XZ8HczXIT0IJAvqJXb8unmHfmbt6QeHrTOulGyAE
Sx0Rxjb+Alk9olUOTX26L2nxdm7G7thsWTtQvyDSFNqpieVz2w53Xa4c+g5hBANpvjK8czSN44Dm
sdnOZtzjOk6MIJ8c+OO0oXib+InEY76ZNsT3Vbb8DvR3gAJOujZ93gA+uAT6ybkY1YjeyIRPiQz1
zGTLLB+NcvzlCmL64VDJmOl0JksLWjuoGv6eVdzHAPP3cnDbm06Ix9/esdx4j5NkRs+/DY9SfXGU
+q7QyIqQBu9yatj30PnsA+YpprnTk1k4J1niRunwYXD2Qv5e4rcF8MzZkRZEJcST6vze4qXGyA7Q
vGnOuv6w9dy0+r7ICuAPcnF3wtAkRFvnGbgFAg7jpObqfdu+SkR85HQ8FwqBOfOIlgheLWCfo8zN
naxYtsFOY346kmd8rE1zjqxSxDum4nlUuS25GxM2HFNd4PWO7SVTLea6N15rem2Z6TJmSWYP9OQj
QSE5vYy18GcpxRSG7yq6CxiszJRcmcAgReyiEr3pDQOVFtD28pLEp1y3pqic14Q+JO4id2r6Rw3x
TE4w2WEYujzQ+sy9r504PmZO4ad8Cr7ltM7FJRSrypr7NN3B+2Bxqok/DX8Mt0qp7pW5iH0kQgj2
+Yy1qGbMutdcif2mdvuosVG82jyETtaAsl1Hz7CVD4vasHAhdFI8jOBNuD1ZJZQwgedl1wmKIzmG
KoWFmMa7hKL5ebVrh6uaDCW6t+uSu1+VNPeaPp+lLTB8mPXbWip3jBJeAJhHirVEWisetzwxg1Gd
mFi5M4N+67il4hEFMWpH1rZEP5ETZWQEC4wvYF0eGl04vrGNJnPgDOEPYTQXbRj10DJRBerz8jel
hPa2HPfj1hR/6srtMMPbGxWOu+5FaXzFxd+ssy/lZh7NXg2BWKOZHsfzrBpMaYx1Vzkp1hdEynZ1
7g1m5MicJsY/STx8oe35biBHe3jxMSUxddiBGa9JbMlfabERTjpgKo7dWFR7My2+mTPtS0HfrjlH
M2HmhqvVvKmdcXPbvsoe3duQ/wLLZlvXUYCXZzu+pUiJHr1Sh+fxCJD+3kzKv4VayLcUqnAIWJzd
YJIdE/XaLvKD6bUnFLQw+swYKe7eSB9kiD4MiNas6rVBEqgX/bczqf1hiwVEvTg/VZsaeyx8EPwJ
TDs1ZZ+eHgZjPqw2dXxRTOKDlVUXJs74OZaxGxV598qQrfLkaJxY1Jj4lerh4FTqA/OJljcpr4+w
AAY0cmkRWlM8R0Y9PVd45bCj6YD9iG7hYG8mzrgBobn6TMHBvq0tQZBWgxo6GwLEfONqL3tDf68V
ThTZLcXRIH/uZLky/xocuLqyHC5qwvq9qevHVMIFGQem1G5xTxKdyYNvORgiVJumZyPCw7XaE3jR
xjfH1gpbuSyPEP9T3kLML3UmC4ZI9QixDTJ+3m3dwXFwCOWJ6Pek/bDzV2Dlyl7G4cAAPFBEX0TS
sn2lOFnOREoY1LlAWVXz3tTKhsQyg1ix3nQDp5yQs7U8T5OrNhcThC0mpRgTCIuZeiGmhE2sfZpa
qqa2ZpnTxbjlhnkYmAbIdvdf7J3JctxItm2/CGnoHA5Mo2VPihRFShM3Simh7+Hovv4tMMtuMYK8
jJezN3ijsqq0ShAIwP34OXuvPWscIvOSfAa8FaPcnCPrZH7enMG1vRiULx4S20jPI7+Pz4U3POp0
fObAU64IKalXNjh1Gjl6vsqhu3MJNq10iNTWLMv+So8hqFm7P6vTMLyuqcg3XcDQFJUv4yLluOm5
7hF7xJN9WczGVmv0ZXz80Zk5ht3tlDh0Zi3kxjULyK106TU5VnPZCvwOJX3mlKOpysJvkzBROJba
ePayPNr2I+L4GNzhfRi79iaX1aMXUPEQ/oQUwVX9th39+SwE4/u1G5v4DHVZ+0jo3XVumfEPJi7N
2RgWzcpqxuvcSx6m0kn2fRxX5zJWYp00ybUukL0oGfcrp8qJMatI2sidbd4V+XnUTdamcYCll1Gy
K1WOQyFprkuVNbeIPF+g3MN2blPWvHa2W0J5KCx0xdcUVM1FYF5NofnS0V+ADE5gEHAYB81yM8DA
jdx5tMlOw+nBvPahNVuNJ4tdza5i5/9biPEoLxbiBbT3vyu1Nr+L/KVJ3yq1lv/DfyzE4i/Mvuij
8Pfg0Q0kQqh/hFr+X1BggItCSgmwlIP0+x+hlpB/Md3knxFsAjaS//gfoZbAkrzwBsnpJHMc4MK/
EmodOvS9YIEKQYW1HRvHgiutI0dVWaSsYqi910NJ5E5QBwyvOjp2U1yXZ2+eyX/cy2/dyoeCsNdL
AfKDWiiBUYD44Jbeut7SWKrZ1RB5bYfKlsvZdB/a9GqUPdBPM6z2Q5Nnj0nV+Psq7k+Ftb8Gpv7X
8vbP9eWCxKSludAa3cPra6wyCmB9twalH0Z3lh0x1h9ppewSp2eQDhmYJTWgN5QgPvdqNggiJB6k
08tfYSLVHaKHRm6abDJhqqWiDlaz1ch6pwixgv0yJ3mxlwz5/5BAKwkQ86I6Wtc+j5TIqzxCWVGi
so+QaP0ZVYnnMbdp6tAlrKOvvD+cvBq3Vj9DOfUoA4T9aLYG8uJ+MrotYR3R4+e/B0RB7vjdE4Ev
iI19+UWOIUscVVXjTQlu4pjki5U2mZsg8qHBNlUCx4KReO6TCQPuJVsg+BtEg4w/q5IjLvB2h8yf
fLCZ0Uf0l40oYzdo47D61ZIaQLZHXzGUX8QTCDbCUNCqzLXzyxrBHeC7SbuvqrNhhVPhZj8Ftq9s
Z+DXHCnyq/J51D5K5NhT071YgkWJA4gW+5Vn4L8NaDv/SqCvf4Wm0uZb8tqmgbBNHd3QKKjti9at
InEbKZ2kOzOXeXtu1vRquCESfLDa4lTejJ7dNdt0CDwyGhpaoJsoj0e5DtKiezEzkzW48IgRPG81
CdbXs4/rdNO2jv9DWWRGnpWUZNU26htrZs45SolnHEHWpph19+AJNwzvwIBjJFAc4F5kg6XxzIaL
yqFEUqStPdoS5L61xQxVrFN44qtWtB2y7sVbHTUxMo1EwJlfze6MIbWGVav1ikgenDZTP5oLvnYg
FKI3VCAvW8Iaa9KSvOw+9gI0V3I0mAaTITrQnPezRp7F1hjYv7hhsMykV3j0y1wZxl9S5cvhWoVG
oEjiYNK2i5PeynYZb0XOBBkv9LlynAwEALNom6aJHRS3CTgucAF5QvaLoN5x0F5Yza3tLeJGJ5ND
sB5Ey0kQTXqrfurZjRA6d2gp1/xI07wirNerN/MQuNFGpoGDE4YQz2ETpElTbWmhDjuDYOB4xynR
7E+YLj9ajFDI+sBCPAhyYgErvLHgtokgwNPUqPlKSRxhZBEP57U19FabwZUeunE7I0nbYdUi7SDT
6s/nH9+h5fN1MQpc6QICQ8TryWVTeHv9zjLCOPMRHVYJgWddU7pM2nR8YTPaxv8cJCfAJdYHCz3D
Tl/aZDyzc4gjGBDEKqukka9xIg4l7AQPH9dYNJcEZ/kv6JGaM2XPnHsEprqp7s1zQjGcnwymSzp/
E26pPFEk1AjDuaRhhgjr8+dxBE1cHohr2j4liLmQmFznyJBs52Yw1nXWrWtD0aoLJrHXDvX8YILn
pLETW+skHMGt9LkMVuVoE+7I8X9X5ka3bzUyvM//oGU3OFwb2atNAZExYN92zKONsTBaTuKOxvCU
0+Rfw8sJg5WcklME7A8WYThtghBZF3ySL45pPEwLxWD6k7moAPq7KEsWPwN6KmwJINV/G2OJzGhM
BM0Nco4pd/EjsFUTPodWy9IDrZ60mYbnWoDOYsqLrnIjDTfb5waNc2I4qM9PUJjev7yQbxzIPiif
wZwERzspnnIhybriT+7n6qfllO0eDQpIDVlED/FsuPvPf4t3OGDTxdbrYfwWyCH4Zo6+VmzEpQ4N
5tU9+PpvtXLpCcaNh/3JD2c8H/VQRPvcykKG5Wn6bRgaBxZE3Z5C+x++FNQtVC7AuyxAucL0Xku5
t18tiRuVVTFWWLu+MXzJmF4hrUqnrydu96PLwIwVwkQ+L/k0DhcHaxgqN+lxz5Us/MXKiorggU6D
dx+TKfdLk/G769pmfsyrrGd2Xdh4gsyCebCbcGJCee2jUSvH+iXUc3EKYna4ci7PAFwAZSN2OR9h
xDF9v/ITu0Ucu4TY5uTiCd/YjpkV7Yu0f6T5mODe7C26j2l0aU59+/D5s/no6iQc+9C/PNj/x6Cx
uIFl5mqvQiDeWeG2y9BelWmM5GyKwnYzj7S5EcOiTrcqExyJnIcTgLrDoumf+weHYfLqs3CLV9/D
m50DlH5Ekcc7AHGmmOnBKoujfsI4v6w8puhJFp/ZeJa2n9/40QK5XFcs6FEboCyLBV/Y4UtBE8Gz
mwqBrps4Jdp42zQfs7CmNOqdML2mVpMw80rrVnAAFeuCwNlxF4sYYnWJ0LHawVDk9Pv5X3W4Erz+
UWAzl7NLIHCbHIMmeUdMJ3MMZk8q61fSDbtzIFX6m5u5xMlHjf/0+fWWN/+/q/Lr9XzqQ7kw7ZZ3
cPly3jx8Z5zt2UjZxazCATVhGGJLAzdbGY3fPeSV9LeE+007VQbeief//ptkCRL/0PSAn8qjJWi2
iM9DMKQB0VAqhuSXb+k8n8rqONqm/7lBjkgschDapHhdCd/c4EAjORN1069h6ecAEGJ1jQCO1o22
Ctwasln2OlIlLbnDGUZGcCzDx4Dw4Gvim4OLNi/Tc1KFihfRC//EtwdU9/3jt4CKsgB4MLThuh0+
fg2IkSAVD09PNdyFteN/IaeZEVhhwuSg/G7oLjH+sOeup4C7ERrYcJpvRGLsSUweiYUmv/iybKRA
acMREdG107C9ObMiDtrKOg+qEeHPNONdo9yQ8OigAEit6NmLRICLtaV8rlSV7Xnx5zs3DJ6S0Ayv
JFsG8iC0dQ6nmFiyjYoFL0Hh9kfgSn92jbEh/qeL4nlrClKk17T2moKpRzX9MiIFrakbfPt80CIH
j5p3PX2i1FakXJMbRCtuqr679WDe0sn1cxq3Xl9D3ODil2nvE7LpBlYvN2an4lsE+WhVWwbO52ZZ
Be05NXNF2jwUSuynaSUeBmJYoQkNdWKtGneJmiqmCU2dKb2+oHDPnWZfxFbXXkzT2O1opFvZhvLZ
/zOHvgkElxiLR6KGaQgSzsdHHbYprVYBNvM3HBGZrx2RkxZeZUZ8USQt1XRoFIsTVHdfR+GUzxnT
6t8+gUeEJ4u8EBvRNsnviDB2dc67ScovkUDo0KdmHH5StiGUn6mIvpouSikUxwHtPj58ZuuJifqQ
JGlbGYgHrem20Jn1W/vj+JO2XHTD4bh3vnIzwTcQ1ClHgLh1r7VhFRyLSV8DWxaXJXGgo+3k69zQ
QbxS3eJJtEfYOFtPlkyEq5A1bDVUM38ZOwMT56xy4uc88wK0+IjdcYcwvGYYq3RTb0Y7CvazJwtE
kkg4sRcXE5MiyJXnBVI59MmTZpw/cI77eyIa4purWE9R3Qt1PtYt/kpjmDqMm9WE3xnVEXpiO2uT
b3456RdE+AGRc4lpfrepS//mGIEgHoPO/MdLZfgcEXHMAMkcrfF8yuCh0JYr0IsYaf291IP5heDG
4IuREXq6MScnQXqYkJ/IoBRtnh0MAfQnMIM3XT+jIMFCMslz7kv+skieZESeS8bCduk6F+RzeWrP
mYXTe1M6utnalQj7y9DtOR4aXuvb+3Y0wnDXcxIiVD5Kscr2xED3q0nEKPi7dBzPEz+qxCqbDIfb
0L4ZXzhe2iCC6FPNu6lqt2OBjziWouCoXzyyFlrmPKQXYoOPbV7IqjStdV+N9R83G6MXv3RI1GMc
r1HHkUKMeg1tDXjVnhYUT1I36TZtQ+1fTI3n4p9FYIaO1o6MdRqhbFt17PM/FfHzI5HkNRNm7rwa
bzSpXNY+jSYKLyR2gm5MRXDMplOWskhTcji7L+ybpN27VYtzlsobuUjakZS60cqcin3c8p5gyQHX
sUNKxrRr7kr7mQP7wMwjVs5NystK/KDZefmZ7fXMjJsu8bDyMZ2wN27hO18DnXeYxMI0uCn5jXxo
XKFZodSuBI6JIAYnQLoyyXVe0TurOnF9/oV5aD+Hsc90oxZBhVNfJN63oc1s8pc7TasoK1Ty7CI4
QjtqkH54niI9/FGVnaE2QMCtX6PXVV+MHpPEWhuT9PZGjDR1axOZfMksG9ED7Rd5X3pNnCHWL/iU
ss4JvtuG4//Btq6ec1HM+HDxPfFcx+Wzcwi9nqaZhE57roj4sMYltUzEITtMK33juyVCyq3OWabX
KhLOHbGq5JqzDYLXsR3Lvu5Ct/K3HvM0fyuwdq2Hqq9pIlS9ew8GYWQs2fjtvKEirXFNpnp4IHY8
gNfRW+2ExiTRGJZtQQp9OPf5VRxbAmCY30UV2QXlYpWu57t+jLMH0xygUVQEEmYYptAXb0YU9uVZ
kGDEWGtMqXAqiARf1ITwv9rRs26qMnFGJmh5eIYcjze/aJPwb8Af+MHGFDdBzBuBGDFrLPfamsg9
XwVLbOFaKoybO7/zKLTaDDkuGKL5izHYxW9zdpIn/g3uHxKk9bBJxrr47ufNgJxuRgm6iVUMciR0
4NWi+nJLBFgkm68wwCygxrYQ90hLIwcphGlvNPqb4ta3q25xsTi0Cs0m8O5HVU/fEgJ0kWva/vjU
k+9eXUwtLwueeQ0IXfSoVLEOcPDftNWUZWejNXv0Y1yX9ETOEfMfVk7rJgDOQwcJelOIMigKY+QQ
TkceEMTscw0uhYKqgbuQr0y8k3o3tOjoGNaGVWrf6sHVA/kQ3sIGU8y0Zqv0+nWbZCSfNw0xyMyJ
qvxHMc9y4I3DbikheswGJD+rcad9XIe5c23VBcw3KyE9ecOURRpbx5579JgRcyN0q5VSu9LUfbd2
Kyti3cB9ecGX45EhGHj9l7QUesds0PuG5s64h3Eyd+dzlqfIGlt2wggBGD1WR2u9N2aCAREHXg1a
VfgiVFqDMURyoTyEFOC6c8RSDG9QD//Os6x6surhruk5a1HTXFRwt+ITR+bFWX1UuZI85TsmEdGO
hZF1qaTfFHZZyecZNxlpTHZqoR/vSsAdw9QgQBKiSX/FIsFiaSfJfJvYo5WvRmT34bqKJhs4oGGj
DJmmAsG0jgaCy4kO1D+aKqvIFa4N+BoiMGNEDPhkmFaqLNMnKv0Pzh8cwJc/nS4vsTivRLk3N1CP
FtiSkeyzoEba6vgMuKopDwKEblb3tynrBzfGRoI1K0VBX/rmrwp78NfYGekW4z11TuG7uer7Z+pA
+nWF47v2UjsfPtMu4qhQMBVeBwGr8gV4xeULGErnBccDndegioNqk9lG/A1IcRivqyat/TUBTcm3
3HQ04jff6vEZlhRVQ2jSL+VDZpBNTyb2b1vHin7DD4/yTZDBaV4Fkd9g0kxshP1ccqLcNYzo76Hz
0GeraHCLta1tvgdEz9nPukEpfDEXAUluMfaQM23ye616yzA6dECTetCkVuILKKfwq+J1fyEqZHQ2
XaidP3Rpze/kOboxsqEaLQLWQ+Q6JmKFcRPNhFavXbWEmauBN+5sHqQVX3ph7j1m8Yh+OlJO8z1i
evTgWGkOx6Po64beNALLzA9t6ruuk/XWpbluXDplghAPl6GYFxUkIa3jhCKBLFdCk2NqgdVAPQEh
zHHzbNUq07syGXT98PtmfumTiTDWBndquZJtYBob2+1C2r7Udvm2ciQpA7pqKN+ofcqdKHLMB7lZ
qm0W6vpJBwQrg6yVcMLA0EIYKtog+xEaGmeCEmW2NWzRW3tUrukfjzoNp53u3R22fgbXM0kGEeZf
Em8QnqaVWmfe1N0Gs4yRE9VDdsUWBtGxNlEoYfUm7mXFMba6pj4V1lrBwjZWQxCVwYl+5vuDMRI7
F9cP8MAlBGZZDt58LRhIfG22aGrHxi93YEyqjUoc9oICrFhVNN6J670/mdGLoHtqM0i0bUA6h9fL
KXPEQOAYmLhCXAYgZp/Koct3lluy5n9+CH+/lAmGaFyDbqUNRvzos9OkpseZQrWfWoyludOR/sdM
BV5J45KedrFFyWRu0iQxbzz0krvPL//+0QocCgvt2GU+ChX78FatCQmRorm5bpDP3MyRwnc/Ne7G
09rcecjbT3SCl0d31HMAHC5Zu6XjkDdxdLvVOPtD2lJekMIaPvvV5GLy0+POp2B5DJpkoDJU2ZfP
b/KjZ+wzkYMSahJWdQwaZyyEWLvH690GcXWVBaPxlGBMv5hjE3mhMvS5EWn1mKKu2RYc/f/9PbsL
1xqstQ1GxDzqsxhFTByCQlqJkd2gBY6LJBgGeFmoN9ZYR/BCT6l5/vk9Ox/cNO+w/dpM8n26H4e/
bOr2EuES7GEna/u/C14Bd231DXvMEFdFt+uMLkVPzchC7Qtv7BbUczS9RGgJHfoyXVxs8FrCshy7
OSQvRgAwQq+lr2EbeMg/AXZhcxv8odullWV8N52Wutiusq/Ie8iYjxLc8TNg97QMHETcPZK/opNQ
IXJS9YjXaHuy9Rw4ceh8c3fxlNtE1vuMrMd1W08KvQ+TwxbHTNkyhjPB+wxmDC+17KRyTnyGH3Sk
wJOaRBuSfMJ3eNQlTvI+MjlO4AhoCvXEvp8KEIgFSOjPf5YPem6SZusCmYETS9/z8FcxuHKXoCpe
x52FCotqlnME2SpbXZZflDuw9FLGIwa2m+HUPb7/1j0qCUg1pkmlh4b78NpzSMiZN0ZMS+0IvoMA
rBy6iY98yp8uDLSLJ6qcD67nortwaW27RNgcT31MZOJEteB/VzhKbhbvUszofVS3HV88WAlmMcaJ
x/v+Z2QASPiQ5zD68rzjcEWpS/73qmMI7znNOup8pAi8z0R3f/4zvv+4aNtIxjZs+tLi4z58lJbG
hNq4rNooJ+GB4+LY6ZADX2g1xrPO6XAICvFz+pLAO3Mjufv88h9sUILoPe5PUHxxLjy8vGmqiGxj
1Bf92Pk79EjBnaUrwu5Ns3z+/FIf/IiCnjQDFHYperbLP3+z95p+G2Ysy9ypnKeHSIe2WpWhxDMR
cOYRUdp++/cXBO2x/HhMqVDnHF4w6wzTaEoLhSQsmZ3PYORM0T34Wktvuqq9ITlxPXvZcg63JGJU
PJtxFOMhvr+jT7IsJq8FHMcIN+dQtU7rwuGQkOe4QxGj7q3WCuZ9Oujpa+UJ+DsYoNxvRppgyRKS
DK+1lyZRtVOix94+BggbJKLXhdA46vsENW6yMauJvvpUBoDYBgLdTs0zPngdyaLj1WelkDTUj55Z
rqPWwrDGAJ4O8EWjx/Q2z2P6ALVA/CpFGF6MA8SkFm/IOW61WZz4Ht5v6yxqaEM9lJdkGr32ut+8
JSGtNF24C8+jVdG68XPI8Sjk/3RExS/GlRE0H3KMz9+UDz52VlKbGDW0NIJ8z8M3pQrkhCMs6Naj
zUuJGphWW5TMJ6KrP7oKSiuGtHzryyzh8CpIGjqwjlzFK+UMm3lx0QQYgD6/F+uD4xepynJhfDks
0/bRJ813JWmq5Bi7bOcHreTmsmprmuCcNc7jqiOswDIkUSw9DfOuJi4ljuwbHO3TLjVJe6AbmDWn
8rDejYqtJS6WNKcldgZdk7AP7x3oTwD1ZCQEITTUre8W1Zk/JeW3zqomvfbMAapupSDkVdhIvvMS
AHghR/fUcX+5zNEX6rMgLMWMiZ7mOLil6EIYPj0ZDIGuXbmqGKc+thixHmqoWAiBm9b4LtMYuq5Z
juNvv+mD6S6LI+sXtbONPC71SZj4/Af74I33GSlbywDR5hEdPRokvH4unRYJiKFeCjeczp3Wcy7M
fpy3QczJcEDzcOJBvC8eFq0JoyL6dwzt3KNi3c8MPxth7q7B8STnoQqzjeXC8qc3DKCVvWA7J715
FeGL+fWv7zaw2AAch9Kdv+BogQlH1mTy13A1lql5FzFdvcVRlyO388KzSTTdT6x25cvnF7XfP2N/
wehxpxjHfUbUh68f/sNw6ZHx6Xll468Noe3uhromhgDC/qpWuMH0vI7qgIGNojbU28RsZ+uqtovu
SY520jOycCPgeGZkNztajL6Lfktn44ru9pDQzqysG2RnZOukvvs76gTLl2MpmjK4rMRurt3cWE1U
vN4+GmLcamXYTnAfVXtin32/pSNwYFMnEMnhUz9uv5DgS4KrT+/Q0L3A15pmaOh9cg1VXJ5//lzf
Xer1uIk92CaYy0V/cfhYU5XkhC35M7EP3de5NnDr42ehOxaJf/vCsovTSlom14xNwKkeXikG35CT
Xzau6ejHm8GqFfjXoFibhlVtxtZSm9qp2nvHLtrd5/f4Gih9sGbwsvoEqDH3dfCHv/7zNzsS/QFH
KBXOQMwz86GwogyHC/3wxvdIyZlm7y4rUAAaM6M8BinOTUtG9BcrqjHidqE8xwzR3kBXZPn4/C97
t58Q1OzQO+cbXoTH3tFLbQa5U3Lr8zoZPXUd+dq7xLXnXHx+FfKfjxdNKnzk0IseWdL/d4/KGpFq
O69Le1yPJZq/XWxh91l3EivGVjKefe5kVj6DllhUWQJD7kYVycCo1ClDUMO0/KbVwJgyWwcRrZkV
YU3Nj2BMF+tROVrbqBgK/9rmtF5sh9Q0Hwyj7m9zv+3qnYiBEeKYmohpUXZCMlHG+aBcW7XhRefu
UNt6RQ+3Wzz/DIKQXs7gVsc2r5ud1Wsf+FUNFHmWdLnxcEQ0FCc3hgPdDg2H03RuaRbGqf7eWhay
TztvUDPBQtHQc8E5/Na1jj3stVlkXjYRIdUXYZ3Sjx8a3UIf52DWng+p1xNMEmTJdA7zWDGyY603
NtXg6PYMO1At72ESNmozw+0O/zj1IB6Deuz/Fn45F1B/CaRcsX5V6AwbEohXrD+Vs+PgysAMmBau
2Lzvu58qU/YPJkltsOqNEEpLrkf68qLP67su7xSDAzsHtiOlEf4WMpyWxvPi/BNe7f6Kwa+U8Nhr
/T2F1fuHgbN9iQkBtajRpFWw9cqgAGE8ZcU1AyAruZiTFM6Nh/YKBY8Tdg8M/kRECRr4tMSnrMH/
gb5Fr0xvyhxkoi2nIxl7nrEZBwerU+sCmSlE2IDqLhEeb0TfIWMdumL+VlSF+Vh2rp9ALFrEBjMv
A/Z5j2kgJuKsxs7dDtVtiBPml2+Da9xiQpt+dCApIZLXVf4IOtITW/CQvrGOvNSpVylHOoju0HuA
YPcDqLkBhW90JmeLQAJth8WZiQCpOaN5gAU4rSvYgYDG6o7RHgX3Bmk4goQ6nUbCtfzO/oN1DHqS
4iivOSKxxK1G9AzkPpkWVq1CpJhBB7u8RpSXQ+2guLGo+FPMe1FeLOMCEiGq87qrQBMjYBsmdEIa
0ryKCjzQ4CSks4+yYfxZMe11riJbASrTXgtRdWrq5KoE8QfaJ3ab54ZV7q70Ih97aFTrawRHxRO5
DvZXzXS+3LbZqDScqaVTPNhNcI/5OPqaBGMAep8e7E+TceLPdu4Hmz504D3n1GreaqrxCq34wtBz
GvEwBRh3aiE2PiPHaDW2ytg0Fm1flKaG/egIRq5NM9e/OADoczjO4KLafOrTTRTp4BcdVSPGNokB
l3iUgsm/cHkwfdshE28G6dc7clFp3biTsYRELeFpQAaQQ8Pu4ZNcRXkd/C1Kr37OZtrdK1AceKYL
26ourakLfk9DH7IWeFHPB916UboptU/OMTQQsqro/VbGxkERVWw6X/RgWELU2pcZxecN5b/qVo1R
IsyjNxzaJ/ao9+vxMuywEah6iHFkcFR4xzj5snig2euGdb9Jebf3lVHNp/ajd7UbbRcsKAGdF0Se
aM4Ot8JOIaNiasmQWA+MTRtelx+ZBSQpUoZ/wbvU3tmZ319WbjXts6isv6M14J0pMx/w2yIKm+36
bCQaZWUjv9kzSf5elYbxWPIzNCf2qI92TyltOMOkc1P3Hx/CW/puPdNdk5QsVxaQwQr5WHjgulYJ
Y7ZLBn/ER0tvHO9ZeNQ9eC3A7nUafxmKMNWXi+7JY0RhNU+MQZJ/G+RocRYgs1QK/jpgyeT+HfQk
qEGzAlMIePk8cX52jObXpVu038syOlGCvj8B8bNR8KJb9jkBMnQ8vBQqijIzwI/BOoGraStE+1Sd
fvKbroh3q8eghpc4+dBm8/A6ike470x4TxwO32/lS1wYnYmllLEYex7+EURqA6OpGXfmuW3sBxLP
yOYZvztYtm96JoYnjjYfXo7xB8MIizf2+J4BGJaVL+mF9lHvwEXJ858jMJpzzAhYm4JYnfg23nUv
eMbMWvhNKdfw/RzNBFJ2GcOMaV/ZBqx33IBVszLyYrouzAiuQqDk2aBm/75lErVtfMXe93mx9O6c
sfwB9LdQogIKpptw+HxLP5yGecRMZZay3MQ6Bz/WzPJFJPD1k3x4HiNXPH1+zfdFONekLKNfQ5Yr
B6bDa5pGhomXVCFQJ2nCBA1344gsBClqKE+scOKDH9SCRQw5nMObtOXyt7ythYPJiPB5c3prfHhK
MeKVkYAJ1/s+DIHUlzLq2+/0HbJw7+JSjslHiOOrGZ8y0c2sAPfkK+in2EhskHshqiAcJ7Pe96Ky
Hj3DInhjjMUN9if1hVBVBXFT4H7eOGVDQ8CYK/MnFGUAyh4aw31Gq+2xqILoRZk2yUoQ6JbUwiK4
nuPej3a2SywQFU+S3/lQQPuVN7ZYzyurnvejCLJ4k2RO6G/rJileJmmRuJAbTvVTtBS4DFsHstQm
F4VMB2WzWsVQBe31YBqR2JMh2f+h9zxMK0hsDUO2AWbbdY+Cp/7S55Gfr+lSyYDBVx+zo2ImPNU2
+Oin4C3zFjo8P8bxsYTRQ0fgWM2JaMy+57lnX405dwdwFCkWCo/ixKv9wfVYM2hsctBjCPU6JXrz
0/tOEM9okyhgAgsGwuQqA2GWrPI1DK0M5pRrnloyP3izHWwx9LD4t+OQOVqt8G0Jw+J7QnU7zzcj
G9qSW1XeoJRpX8ouSndR2Vob6VnTjpZYg8oYsblMvecqMKGkRYa/7RMTuoWRJ82Jte3DP46N3uL0
y3PxjxoZRj2AIHE5FdXWGD85EUP/pOslHSyPRIrPP/EPlhVUt3zbyDyYrR47DzoNychwQKLUQQKm
qa7rq0rP5iUq05r/WkZLJuh04gbtj35xTtpEEixde+kfLSy6TCJgKNwhJBIsUfXkeeqySL3I3VWY
wT0KdBXGOzlk9lNUG9gnCZIj5K5DCLmJ4rifrvgi2eamhIbWqgnz9FflKydjEAh7BYlW9yBowc3r
pnXrcQfLk+irVrlEH0I22cImS+t9RfDNH6TBzAi10Xf+iSXtvYCGgz1RfyT1Uhw6/JSHS1rPhzsq
OnzA7nTzLaYjtaOBm/crCM3kXClI2AzbjXXYo1yLMoj/yBQ7F2uN1141NWCMz3/rD6pI/h7ysgPO
3KZ5bEFrrEoFiKfRbRZVGlPFMp9ZMToKT5zrX0PMD/sai6OL2oepD17n4yFeg/80qNoB/m04xWfa
MstuOyGU/QKGeCDNtEDEyfSLNM6ZDhDxUd44EISj8/AlGREwEOHjROdxo0RFMK6X35vUFvKidim/
OZS3ABO0nMYvdI7GpzgjV2o9E8UAUKuNiOVGiEK0sGLIeJmG6QxluPDKvzn5Wr9Te5Qcxk1R3GPh
Ta7kFER3aYaUGMps1ypAZiYa7QSI8xM4TXRb4EpAPCAj8v5kqiZVCehmyKdhJxDYPv99XvvnB88N
VR+jSPZ4JlkuTvHDFybspJ+ouBJr1MxWuSFOonw2ZkVQvIFyDuWhtJ5oztn3viECRH9p3+QX6Inz
r4mS3n3au0X4hdKjdXeKKZu+MtSYvxQTTmjIypJGRcBfDx64rYPyQcqkJj/ayeLmH+/hv8p3+b8L
b/k0f/z/wQSXRQvyv2MBtm1XFjF70T8p5QtHYPk//Ce/xf+L+R3qDpPNk8Hvotj5BwtgW39JSRMs
4B8vgp5lSPSf/BYR/EU7Hf8FXy2GOEva/8UCyL84D/Il0WnHMbY0z/5Fsvi70xRDKjYCrk+NuewF
R0syB3jc0XGC/gFR7aWc2+cq9AhQtmZx1c1TcBFbeXHJyhLsfYtkIYZ4C7RC4holNVEGG1EqfVEU
YfL45hHe/fP6v6UIHO8V/GG+i0SLAx7lt328V0iVGMmQueamHqv6smDHAg7awh9bTvVrwbjhxGd4
vEyi+mFxtBjbLT5NFqDDr9A1F8I8vExY5bRmzMYnrMMxum+f39ZyKHv7rbPl0naGLihQ3Cz19dFV
NGgCv2r8Texo82pUMwNdegkmdF7HfsThF2Kuq+27agI1+Pml383xnFcNCWdmIBDLnR7dIUzSui/l
GG6d2Ut/IH7NLtqigrDnip5jf7ZQ9Dtv2AXeEr3TLliaOdL2PsfefJPJ1rsFN+J/P/FXLVc9fCKL
VgBeA3Y/9sHj1U9WVN6OCtUGTaSx48BP8KdVtqCPjUUCHszRfTIOt3Gt28tqIWZHSCjPKIPNJ1JI
eAEXjwW5ANGmcWR+st2w/CDv/jzO8a8uWMt+3e3fVqkzUKWQbt1mDAN/1+Ff35iJ27yMpR7P5JRa
T4xhSNPy4tLcWxaQhaARlE+jVzImBf36+eM6/iz4DRF5s2bwrWJUe/2N3/w53kzzO2qbaCsSnw8x
icB/Vw2EC1mZxjPmqelEFPNHb43gROAtEgQbrePRW2PLOmOgy8krqEuM4SN5PASfNeYDnWV6D8US
gVAMwDD4CVZR0nY3QCXSLd6X6sJQkfFoDuN84ls9Ll95CkxvmLkyW6eMtY/+prFtRW1nHu5IBH1f
mk4BnTbxV7ihGs+KGGWZJHXkxKM/XiDQBC4yOTT1CIeWQ/nhp2vrytGMvAAPSRXufaft97PIyhPP
+4OruMu6R0ffR1v7emB+8wMXntEEcYrrcCQOgPIES8oaFFl+//l79O4JWsxpKQoZYlKKM7g+vJki
ZplAuEnWHK32a/xZ7nnhoaEjsqNT+5khxZ4zjnf3+VXfhYVhE2E9N7k1mkVIlJbX+83ddW4RiNqM
QViST6fOOPkaf1xrjIpdOdXRLh8sHF6TsyTnDEYzEbpQlDkK0Hmw8SD5qG82Bntjv/o/7J3ZjtxG
1q3f5b9ng/Nwy2SONZdqkm4IlUriPEYEg+TTn49uHBxL9rHg+x9oNHqwlc5kMGLH3mt9y4pG+aky
hjw/do4OduGC34BpEaQRrHZL/zgG7TY8wFn0WMKevN5Mn3elLq2HwXMEJC5JsxoEfyqusZZDhSyV
t9SAas1t8pV281HxZY6CKM7ulp+RVFLqdbjrrdMfBgPcGzGPdocGPBLItiFLyJe8n2EpG41uDxOo
ywvrhGHTDNBL7Co3dwg5LSqMzLYKCKoMC0BcoTVkdtJqKKSoX3AmPMxTm516n+bq0bEwbzFTmuov
0vOIgQSeUb8A9yhSJEgGURhWmRMbnZoST51j6ODdsEv4wzQWythXw1n0UfpJF+nwUrtlsCuasRXJ
Pz/Tv1tJbEdAfXk7LDannx8pbrnVTlFLJQwsjKRDMXxEnADqETV74pAUcpvXyM/++UP/cmhs6wgl
1gaQ2GQpv5TMmvGpcrLeS7BQ+vuVUcl+aHtiWqn5/+1ew94Hq4JPIvTA+e8w809LVoisonSK+Cje
CkYGo3lI85y8HacHGmq6Cy0Z43f+4L/5URmDOT6oDIR4+OB/+VGhV6bzWvmJ1UXyhunRHXZPvKEW
eE0zoD7xJfzAf/2b0nug+cAQGDW788umis8wN7LF5YsWhXuIeOC7vgjbgzNkwemfP+ovp5jF7r3J
J/ztpkgh9PPXE6XbdAgVPVgsBI1yao1nsyUIrjSj9cZqmvk3n7cV2T+f4rS00LFvekSUYBhJfv7A
OvCIR67yIGl8SYHThOS2r7p+L0j+foLybL+5YauIberA/CTNOKyPhAPN/dGsPCfY4ZjryPippi7h
/TLvB5iDORZBsZxFaxDg8c8/z9+sbjRNNJ09XE+cvdsZ8acllwIz1YbsYAwxZSbglsi4oU/JzO7J
UPz3H0U9GkaWBZfM/FVDOaHHiYY2A2rEeDHWoVGcS8NgrsOu/JuH8HfPgN4Abyzy0M3P8/O3WnJb
hOVUBolYvfRaoVOJV1pUYHdEAcVD1uUVdqTpN5/6N78lrJkNZQFVYetq//ypXRQVc26sAEKDqiXJ
il7vaAusKtlsH//5t/zrquYG4SDTJK3Tosn1SwMvn9egBgjhJy0+JnjhqdwPqxppXOOSsCpZ/0v5
H9sR4hF6RT4iQP7zL4s6zZ0Kx1zjJww3vYMwFnkdccL+ZoX83beCGUaPdtvdfTv8+QccCmn0kSu8
pPCJtzOsQh1xLqpbB7o2+tIh/M3n8UfyJ/5UcrPRokRh++N50Uj7pUioqyjiHtYivvC3pF9iggmj
h9w+RQccu/TtCQTN00QseX8R87DidcSatcYpSlNit8K+fAzwTI17wcCTRrKPRLcrprJNcD6n1Y5g
PpAr6GHB8iKXOpEbM71QtQ+kQi5ESxZptxzzwtE/xMa2RWNR24cBAbeOawdX3gFHkhpiESJe3QfV
UNzOazN+waBM2YKMHlRsT75N3EJz/DyU8wwl2STaDQ/9qL7n3RZHN/UwH2Lt2Po97Si/dlGKmpMr
dTlccUkzv7k0y+Dp+lbzLJQaniue9o8qF+ltas8YfqdpTUkaHqW5NWy3LINqCBoY9sJyy9gjPOLd
61yZXoij9LYfMV3uPQNyzw50WJ1CKy8Yhi9NPt66xjgzPTUUnm1ZYbUkhK0IrhxVdRVaimz+bssh
4L6f+c1XH8Fns59Vbz9xWZhIdVqWjCgCbWXXqnboxkXADN7TaQSSInossfHgr5WL6R7hWz4FbX+Q
Kykd8dzZDZKJYhArdOtlrY5g2TxKp9mRcI8MNM8bjb/5ti7CeOyrqCyTbiB2IdZexU+oxsWn41Vn
/C+UhN63ZkzzH749ab5XVWTqMBY6e6wXksF39oD0Y6S19kLpJrd86gITXDGtbYjaYMDbjkFOoHOo
DAcqbGeTfZC5FhKGchXSgNI74yhluGwG1+gIUnVWfiif667xaeIq/N+xMyztRdotRKdqDVFLODDN
j8Ps6ysTqgjmEsvNFywNEYEIUSEEBuGyTa94grO1o/qE17WsDfnaS2YEICTA6NJq6bFh78rUUYRn
dRKhqTEGT6XZGn1CBFMY3uiw6c6G1+YfdmdH1bHsALGvUvv4W8qhJR6kbaHYOGb2MPmr/cQHmTii
xdi96LldH1nX8JdJxZm+D4zF1LHqSDxEusQhFyNlHO7wmQf1b6qNbTP8y0seIWyHB+aHBDr8vK0U
2PJqi9FgMtAgPxL01iUcwfaN8g29p+xoYsfUGny8HmlNuOd/3qr/eqtlj2ECgcUV3xVX218mQcg/
hsFuOjvpW4JtY5gOA8RHe03CBdNTIzGmw1/KKFBIQ+uRct9FbhfcEQvaJKGHTxpf0fKbSvOvRxWv
M2PmrUrZpkC/HFXSgIpHexpMb8jtwnWt6t4IoU8OTEsefvP9tz/rl5+fsmv78iBJmVf88llRBUXC
DaST0H7U57mblgT1dHsdAK25Wphrfs29oE3wpiEqGom+5AICsz0MUl5nhKiBWtiokF0f/vkf7K9F
AiA21J9cf+nu0xL/ZVnUvkYpxtjRHDt5bSqN49tBgnPoQoAzSPbbF0NO+jeL8S8zG8pCzhs+lD3L
ZkT1yyG3lr1ZADf0kyadstu+YMOnDdifW8Vk0k99dViRaDIsqIL7oJDBGfe8aDZhr/iCIqd5++df
wfnDAvfT86FhzIAs8LBi0wP+9X4OX3g2HIBPVBCTurh5TURq5XMtxLmO1Z14l6Wwj2OgFAz0kuuI
3bN8YiSLziVjDX9MCz3TXbS2wXmuLJM1XeekmTgrilQG1NSXu9Srxv7MlZm9rmXufsn6MFKIs7ZM
4D5zvJdKmSZsDMILOX8HBFKNsMaTXeYZ0+u0q7uYgC+OUZCCAmPT4vmvuZe10MUJKCWtprKdlJdJ
Fbe1beekc9gMVOMmrEySlRrD/9a32M038L0mw9ZHt4IjZNTPYQjlhImwRHHYuzo7WzyHN6cnDGDn
6KwTyTiggOQvLkTzbcg6PHoN6UuolZa55lwrjNBCNBHMMLHdg1ME9p2HnPfZX/UqDxZM0zvFvuvs
8O9Y2cEtF3NNitkfn0RAK2Gv7LmxTpCCDIb1nnnTdKPf3k/sKbgy58CxkHCa9cugiF7MZ4RVRzm3
NLzyHkdnMhihC3W6kEO2m5el8XaOGuT93Envo+yIHj1yLtbNdxDupnwqVnQ+z4R4evZpIDYF6foy
klXqtH2gLhzc4rwymLoFwORP14iLgNJUDvOeZKnnzj3jgBpGQuEk0J0AUoT1YFehAtTqbpiXMYS1
PhchCTCe6od+19UivyumLW6jl6V+MrOZuGc/Z+DA08xAdS5qxLneFegaEoSPpn0YHVN8y9NUo0Je
sm8Biwh9ZVV47xS9TGI3k7wdd67Rv+HB4aBscxPZBlncNK/KMS2BHpI8dA4XXcjYF5pcErep6BRE
sijjgigiCJBDLp+E8Letf17qo1y6UODKa4KnbtABwvqxJqUFjBA53gH8B+R6aVXtpTFjCF5blinE
japH8ofB9K5citDeYdRq4L6mMkcPaEvxQtUgTACxURbCJi6aJVl5+yxi2IrmWTokPRL0qT3KO2Pq
v6Ne7PITOgGFwqm1bMyRfgVRCLJNPR6HOveuS5woNQrbLLSvI8hTOg4WQ5zamayK2OsWgqNcV/jg
rCQhSqBcJ5WwCOf+Gimk+ZxbLQuQDrnxjoGMPNo2agS8m1UQVUCWW/6G2l+fjAZu8L5Io3nLlK6d
txVv2GclFaQISVQUIZcVw4RkIdUDjeNcFOZ2azUGaBLmMrCk2vmLNmgkJs5cz2+rgWZvl0WsNPxP
bnccxnmrbLLwzegMIgGUqKI2MSN3k0L2wnxWQmYCprIzXObVLdEDC+Mhw6u8cVqK6d0iTdTc6aA2
P1ek8D3BcQEwTFVpPDTSwTFa0Kb5xKueykT7U/25KkP/bbIj9eRZZfVDT/50M5LARQawINZpw2Ku
z3j4s/daokCOlalUsyMqh3A3b8xtElOg5zT7BdBpva8Ha6OggyaC2UBoFXprNIDdLk0JoIg1mpYo
3gZNe9slVA65XG0VvJa1dVdTVIMmQvXQHFvK/i/IbapgV5M0fwkn3fNaeFlpnzcVebtXskUOa4dF
+E3MXqZRmMNWusLQ7E6HlZvlfToPyLKa1ndjILnhM2wl7yKGwXISu55I5RnyNbuxJnwAMIwCa9mh
nwtr5N3CxgdNYDe5jO3ieCcOFlIdiJ2123NWz2Zx7lUwGPtqaorbph0BToySG+DOCevQ2o9+tjZJ
a6F16ntSlcBymfAzIxcYmm1P4sMxDPazMCuNu4ldMqOl36oJohYsFUIDSpAixlyZL0RFRZAjeCvH
Y4Q3l8duu/kLWCQHzf06ttEOQs1y7AqzGxLIrYyvsrCrKkj8kshe/JfzQoBehDZ9GbDZaQj8rzzp
cWAu4BBvPOSaMtvLagAz+WQVwA1xsr4p7ghEB2VltS9DcqDiuin9HLac8p+ntOXMylRXfxTWarb0
O4PqVRLF8DCYDBoSS7Xt9bAUBIX1EMi9WCh3TnfShaiWmK40xj35L+gwxrCb3zPfxuNtUze/wXle
38fcIDMi70ATx3LCgpPwMNX17A7k3wFCpVcrO2BMqOCmRAcjeJ9QbtUZsDzrrRllP57y1iEsx7Sb
CZBTWpC4bKDQpAPcMDz47zTvf4ft/xNSi/7/h+2H8Wv77fufZ+3bX//fWXv0H7ACm6+EGhJuSrSp
b/87azeA8ztA+DfRESY9aj2aJf932G79B87opnhk8EvT4U/Ddtf6j8OglvsJjUrG4zhi/sWw/edO
CgYqF7UbLTamaBANuHz8XNtWg0foFy4FDltyRUA4leuLC/uLrO1GXMO3MX/nyvvLJyKUZUaI0x0y
Ij/NVm3/qZFoNkYvRYexpG4JGXQo6Qna0doyeX/HsT94drH+u5sF3wtDasjtZaOU8K/gl65UN8Cb
S81qY7izfcXltDS44eZttwPqGexmDCfQ/vwUzGNRZ294YAyXKy8GEmes39lvYeVkjjO/Rhwb4b+6
X2z/dHQ6cdFsYzzIruEv9z6nIy8Ez+bICHNZKUiJGyFCa2W27VkdRoOVrThpObZ/y1Xavvf/q+j5
ZIYVrCEcZ6w0OAC/3LgK5QcQRQ3u+JOHep4keueY1c46xn2XK1I8gWKJuAD+eqfQpllXRP1FA41Y
YVi7MSMjBWeFInPXo5X4Ow3SzwsFozIBi4hTWP7cyIGubP//nxZKq7iPrwvJamNrBGTT16gxE0K7
w2AvGprCxIVPv230/Xzf/eMXge3CzQvNEw1T55e7nju7XaP9jpQjxm2c+tyK70dXYGQcK44iSvwi
OBkjgLvE82n2HO0g7350ocv6rejWfFGeLB4aRbbFTU4igZEsPqk9v7mVW+wdPz06fh1kfFyVmSVz
E2P2/EvnugkLP5o9HkDppd65QMK359uUV1VVm6fAHD+6ulz3FrERL3mm3fcBYOgYu3Ug78awra+X
MvM++6iVi9gCe/JgcIPYlUtdUVqE4+CfIZV5b07BODPpUQ4uiZg866sao0XuSj1x6JKymh+HLCKT
Zw4Nud5TmdbzgxsV1vuadr576u1UQcvroYRU92sJsIRcq85xHsqoWe29M5JlRQ+qg+sc2wUkJMCm
2ThPB9owa3mf+7qYj1nQtmWcZhUcRcmGmjH1lH4gPwUjimoe1By+B6QbERJI01GcVW3Iw7SAFj3K
qd9iNqVBuUXPAWYkONhuZ4BdhBOmemHfLVObLmd4nXQREAduwIIRDv3ODyYO51bq+WsW5H5D4nPE
C7jR+ovrhUYdPQCIfns2Of7EtefWFE/mhHo37Rt7y0nMklpWHtVhIIobF3nheNMWgpRXm0Yo5T79
ZDLmqs3kQiTelv85uvyUslvT4YhHF8pjt9rdGDdTUc7HxTBNKoQtiDmyV/7CzMPiDUBupKTX2UA8
dGbBplrbvH6ahBRXodAOhKkqL5c7ZW6aTouspBcrcKFGRkhHPuoFbF7sjQQakkpKb7fBM/BuLiNB
kQFmLbCDbj3f+67kbFhT07tCnDo35NSCP4uBXbCNTmW20KOcSyfd43lOb8IsdA8+eX/cqrPJcffU
MyACu2jdrTTFpz3x3ersrkbGIrTxU2ruqXTKS5U/rABZPopOa0TpDGC4cTA7FY1lPTB6leMlLSsN
ZbP0ovlJuRMXdxLJ8uiAGN3i5tAO915GsgBadNm+Guww0wn9pv+pxxQynz1CPnCBNZl+CCu3WOJp
ziq4gKgbvD3Qow6keA/RqZLWxanDr01jNKAYwGl+XaVr2N96Px0PwqzKj6X0uI9hQ2N/HB1S0/ee
aod90bTqCrfsle7l+kGCuhkPSoqjU9jTN48O7o3JNfopkDT5d8jBURNN6yxPUo/OrUy95pz5Srx6
o3ISR1Km1WjdgFe6NHRR/B08+kwyXmZ74clz+coIrofPZnTTIaryBsyw57J43V5ahxm3JCzgsOTw
oIH1jXsUoBxZpPar1RKbQqHfamfXTeV4Gj1PqTjlcDpAofruE1v9RHZs9GMwBqhLkr8/2glRM7To
6Q7FjN2LCw0hY7dUYcDU0SE3eRX9p9I1UCwM4Ilfq44UkQIuWMY12ubeZfG47Ri2R2buzQzSJ5nO
bGCrXtYLbArvk7uW3nsxL+0dMoZ55w9DGmeKbhEDn+666xhqx7DGEDF53JUI/vIdHOtwmeTBL1tv
PNT0Rw94/YzvHbOWmyGALqCsHolv26X5RbsLkOaQqeuPTqwFXFkHptOSG3SRKm1U9/OYhdFxDrYp
cDEyb61oa1ll6KLeFSVpp8LIbxYJKBizHdHY9OKtCQP07O+EbY77Xhci2rUmx6VprndEBgYcpVLq
t94hsSxO/cy5sUUO3lQN2T3Rv8WxrEiyo/cvBVpwaT9U2SoTfhnnFIiQQDJG0i9DRBDsrlgKhix5
Z6yHaLQnC+Wv3R3UUIYnul9kIELLLC6LGpajOdSevO4ymtSMB5YjBnYbg6GBCinHyP2JcqN+D/3C
uSE3ZTow3U7TB2mtqHMdEm7IMOMq/ginEOW3sSr1sDg+GccmEMsrb4rC6mqSLdlloDbvjZb7o2fq
Yo1DE9dVlhMGwypevziZcBWTMdc/rFGwHT90xcKHilwILuCs9P5c6GiNTpzIRnpmfMTkXYuZ4EZW
LO925d6KwK52xDPq/WSbwE59OL12VarEEJ64zLV3P4X6jL3iqUvpdlTTshxoJB7tyj4OgfWtqdfH
3oy+C6t/RLiw9yv7fcmyu3HVB3ct7gtk7mdvJH7FdUYLR4wICbpRGZtqbn2qe/9GErN2EMUEN6LW
l7kZ+E8V2pYhaBkJwUDcW7zNzyns5MNge/4Bt055mhZMG/SvnDNHHY6VrCi/p72V710jG46swWBf
+Vq+T+4wX018BBmprPA9liPUj8giXzqaVMwbTePEIGoWB3MMGV950GWLy+gtatmNddRf0e2ciCgy
6Y+OnU20tFuBiR7WgzW3ZkHuLszbxDJy8xAUeqxFzA+aZl9JnOSCHaah8akvgDSzP+fZuSh9FEG1
02x5cWlmbpOcygv3kZeLp85kU7XLHiOKrpq9XgeVkpHrrGjcnJSAQFqwOyYbaUYKOkZzASXtehrS
9RDIYhZHag2NEnH2YEagkb+tNBCtmPauHq+dpZ/3xWSu/Q4cQDkl0QBreM+seTpZ4ejdktfDnQFq
T08S9B8TrmUOFnJJcMM/lim/OdugRxPUzRvv86CCPNrbTZ4DWzWxjZZ1Zk8H5LZc2mtruKa5ilIQ
nUSAZmqiP1Bi6r1f2YBI5DKWdj8BcvoIM+lsv1GwX0bUHInTL54bD11RPgVcKCKC0BtBIpKDM+nI
oMR9CAx0UDVJID96KzOeB9UXal/VRXsWecZodnWrcVcFgdhFaHieZwRMb7ntNurCnb4ndF0WbneW
hZNyckyLJuW1g7jbTm0yT1mUtMUw3nXQlvITp0l9FxrR/BlHfP+IFW28LI0ZYs1q2hva+69TWIpL
ULn2TYdZ7cVedAPC1ZbWF4+75xWwheiU0XT6UQonQOM7CliaqfrGL+t9lmA9rnhwrBi+HhofsAE0
O4raG1/9oSO61p9XZ78YqoYsOb4jPCO3iAskjWDVnwQRm8QO9xvSnowbd1+7hqNPKqutL33FBIPQ
yOhiDR2TUrLBxaWiEdIe4PDhXq46cAYdOd+LM88XoqOnoxp0lei+A3aq++K1ZAYZr70fXswmG6xd
0M88SYUY7eACPqG6sip9PfnOVcEk/dKktPHTFZdtaqJIW0wwtgBE/L1iapo6JU6+cF28PXuXvu0s
50ovdfeoak+vuyVzprOe0SgPXD7utSetpyr32qtGWsPtEvTL/UKWPMLkuo0Ole7aPcRjLrXmfDbw
jH/hPgwOOtKkbHJqHFFWGek+aNz1LnfoLZl9CUvfc7iGcVEdPlrbTa+hs1pX42iIZyZE1qlc3OHS
RDK/sXWX3Q9mdZWV4i4AJ3ENWwiOMzeASxYY57Ycqzc/7fRXL1XdMxJ1faxr/8GsiiNVHEFX2MmO
rsGIPgym+npUntj1ZiOA5/r2wRosdbMaTZB4q11yoJGE1dWNd6ghR6GFMrilDk3/5GgaA13o1EfA
wIyywzwHpl9Z2G37a4IYrH2USXUbYfXAXtPkV3ZQjzs5hCS1OrO4c6oqPSNZAKCq9HK1iF5e+kkb
T5RcxFF6rYEzOF8BD/C4ee50ApnKIpaCtmm/LNlQo3bt1yti0TU+AZr+ZFZQh6hhr6MG5ntVTMcq
db4P7thFBzj7AMpTN70ajLWM8xy8RAve+M5olu4J2nN707Smz4QzK4L9jCzy0i8QFFdV6UMY5PJq
6Ulan41lOVWB4SW9oZarBrUVwcrVj0iH4qPRERzHaYZmRyOYCPvCpvmvdHokS6LejJwG9X7eRonf
dtdN3nwsaZcyx8jbK9dfIdjakja5MzhfGKUsu2zDKVCKi9tgxuDDZGsTJ/nFLnfKEecSlUe6cg2e
/JJHXFRH4VbrgwLo8BS4eXmaaQ0faiYYlCBM/W9UKda4VeMKPptEcNMZy4PJvvuNdmr4PRhrssdg
YhxM8gjODUiEG2ZI1XERbvgcuRtwX8paXxl1r4ieI+uYLmxceR4jx5qwgymyx1erk4kh0/Iiuyic
0JL43K2siaO/HsyGm4vOro1x8raq2NwXw7xep71vHbTMPvFM5jh3CgduRCoOJEy8hKkHjIjx2Xle
zHvhWuveMTikLSh0h7oJjvlStHunkE2PGo0lMvndQrPTYnsB13BooS3vqop7jMXZ8lQUhXPCyVSc
Q+oLbnSt8632SZhtlH50yMJlKjNF+atZGPd1VqwHww6/E11jX3ja1j7kaDkDqzpGvVr244CqHP/s
FXsBdzem5Mhn3fVUubLe5bbNWToX1zYaiiVuGxezLBw0RXu7Xo6kuzGeiTjeM17vE/229EBx/LkJ
dH7EneO8NmUQ3QzLRGXV5QCNSfbDgwhcmRHIu4jCT/ZEAHufluOu7y0Q6gwVD769MJQxmrjVrnMN
fKb8aOtav+om5CdANDOfQz0C9lnb+7qsm4bRSBV8QmAE8l4ChIn9Blg2lU968tb1jfHzehCuQ74K
eO0l5gBr9sPU17vVwUh4Dmd/hqeslOwg4k88wmHNuxi0DC/SwBUhDjOKD7Nu31PZvdbzHH4MWJWv
+Bubu0Co3D+ng/JuXEYsLemUo/tGM929+LBOb43aW75WhjXea6ufIVbpZTiZnvfV7c0NchWO/c0E
Cfkrjpz+3i/N8jK4hnszIne5d4lOw5/O9UJbhfnAhdK7pGHVHvtW9RdG7z0jTSO3zmRyqIvRhvpG
FuP8AAVnvB2KiP/aoH1RynCYD80GvQ1XfxndyXon67tJTEOiovNaXQVxRTjuiejGyolhUEdnzw8E
/8ZNQIDB2Q+Udc99sJofW6jEPlLh8oFWTBw1zMsDMczaikVu1VdgbYi2MFR/ZBpGCRKBjmdXQHRB
MiNMtZxTbS6GeBSN84yWVat92hGsPqwyeiXTk+ER4dPe98kQhAuqdBgeRF+XL87KJyVlP6mHNDCW
yzwGdF8rIrDTYY5OFaLfN4jWYH9a78Mo6vbiLsxXDHSgT5Ttn+rJK66HkhstYqP1QUMrfs19Slkm
W+oEtjV/r9yw+t73Pfub7VNmjZKgX1NcpmaNruXYUiPJqn8KpyF8MAMouSWLhuQEE019yexq7mGP
IWywjwDJjUdbozknNTtxPfWgsG18q8Wc7Zym0yRs6c+WGcHiyS1TEuQwG/07GsvJPG6umF1XgUpK
uCV5fzCG0lOjGAHPSOkSSBjGVeYzrtt+cCLszeymsZhs+rUB+bTAe3BxWrA+TEcaOjlUsYi5wpr1
Dtkl22GBC09yGZf0sWdWVZ0mJ5LGYUUYceztxf8eaH/dD5Yub4g++NQ46dx9y+XsItmabK+1HrIm
YDbZ0da4m6raS/dMdbUFqNu0LhajKKpztdrhnqmydsGjVnP+MtB+0swJ4QJYpIeSMFVr9QVIgaoO
04icK5XKYBUGq30Fn9B9mKqR/lK4ECl6XFzXiGwc5QjXSQ1Zyqo4OWOQ5QdaeFTHkJD88MobphQ8
yFgt4Slq00ie25WGy3VvZ/TSOqZQdmwNnl0ixLCMpJQhtyxLA0Dg5ANr1OlI3bOdttXXQSLth/kB
CxtkEoahN7JvBdQ4ohT9H7TgKnAVpMzKhftrKdk8Y3L1VHpwGkruuPLH3rpDDgglp1GTKA8lVcvH
ZDnNk82FAPRIrR7JiJrTq8DV9YtsxvqF29NAQojZuF/WsfLVsWhDb701p84ujoXXY03ytHureMu4
npc2gKdh3hDxzP7Xm6xbZnEGY24tdC5ScT8CLmkvga3kEHetXSSEHDTXbd0jr4rCfCs3u3puj22Y
F5SaU/aQe2lQM/SmSczSwt+7a9u+/hEhXhiTDe/iPSP9kjXjSdjarFy7hl6OPqajdLLksMeirFOC
1V2c/5Y5t5vbd/Tp/dOZrE7O4DO2GG2IHzuiLniugvwIM14F0W/TStxW4me+Oz3mhS3tO7xI/OUB
ZWe7q+jlPaU9yxNWmEn0KSNdTfYsEXYE62TIEsgaGenjgfWjmCDlYQV4hSXx0GVbd4Q89fnGL0Ww
EkwcqFemLPo0kZTjPfrA2PFHewz0gcf5G96W1+qTh9T4hqo8v8kyph4MtOcmx4TBvGsnWBDmrqD6
DIjUrHSFaMuFjWOFYMviGisMOYtR08IntapVJfUsCwJgqMCSqCt08LA6BYSdOEwL/+xMhUNTo3f0
feZlBr8MkfFxg7KzJexLAiUkC9in40SOyVOZo/lPihWoRuxPCwfI5CKuOa+tZvif2g17xtz1H7k7
Wg0k7ll8hp6W3wvHaT+Av6kX39YRTfBe3LnCtAQpSAFyWQ/hZVy2zawx56See/L81BLnvPbn8NyN
I43aHPSxRmvqiWsx1CCMKKvuicVevJ2a2voF16X9uoCZvY0IhG12KGIihwO18549c0EXOUZzwNms
8uDrOujoYNAq55SeW8hWYR9MzWshSUqi5hFB8WOKJnr2Vh6o6iS0S8lPA7ptDrRhRHSdcd4eI7QK
qKXCdCGchv3u6zRFnowdIw1Z8Rh89moOWH1OZevLOK/Fm7124xOhXfLWGqvsSJ+BJYMNJggTSf2Y
naT01upqhcyugUiSNZR0TtbUSeE2vMrl2jiYNuFi3teGYdn3HsJg5woaUj3GID5I+TXsogXnOA0B
B3eazWkS0I5fdrmFa25uBb36EJwWI+8Kyl69SO+iCuk0F3iuHhoIqgVIaCX1fuJ7yvxSeFvZWZiN
/kRiRYsmqlO8FSYXd9451RhndPFs9RojxlcXfjqNwSKPWC2y8PeCyBnK1XQem9M6NtWtCGVk3+H8
MW0aEhalFTlCDVFHgctXGHkrAYX3BtdA+4/1TuZH/n2uStvf47Jqb0kGJ8W6nxitIofuEGGpsfsi
PO2IeNC+hdpVSBxY+RB+LQZZfVnsIZ+PJfqyF5uis+dlrZyX1aQXECtIcTTXA9yWvZynu5DXD81M
G8yv1lIJnYiI5srZLHTLxVoY/BMGjV35eyAm0ovLDKZlbDuZeeuOrYcwmsYzmFxeUJVJHl1uzWZ+
DDSJSuiRKbv5xAgnleOmLZ3uBbtZFXZUr+VgNNcMTpc+ibAQ3roYMrOdqk3zqOVoMFRNDX9vQpJx
kmLoQSpyxUjl2bTxTR9bq3Pmo+mtNSfGmDNemdoJ2Vyn8SzsmqnX3b7m6+iYjasO9qqxhzuImOx5
HMIqoc8xpwcuOE17rUqtr4W7htwTAxmsb+Atum8LvEsBM8e1lyuP+9H8IPKWGLmY8HBkSGJddIL0
YnjWoB673dB0DDoWowynxz/GWPA4m+a8xWI7Ma5S670TOrqdynBcDmK2/w9zZ9IcN7Jl6f/y1oU0
zENbvVoAiDk4hMRB1AZGUhRmwAE4xl/fH6isbonvmbJy09YbWSYlxgSEu997z/mOW1G96zGjYiRB
n/Ns0PX9uniCGYTd5BOT4D3k5uzA3Mld+clDz6MdYHRX9Sb14rcO11wAQJIzXZ2a3iGBTsWSL135
YFnRMoVt30K9rwlRoc/dsNX5VWOO56hBgrQVXeXtMJ3T5Jd0+av90OnsDIldxLUfozuJNB0pd+56
pf2td7pkvs085H/XrS358hI2uKBmnYaGbyCNEv3U5U627OsByOJaPxvFASlctIRNq4iOC1S239ta
iSXzMyV/EEajzqdxIqnwSV/sBdmJPkUFXF+tJcScCPHlQY/W04GrgcTbgIjwnI1Lj4K0HkhFGHO1
fCM0SdqVXbuJGdIBSkmf6+j7DFHDnsEQJU0OHp8S5eUo+lwGpcNO8WIuhCmuWYRt2d/Slc+6S9mk
+v3SLzXT4cYjdEutu9gKoPz11k2vKCTeV2RPuQOpiYjmPvVxlW9bWoOPTpEvr3GKx9Ii2Iny17JO
bRovj6a1Zp2Crv/kxEu9F7NLOFkMicCQtrvPOS7dNHrahjqARRFW0eKcOczxTLpQ+5CxrPMZn4x8
RT0Vc/sQ0L5Tk6S5ZXhevGmiBaOxEC7Nt2oGm1kMzac0E5l3GvvSPdmisTFN5uOYBgrUhWCMoxnk
xpTuu0xspI5KMczBHXydTC966rAL3iscfUNHcis4edIABIqttzItiXEHpa1fDXMmD85QqTfIMLG0
Jwgm9ONI/A/iQewhaPczuWcxsPaUVa3waZXULyIRqCmzflSm7ayuhgPy4p4N5HZ7pZjoALijB+HO
nI4WkpHAJsfxOCeg7+Ipd64Tj5AQYnFA2kz4WvLQnCyIUxGb5A717/IZ+o6tMsdaSZEx1NQrdzGn
fUGH8FmXXRIABMtv+AZBPHSSgkOlk3T962h4xBkh19aYeg/ZWa4oE/ys3IbMpVPwIjGV7nbwGg/b
Nx6Um4V+KyYKKOG7xkJ56JuaGBDNNVH5Gct08p1hNoudNlCxJSXolYCWMrlAbZlAkhwSCeXVzM0N
59rqOEphdCEAv8Rvir7msmp5QGpydJi9EXuG6/ZPNrGtYd/07VlfFtTCdcFwTIsewTBU7D1WpGSB
o9W1BYV6bB/nUfvupiaM5X64BwcxsxXWOULCvjkzP51vJpHkU6CYbfqpluN7rh2JV3Q9s6CNOuuI
C4mxC3m4d8lsus8zGWRnvEfWLc3UNXRtbKqtarVqOFkN94YXpzoaVMQ2AS/Nizlf6dGhgKyHAHlQ
xq2zKrtDr1Sb5KU0OuXI4I2otBZEkZKl7S5ZRoAICk+ISWLMcMtRHQf5ZH1WJ7c8I1+pfUbWruOz
npp7nc+McTWF/q3Zz/PoC2usr5ZIeAcK5OKBiUMZyrwnTlqpEgb1kZsagTl63imr+vrrlEJs98c5
qe9H4TrX6ZLNT0QZ6hs4eT1oz1Z7rDR8Gn0k2VLTuqVhYaACTLb9SCPLb8viZCns5HOl2/E2VvUW
P7f4rjj6sLcqIYtw1SUF/5GM2syljjJ/UdC9+r0p9Q0fuzMHVtpyZoujGgk0TalOz+KgcMe/chJ/
MBysyhfYBh4UMqz9hv3RANmyXqqVQJveZRAMfKzG1mmJ+uF1tHTmbWqJknjUOVn+JFq7/aH7+Rlv
or0bD/+vHghRCfAWAAarFxKpP6T2XyU3bWeTPkhoDRuCuXYWs1plJqSykPhIiGS7Taaxv5siyUBV
43yLMsHN9gzgqb6G3F7kJplt9WUuOgT45ECpFJJON4lHS5eWcrAVutc4sLystl4Y/XKeFZaZfS9z
cjcZROOE2FtqxV49Z5p8dTz889ueGGyNXdKryj1og+qS0WJQ0KcuxvWgif7epeJECS05Yl6QxGto
ctReyH3Sl0O/QU4+YzoaI6cJNWkxKssoUpoXbzZXOYci8DZhbKdpi19Tu/PSflXDZlI5qNFMQJcc
RwTqhOMuB8uo7E+TkYEJyzm3v4zTyL6TTC79UI45W0PhoBc0sWngtIyVhSOaUuIoRYal2mGbqJp1
cFN1IIkLLe3BhlPq+ZNl0YlAcSOOWm43zDCodR8rmTZ4fKxaeSsrF2NZhcLf2TE9Sp/sotKtXZoR
UrkxI21+LcAhqgGGuR448DB16ibDr6atml47lIKuMEVfPfF1pFOlBCpM2+ZQlFLkVBY5TVzPaduT
t+C88HEgZ9gT8XmRkeDUcx4KAdYgBGZV7eKyQzFXY6QtN5kt+4HCPyko0bXcYylFw0JqLzL0o6kV
qrdtpnk5CG9Wpx+m1r+lM72r0RqU//kLmOldB/laCwJ/4kT+1/+M+7R7q6+fy7fu40P98sjdf73/
dfxWh8/y+Zf/QQOUyvnSv7Xzp7euL+R/qzHXf/k//cs/MU13s3j75z9e676S66PFaV39rCqFnfzT
N3p9/D9/b30D//zHQT4X87/8+x8yVM39w2RBMVWVrRhR3Wpw/SFDtf/AqksjxjGxI1sOYKf/o0I1
nT9WChTYI1gKiCdXdEZX9zL55z8M6w+G0HQzuXU91h/P/Dsq1A8LHowdkMomlmhen6U77xS3n6R+
8C/XHqarEykux1PmqM+2R1uskLqxZwyFaMHSkr9wKtPFXDVyPy13FBkc/xH7UXkBx9M/OqwYu+at
qdFDxAeBrl+MnKIPpUJJHXpR5lGO0ICyz/XaIL/OMhezHa4XzQLBbVYN+5LCyNWI9KLdGkPrGpuo
c6B2MMVOlwPKAAQhfLbftFgH3U+bsy2CmuC4epsVjK6f3KJWjT1fL777apeWdWgZmSCEuyEBnC9T
ZJxEXlKGZkIXj3Hcz9+UIWM+v3TEA8S5ilwucrrhy0CizrBF/LHoge4lY3vLeFt8XgPPSVwmudo+
wgWWQMM7+mr4xDzzC33mJd4prp3MvDSWdRDlLmD/TQdlgeU9SzUI5Lk9ZDR3NMVgEjdTU5JaO6dz
qC3shyeSM2xI+HRH2tzX6d6PZEWXU/mJ4Djiiut48HboynqWbE270ePYJV0WITIkT/VGoQPXhcoS
j1eCUNpt0r4T5o3R+VJWTNUZfHRmfRuNTl1uC+Jnlc/0YmZjI0csEmcVORpcXzubgDtz/Hoatcp+
pMEQbSq9xXtiiVI8ucJtb1S6+y99R/i3D2DGheqEvcmgyiShk/PlrJcvFAvluDEbizeNnzrJfFfB
BR5IpdS1vcoUgsMS+EvI46WwMDer9P2XOQaBjgHh8xDljrU1qsIg7caO5SYWJuki/VgYiMTWEM3b
lJT14TPCVZ4zssvmieNUEtgNwaqB0RlmznnZWThXyPo67/AeHd26TJnk1Vq6zeKOQ8bcRdmrSp3u
Yp5C0kzofKHbu8lA5x80y8IYBPM0LLLdMujFgvTBXYzops3ApX5zjXbSjKPnNRliOzNeVOJ81b6s
t9IEFhP0TZp1t2Rjiid1yPjPXDG59shTzG6LCkBPSVJ1iEuHemXNTbZt6ZHmG8XxovY27zQjv22M
Xua7aC4nhAz6VCXZTkqD+0uzSrW7TNSRePTquYZqEY40wMZbtemr7L4UelKcaUJP3IU2mklad7Xa
9Ybq//lDd2GAt4cyk4FgVz0emfLYcfKwJYW8M4JCxC4FoTZG1oBpzqtQGFo5JKavpM/H+EhJJ+22
dAMT5bFtOEDsFtD53NrpIp6GlPJ3A+uU+noee941aej8JQNY9wLCn1M+neime5qtCZRBBFaL0G0D
kdjoOnICYo/yMKBzwe8rPe73HUQzLUdo0vJVUcXE4QYZF5MYh1SI/Ha0mT7dyRSK0KYtU9YN6ndu
SNSTpDdnNFvvUrOBetHMWTaHzYza7pWoRDAV9tR36g6KUPUmOyX9XrSa90nqtbCekspdKNNqTW4t
TTvmudZulXhxH4yM0Jst3UfzLm5S5xpviMposdgncek32GQmFsogWSfs+jCbfqY5u7RzDnQz5Ffg
lu1OW72msXVvzDlH5ZhLRcI13vICJPDQO7deXBe3jaUqAZUrOVo2HeqTkWvRw7C4BMPnpOA6F1uv
7iqj/N7UERrGGnX3Ti2kdugXaMZ0V3o+/dS4TliMsT555kgMCQthker1NyIfND+fVPuC2XmfT2m7
dWLrccgQxFUVvYN+0R4AoryVXOcrp5FNSADtXuGEtpvhlBycqn+pZEkDDzWTLtG5qZHyGctd5o+d
M4feemG8Gf0x9uZjO3shQS/3OAN3AiLnlp5+Agh4dK6GDrx+PyBIaSNfmVOEDh3jZruHyFRVLKyA
ZgWnuDgl+Tp5INprk5rLQuWjy41Tk8KDjlx80WKNZI78gfzMEyIx3KmwT/vF3dnQbo+S0r+1c5Ny
skF5EZ2ZCbmrZY+WbL+cMJsW2xJSvN+DD97i1c+x4MqTwXx+Y/bZJ3Yw+lo1X9nYLI+6YBnNFnfL
UmU9Ls58ZzD0weFaqfuk05nf60t7MFXjEEvUPmnNUD4avoqFaQPtQTxtzdrWJFUIyejoEj/ctugy
jR1ELn/xkEXVfRjrxjdczAd6G9DOdMMXXTk/RTklfRAlXKUExQgK6WorNOVM4XRneNmWnX/xkZRT
a02tJN/YLRsznNPVPTwC+tuqg+HipfIUyzdkw6DYPsZ55V33kXVREYyQQMHNFHn94zA4FzVL8OR1
6Vl61n5wK/KA8vgaNBUL90RnPTazXSzmbENjez5o1vwly6k1myndtrJqpovVsUUpeZUeAIy8ZEM3
jb6JHRRCxWCTq6KyMvp8q8aL504oh1l1NtZYXLR2jRyPse+S/NKBDp/cuXoe0aYtviIcWqdiGopN
CmWG9gDSto2wi3E3aJW1Hys7u5/VaCx5kVjW0COPaeozr/vizYBEcI91TJm0nhynRO/zYxtN4o5s
UO3Za8r4q6cIYaNX5yy/0VDfsGbMN20nqrAuLPeLg8r0CI++embm3GpIpecl7EuGoJtZ8GmheQ1j
B2NnbOewyNvMENmmb3T3rhO9wqwqG5kVYF5TGFJ59SZip7hK4rxgVYwXrGXT0D1NidT2rZo4X4Wt
Y6iri/QCltBgg8iHYWtPM/R/zXtWraagB8iYy2/SusihE8a1/WLlntQAxfBrPvkMMZUTxwTVd4hm
3+Ew7v1RYtuNFyW5abR4+k7Omk7Hos6BpszkDVuuWAI6kYDpmrbOCXXWrE71czqlKUWSYQ9QE0Bk
ob0v0P1xGd1HNSvkdZnGYx9UeqK62wrTIBNaOY2hola8aX0kFwSdlXJdLonNYUu0zo6RDXP+oU1u
SkXrdpGOnswDAL1f1FE9unnuBAzNjU3bSRkW5LoWAUCpmQ0xmzAPpkXDomsTBc49enGE1cHW6HHJ
2p2SN1cavX6STwY4cXXe4YYC9/u5aeZlT70/kFUf0UEmOgdIhIavGI9SPLziEJl3RpdpXxqhGXSd
lqJYgsqcAGdXRZ/sY0K2v3Q96Zp5yZB9Gw+K1/m0TNUHZ4QH4uENSMuG5h8BpAe1VKmB0Z4x2O0i
K8BRal5pEHqPMXiKz+7kQDqmkdR1A51Ddej2eS+q65Q0wACr5a5jRdyRPJLr4C8V7a7tIn3D5kpt
jE4TQSazMhxRxiUtzHRvsnTuZaNnh9QA5hhxZGchTC1fsBGesJYSstQbqLKNYjjItq98I83ty8Ap
+9K3PRZqfEgnUBDfJ5WejCjW5RdaRURoEiOWTVY6JGx7daxdZdjZjnbXL9eJnhZlqHhZSu8xKvHr
u8xMN1k3VAfXG6rrZUI0VrfRzsnxrgQJaAW+2obMnU+YNjlbISOIdhpOktAlpnhteSRf1LZrKVU8
URwc2PLR3hk0L5xE4fqewqxoaQFwdmg0gkmMyRu7aafh2JQjo5YJ8WZCOeEiyoQnMKKrma3xwtLT
EzWTpBZKUIGh3U3afo+kqkBEtPSk0SJUX20xAF66dDpGRa5swZd394NhKDQqMmXeZxADT0j65bbU
R+OJSQ47pVlHthro0vb6EwwWeZMjUXwQKG4hn5c241wUmwLJrQPB3EW4cYVuAHltXwyfqCXBVC+K
A50sWjXl7sTMoSt6lunZXOrKR/wx3Y2qBsTV7V0QOKXKLY3vXf8aOxpURIzBOUgGj/BkWs3jtldW
/cowqh4SnRgNNvNTNxyaMg8aY5hfxKiLbDU5AChvbX26sUfFNY55THdkb0urGP0pI33yBMnrUsgF
XcGUe3W7a4fWOSarfsAwoRQkRdkd+9yYjlVZMKzHe7QpnOxVNKg5Q6biw9kiYEOhjZw0F2Wax2Nm
MY/2WpDuOnNWH7l+rPhFPGrbxcTtHxjDakZQIMRiYpqzGenNEJubgYNOfJNw+bHHoFQNZjRdlDV6
kvuGiZGMKSoj6Yg7c28wgyTgeSa4WRb5dhyzFW7VOTIwpSiuRnzGB8lKfe4TNGD9kD4QDpSeWNW1
k1su1vWQthotTtvceW6jb4feiq5MVvEba6wga7upwu4fp/cWbeDAQaa1gQKQXA0U1yFNHfPV7Rfa
dLbaneEbDRcFu+Suqt37zCiagzob+RmlX3XfTk23XcSUbnA5w2Q2q3of6Xobb1mDRJjTrmbSotrC
F66OWEfCyExmT603NRkZFuwxbPwOymuzmT4tw2SjoVI5YqQ1Y7wwKaKuP1mUkjQSiRcyTI3mWMpm
v5v0ZgDINxjMrOi2bdc+x9GtbJkHfGWUfYNca2u01US7lKfnSVezBC18jBPG6qGwVzdFVFFxZ6vD
Ap+ezia+dGs9iZg5KnjDGH9ivPK2vS0Brl4VTeU8MHZZvmfvTg65mjpK3B2Ujqi7Gl7thtAA5tXv
PpB8tYRM7+6QKOOUqNiyVk+uW2VsOHhIltVN0q6+EtlmVijpQ5PvsfpObKfGgqJAAeCfEqM1Eafo
MTNyDC059nTyp6BdvSw6jclgjIr0W1Mv86bsV7tLQm7WdiyVhDSqH46YH+6Y1SgzOiOUArHaZxSJ
kWZeHVuNTQdT1HzlTXLmXuzVejOvJpzi3Y+D5RNXV9qb80Z9d+zElBb4TtrVyUNHOA8nRsePRpw3
ZJjGQJFb0/ik0VRkMhxHBwiv6bF6twmhPSnv+nfzkA18Yg4W0s2/W6u7iP7zWxlP7LpDzPEXEN9g
BFx5bEHdalGa391KOvPv11aVDm4oNjiOAbQb2ylh6DEgKDsli54fujYdtkr77oRaTVFNoyK0TbN0
9OPVNLViL6CcYqTSV0uVuZqr0Ih3j2xu5QE1jHGN3kPuW6Wp0cVyzzCEGKvis4dE5aqASn9X2nN+
bc5T4w+rsaupXegKKObQX+bb5t3/Fb17wWzWeDaK1SJWdEW3JSwlNV7n3sifC7rBXNjZeaGfOB2x
pIldVlX1QW1X/5njtRlCwBwGGnsxFjXZRg5Wu8QppwNNYeszXj1GFcDRq0c5cNEDjEzGmTRBWvXU
0fhGWADtUz43KlDkQnpq2AN33SEkaNJVgJdeMp1qaBNBDyVNKy76gG4Ng1Z9AQudEWEhiz32kEXb
FrJz8D27Y3POEcGvMNtlMg4IfKpnct6bZ5Cyy/2kElkPNE0BbCeRy0x8eonSXo1mBYCNSKwS51Q+
j9uS4Dc0g4LDD3uouuxbTpzfOZxhNKwduLS+kiop1iiYdCG24PZmMkrtib6UGvsSe+PJwRLx2MBd
Yf9W2TnGrv429o6aBKLyGos7a+6ec0YaxzGpKMTJXKDzYBUD/12qonplXxiSw6gozsU1NHL6WC3b
+zTvM3pXSKoTDD0mWZdoWBGqp2I4Ku7SbBAZjnfwBh28fVbL+dHTksdeuMUxK7QSF3Rkxc9S1LQU
LHLxqJGYntFlmEaUG4fecKvHwdYR0CeLRl9NkQ49gXxOsBNoTscEDUc5k5wpdfmzYVGnQZFgTw5k
qaXMdgs2mLZHmeInHnNrND4J1ji9ZWpwBMopgeeMSfvKb3PotwaOGlpeiCcJOuJUdSIaKR2yXOQb
qjYeRGCvn3EjNSomW+GsdtW5IzsVuew9eCJMiWbDP+M7aXDzegM219goUYv8+Hn23nGy1q6JnpbG
gaDgYxxXMbq4zEbEk0aWyug3H1t2ayBVZb9Snug4LPui06ec5LF4EPVNGWd8GDq0AXUGMIgr/1R4
wwjGG8g8DSfDEbjcnBLBJgLPMu5u7cWjMTN7k3iqTOa1oTA8HmJ0I/7UslIvCYphn7lf01F1l8LX
KO5bbebyw8FwsVhiaK83SlbMvEBCPoz8qkPj2LwQKETzpYzorf7ZxKFzxYekMzrK6Gi0aXFOMiW1
QJ86Ub0hkXTM9gi+VSyKVp9NlylqxBPmIx5AtwCTsxGvXR1DcF4+KQClu+3YqVwDW8S8OduY+Dde
PTb5prNiBlaztTQ0u8bW44Pq85a3JDuDx0eTw4NOQlT1jUIkO+ZsmWvlqcGI3j0VDrA6tJ3RUt+r
SLKmC8tlnO06EDn5FaNibkqiqHin5TzhD4KVlvX5tcbSU56HPu8fOfh38qFCTdneax3uq+1Ipte6
ocWR3PUkPTRB6zJCuioJCrZ37VhbxTXofF4VsNHePtAARP9XlZLMpIboqesMeXISDryGCZ03nm46
WuSM78DKRmbAxLXqN6ld8xYngK74vvV+nDggtfEu7a0adbNZnhUkA37bTuZDOgG8wpKe7UtL2+aV
s5R3ZjSMtv8fKvpGGm1QVWqss1CK1Dli1EUfU9yYI+Kig1t31tNPI5V/MyT9VyqBRx4KdAB1Jc+D
Zvt1RJqNse6pqcFdqwPsqiYjBVBZDlhHPNVp062h9aX8wVV5nf4XA6V/85wfQ4p4LuQbOhIxgCHM
Y+wPlA4O00xlODz5tqOIJ/p2RA1G3A1vLeVdqPeLhWQbnI/vDgoe+6KvFGU702RhfJk3l2IsMxF4
g2pt8ODjyJzwPMxGY31tRqanIZQ5SuNmEdhzZ/IU0I8M0r03bWX47DRasvWwBWHpQIsfEsTQln+B
M1hf/k9zmPXteS44Vxfar06e3IfPdFFQ0LB9zFC4lJR7G3N+nORN2BnWdNuO5nhlOCPeuDpu7v7m
1VwZD6qBW4H21jqE+vVqNnzVyNREODhkOgfLvLAP9IuTt8QSFBAes6fsL67lR8ojb5ZDqwtFfx3F
MYJfCRQ/zbpaGAD9UNJGQpAQXS/mgPLcQjMzZQsZQ03kuecyb5wbxRrEsXJbz6dzD4Fe7d1O2YJg
xi6QJAbYr99/FL+SL95n/xqNZKZ9zAnRAHz4KKqm1fOGDR1Frz7duliCb2GDcFxsSSfO/uKKr1f0
1yvuaiYwQZ3YMzJV3A9X3ENuWROeBMbrXeybFMIADDjF5uHvvSkNnqSjO3gzubNgajLA/PnDnocl
y/hO1Xw5O1ZklV5RgccRoR1hmDV7w++f7uONzNPp3Ee6wWyUCcBHtk01aylMYBYxpOQ8eDqlTB3m
mSbQzo1WtVABIJgmFBsDPeWFM1b4+xfwHtDzyyercU8xztVNYDKq/ePvf7q90hENYM5ECJOBbPrH
pCsWZZOZpiThmfkLrpvOHDZgZQVzgqTLn6KlqBV6PA1evN5BERdii6BjIhknXndxUkd+VDnuKjmD
VeEbboanKpIGAdWgrAaabJL1A9nDmFJjgNPZI5EYHQriZAZ1xhJd+LNa6+pexAhAQ6uXrP0/BjLW
INloGSGsZ1Ck7/WNTlcatQOn2ywolan7StikmZ4qDrL6NTMIW4RKYePCa0nKkrfFOPE5e92k1ffU
FmyozGyYC0I4ZtOVg8oDu9ig4SD0ERpoeGXr1juShebXuLDyDTHR1qkhkuICeI6fNpZjEd89Giiu
oQBpOBpVa92Js4TTgD6UvPi6lZgpDcmlZF2Ln2MxiWhLYpF7LNuORrApnf6cubn3XTUStko+45Qz
QMSA4dhLO4oeYVuusuEkSR6WVi4XfDmSzVQ3eQlWETGP0um8F+e0xTy4K5yBQwgR0NOyTzCU9W8W
pie0ml7SK58n0BvyMNcD233XWx7NCWEQn1Qvbors23B5HCOlk7TRlwbihOlxpArmlsDvMDdcPij6
NOlOmTI+y4g5zrKPOowfB4xPbNAlcgsmee/nEavJvfQI4RExYGpIWqkdyhR1L7VRLU+TM5Y2hImG
9nXvzaLZDO+P0JPsgaGP0Qy05G5sHLxoaertmeq9fwgObxqNOs9eKzALzgtn/CwYyyHpbpG1iadu
ySRjGzFFdJoRwKcEKj/qRstdk6lMOGZlbK4jKStAiSKPmOcr7nOUT1ddVjFVsKtsvtZskwKSaIhZ
Of44pU1jBtZJZoPpg9HDPUpn87tW5/plBguCHNF1SB6IymopjpRNMCB//2X9oHrQNZRdFNiENrrQ
jeyPMT6enQOG1CodQmTKmT5mmnjhPbJOueROqoHWJNeZ23MJfv+8HxdfeL4m2yxRB4bOceLjaUIf
qQ8jd2TSXXis77GySslqqtu/SFZZF9efF3k0BTS0NI1QIAem8ceQP/qqmLkzADYmWLwHcuTKt0w1
2mafZB6uUUKSKVyLBY3gKVq0+gvJxNH337/Vf/mIQa/ZxPLYJmlg/xpNtHgz6Rs4QvBnutNtPXOM
p9XkXDRdQw5hWPO3Ml5ZYL9/1o9nRN4xuhiXPw0+a/fjG2f6lng6bVO/Ivn9ZGjUN6xa66Ab5tnT
EKeD9hfr/sfNW+N9opzwAKpZa87jB4QY2txsQmK+EI6VejfTvJqm48l4g6XJUvL7d/fx9tFVMAog
uRAIagSCfDwzgXgUsBQz+J0epYhPVZ8rl1qKpXr5/RP9u4tH1Bqpc2twpfaR2pYg0TZb00HnvdT5
C4p4dPJQh/mBN9TCd1p3+vZDyvH75+Wb/+HO1VXscJpjuQRD8Jka6yv7aRNl00OGHmkjZx9Z3Khq
1x1nE/qzn+NYERudJMhvqZNP3+HKad8sRYLD0jO3e+7wL8uN4s4N4POs1Tfv0CTEzMzxibwsLk45
GPeicsqzN9Hd9FNEFg8eY+jnMtVVGQIxcRM/o7vHVotNSQRYP8ZQj4fhuUjdVayTekitufnI/Ri9
+dmwhq5Bkqs02ZnVmRFTY9cvo4yUZrdo+nRAlVG5t5PmsF3NaRunX/Bml1IGCR5djEa2ghVn57zX
1z0HAyUA20XFrw6lEx0kPbH+zQMaAdAjchdxHOvFJDADvLyyR2rDqp2YmST4vldgtpvv/QOvFfy8
em8ukTZML5WIy8W9NYeZR4gLkVbXqqyjT0RxagxwlxEi0hEOXuZucNoIdEN9WVLz6l3JY1bga9g4
veU27owFQYlrIlNZ4JLhYx2Gq2ZoS3ebLis/qxpBiXYoAz4T4bS+uLhdAFbFy7cMKhEdttRTbzqr
lLwRBDr0nAkcCL3MnXZWXph42SoUPTDRvhfkoCIOzYeYjX924UNjX7PVc2dldKwtjN6haEVv7mtR
EUNhK1b0mCZV5Wznsvf20xIbXzqRjg8WLgjOIYptET9WI+at2tgkUyrJ3HRTeW63g3PKyiTR4e0Z
VLt2AK+QLXDOTGkG7jQOLe4MMDKeGK3Tjz0BxyHvTmVEmZ9/NIUyM626J4F+mUvluZwJ8GFxHvvx
75kEufEJpLjjnlPZuubZoWX5ZbJqI4ROOQmcrYtH+FbRKU8K85k7E4EN3SNTjUD5dGN+Ql9dl3RA
FYyYkmPuzpo9awv1bZTbwpsi8qCXvo+usgo807YtZdds0H+U5VU6dvMQFJNtaqGFtEcJEBxyM/8Q
viztzEuuKhmLnV26dKwLeEM67W+BK7DlO1IygVsvbtamxhIIG6bDCdfm/2th6f+PmlHrt5rRq7p6
fq1/EY2uv/BDNOr8wbZJFpvjWlQSKoXSf4tG+Zu1aAel6boWpwmNvf9PdKlp/IE9weW3NG8t79a9
6E/R6PpX+loXsXVQl+HO+DuiUY4SH5Zp1UUej/Ac+SartK5/YCA6iWrN0QADv9EvrIFM/U8XK2TK
sE0CWBD7q5mIHbXy489uoB7HTRWWu3SHiHPeLohKyTU/PcSDToMy2Bk7uRlQIOEU94/9FphIth2/
zHvrOGxYKuK9ZR9x9RDx3l0/dBum5/tyj58J9/d5bhtf0EK093r5QCY38GOCAZieBwt0w6vB+oSt
a+CFzcG0HUKwyNMWXlL81Qr74NLzKi59QJJaWOySAya9Hc4evz4lF2MM7Pncn1jnev+h95Ozeq1f
igMkriMUxK1+FGfk7jsRWk8nJSx4ECVUH819e2RY+ZJuo02/fxgD5bPhG/76DJFvOjdoF40zjut0
s1KnPg1P+lUf9P4lCrqNdgMzwfIfjpeHB8+/Oq3/A2nqjNth89UM4BH47bk9gww95gWv6lT6pf9l
e3cX+y9TKM5M1jblp5of5g8NPWD4L53jn9SdThnoYMBFPuT3D8m2SkOHx3b8r6l/x2flZwcZSn42
hc4rwzDfDqB+vrRPRph/YmP0qzPIhuvZy4L0Hmcbo9IAeppEjRWTyVFBkrk0r8tOPbCSncwsJN+l
NrYaT8Lvna1LehsHYtfte1+7kcvAbAijz0a/SXnvjIS7o+3ejM5t+2XZFiFhqOf4wH3wMG1m3wqZ
lxzJ4sH4iKuH+HUnqMbbJiyKW2odhSi9i3gxcb6afv8mbnADmW/Wtrn0u36HQPaVshWJ7AlyFzom
6/B1quj5cMAPZ641wRrL23BloRTd4bTqdkSxPFaCWZOv3hu8Gz64qwGh6ab9Gh+mAtvXASBpcrit
ksNTOx2S7/2E9M+3Ee9t4408qQfwgf+bujNbjhvJtuwXoQyDY3rFEBMjgjMp6gVGUpJjnuev7xWZ
VX1FZpbUadYvt6zKipkmCggE4Dh+zt5rH9uX5SuYk5m3Qe5RvLhU3uTwjDLoZaBN2wZs+xG3wDg+
r9K/9HVvUw+l0tZ5rk/xUT8Z9+0RW/OjZd8ob+5btaqB6lxILx6ubn5QD9k5DpTrin9OldM0hSrx
1EcSesgXx5uqOtAYvJYtJBTFejsd7X0JDsokWicULtSoUNdOBsROiOCWN/woE1TEnuYSprOpH4ZX
ZLgk/l6TONNW+2k5DEMA+R4+zCG+SffpEc7T8CO65a8M3mjheTc3xwPn3/jqfRMoLAHV7PUMTsDH
eyimkCwaftL43Q/rq3UqrkCt7CNnk1M9hSgJNgo3GIREgkXM947fdgJtG8ShDSXBj6qNvK1WjDGe
hTwIkvAX7roGKfCzhvzVN18C4ADRvfqebjwKfw+B4E6cmGmOAaN/850Phshxgxtpc7PsCA/3ZXal
8r3oDCRZHOTZuI4elU0WXJ5g1XhcnuMsQMPUvXFeEVMunyAD1g3bH79Et+mNvJq/WU7YfFfeBsbX
gATIBzAwXezMbSmfiXnQlwcsx9puOZUb4W+WcAlHioz9GlwjLLp6U7zuxGOTXKXfsrN1oACxXssA
neX3qOSSYOR2XvK3QvGI13i5kSf31WB+7ZXpjX5n3CTuo5HuR/1lXfa9r90CNnxxjnXbe0hBpsF7
V/faenKuw9W3t84XxJInhg6+8Oo3/WZv3G1tHyrED+Ps3Iw+HLF743Bu9riJYFB5qryzsz3DKfEk
Wj5Qe64BVO2ygGU5fH2Nd3Bv3L3q3YNBuzmg5/OfQ8KgvPMShOatHofveqAH0u++6Ud+8tRAfClf
XwwW84pKw1s2fUjkwSZ+HQJoAvwbIBzhHOY7JonhdDxDwvLPpdc+dUBIruFTbh2c0H6xr45D0IfO
NWNb/giGGa/2cH4HNiFT/BkG+paXn83DFHBC/Pf5iI8Be+WOzYtr7AVEhpP1kmEPOPQ/6DTxY/7j
xd7+cRbn/mnR/O4q31LGP2F4Zl0c4b963bE5opHRuclxKY4/Uv2ArRmsUesBKNtYzH/5vz4s9vx4
dLcAR4CIe11/QJETXaN1gk6hbYdlMwT8DkChbW5ulJygCaSKvqmexLtUAUWhYg/ljbl9UU4an8EV
AZsG6cVb7srA3mohBhnj9TH10sO9v/sBb4z5w5V15Wwez+jKiQaNHM98Nf1sz0j4YJ80MH/+cpNw
iYZNEzSBsb38j00S4jdf+co7ltO3twWDrIfyNSsgpW0RoTi+8wUZ0Xk6qh4MWOaQ8cltvi6Rr3wb
BS5XiBfsnq6j8NYNzInXFyiy5HqUO1HznjNfck5ZqT2SrzpnUys7ULBugNnDF9XBokf2x57x/7cl
6X+V2Yhy6r8z7/fv3/PX8tuHylHjN/6sHBXNwG9kkiIPbOvSEFfpWPzpN6KH+S/SvulUYN1VbfuP
FvW/a0fL/peGC4hREMXmhWxNKfrv2tEy/qW7dHJcfucyCcPA9B+j1c2fTSc8Wv91ovaxtYDnh1Bv
/sMMz6GMxQD0cYMPPcBUweONKLLj67aqAK2lzbxtnLkLEN3Cl1BZcH66Pv8+h5/tlR+7QpdjEgpL
u436V8NnefFZ/dxUGCywWiSaofmn1/k6knMGQke7LR1nvEH3Zv7mcB9bQn8eTtC9BfNCB4yv4ePh
6I5HVWawUytp0sGGq2veNWtOUnht/aPu078PhTuSMQtHs+1PdXg05BjetawDWMRQ3INUZXpiWCLq
BNJiftN++thV/M/BDJNpIU0h7fNlhGxTobuourAyWsoPo4X2k+XG1ybNiHJRyMsiM60m0Nga2hOh
DOI3x/+7r9HUsGyqlsXuyPh064yqGllzDhtcWk5xVcO59ZysbY/9OqTB1CjGb77Hvz2eZWK8JikC
q+un2+bCP9T1wmhpJUXNHZKU5mTNxnhFR9O5cvN/Rt3/8/JeHLWChq1mMhn9eNs0dC4mUwqsa7ZC
v0HJm+CibvE7brXd5Dr57p8/FZZJpJhLw40n//Lxf2q1dQutoGQiVXsBCrfppaXdqFPungpdNteT
DuDn18f7/FgwdVTpKZJizApkYHb+eDwU8QMu2hm0e7oKKrc43XSX/neOz+fl14fSPu5PLwO4j8e6
xC/89NlcfQJLbTRtSApMt4dLVfoyRyIMi7PERSAvOWk6nblqvnUiZTjX0yzgIUYAu359Jn/3oblh
VeMyX2dv/mktmNJlzIucE1kYtwaLrUzsBtCPjkMzvf36UJf743+a/n98Zp2wAxphOr5A+u4fPzO9
3FqaiKhCM3YRsiUuWKhVm+9JzoK91fXTO04Rswhj2USbXx/688pASwKztMo42aDbb7mflqEaF3Kz
NCAKi6ckVM5C94cvCjVPsN7/wwOx0vFy47OY2GIB23z8jFIAXGPCFGMrzxz0a+iZe/zlJBDaCm0A
V9p7KCVYyvKx+wJYYNj++vh/ucZ03ckEdA1o0hACPkdVj4lFLkPVylDkY3JlxJa6W81hPjrYMhjE
at+mWPR7Sc7eb9a+v1xhhjlkVfOOZijDy/hyn/10Qw+5IHKvi/NwZJDBZrKHK+Q6KdOxRQ0Spyv9
sVLGLeBRKzBk1Pxmrfjr4XUKA1ej38PSS/nw8fCwPFwtjbo4RMu3bnQJG8eIGnHptlhaqOeW5jvG
wvjd6ntnV1FeVL95kP565TFPG3gTSArhafo82ekAnapxj4SS4Ds2klCgwDUjYbficqsRIBA0Lgxg
wmza39zbf39gEGkMXRws15+uPBRpdGJVXYdWqhUb14Vkjvuz3K4QWc4yHcTjvIx3Towx+Nf32udK
CXs0+USWYV8qMmgdn55nJFWalixOFdrMNwL08PVGhTPmq4UOJ6Dk/kdJPPzzy4w+hGeYTiIvvb+M
sywl7ceWzEM8WfI4xXSZO0sf93XhEtbT6drd5HTOfeligv31x/3rdab+dKgOXRvNCA/3x1sM44UN
QGEqQqMwCeEhWeFFqsCOFmHsnEEY0Gy7Uy5V8/zr435+ywuNalfjezUZzFoY0z8ed9IbBRkGgHCz
aUHjTfQI1dU0rpzFuNWkq+x/fTjtb44nDF3jq0WsQqb1p+MlFUyhBmdTgFBgfR2TRAtsPUY2YieT
unPQAx4jxZYo6Mc0PsrVTU62ohhvPeEwYZPkhKOJRezrqe4eEBqOu0R3f5eA+pdbj2ccBTqvEcwy
KluGj9cEo3kbp5E5BVYNqVIZyTET7lTtLJHDHprj0Wct6re/uTK0jvl7P7zCdN11GLJcai6qzD+i
d35a5WzihXsw5VYQ2TMZ1qo5tutXzYCh/kNkhAWeAZOU87GY4RhewUtLse7ir7S2oxkDxK7XSU+3
M8RwcG6YKVvTW6VQRaAO4Ha+QhxX1TMoUaHdRzBKXF9g1iNWu6lMulDYpjtsWE1pfh11rNI7VWaX
WM1uaQnAvABZ1LCw82g9ODGY/t3ArJYNtl53/QZxa16cjclwXrtmLaxnsAaxPNVibGt8JsaS+BnD
50uudt+/qbO1QDaO5fhEmrWu+rXS1rRZudVp7enNeieNecD7NBvcB+DjoB9hwhI6pLoqummMGP9v
UVEcbkpXW9SHwZnE94yglV1plsuX5ZLEgm4cCymOFVc+skFSL4jaHjYgbDcH7bSrlDdrDMl2r8QN
evU6LzCpdWutHBsWAYnereheXTHSeMUdNW0Ll7JiTxqfHXvlOnbDdrXj5ctQCPW2beyGiCY8ll8X
qC3jQbYKYTXj3Nrn2ZkVGeCFcQtvAStdbzMXOx8LWgyAPkahUAWVA1mFsSd/NpwTPdu2OoZkH3FG
90ocWquFwlb6JyZane63eJkM5NytnPcAyObX2SnH81DZ1rSZQGCP1+M4N5mfDDU21iQpNLJSwNXQ
9rccZZ/3iXnU1oZ4SP6+BiJhatNAIUsK9XtfbvWWCe+e7CgCc/ncF/wfOHS5g4qk7wF2rsQiayoT
tAFbWHOIpUrDriBwZEuUSy+Jk1Uw1cIuBYNs9oSSB20krbON4kP4Vts3SQB3W0uhJ43tGMSTTqMe
wLqjbyZrtrMDKCqp+bGydBte+pdsH4o6uTXQBRInAYYpC9Vuma5mIYcY83wq+73VFeXoD1pDqFRO
WTvsXa2yko2+1NF311Wms9WpKvFRbtZOoWMo0iULYR0fjBqmLnCumkIcMh+2ReLEogKr/Qg2mgAD
TJxtr5X4Xw3inUVnZA8GVCu+hhZLByC/qN8YKzaXO31Ao06fR5fprQpcMdTNbC6uAAgmBU0mdETX
JCw5495gD3kGumrIq4Zy654oBkUhXQUGJzpBNXLu675sj/U6N0boxsAosRdNC7zLdBw0XysWecmU
TQwsZgvddLUc0mo7mCK6gQjZFTsqiLRCigUXzFebDsyeWdTqCAjOsplnzmnPCyZXU4TXbvTE+wy5
7ooPNfKwDro3wxyhhLN6y2KGxCja8K1aH1Q8Hkv1ZgGEKEIqVGLqbFQACeZVbMU3sRalKv3PvGhA
xy/5rdClpWyNSq03uqqij8qTtmJAAPrBJbbAatwbNj6Qw/ARGvVpsu35vqp1LTtA/hqQn2lxG+pL
Vr4j3qeTBweZIEnTqaJ9mcza6s+UbKlP5JfNv850ElDHXNVwI5rNoJB0asxVADsSYHqBHXny2HGM
ileymDOP19U1BFGgn0AAIxRPCBwmOIWODZm0jnqNTcqP0i65ieOWXGTMBXHAasLmKS4E3jjA4qaL
Qj/V2mepJBYgRKCI42bMatr+DhzI+Hogqz4JNXin8SErprrfg7rmMY9BrTKoL0eQX1LPp2mDf01T
g7xwzfNAQvnymI2kUVCCSL7XtAeadSfMxiQlGJQ/s/nFdL4X6sVnimmvhuhoNZBOrRY0J0hCRtY9
AQX3faY4RGWAy9qskDhLrAf2oG+adlIdL0M4VXpwHFc0a3Zcq3sEx+k1iQplzmwJC9g1GvzhiTw3
W91JdcB37sr4AayidaGksMMiLZAhAbuiaJdpuc4QaIwUZh5zVrvwwwaRkAyKeSO07Hkiro+oLSsY
sS7PYN4SXNNGM00FY8akfMxkZC7EJNDht9oUKAOmvGXActLb9AMap7ifK7DS3rJY2j20A/kO56uG
oZIAUA6sFrpRtlBP7iurq5Z9xnMuNyW6ymy7Dv3Y7YWbOTgMYugE4FUHXkdOIrGBZQ1mJoe84i0u
TPvRxR/Ro27RMoOFcYkizyYDffVBHsAmA729nbu+PFhIOlF2VfhT67kina+Llelq7YSOLzqN8o5l
YJbrdoHQU5AAZStf2m5df5SFMaehBppV2w1r5PhdN+imn2D5JrJsIdXKo4FUJHB2LZYlqa/paXVb
RmkXQ/h3LTb726Iulnq/jBG5VwYIWKgZhGh4Arkx8Q+KqmO5N8QYJBlBvoFhANbdYArkwZguqnaf
VghvoqGskEVMF21OAK/QpLtvGZhNRTEyYpIJRQfPx6K/gdnq8D127ptJ2kADhw3ZCE6jvNksdTun
wVxdgOWIM9c3qY0KrqBazeZAWtNaBZliW9eNjosc14k14jVTM4cAObCtPTvXaSUQPe4OcVV9k4Ky
IkQxbZ8Nw+4eemRlr4S2xIfOjEsVjGCFcoXqpHzDbFQXlGVCnngLdmNA9pL9Vomm0xk1ajWThQFq
DD73XKzekmGsR8lFzjryk8bsQpB93Uloyfog7bl5geirMuFeO6e9X2y0stvacazGRyAkvymDJM9c
GRwtfizaNbuu1oqoKVfoBGYqZq5Tjyp59r4gY9xjLR6sEMSkUWyJiHMfFm5rEeQp4QFe312aLyT3
XQgbY/YeRTD20GsPsWRQQF73oRrnS51rUPrYwmpIEKCEu1rsYcj3hZhBb0yrmx1UZMwvE5bsXe1k
DglDYqZYIIejK4J6KUslHDVHPkL1YU4vWFzCKY6071GvTotfKT2qLppr7g2x2Ga8W7GK04TKVWf2
OsKabAZ+9pIHVEzOoSJlWMU9rsrbWuR8W52jtdxDUJi0E8C7riP5rAZGu7aGK0MU9+ngi1wrJegW
hdCUWRhGfQWugKF7AhzotULq1GD+m1m9cgs+/65Be0TkAA80AYXruMQbncjP5dDI3H2akNu5kfNG
NSmME5EVCL1WNI6Y+RTAvisuPBPK36jNCUSTBGiFbCuZ0Tm00dyOvZgfFXWoQgEv8KFc0wYfSRNh
rY6pv79NFKI0hKxYfyChTD4sUIsrCvy8eF7raqq/oaHVtq7oV2OD1HsuTiW4Y8ZgpIkQ4pbjK7u4
qJv+2K1xehz6zqyvR7NtDmkEQGJT22XNKqbUxrRfQVXanlssYJ2VgjwtEBJQX/LRmBmzm6NVHtq1
upCZ7JrOArpirBfwZkB8xRE0qHM7AvDbOEoXr/5kdeOwq6cGsEPT5Vm8W2Q6kR7QCFHs89pZQY4U
U675NOCml1yi2fJQpbXOFSVvnzDFdBEimKbpkI2oO/2ru6C5I1RsRGyctHl+hQBGRRAg24LKxonk
DiOQYQdrV0PGnuaYPJPJqHitTx1arUzTGBcbg/Ze93KkLpKR5cNSaI1gGsrV9cdYFIz6Gb08qGmC
09RaFbzueR/ziK5qouHaFMR6+wDHi41tNtNZaVxd82ZcYKgsXPDjnilWTi/WY6i0UBgQdc8AIGJY
AplzSXeMHMDtdZ3epg2qPhCrWrnTO16Mu3qOIQqw9eSY5aI733po7gu35zK/K7EYmKO3DSufLSbo
tjGkFkjN6VRRccaoyne9rAqYRaMCLJYo04nU9kJXsajYqfHVKJP0dcxoBm27pUt6bFBueUryCHPq
XOMfZZZq5CRHCQrJHqyDEibOAEPKkJO+b2v4MoDdKHUpJzXBtNa2BuH1bUGwlHCaBu56B+sToSdJ
i1RxM4RGjeSrdI+O3d6qYC3x6hCe3F8vDhxqnxTGpN5B7VGoQqaJKttM2MMy1qiZxZPnaQZNX2XP
I++uGUo8UpVBzBb5pNqFGTBDpxgwBFNnknOnjiLUKfUAp1K9eqSBNzdxMdgPciZnAwxVi3Zgitjo
WepMZpMwFTUceLRbJiHJoFKckXSH73kmMMdtgfQonQ5JXBmGp4yeiO3Zdg19Na0Va9xWuFj4Qrms
3Jj2UqHPn9faCjGujN/Sie7jQShlp16lSdMZ3xynX3ZidKshTMk6e3OavBGbIZqLd2wTM0+KGGCM
KaVtwAiYGP15gniRMoCHXWZeJ+xceLhW1q3t9tBWLa6TQvC9BMU/Ey+4KXE3ouyY+opILStfdyNM
nXeu6cjM2Sbzymtr9r7QTkbow9W83LGLHXiBrynFEVjg0dMUfU6vFWSu+1YnPYFAC7leNRdtJkWp
oUw7ZbTXKczTubrLsHmzd51MFzvGwPfhFQlG8eCP1C6igEXH6qtOj2NKncCvo0rilMbhRqPweFIs
QtL8kVER8SSaHt0OaChRDDW8MWEAXRLzSrlS+sZoJiGXk0PtC2Zrj1mhJtwmEh/ypb+LUqnXE90j
LILd2cxj2+4IPiESGb0sJV1cw9PiESypWDRnxEPQz5az6XpeOS1buiGwcz1Hs2Em8T2MRUoGJ0nU
x9wpJGgNWTmwy7px3YqoE/xIeu6hw1vhgillgawc4L++NOdk3vR13G4GOUMMUudeN0NSvBzkOQkY
AJ9J3ITSC3RfQ/xehuIUqwdTfsJjYcljW36zBnwbkNp1+96BsXJMRL8Ut7hznMiHtkeEAqxRd/aQ
tvd6YNgJbz2Dtoi8Zh5lPYgBUDuEU2mcRDcQELBA00JGJp0CxLxC4+IKvsqCUjgeCM5LyKedAFz0
7Uj/qq+hUNvDsq9rfZKbS9OHoFb0y9zypY4mFn+8PWxZ9EH4lyXmlm1BzCTRFtK1Qq5oFN07JihF
NqgVAochLTDxmvVat9eDBSXnO1hqSQaUObBWIzgsiN1gyMFmaygWRGNMRjN336Q2Num2Ac+0M9e+
TXCeCLUJc10z162sKK/pu9XOA+LWYX0gkQUeSuUMy5OjZpO+MbVo2kdViYpbmSnoQBQk89dVR9ow
azErkiVT3klqUg/fRdatRwnhkWVEmMl0JPciRlgS6yWaigznXZBQdsxHonUIEWZQMPShiv0bQCU0
ZZAgsoqUPQiPdICVNTa3kTp3A/I2rNjXJVxwPIvGYCRnjPHE7zq8yMBMpLotd+UgGYk2mXJBl1Eb
o3+qXBsAtdIuuFY7kiMjQjgMGCULmTyKMRc/RK7Yp5pYY31jyMtXoraCbBkxNlZgscUi8UvSofYN
SZPS4zboXmzaYU7oZBovQh5NHBVk8Uz6AQtw89VZoYYfwD4o1uO8FgPcdjiOhxnkpYNSTZ1v7cWQ
MQpx0UJ1HkCzB5rQ+twrnYqOs2vN+jv2QBF5LMVojWgWkI41a7kkR0JgTD72Jn4vf654meMnI2Nn
w9uqYPdL+hk7ir6WjyoVGELnElZUUPYdYkjokz1DuHVy4i0uPgjPSeGAlJGNMrX+WqhKG6xLFJMN
mrOHZGvR6nI3kWAGLYDSc58Z/GqQptNwopdAJgsryAQ0X5jmHGh1ifoK63Kh4xZNIDMw6UteZ70b
zrCjDB7UyrBKqubRkB7dDWjqMfE5cBPhjD1p5AVVAXb6+djmMrNIBYztI9wvECupVUc/Elbet6K3
nEfYULPwiyYCqZmIkYnL6tTtPYc0l8NKBsQTqczt7BEaG32Ll7ZawZwuir6L2UnyRunAoMFXx+VK
hbguO2tMsJt2LTh8j9lkXQepKJzFz2iBsPasTmuzLvfdOcWQCOsZMtObrSV24hdUZt+JHCa1GqfC
tQCVRtcCdBDVPHAYdE9wxeurisZNHBqxaR5TyYx511v6muybplafCDbsn5GYTyidsEs/kqGifmts
bdbPdVPSIhuh0hqBKvjF/ZpPclvVjbQ2cd6kOwHnirE1vTLiU1bxzsgQYBkltn/Bmkg/TZtkO3QG
e9gKa2DszYq23lhTCtsvXbJvRhOTrFw2ivbG8jE0d9TQsbXrogXxq2VTQAT0GTLud7ZjcYj3k2qE
1tBCZ5FB1DfZKdHss2sm84YOmRqanUHHhrgevmixWsrXjq0hG2YsH8sWmKOorpKVMD5PqCMcFHei
iKppmICzx1pBHMqFPbpb1FgN6yGp00A18pl2okHihZkU9BroPY5dSMi5zdY1W8fetxO7/1IYGbwp
xeBtvBm1UX0bXNxPHi1MxmImSpT71BIZVq92nhxPF0BLCfLOMX8IWP7FlWU66gYXaskkopcY+VVp
92NAAAbP7EJo4IEXU5FtuBeY7VV1PuNLNbLr3Fhn6piqR+EKJ1WPtrqjlMYGk9mgsCuz2EWNtIu/
stRl5eV+kOcMXvV3G6M3GaJqR5wCfeiUr6yxh2kLmssFQCd5HPxBrAujh4bgGeb3BQ/MSIUxhEzU
q0t+L9RyiLDNTmvAJDGHLKI8bMbeRUTZDiiFpdUQF1zkduvDM6peoNKIdWPBL7jDAzQuiHNWq/U6
6WhgmeJ53uNLAywpG6uAcwk+B8Ad6FqokWVWP0mV2dfeHVn072nYtG5YrIJsejKMDLEZ14Esz1b2
MZ1qlxy0TabFS7KlE8LOnZUC5R+23cr2MLsT42GB8mPjUtYS1bEyghTjpuuvCZwtPM3MXbaGidZs
XHtdgU9G9dgFyxp3dG6dtXL9RJEFWeyVVcDsHGJaUbG5PtHLYXjmqHDe4zWir6Ha6fSlEw2dBt0C
neIOI0i51ILj1bMPwUZmKIT/AVBb+LbpGgO8R9NPR1LWxreUBYumki0WiK+pgfzcdJrtlLXNI1dH
q31DyeOrmlGV69nj2l/ZFSWQ1+Ge3bIgsJMZp3Ue/LrInQpU20o8Bzs+EsHy2uVxVPCSRMxbdLva
UVmolBZrMxCertV03kvKZ3Y0TurMfixXFAXaWmi2zwR0HI4AdZZr8n4jd7PkGg5XFvqxOqoVizpZ
dJaLBwgHMlWN7B2oSaQH9Btdq5sX+rmA2OnEmYhUAQDsFpvbxZ8YU41bpdHzh56AFHj3piSmA/mP
Rjjo4LxkdHOBWCnQdC2jhe+U5qo8ce37OUiRkFxHuHlAyvBSQDFMpBb1i0wJ51S7SByTJZK6Z5kJ
uy8dmxZm6amI0TSDmQIdwdDdxUlRRGKTq5UR+8RCZ3euLGJ2IaQcvMZJVSB4LqOLQWcyxiegNcoa
rGu38pZlGhTUvdN+UWTFdnuh7xCFkrlnGWB/LTsSlicE3bVl5sOu5/742pLZwHZo7Mry1Ke4pbwK
4sK7PtZxxUSrdN6trNEfBK4ktOT0ekmo17ED85jr2UYusfHd7oCV+ZeQjGerNaCnNg6tRDdSFOYb
dgF4N6Z+SzZJDAYiZJZtzCiZpi9oG8a3GcwavoskqggTn0iUhUK+MB0hVVPs8ZWQFR9zW5Jn5JKg
G1ZlFWdhrzDh2lZKkRwyotlM35Vr4+yKbjHvXHZGxA8BWuxuYnbKKH+TTt7S4F7vTLdL47AWcZVs
F4F65kT1x44lpyEXXeF9H6O7hPlEF+RlrE4/YIm5mKNJ/ursR8YtrhnkC6PIbdXwvF4py5zGt3qB
de88zPO4XDtpWrt3Fak09lEQv9d/happZPQEUrrLTCm7G83MCiLLhVbDZ/v12PQv82QmtGgiLDxC
jhC4ij/OakVBGhabxjkwomTaz71hXauz7oYXv+NGX7kp/zjeP9Lb/r/x/a/r7+V9337/3p9e6/8N
kP8LeeO/627P3/v4e3uR3nYftLeX3/qPawv5gIuejloARSZZiP+R3hr/QoqL1g7t22X0j9jg/7q2
TONftJmQlzB4Zu5tXMzo3Z+of1PF0GW44DMMcs3+Kepfv9wJ/zNdt1XktsJyLogRCxMx/tqPd4oG
cm9eMrAmKGiUh6UzmVn0vbrQZ40anDVZz8CLDXZPERPHW56StAAzTjVpTroBgGsmbiOl0nesyH1Z
07l8bhi1kxgDuhnuWRlnFkwkN3qgA9DuXUZu9JrsZfPTVb/584R/VvNeTvPTxzC5GCgnHMsgPuCT
OEEVi9MYDsW/k9KWrI0RB6wK3ckzZB8Flxf3XcUGZMfWICNAjGi1Xx//L+EFF9nyhWqCeBI9lPpH
lstPKoVFNGxQKGtx5ebpsU3V7EQQCitl3/Spx+ANnkcnx+hQZ46yIwxwobGg3OeMDvclDahxRWhi
uOA6RNxdr2PWXOvuTCrtJVK0drp2f5EoiLDqSrYJZa08otFQ/ERY7kuK6lWcSEqEt7vY2box8Rsf
/rzUBbvoX3/UPySun661hVJbB34kDKF/RuaU0lZHO2sib0iy+i7rUvfczSov3HWtXQrxap3PkwOB
DEQ4amp/qOe+IA0qoh/vkOcMWSx/tdtLRKU6G26HN01OOYYDssEUAmhT7rjfnPJF3/7p/rAcZLQo
ejApogDkIfxZKjcx/Mm1HlRwDxHzrGnzd3iFa6jwAUNXz8YrsmyxgLjzvT6TGm0XE8mGsjfflmIs
rmlHMwHkjVME7AeabdSSqX5OMlitItOmR2z+zrukCdyHCEwSnIVt0TzSl+XNnLrTAd3CsKF0Um+c
hbiJqEQBXqbNRmH7FpR1Z2znJGvesrlvT5prtM+Zbiw/KsNV7hqtyA924g6bKKrZAikXsy7Aj9Ae
58wn/bG7Io3ZvgZw7YQ4qMt72xzdb1W0PrYQCJ6qoSmfK2zQT4qdY/ogGYDWRN5cJbJzL/To5QaI
YM6uPakAdGfFfCjW1DrXS92dKkJkr1saMmhDRuOZ7W90NLV1xjSY3VHfdVA+kikLiPQigrDNp3so
t5dMACXaNzOAUm/lL6MSXKYTYsyjwz5jTz8iObOdvh5zdzO3JhZEQkDdQX3Ra1pSl7iuPkhnZZZe
qUBpF7mr3jLTnBjWMqjezrMpg4Iq8CRjSX91JG0ncnGiTSjyiIwFOI0EvH4mntLdjNbY3zR2B1lG
HQ5N1mibdi6q38jULv7aD7cXPA0DJSLkJOGgybQ+LT+1Jdmsg9tkFDQS6Y192/XNqhubrV7XLX5A
eDtLT1YvWV3L9aRm7Wmx7Ode0ZUCKyLiOqYUiqXR9hjTwDIkZiISVnfj5enX7YJSH4Pv8TdPxUdB
tK1y1hbmDnTBZEJC3PqkOiud0bBBnWKoqxWVRGrj0jtZKZABAe9m7iC7SMbvGtujbS41eE1ywY+R
J9HLr0/ko7Lsz/MQJop1uBnMxz6vnTNqn3illeSP89iQ+cT3m6IdCmJi3jd629BxhEj2u+/sr0fl
ZWGT1w1DmWSvz44MVbOkrgyTwoxZj8cwHqfmi7Bb+Q7G02BwX8hy2prpyiAeTOo2Us0iq70ZR/3L
2BDM0MeueGmGrjsqqNdwHGvEBDZExdBxXH+zgIGf+XyHIXK9vN7Yg2D0RpT4cQFryWwsE6XFmgkP
mx6Zfc3Jv8VLbZBNC91k68YYJFvSKUDuwQIgQ/JqjHVZwfUDot91iUbDX3+tBSkuJm2aM8x9urUt
kcxMbLVgElH7VhrKjmlCchhHGu65WT4b4Et9oRGyDM0gusfbgqmtKdQtMwIaT2CXMa1Fy1aodAoi
WTv3xPS6QTVJ2A7aVJY+Tabh7Kj8A2k4YAQ0OhpbF67QHOtQeUXBEG5xFm9txuG5040xjETs3iAt
l0AsIuZJjM0wdqtr/DVx7eVQWY6zTeF5hJ0ro00mM5pYkPpx0E2Ndd8tlbpTmjjaktYDGCKx2tAl
dMbrmli8AMdilLKyUfPWVLO+zJWy5l5TpaknSNQ5guoTCgFj3aGd9PbGNJvutlfK8Ztg/r9hOcvO
KhmjpNaIcT2wGZvhvNa6HchKwSqNOukUm/pt1aW0LvBLfLGipvJlJM2z2Q3JjfJ/yDuv3siRLAv/
oeWC3rxmkpkp70tV9UKUytAFGWTQ89fvRw1mt5QSlOh53elBo4FGF00Gw9x7zndyyzxP4goFF5u/
sykXcTRJRICTpGtuFmV63rpqOVeCvk9J//im5KTPnK0nNdEQo8SkWnsOsktkJC9tg9IalwYVAXry
VuTk1iB3vVVn+zWIeaPQ5m9nW2sPU+vPkZ8VWRxWlap/APqvw87qtr6+5GdlkvXXc4Zbx8/i6RJZ
1pnPmWVXxs5XOnrWBYWxL1S0kWIo+sztkF35MzvFpjRXmE/VXgvNkZfU+7p94SwBNlVP7CvOf5IS
jSTMb0pqGVoUmTeLI/0rTqZPyyziq1YiAfOHtRlaVOKKPMxiG4PE3LeefguZ4nsKR/1+pgsMOLXF
pl8PgxmmDSdA8ndI81bmHs1sDTY7/kokr7wbR5zjQMmazche6CluZuML22jzTCa5dYF+88yyFn+P
aA7mil/Mj2UjNJwgdX0PCLgg3JhSZ527z5U2Ehag2eOtcuv5dgi07FyrfPuwlGxnhfQp5RB5UfcE
YocDQQncW09tICXqghEWcMbOqjFM2qn7zm84Pgin+x7XIjsH2GPeDgOaQ6ds5TnLnPe1KRz84qYr
d65bxmGZAC4jWen3rM3aHmbrRJABRiOqRZUwz5cmaMmOmGKitWNUlk36W9qdWcF097LdVDgTN2M8
xhUiU8JTm6teZ3e6U6bU7jo+mLvRWIqXSiZXwFumSNlK/mQvhiAUyiwjyHfp+NileW+j8yS5SPVf
qsZ8yCGmnpdwgenRQwTemrDYo4WgUgeNDiIhavvzQfADXFc0kH9g2PCf4W7TvGLuefLFUt/UrSm/
slVNo8XK58uWjhU7YzQx+Z70KHyxoyBcqWozOlTEUq/QzNzArl0EafxVQ3+3K/I8+608ZZFQmZb0
lNdCbiaJuyLVxdwzxpoXbWp+EsuDbVWZPqnQ80yMQ+DujSKZL7wk6S4ykS03LeTeC89BI+Z7y7OV
uX8kX/wud9s9S2OwI5ayBGeLxVrQMC2DCWQDUuR9T34bMm33IANBdb+e1IHdTOF9wWyH6HXAdsAG
bQE2Q6GoscIpcETooAFpdplWdDcjucw/54IGLRR8MMDgXCjaV/T++oQKpXJa6BB1Fx8CCk8EX8vs
OsVXwpdXjNo1YtrqISXvjGkBoeBesHdgf62jR116OFouuKDB6BDW+PP0MtOXu2hqWV0BzS3qrS9g
7HfDJH5lsKK2lPnLZ7+i1D8q137p47l/AGPHxD/bJKhBbgsGe7zK3UYd+KAxEAd1EI0eNO7N4Hia
G7Z+Xbnnw1TZmOg9ODlJBbmeTsS0BjaMgqBX07XlN2wplLhnd1TnBvMYbHXb1PgC1m+/rjF40hyd
Dnqslzco2s08qmmyBdEQWyYyuKkyp6fMdTjdIZzsqN/1KwfQ0vHXkDNs3AxIEwkJWa8EKdi9Siw6
noSE8BnMKxi5bCjYbPreIEqEZWQ071RGiM6vHvbfVnLH14NEo0RXjWgLZME6uTuVjaSXby0CDe2H
WABYgHMUpIQi9NPtWM2tj9uEGlI+LcY1WEY/RBdkneUOk29fUjVe5WTTbeVJk4k4VqkDEjFR9a6F
pmvtxiFrxlCHHmhcyKwXjNeu5O1iSduPOPH2U+n7l6zjwRcuLpp7vUjz/CWeqsS6RQ0FdpSuHLGQ
LtmbYpepGCxSYvhU/GRadr+GWh/ZybTGdU1I7OH1Vim24xRYmYkzmr5HdHJY+ithXJeEzxwMlRjX
dMrHTWCwGHN4U344dyxVMavMpVFWrbshMmy6zaaRgrddzPckBhGY5ptSPsllAVxgUg3EDIR067Zz
VpZh57nD/aSVIAYWSc2X7aT9I2+IhtkY04xZ34bWZOxyDpTtZizGbN/G6x+kE0h/aCcVEHfQJuFi
WeIbhjzuYygArHu6qr8FverAIku/vjfrgJ43bUHyjeFTM2Blap/1Wc+DtNXCr0HbD6+6ScMWlT4y
jYCKORnlYHOmW2TCAcH12oj9mNS+A7py50ayT6y2wgigUhEoJS/EpM/0RGDEfiFoi1dHqjyYY2W2
v2xErF9mWhQgLxbsJewoJueHiA392QiGdkZ9ME0IoKQ93FIdjP8svpZf0Rvwd46ZwOiswe336RTS
MzyvVUzttCe/5BZBqhZVkDDRjtqEsBekUuyCTMN5NczzLtWrO10t9g/hGOaVMyuw6uTCt0tb3QXE
+p0Tfjpek1RBVxZ5AWXQyYsfLVGoKQJD/VOmnUGnidPUuSXEfECOUtx4Vl7f9cK0r5ZgBaGJag2A
tNQ5+qksGoNgPam1QRDa7CR2vhd7L0bbUEG1CDc9IL+qL4xuNkMvzsSvFjUyy8eeEniQX1ozTEWn
7ssDduLqT4VA5KpEiPeIr2Q1OCwuTjK3UyTtVU3df1s6sW5VaiPdjNJgBYHdSuG7bKBULVY171Ej
H6iqIHM3vRpDZyUXcXC7NJ5ZQa0MRQHLtNcR1ZMLG6mJWxuKt23EyP9r14gP+lR5F8iBp9/0yFoU
xbR1FMDvcyMfjPvcVqa7bTn5H6S9JFd2wZe9FcP8JTbtZ/aYD16a3ClCbGhN1aDBZt3Yi767t2m3
05ifdxR/1EsiLfCWnnQoY3vJTU18HhK3UrvTRsisE8Ep+3nR7gjmCrZBylkSQNkc0askp3lgoUfm
Md0kJLxdSJnLm7ZcpgNVBP+7lVbmbdkFcquPhXWTJ36FPr80IoSBGVgllVyhhouv17S6uypt8qdB
s55rqdsHq/XltVX1P7Qhll+UU0Px0VKkyhlyNCrciOKCuP2CHML91k8ajlE7Ub9UhoyZLlTLOOiA
LS3u2kKEYbY3tXoH5tRmzey6uw6JKmBlVBNw+y1vL3vT5te3fmWV8xSY89XSpXIjhYr+K5OJHEnl
QBrQ+tccXpJIjraI2Ik+VWw7s1m/0UnTBWLHic0y1Evrdvd+D8mlMJ6rgTm90et7FfcPhZY/pvS/
kiL7QZDU0+tZ9R9Vuv9fht2u5spP6uBSjT/mtyVw/oN/lcAtY+VIIHqnKY6RnULlv0vg9n9jSfbx
d5mmw7+hqfW/JXCP/8ijDUTNzvVA/q//0b9L4N5/4/SHdqZjUseU6Pn/OXyCiqDurB7WgHM1AArj
1Zv3V+U2do1WomRbQoSr+k8XddmtKx2P8EizpgbVlV152UzBeKKMurqS/6+Kul4WAAUVVA9mG0lH
x+bdxSJz1lSo/1HbVE9sdQgHICvh7K9f4fZ9XfzVEHp8mRUMZ/EaQeXba+Xqr6cLql5rUO7BYSP9
4dlobe3BoX1/IzPRU2PKHPPR6kYPEbne+RyIys5+EPg2wF01LagbmersFEqEeTCsWjdYUz1hhUeq
N5Of+usbInR2Jlttmjq4BMhki01ZZWTXVXppXGWzIN4nWUUnEWcdfdp545A+0jHGEGWjdMWvYA4I
XUmyAejkTL2N0JsiE4JiKzHitVLY/4ITXWZYEGi+hyvk8wfaqvwx6FMTBlpLlu/F2FbjQ0rHt4ma
lCC1zs9kt+kMirYbz5VtsCEnomDNcp1yOI85Gj5YIgfejo6Ls39X6kEJkdYS5R5RfOodFtvQXSbi
wjhXrVfY2wZXhYhKJK0LFguRnAEhzmRk1KO61oCKI6EXjhTbMukSe/tflagdzonKZXvX2LdVkVH7
KJtRXhR4mMg971LeFGnu9Ch1eNDTCafwWhA6+uF9avR8HgCxLcQdb3/4QZ+lZWTowRusklEfawa9
ZgXyx+aEnemZd2Kk2W8rVK8Dmg/Ip/+xDjf4Km8vmGJCKiBUmiGnvKoLq1wK75JG0ZAinKrzm5bD
WRN1KJjug6HTUBqwh0v3XU921ra3VtR2k02JHVbFnH91nD59QWxCkpru9uN48DCm/ilmv8MIQlzq
ThEMDZGtHsz7AZPC+lOxhaoI67VIrxzJLCBrJt6ORowvUotzSUygQD2N76NOzwQldcLevIUTpxVA
k2ZNkdqXdsD7uTHKgLTppukUHiUCereON/cohkSSfV8qiTzi84/0g59qZdAAaObvrn5s6g5m9qAl
XQvMdsMSpQKxXSYmDYtY2R2yOjBOZG2/ljaPxkYAnRi1OudU3zaPJgWDU5pDBcwIk9jyXkpJqSF1
2J1oQT1ek99EA0YkeQEtNEseOQ8lRNCsHjafiOYviYVuh1Y7BRyskMh+DFdhpuPIIPbCEM1XK8YE
ug1Kqe9GAkQjOmfVicFtvp89PdzvBvot+qNkE1tvB1sCAj+pltgKS1LR8rBN2uyirFbNcT8NARrm
bo5vRVYObuRkOtzHeFlokGTU11oOLW05hVU6lSjbYgPVAHnnKQw/2XNiTOqU3laFboCAaio6Fy4u
nBHOatyj5aAHcoMUiby9zm8hiMCwphT1+Xhw3n26a1KMw6pHL9HTnSM+iNti8bSVcNBMgOrtYr2K
CqevDuTL6Sde5MqEOpomfJgVNmhQFNIUltcX/df6UHAbihqmxplI1/owLSbkCUvhyXzrtFRMtz2p
vb9wUtffmyXLLjDr4zkorKowTiyIb+vx6/zhr/1nKKJAuv/VJ//7TuSwIBbBhErgutFESMcwajfa
OmdyHNpg/kOiW4vqxFVfF8C33wL0J5+2sY2a2QG08/YFdNUqkcKaiBtmJhG+K+21RdcRMW/FOLA3
eo7gM3Q4h2+lV/gtdcoUikpHue4ShgsZcr3ZawWCHyJ5sOGQJb9RgRw8AlAT58aCcgzQjuQRA3V/
VcSXdEJMtUUZxya6LIhuG8i1o6erm8DJs0RYG8IpSq7WG8NN7yP33YmWVetcSSt7dlKmoRXykC+R
p8+uHppe1q/0b03D6ehb9hfQBsSY2ZpGYVAsnk7O2NxnBwMp0RSNIqnPksQgjLjM85LqstM5q6Ru
2bdBZdP36IPJ3iAhW+oTw/rdNAemfG02rVIDLEL20QLRYZjG/AGuxCyH4Deus/zQECR+gXQm3umF
faor9/H1wBVA3SJ08FgEM7EsmKZbkvOLcn0HnxzDHQ5bbTs4nR2hJXKaE4Pp3YdLRw0VhWvA2cWA
eiymmCcEYRyHBVW9CUdTkRr7uU3nC80uxsfP54gjmhGfy3otIgN8iDd0hY73j6UhWlmwD4mMcRov
py6z9r2NDnJT9H33XGMc68MMf8llXsX1A4G5fkvLakw5Sw29+efE3bybj7kbg9mD3frKGgre/bYu
3WlMHxHfqtGdCU531yOlbkqZQ3FZJ2RXy7xYfk1+321xQLVPpgMuc+ncLLRmI7mUKmv2VdyIEz+J
8RYh8q/3hLyGe4OExkx3NJlqhhOT7OUUETFfcbFvC2nc+fhCiNidO4J242JGCt6MrA/bsclieNaG
KL+jj8+AZNbB4m5jlGrYrh1q1NuGsv2tnma1f6ALs0a2C010FwJtt9p//lI/GE38vMQI0KUFM/A6
df81NcdTg8RyzAIMo7N7wDLVXPAN6/c6wYj/eBkwdMvl5YCzsegEv0I4/rqW2wF00acEaLHZtk+a
rqpDbiflj5mu17Vvd8n31F1ciC/9shta03/JKmmf6Ed/8L2u50MGET8Xe8ijXcni2dOQuG5MQlli
08TQbfnYu2W+d1yycKF2+Et6Yud11Lh/HR08NBkK+poCxXf7dvYnAANrBDrhUGQpTaeuLfU8FDrA
D7wHWfmEo6e7SWJBrpdwNEKRkEk1297lV9vKqpzMzRgMnhsmfQO4fRQzDuDeZJWqrcx7yhfoZltU
7ZRcyL2od58PkKPwqn/dPQdhtt2OC/7u9d//9atJkivXGccLSVwj7TFb8OOhI1bUtUY8mVhJVO2N
aIo9vM8Ep8eggXVrMDigle5PajkarkKwDJBGA8IsT9yet768N0vrqn83mZ74Qy2K+esA/+v27DqB
GVMPUL+1YonPR6VmLSwIQbwZsUmgfWU03jp25dThoI/axdj7tmAvZhVqP+V+DhZgRKK9mdOgvZzy
AfOqMzSlCqkR5SLUDAzm26xT9bXAYQhBvKhwH0xGxwKpWXIKO3Nx6N9wchgiPWiF2LQBlfsnK1HT
FPZ9mj66OiiCLUt6O3zDvzqlV5hzOCRkWIyuY1LhH/u2M3/ifxB/UFQBwG/Yx/dsRQgH2vR1aZno
cwNcG22tFSy4iePfzEawPMTmMP2uLG7syqG2aocDuBLGy5DTe6bh2qAZUFbFfGNl6haUTYx8zhvu
27xJXdTIznBokULRF4qT8luGEfBXYU3tb4Oemx7p2M9xTC29+EGoFKCYGW4BjevE6rJNTJgZg7mD
S7BBkGNpey9OQSRnhX3v4v0rTnxGH3y5q3qQsM21xOO4Rz90kgDooloCvsjR26ssRpjmaGBii7St
oKaM5n8wXbG6skuGac+Kq1tvR1YHBqnCE6eFQ+yoBzqbdtgTq7sj29jcLcomQyiZPWvHEbT96SBA
2KVG45xYWtb56Gh4w+FHuemuMwe7mrc3wW7GzjVXaSFlBETaNfkPqhqcM3OystCYg18TORP3Rusg
SmrT9MQ7eLddpvywLrRsBFjcLOPonfu0M4LC9ONQ4XncEnaFWagylp8d4g9q8vOZpeE0OzXhfLAm
wf/yERfwF/9wNF86StMCZg0N8WLQDejWUQLKbV81dC3UIjgycbTq8crQxR0OBIFihyh1Wz0OeYnQ
w59ij3zNStcuCj+HndxJtmhh6fqTDWErsx81WgB52C2T/iILGAFowOa2xaK3FusX2Ez5hvhKHO4K
vA5OYG2156Qp7JnYCbL7AvINTtk8wOrVlH5rbwKhlxzkSrK2woYwXWeDx6d9NMi9KDCoTlDmE619
wvBnownsyrtOqPwWLAHOxcTPKdJ3tKWNfa1kfCckavi9py3LL4fZU2wdZySJuNfSl15YMxiLYkot
VHY5O+mxE5MkHzoHgIHXTVwZo866hggDPDT7Ot8M7YWYU6B9yxKcD2M6flc0lqhvl7b+PR79HIyf
WXQUbVI5vuhNDIF6mpV/P8/VhAGuzdGudG7d3y+tUTTbyZLoXIsMM6bZtNn3mmaowRG1RjvXW252
BXTE1zdujv9n46ETupFt3+RblyRtRUIR8ODNKKqeYtmM4GCDWkDLsDO5JHLjgEQY4/aWuPSlUv22
oPn7NSO67VfjeOTCozBzr4u5qr86wzgCiNZl91sfphII/5pnQm/S+WNAulgtb3Z5i/7Cfap7Gdwq
u28eWuLrvxBAX9YbGwgGXq20ID6cld/2N6OpYe5BppY8z4ZZIHMYEPJuW0TG5GtS6qJcmUn1TNox
EX9ZZ7gwIOmatVsrq/zHvHKnAr1PrYGgXSPRjYVdV5hJqe/rEi7KuevOun7IZZkTx+DA47TTyjiz
fSklNsG1VpmMY9L/+Px7ej9vGqZN/BcQFnamaMTfziB+RmXLCCovnMG6RayM7mbu5XztpDalLcxg
0efXe//1rgp0dLCcwygKWkfXK1NpI5YoWZDL2mXOsJZbYkytu9Yw1InJ8f2j6euhC3Uh9XnCvo6m
p3IQhSOzgumpUP4X4pSLa3/UjG2iEEVSnwtOLEHvH432AuVH5N/0E9jov32VxmD1tNZalGdokLd+
qarzKkkEOx1X233+Ft/XTF5bGewZYVYjHHrV1P+1r4GiohXSyYOwi2k4bSYROFfVBEYMH5oReVln
Py120hb7aszGC3a17d1Y9E1y4pE/WAGQvPNydZoknDmPFkELqMBi50NAu3hCsNkqYySTvoCFQdu4
G+LI6PoKAGozJ8N/cGl8JRYVRHJauYW3b9tXhG2DLYjDFJDMOTGD/Q77lzibUKacL9isD6k2FSfO
Qx+c5HzktQSQgd2E2H1UqdFUOzpyEgypybTGfUoPgYUPy0EO4MZhMQhq5d5gBQu2RtBlJ9a+DwY0
45ln5Qa4CetogJnSNVAWSy1M0JT+xDuG8osXvPVljpagr9v624lh9hqHerTBoDMFlJ2zl08o7vEl
9bnMiqWJQ5m4RbYz1KL/SIq+RVqiFjUfhmCe/BAHV1KFwUT09s5Ikb7fDcpCixXYksJdMUsP91Yv
fywcudotKiJk0b6+TuCVlrEGFriNy63AzZFtk2RJb+HZ5S9VP3BOQCtdXwmLZQqebJd8BStJmWak
CZxs5Dh5aieDxv2qe+YqG/YnVrpRz1uLuSUg04Nd+rRJiIt7lrjBiZJnboLSl3b5vBlrDBWAocrk
AlSD00Uu8BlUJ1ncnePfJOWgBXTEzDzmaKc1qMyIyUfqdBnlnp9VO8dYgTNz/D5WWKBrLMzdduTx
Ox4oZb0LAlP+8FDJk/Bt9kYZai0YiA1KfJa3KSkACDT4KiTBBf6q4J+Jj05Tsd6BH0MLsZYC5hMC
7UeEXZCoUsAXMHqaDqpY26faD1aQjiCTlLyyTTstpr1Rc7F0m1pXrkYTI+1+y3Fw7pVl5H/YyALp
GZskSR6yHGBZCH6o/gPtAhKFaAVYZCGt8cHtskKLUInMzXZ85Z6UadGDXSHdFFtoXWYEqYC+SC7r
Udfvyjio+1CL+/YwUiOkVEGpkOOgKlKxXwav/R3gGUVHIyf9uaJlQvnSngnpkewuzuOGJKeNhUoV
XtMSm/TsGqtunifRjD+ZeXJoduSP9eCopvrMqtmzcLBCi4loxyJI0pyk/YtZp2cs2TTm97qUpbix
5nQgn7ZuoavEXc2fUmaxsi/p/yzGmZHkrQvmKonNXWlKkiRWc2wT6R2yKJ7T9p2tNDOemRDc4ftY
irJCDIoyCIpa730F8wknSGQADcjOAc25YWUVhNjolX03WApVhEsA40uWqBglDWS1n3o6OT/hnsEG
qW0t+MPmzPHOfcSicr8yZ7LD6uVrzjPKPAQdSR/s47LAUMupPlw6JvJwSDjrTl9VMVLdarHnb4PZ
The1o1fZVZqt+c9IjfLnzq/sn8YSo//PQedgy4VOT4BQI1V/MLPG6XZone0l9DTE7YhlnCWB0TNo
UeOo2QoRYaOtRCyKIZh2p1yQlxkaDt0kHltQ+unghEFRVY/ciSByMEuF2BraMllnhk5G8IVaTde7
morNPz9wgNkmhZFQZSrmxEm8nfPnHF2Q8NH7ZaqiPILJfS63NX1WohH1OT8DUpHuC0kq9ufz4AfH
rMBCG0BNlTqe/eq8+mu1TQT6TH9eS1PsoOjWpR4xVYM97WUn6ew5NAu8xp3AlwB83diSQv3nN7A+
2PE0jNcueC1xssM4Wne8Ts87DYVqWGVOde4M0rjCEG+jxE+/f36l9ys6hzrP8llTOU7CWn77iru6
a4Gv2X6I2mw9eOBFjoxsBLjmLGrv1Igfhzn5Z9EU6wGSXSi2IoMGkEGw59HzyaaVtt57Xjj68XLG
0jBTOpgkRlm9OPEq3y/hXIpakGMHPuqN47bdDLBWbwYKVuaiyysCrKfQrKj2dB3oANwmaGHt1O2/
trk4sZq+/xEBZqNlBq5MhxWW6ttXi/oxMXKl82rdEYGjRFK/pLb/BbZacuJkbtjvBszqu4V6b9K8
W1Ulb6/lVEOi93YXhFonkuFbPWd62A9dMtOjFt1vTxENuc8qz122inNyyLYiHiPuu0u3/gI+B3RB
QhbynEKrOisglJ04d3zwMqh5mo5PA9UCnH70MjzgOoODZi8ci3y8Ai+6HCqhdaEdNKf6ax8MaRs/
pm+jsmG/eDyk09wB0LrYceipjBQQDa0qsme5aRqEzFVnkvmi4Hmc2J++nzMMnHurs5a8YZue+ttf
gLhKscwaoWYW/a5kX/om9WySRQHtmJpNuLMPQYJ2r8Esa3b6HUHrMH0//5g/eskcf+gxMRqCdxtG
mgWEk9d6HIKCLf9UFFO+6WDGmk1Jo/Du82t98JZphFum54DKZnAfPa+i7Ge7hQTvJOemhUdJ9AIo
Y83Nd7jABU+d6l+cLm5ObIo/uC7lZeYqF58p/7B+CX/NzWRL2M0EOS5UQS6jztXzP8TRQuJtS2LH
CKHv9lkHR/bEz/vBq0XWwhl2bY8b7I/fXhaGgAbd1c5YNMmFgKPCsGWvVYHFZ1N2Qi3xwZzFE1Js
Y8sKdOHYOlrpntbWfChQxVUfEV/voz2xPT8akln8mufOPrMchLkbN1DaKQD+R0+KZ5XkJs4dawXl
7ZN6xZAaCDDSKJn95AHSS39GdV+H0ItW+R+PIY7prHM2JkaLmfLtpQrfL9A/odYxllkal5Zda1Es
fM6RIMIJByz1wkMv3Mb/+DsxeTxwMtRzaRS8Wnf/GkMN2nPfgZ0eGa3l/fH0Rj6jFMjP8B06h88f
8f3E/PZSR49ojXixR5OeaYaxw9yKMieK0EF8deKzWP+ctzsG8JwmiQkICgiJOLYWUqbsTR2eUJRX
aXXp+z6ULjpel1q1IG5DZLb7/LmOLNnrEk58PeI+ckBI6jWPFSM9J60c1ISIgqFBJCvzMsAL0bDQ
1JG32PV1nKnxoYHWPu18OAN32PrrZ5prah/T+MElpxkaXD9qRimCsbxyNuUIiKOeRX6GC4P27ed3
/JqgcPyKfNZHjvLkG1H9ejvaOPKg9vWRsKeDIn0avJ54Skc8RDcNdTaas3EPqDs27KCLRnaWf3pI
9V6oqRL/+xCIqtgnZup91RHwEFQq85GybyO970rU9DssQL8PQ2ml33Wzbe7ALMf5RhVVOe4QCQ1P
5QL3MSxL20c0boMjo35IOv2mBmQ3/ePZihIRYk9+I4AOCOTePqoBFISzUAo0fTIzzJqlD/+++BGD
uXn8/K1+sPNAyMOiQ0+QBT443l/l/eyVnlYksLUk4HuMH7vCGvzbzs+ta2rZy63Um/G+58h0DeIb
V5WTxS3nO7BtXmFUoBwqqGnE59DM+fze3i8VlDoRJDJfG0gEj6kBS41Bqs4yfnBDVXuVlssuqHH1
qSFfboyOnWdGUNGJYXYUrPH6YZBst0okSJcyEEO+ffd+NgAtBS0UGsOMuDzAV3SV6WJpwroasX0V
JOiQWIOL39qJYja9RydJiKnU+ya4iod2EltFyIWHBgA5OuztxvvqG9YKr+/dJNh//o7eb1s4XDF1
rEVMHcGKeXS3npEkoLPwdXhUN1YoI4mkzQTKB+oeDEbHyiFnVj0cfbsK8mvOhsHvz2/hgymSW6Cu
iBab/7+OsL9mY5b4FZ+coNlc0nIHlXX4jYlvef78Kh9MkB4bT0SI63nSso42oA2+KfjBcRrJBPoZ
+CJDixYSRkIP9KHGxoHT/udXfP9prBI336ae5qPNAdfx9t3CBzdlozIn0vtZJpyca/HoLF5zhUI6
3uFAN25T1EF70NBgSii4qY2fOLht28JTDyORDmTKZcU+M+hjfX5v7352k4+VXjmr37phNa23t9bk
vT40ynUiYCyUjnr2/l+XCt9GpLdWY+zl1GDhZqOR/Jmwo8ahWbroVz6/iXffJzeBVNj0wW6bAPWP
tpBzAk65lAMQiakiWKAslzPk1Ih1iH4g83QuzpN8yE/sOawPHh1fPIsXMgbKqsfqHHIhRuzmOcHY
rd1SR7PtpQHn7EKSxwleyCio3NzaJSK27s0iTn+jtmx/umk5voxtXFNts/zmzzwtDdO7pQVQQX2f
gtfqLf5hkrOgo21b3GYzdWL8441I5JnvhfJ3SR4Pd+Ngqzs2seCJqUmOWLxKlM1bTO4gw7IJH6WY
rOnFcUl6idouMW7FoAtvu+hjspwNdu6ZWzuZHaCirlMBxBRxestOeXDOhRdb7on9ywe/EUAgNEF8
heuW9Pg3srWhqS2lCArP67CaS3XTAYvYwTi44PyW7jhRB6cGxrsZgY0MtWeOzxQK1tXl7eic28mZ
G0lQZmOQhSOpGuOamjx0JZ8PwPdtlXXHZLoBZ0X+Yg17e6F+dHGBGgtP51vGVc+iutVgfeztXNlR
41dNmAct9rRUYShw+mlLXc/48vlNfPSG2QBT3+cLYBI8elgkYlbje+QtKoPsrgomd8R8MG6nubXw
3dnNAUkxdNfPr/ruiMGXp9Oao2bA1E//4O2TgwTrEW1ObTRVrXVWLZhRgI9mZ/A6RZRiX9gD5/+h
IDyff37h94+76soQbNCFfM33envhFLhd1RcG0ev8HN9MuknbAvu0tYGgXC5h3Jr5Fq+2Zp9Yl9/N
/zzwOqCYkPlfcFwVUAs2dQe+VFRCsLmegoCMZKvQz4auNC7GMu9fPn/O92rJ9YLsP3i9xBqxA3n7
oMrW4q5csjbKgkKfQ+KCnDAu87hZRRP+H6K1wK7kwMW3eCGbdiu8br5uxonufGYq/VSi2ntbzno/
LhUwnTqfBSr67f1IOL0Ta0obaTOpUhlxQMpqtiiR+4QMMJKjwDUqFDRYHx38wCm4i61TlSAPJZxX
YhioDF3oCnDEOeArq4jwqLTjSmqPXbbULkGkzJxGvQfKQzfb1Jb09yLQE50j9s5vIO3N3zUbqT9b
bFOj9iQUKNGEam7YTITJbQqZ2ctl2y/5N61HibEZM28YQj9u26fCHGc4BLbOTYk+c2/SXsSPDBvr
q2VNRQcaDFyErhUTudntMhi0BwzpbKdEb85aicRwXydN+hXHhXO9jOU8hwbtq0NAfB6W9ga9ZoQl
wyLCphFy+hUraoTRiJR3b9KbIJce3TBdv7xoguxRBVjgPZGBKCG6NJWHOANacsbumNylrJ3KM4vj
wVM1QtRdTUCLdcBVgDhosLrVkzr03oGGru6jICnnP3OgVBPBY0Q+9/kgXMfYmyMPv7nLEYAJfE3E
PBYt1QndJKKjZKS0eTggWoJcaefLwaFaf2JdpTbw/mJU+CjUc/ykIaYf77AwGefAcEu4R7rffR00
u/om/MowaC6sWjlt1LwXjqgx3qApm76xO7LMh6rVxLxja6T/zJ12GtA7Cqlv5TKoP4bZxVro69oy
X/Rx0j2BMlTemVq1iecCirN5Ce6lREyuclgfKM+HR+yh0giVuyZe5WDXWCi7onqAkwnQEuAcJcFp
4lgaDijynoLWHVfDHTC3WwWZsoyArEN5iBH8qLDRLWw6vYd7Z+jbut8OOgasLeQnQegISEwZ2mMP
UthR5BMdOPAGNyQiNr9A4IOsKsy+0DcCueOdMc86YbrCTJIt5Hbkhw5w2gfJTKBHXpLKS/qchKxx
Bmibc4/stm4LE6DCpcu4c2Cwl/I7/H5UZn0HZ5FjQdq7W2d0vUMgobztSLR1b5hznIRtbWqAvENl
aG8V/dYxnHFVA9JeYZG7uAdrHS1L41EcrsbqkJVgiYhz7IxfmZc25Vc7GSwnnDpg1FvKyfqZO7jA
SXGW5zXOW5pBm0JLtV9sZ2ozgkGVXA2i8/+Hs/NYdhTZ1vATEYE3UyHQ9uVdT4iy+MSb5Onvx76T
ElKIqNM96EF1VArIXLnMb75MPZ0q/k4tNV9Mk6/rm6BwBgR3LBm9k3FTayCUcmcV8fD6b+DvzZEZ
jpH+7vS8cT/MedTPp0Rm8P0TdYpWA4fWhFvFHMx6QFwm8nyI9kWMtn0X5ai/o9zxka3d5W/asZ/e
FbGjFYh8Qm/ApMtbGBLOtRl2WYr3gkQFaHr2tDj/vPrZmSegCrV1tBVbHp0JBxTYz6KbfDUyx9bX
c7pzB62w6Zt7lgLfXqqyyxAJKFGvimo0ug8d/1in1mMUdfJqTPoOZOpDfixTs/3DzDFzQ2iYq7NR
YVnf03z2ZjrfGiPOKDGWlzhylvddo6pfW0AcHbIKMRZGk+6lXy2lyuKjNXfdx1ybIRdp+cCPQsO1
ImbkjnwB3hL/sGFPrDpmERKzSH/Fv2JnzFYZXOBXBzjQqXcwba2v3nVx0RbvjMFe9IOVjWCp+zY3
jogv45yXDtbH22HnSiRYCS7QW4DFkGPr51eN0bTcBIiOB3QYp/eTFyX3MhK/XAh37+gh7GGMruQy
aytvHRIy6uGyPV8uthohi8QYAhHpyDsw5VhVs5Qmp/+QDwGgmiaE71ncCxBrb24/6pV0hmaNByoS
3WEmWutv+6t4lXo/q+ybMkC3DlcYVMX8FRdwh/YAyKN+1r8WWGjsJG9X3i91Ml1ofjrpjL5Z1Gqo
Q8ZmrgLFLcHdVbUV5CAoQ5d2z+ekmazTPz8k65GHQ7XgOvE233MYzHkQqCkFOH4tqJsb1Dy2REkm
63q8CEeb5l65h725lkAhkmQAfmGCB/Rnk5wrmoquCZ5/gdKj5hGQ201/pNlAUnOQpMmBx4n8QdYL
HR0Q5n3xyXUSlJTBfdlfu9xEFO/2W7j21qkUVlFHILgU9eefulNLW0g7bQNH8ZLPDVoXWGhLIFlp
twRtNe+doiuX99pCgifO8JKR2WZb59hkKHjVDIFeV9n7Bo+he8A33hOIm3TnA192c5nMrWN2hg2k
3VC3z58trRNnMoZsCihfjTtQCcV9zf97jEjjg9Eq+6BoUiXsEUZiHhFjaIaw0AfC3+RTkeYINwtb
ho2tT8ahQZTmaKNHGap6b7nH21/hSs2G6ikprIVEM3OYV37FXydusFX6nQO+fEnXFZ/h0SFsUQiJ
YF+6OJgHxNO3Bgp5kCiG9QGt8f4uH6Jdk9jLLoLl8p5eYdDMwLabAQq/h39IOoJMKvL8ZPZ2XH4s
Y2AJQQHGEzH9XDYfEq0bMNvDKEKFtZ2XnwZj0b7EXJsrSbqsXyYA2z+zOlUflsycHJD+Bc2paqrG
LyCiow9mpC07wflKxALCTiUAlJ0G0LYRVqVxKuxuQTcUaenHASQr0kzp+KjWosaSrQNNt2DRcfur
reXkJhGlNUw1RJ1tMVTanB0Fn5bW7RlmOavaCRpe7ecKFevdltt6Ji7WoclPQW/gjr7VHgA3kSHt
sEK7qgEVlAxP1m+I6sQvbjeZ4GzxP7grm7oPi8Rs6nBN0J8iLRL/wztmGgyOiZjpOlvgildS4lpI
IgWNB7TBnNBaapcE9yBDzZ5Et/zSuLl3cv3L8ERxx3id1hbdE7p750cYkAbOkAVrpiIr7gs04X+k
0JWxTsAyJigSJPVuf9MrAZq6lrALbZguIn7w5ytmhW0PpbpwzWOPph1N2ZinBLWlAQ8RmlIaUncr
sVcHolfhlkJHzEy0l4ZO839KPmi/d37O5beHoEHJzY24spi3gYEuQony3og7QZwk0MgIEcaEEJwy
uQC0OmQChFDH5yxXV3Ktl0JeMuNvt3/EJc8dpimpiEo2wHjN2yJbPG9sO6lYUzBoRqcF9QLA39dL
4T1KROwn6FEKP8SF56xQOrftOxTnMdSspGu+c2JLlwecGcbooLZt+y2y5wZBGq1G53Gmb/FNKhHE
eFwL2/sc7a4JtVZMWal1E31PxuNyjkGMZazn0WtnMACj6vzrIoyapfHYTAGEo5Ip/9Ld4chS4Cns
GLw7qc2EWLzPcPCcg0rBqhLsIlj8A3wpep0qchrYn1X3TleXD2mi1oE6GvXd7fd9GYZtsA7rBHIN
K+Z2fFH3M3oeqIgFFrk7I54CkryogLYBm30PU2B+O4pBvS/BPwY68lw75/zq8rQGVd2hf6e9Sqj+
dRfRJ8tmIGEysJMRc8sxM1ApxyjSiZ5Kp1KwAWoZbYNxXY1vhTmDBgV+ik3D7bfwOmw9D3s2WSiT
PpV0Aen2TYK2WC6WuzrIFm6h2n1GeAzP9lRDee4NaFRoSDHTsbcRzdxvtZIkyoulT5iy9GnpPXii
F/mdnRgGkgzVhFxmbqKOGRTaggAL3ogz6oKYtOGHpwiv9WdGrPq9gS078C3S7gbed6p8F0ZGS1uo
DRkpunwlcNuoorGtTQqk6zJ3TTwWE74C/sHaQbZW8ogEN8ZMOX7ElCJxE9/pi9NFoUDTHEsZL87u
2wJnt4DNE2FFm2MN+jD2dvfd7ef6M/rQ5vvYTvL80xSZ+X1DedAcbEla7OqFWZ+k65lPDoaOnk9f
W90Bzl1mZ+Br4COplB6AJLYZ04hAnV0gUxgMOOc+CZPSrag6NrleifD2532tlzafl0yYQckK6uFS
WW/Xv7bZ5CGINqorYMvTGzM5qBql6LEGsoUhRmbqbZDQ3ShfNCVuKMBjdHYgPc6L81Pr2ka9F/bQ
JR/Ziowsbv+0K5cOM0OIWaSNtK63bWTgiUPTdUhmD0uqoHQbiSOshObHNHZfEIpZjreXu5KnOgzV
zBXiRtMaAZbzNzE2kTr0Yu0xYRrTAG9GRVaiUYvHDJD1sRhCZ7UueYj6vi6PHvdBi9dxVeDnMuHI
HHhQREa/HEeQsNVkQ02vFwOqWN5249sxmqO32EDhknj7Z1/uFQxUoBBwMoEzEK3Of7XjIXMLXzNn
zBAxL8r6YQyHdpoe6y6J7H9fjKUISjqoDJcE5HyxjrsllvqCTJDWOA/eItvAdcrqMWastrPUlVyc
S44keA2AtP3sTVrntVRuMLGWoLKS8WnRtPqLQhc6NDEZqLGVKau7iTQz5NLERDVJk0+AJd2dPXiZ
0NKsByy1jtyplNz1z/86HU7k6UzGvSXAP2v5CYjE+Th7FTIeWH47gQI6dwT8bVXOzt3zesTPjqVB
pxOoDSg46NwwJs4XTlA7GqMGVYx2hln2MMSq+oK/dJ4/W+WM33rSov14SmjHfMuS0fgmRpF9tFYz
wJNaTO5vBrzJ2zonlQstJIxx6S3BYx6yoW7mQ9Gm3XAYkZEFrh4RyBXo3RCTmy7GzCWXPRbXS2lF
/lCZoNOxcrJ+4tTmfq1aGQ9HlFyb5SEt1fl9O6fIlrr2UIPP4Zf9tuncj4c5GofxQHMSeeIOp41P
t/f85d5gywM/WetlSBb2dt4A6WqGIOeauKdRtLYxngdoT9Wt9ogPThoFRinFnepCA9Mms37A6lRN
Hk0AOV9v/5CL7cFX4gMxhocQ7njbwwcCMzH1OF2CtS2Yo7hT1vdt32mIWk6D5qD+q8ShOyromtxe
eN382+0BPlyHicyb4Bycbw8prIjK3VSDWZ8SHFwjveVagzkDqH+w8k91Yme47dJWmoCYz3LnuS+C
Ds8NxA1kJvNbDIQ3oTKPoaUneUfhWRRcuK41Q0rMEBR36YT985PSAOOscxjg+V1QdDHG04EM42fq
0oE8JC2zcORs5ylI2sl+kiZVifRgsSCoHJ9ur/0Kxt+8ZmC3yOihyUSvaDvjSFOVgi6utQDlJIil
kEMqmvNe0TxVkSZcrImFIo6KG1l3RYrvvW9OguYtAjhZcsdFg28nVYw6349RDHVORU31SIMfMeBk
xof5gNac+UHh5yNKiwQcUq5OFoWlo1XqERcrhILdatJrf+mr+s2iS+s/fOQh6ufYy/6pozH3/Ib3
Av6jLbu9Q3blI5smKBN1xeAiGbsmqH/FPmvSamOILC3w3GGqH1RF037NhpO0L9iZM9lAEquKw8hy
lh8jmq5IO0GcxzZddeY6aBvpnMoOp82VUoYPDPlp5LcCt7h/DdEcPTAeKoByHBDADp7/TIjyIpLG
OizoEsQCUB9YVo0c152fac7a0ymGQpeg57tE6c4pvEyeWBvrQCDK5E+mrW5y42l2BFEaT2GsAZTF
lzJ1P41jL/8M2irnnKf0wF2T5j0QIeeFZm5X+9Zo598QXZ196L7pzmm5EhnhssBGcEAeANJTN4HB
NeIqc1V2rMEw8X0lRnm/cFOgXCsy747CsXrA48Q+LqLO33njouP2TZa3800u4UkAX2G3gIdcm4zW
FmWswZLlZUg1yAH5Kg+1iuyiD4RqrI9M0qOftYMKiW9aQPVH0Vo53p0gUA8qxEOU8aOkf0tIQxHC
aOCO+y3zYXPnJ15klwa1HaqbhgG5wblo7OuDnbpl5ZiBhlbnSwUlx+fYau+HZhGfiqIuftyOJVfW
Q2Jx9boiSyPB3JwmCPgDqM7RCNzGjLDwNbvoMVOU/JsTj8i7OoLu1s4jXl4SwHZpWK3fwQBxoZ+f
jAk/4SSeczNoBy3yu85Lcborc+TtDAlZA69ghpFZtOCwOy7Lv7aMCJh8FYAga31vb+cIDabtlpta
ZlAPUCV7SPDfO2rogswCu3F/TvXF2Nn8lwELIjxNBSYmDhz0iwR+8SbDbGIrmBl6PcBJGgRKz63y
2Nqpme8UTle+Jy1Oa1WGXGEPr2zXv6JjXukM5ueSxdyBvnRXKYgKFvGzTMtfAELqHdj+djkcbbjp
V/YF3xEtqfVb/7Wc58SzNqRNHGaWgeIkOpAPMEIwsNGmyHpIQLXt7Z5tbvO6ItJ1cBLWKx5V2rMV
MVMgelqqEhCy7SfY8T1KBE31TkXxBVq6XvmdO+xBRum089f+feWuy9oM+BnMIOUI4Px82VHHAXJG
9DlAPVN/IYv16hBHgPmrNgCCO9Reb/wy1UhBu6rGRiJA4U978BgD93iVRd5KhtHUt+h9QOQb7c5Q
GWpX+b3QcTREkHemjBeGVfuyk/H7JjHEBxt8ALKcaj78mtBAnMKoilcKqUi6732qDl/KuUc5V7UW
2zkQO4fYR2JDLYAwphBCKrqQL4tbNb8XrFixWx4SJ5zAmKgPXTYPD7poHEQqxjT5L0kBFDA8rUd5
ULvKqX1PTvToK6UldXC7ODu4Sr2MAEIsGBiu0o3fYwD97Towj8fjmm3wVwF7/80uGSK/XEiufZwz
jVBWkM6wj+6r33nSglrJiKLNoY3wcgyQ2efB21aJzCM4JeUt1g95EuADnD1Ja4wXH3n+/t5T+dZB
lpseukuKkf2kQEArQ7DRosPs2e2niKyvCqJGR6xUs6Q2HBhv07ebBiN/VtQUage83wQSb6FDxk27
EjRhhwo/4uCd0i0vqP9kiz+gYU6VYBpKe4hpVT61/Nm7qIxRkvX0UYn9WYg12yvTRlJgNca7ZQKc
EI5VPf62O5dkbM7M7mvFPPZ3P1ZULxS9Lni2Pq6+6mUrkUCdZPMIqzLCKTemUYtQiJb8oajQBIZc
dq37wzB7Ekh5hJicLE1sV/DZQQ0pA0jwxRlULb7LhJrdRbozoY2pgWJD0DupQZC26io9h10AQKaq
6lc75HyWB+azyQOTkdhgNUaGB2RdFOuzZCIO2GNkNgPXF/e1gxd7zBYzfejje2PAvAnlLQUZd0+M
WKOgtSt/LWoEL32Cz24eBFbUzwNQbSTEhuVPFkXWLxeQSOFDoaDlBqF+PhIZx+SJLm7+X2blnFyt
nGzpDxTH9kFHI+NnJZEPDaQ+Ok9N5WU/eHHwji0lJS7fvu4uWryI+NE1dZkkw4fgEtq0CoZ1gJFN
XhlC1p8Byki7A8eajFQr6aijya5CaGYmaNn1H6Ta5oSrSJY/IXzEztHspvJt2qSwfmVduXc1Pgc6
9jb43h7kKHRl59dexjowa9TCazFFvb8dQlt5V6ZGVNchA0DNrxowuimQ0O9DkX4ZE/MrD6l+vP2C
Xlld54GOMI7eE4oI9JwocM4DXeUiVzDUeGeo9oAmjFFF1d2cN2oV1FlHkd4mq1WDTqlXBiaWTeDQ
lHKWR6H3neV3Um/aAxrBuPkOQqA+NvV29MZusJSbopnw6DLZBQ/oFO6nFIxwebRnrcHwG8mE7ugC
RXubghDvnw2JTaMyzVV77BA/Wd4PVWKkb/TEkDB8TAe0KBbl7/JSwemYPZkjf2LGv+Mhtr5YQHNS
6HjeLB9yvai/L4yjkF2Nezr02D3T2FXHhPmNm8XiJVXm/gcOjrES0lig0a9mWv8RILiJuRKv+L1d
rP0KT8Pp6j7qhPOFy37CmhuAE5oUjF+/DdNIBw3T5/TZM0E1chxL8adNEpVGMjLOKODGUhy7RlT0
DWH6nEqAQwr4sCWhi+cUQ+UXDeAen1M8fq1xM5mOiZEP7b3W2kMCHr5A0iFuvOJTv6CQccINCpJj
r0XlXg1/uemw2CNPZu5PX50L9HwDWNKUYmJSu04K1XDRkAqqOkbiVq/nfou2Ek44ZvuPORLXK69h
nZWu42WgBueLmh20NMyP01A1qvrkdkwWcBaUkAHU+dvtHb5u4PMNjkYlHVwmhmQuqOCeL9Vi8FzE
iQqMu2kxSalNa3zCEbt5ub3M5Ws0GUuisgvZbm3WbRJrl2HRYhd9HBqgGLRAifPoDYgHnFPsAuzM
KJv0TavZexCSK3kKFH5qCIpO4P7bshP9GoXZTZqE/RgLvAQX7Q6VKeOFRkz3okeJtRdRL0C2fDqk
9R3XAmLLHHLLMXOMRorYNLBSAr3Q/RiWuf9G963GDy5VMu/RbeLkrjTEajSH6MNXNHOghasaih1+
30RR8dnpbACNJcObl1xALb2z0DtpfKSwMIDW406p/a7XtE/Yw+i93zFP/JkCuKhCUc/AniQQBMSr
Uoj7hyhF/fcgRY5bNEcDhyGxyDe0h01spSPdEKErLfUpyetxlUUpTLzx4Gop4B5LsXo2L9mhLKOx
AsMIgo3rV9Vs38gK49Og6FTMUMuHL3YuZ5TKG8VRjswSawaG6tj3jAHjXA8K5NUbP5N1/WGw5DKc
ZqTClhDavYZmjqy1H3XltAmKRjpZUiYzB4hhZKTdEUVM/PuyTOAfnsVotrQ5WLZD3iVohdeVLl4i
LZ7Ho0oYQb9DYPsZMPqY5IkL0/vVekxGcH5jCuIvsZf/lBiIP+P5rg53tzf3BbGQa/RVJoKblF4M
per5IXIaa8ZwZ8zDxUh0CzPyCaMA11bQ5beQJSksDLuwFSSiJhjCdMug+N6QR5OPoRtysHY7qQsv
MO1/C2FIuMX1hBg9fYeyT+UHIzKdR89tJa0onOWPs1wwzWxjw0dtSvitbc4vSEAKeUR8HrZONYS3
n+8VEXIeJLgFmSkArGHkRZ14/nxtuRhuP3pZaGQ6ooJ5rBtUGKrZHSK7ATw5zo2DUs5Y3BEvDewW
Z9v6VAGBFSc9sWfDbwD9/9cXmDw8jUarly/zeiWA2iLNpyIbK+sZTmje+mw8ch1DImu8GhNCneR7
jaTTaiSqN94Y98/YI8jp6NY4ufnljCY751pxfvdtobwtvdb+Zdgl2pS3X8FlIEFVFHUdgiTtEjyX
z9/ADK3TwZgrD625Eg9yQdoti+kgC9XGLLUt450b4DIss97KcIexsBqUbuIlbsXtONZNHuplkmio
Gmmie8aDfjndfq5tNc7OJSzSomYxOkBbvWpLiyc06q0sHFFPes6ctkJZtO3eyFaXx39eium0sSJG
mBRBFj1/hUBbac9ZcxF2gDhPiCuCeO9s9y19GGWHYnLREuaxoF2sjRx6/gzEN68vwgzMKd00DbH1
HOpHMdg4UjH9916mcWbuYhNTKSx68PZuNthUcUVao3KkWhJ+5mJndx53YPESZe4CEdLqjbdeXgxE
4QEo3JGd0iYPfd/gU9YqWnxv2qP1Z9SxBTu42oAGEH2c4XNjmSuxtVyY7EgG0r2vWl37SVadYUPy
ovH5FHX2rivG5V61OTivQ1nQmgwAz190o1Tgbeu+DFHXn4U/Tt7gfYgcRXlUipYKXHHHydr5uBeS
1zTn1nnjq2INaJEt4CktC03tpkmEmZJ7OLv3ln7qss56LAdFfYAabd2VuD0fkBUbfptKjDlii/2U
7xnCuvPQcTtYqHo+t2LB4pPuK8WeVxYgozV1EAe9M+KdoH2ZkUB4RUKV9M4hNdjmWAnmH/YyYhfP
t3NOU28gGdWLY91YjISdtnzsnaTfCaSXp81DHGI1j9DWf7cVTFS7eUmK24bwMNrsgFyh9Uk4eLfj
xi52nm+9c85jNoRKSEcgwVyC9lac0IQziGxQV706pAdklIFXFSGkfYtsq/ReqliVPlQM9ds/HnPm
wDwZlgqWRm61lXSQNlGrnqcmbKX7if5CRlffzM1Qjkbz/vZSFxudpZj2Wo6NWjmBdnPKFXeGJjZr
2H8hCfjbKDvzRDOp/MHsn+6MEy97eLctwAxYF7JyzJl01Co8CsPzk2USkt22q+qwR/3zQxKV3QpF
hhBYd810Ki1tVdtJev6cC+OBkaMIEU9zd6LbxfiAn2GRQuOgAdCMAn4zTCmLsUaZIGnDJEuVn5k2
uli5KXYgLQhe9Mgm89GsMsWAQegWh0EFDiVdUe8c+cu3z6SPcwP0z2WKsIWHSYY9+EMuQ6gWmnwe
Wm858vLce6wQJ5VfgTjzziV8saXZzhQFq3IDNyKb+/z1ayOsmChNuzDCtumu0GlsQpbJTmU8L8+W
V+KvMqBtzYiu2BHXuDi4rKwxSAXqQw8A9PH5yuNgmO2CUlaY2kOuwZDTh4fKorgmAcqince8iEzr
YrCzOTt8adq654txZhUJf7gL3c4wvgMv0O66Tq2OjalPRw9G5v0MNXpn0atPCJATqTsANmR654u2
o8GIHG+s0KWBc1R12PhN7el3RZ3397eP7bWluJ08ZiW0F8Hpni8lcrQfYx0vYUNN7MMwjN+R3hu/
mJ0Tv7290pUtytZEfQuZSZK3rSYKNJSirCedJDJRnAc5zf07eO8/kixxe1B6ND5ur3e5QcEmrZcg
EddApXQTkOAHK3A4e6AN2Dj/dKI88Z0lcu2DazH6PehzabQw01p05KXlfri9+OXDQuSF+KaS9Ky6
dZv8KsEZswdxSIqqFe4p4dh/Ro++fFCIFG+hRP4Py3HqNai0K/Bri32hEMJmSyuLcOkW8xkXbnmY
G2ZXVuzk3ya0BYLbj3d5KmgH8BkBwb2mrJtds2Z0OC7aPF4Hz8Ye7PlBFUN0bIahPmidpjyK2diD
Uq0f7OwSRRiPwmcFjwAEgFp0vlVLso8Z2CH35iDtMC7n8iAnBdJs29Q+3TiLOo4RaWdWxZNdj/HO
M1+eFJZnMzEdXFXktn5qtSM9tza7AnSQnr9RahdNEDbY0WOIshPNr71eREso8mxqdKB1508at44+
0bcrwmnWxieRU39FRYmealK6P1BLmgBS7gooX4zmAfABBiD9Yt7KPHyL3AKE4ywKJsOhHU/Vu3jV
zD4tJVMQwFD6vbUY+CkgWsoAA0Wx57TIhkNdetYPF5sjHMIz9fvtTXZ5gMGy0exdxePgEKzWkH8P
8IBzxWJA/jP0SrV6KyTk08GgJNDMEjEqt0sCpzOUo1e17j9/6rWJgEo2nAW2uLfZ3okisIDHCiRU
6zz/PHZ0dC29Gu7T1N1zDLqA7SNIxkcGFMQs/3VfnT+l1ePRR0HpYDnleHcWAj4vzI6Wt6tQ910x
WkZ7yKrBDafMgCRiRdCccq34XOCs+un2+76IWfwS9oC3SqSQ1GxvdOR/nLq0Rge0OFicSp8/MuVO
38kuxr+qNK2da/zi83oQ2FZeIhAU8sUt7qLIhDHFhj3jETc370FoPMlRM7/mU17eoUoQvTWrof0x
OLpy96/PCb6YFopOPcaU1lp/2F+DYV42PknZoobNUFnA3yiETOSc3zh5/D0X+h5K9vK1Qu4BwUDK
QvjiiJ0vlyL3qldZrYU9KnKH1S/+hD0HY6mJIc841MrP2493mZHSzYRAzE2AHDoYrE2cTD2hSltZ
tFClAfPW9KbszRDb6alKyIcPshibQ+TZ1MlZXn6VSTn7nWqi1nf7Z1xwL1YbKBMsA/iNtQDZhuu4
VqwSX0Y17PAaFJ86FKDtF7XOtK/QQoCgeZOVTEcqrt5EiFm4Ic5Msn5iENiTJxfG8ll3OPRBExna
clAadbJ8XGMaANcSws2hE43d+wJxXjzW0clIDwIL4QqnhQzt99sPc7lXaRADf4ABuI6gtnqZaMD0
hdVNWliBL5eglhznkwTi9SZX7OjOUIosSBHWOhb2vIcKWTOFv289nEVgnZNjMw4Am7LlHfYgBgbc
qhY/nwzdjyvXfsjqsdoBS2xvnHWVVTyOLwYK6eJjYfykm22iLr7Q9OVn5qT/idkuXvrUU55pNjOs
Tdo97Z+LC+f/F2XaCRcKru5Wv35yTSgIo7n4MXl8wxwCVG4Vuc1xNmP9o9aimFbUMCB9QGHph6oH
q7x4UryYompPbTo2O4Hh6ksgeSLz5s5FJer8pJqzneO2nqrgJARx1nn1w+V9SXASLrIS5WicGkAs
OyfltX+4+cRM6ZB5J1ulln2VcvgrIFll1FYi6hdfwVfyEBmld1La3PsozCr+lTVANrIacYNuVOcT
TF/BALCJ7wud+hLRIfkC5KsJvQjksOkITNWjEWRW2Rdf5xgDjbhwk5378cJ3ii8HWo4TTljmet66
hWVVN6PyDl6vNXvnycY1/hCjzodWmhJDMrFbB/5F4anIMiRT2Jq5fcTO1QkcPVM+Ap4koemzvUbj
BR1h/VUrphAEHWGHAHj+/TSlomkU6ytMsJ/+04tuxINFjt7naanchyqNFPWI9KoWHxNloJVoouyi
HMpaHe5n+p6MVCjUsVtSFfWNgsDg59pOjbe0BtPxICzgHuHtqLLNKNffy9GmyqN8JnffBOoRqI/o
x1wCo0u7tyh+pw8D7ijHwcb9/PZSF5fC61owslACWMkIW6ewqbDJ0gqgIeju9R91xREfFQXwVVyM
w48mVs0D0KyM7V2ngVScLlwGe08Qd3sTrr+BQnOFKa0pxpY4Y8cdgatHfbcyll+KljLwa/FG9luw
v98skat7D732IDYHa82qaH2tdxCcgPMN0VI5Q3kmdhrLwHi/k4mv0Fa4Y+6JUxc2RZgnVLlzz5HT
TyWA20M+z7I51EY0vbv9Aa48+6pztpLiANtdZAGjh9RkFTeLXzJ44Yn75RhnpnhQ1U4iarkYOyXE
K8ls++wa0woKbbgQzEHPn11BRCxivcXvETm61ycw1S9WNXfM+yGCDge3i0AZFkpHgj+IIbP9GOj6
98GCRngwcTVC7srIWoRGIkX+GDMFPRQxJIiLOsainGbCjXJCEKT9DwNs811czCWbJq77e8vurWkn
NF97feAG2bw0MonNmyQqlp1noQQkQVYI5dBNdv4iXac7TGDg/SWPzH8ckbNVQRowIYfLSAa1zRGb
ASseFMql3zj598Gb1BBXSwsgRFMivlcQJIpmub+9RS7CAf0X0lGbqSXZN1pB51+sWWJwYcj04CVo
uo/jUsIAdPMYRRl9z4n14qZbl1qbwhZTGeq9TQrcxMu0RIrLUnqnPOHbMSFHLiTENctGZK2yg6Xq
+p13evX5KKZW9cXVu2z987+uuQjzaNPIPXEEyNJ8ZzSdHLtWRR53lTq//SovkiaeD6G8FW0Kxp3P
eL5Um7H9Z9Sxjk5lV18zdGZ9OwUUt3dzX10HyD+60Jxtxhfn69Q4+yCeC3ezjKLlgWYIfRePF3vM
lzT6aES58FFBqf+zx3J8k2gS5Br2aL6wS/RRot6xfvbNaIY5yiw7b+DiwGDCDh8KJDP9A67qTS7T
6s2kR+jK0z00vA8UfXMA1UVC9ZRIraF0tNOOv/JxARK7NoZAJnPFLa9nxHzJTiuARE3lOCgCaeDQ
8ODx48Xb+7jXHo1N+/p4HNFtVM/TTAKa4pzgxw0YPQOz2cVJ7fdVV5xqqSk7r/Lao1Gfr+IfUNkB
t59/ZD1S88KCt3AcGEt+SEpc64RTN4+D4+41frctLq4GC5EVngmMPTPgTVPdZUCvmkioHKEhIYY6
IRyP6vhs/OCwGE8dLiwvqFiNStgoVhaoed8fbx+cbaGz/gAek5AHiRBw3yYwVL0aOZHAFt12mvkZ
XIfyRrRlc7eadr4sck4fJmTdEsaBcxneXvoyfVvXJgVe21Acp61wELVs1Ws2nNUp66sqsM0hG0/w
NTDLJvOO7hqV2uuBTgSD3QSdJ+cUmeWEzTLwW/NPvogmdDRU95+bpTA/NZLW7KFblOS/GMlFdEyh
3OzcSlfC6Nkv3nyuuBRK3FLbHzGV6T44thzv4ZZlsF5NAINITH8YTVLz2+/p2qIMmjholAxsyvV4
/BVGbQe/K2rh6jh6UfpHti3aW1qO3k7ZTW/A8wxhDGIhuL3oBT1l3RhsS8bKBFVoMpt4gpoDrUCl
rI5Jo3nJt9RDkNVXuz7KHi2BJihYVMBcx7odzfsi6fL/usXq0wCS+zy/ndDLR1iyb/DwM6QAZ+5C
Dvtw+yde27q8D1Idqn9O6eZjVEUGqi0hvxmn0glx7psDd0RvUGP8/WccgMarjVmGbl3s2fBeC0gA
I1YVx1WKyNrcAlqWqmYhixpnMKNHv1BFZYYPYX126YTjBdt8/+cnXQ3U+f4uyioXOJEGI68iAQx9
7PJGP3aumeEfWEU+9ptqUM7Jr0o1sq+oMe45BFx5UCYaqPzQhlh1RjaREI2dNLNoxh7LGI89zezL
+6HIh6OuKOYp1sw94fQr16vNTb6mC/Bx+Pd8q0+O2URVFPNiSfj0cHAtkdyjt7KrnbJ+obNkGcIk
6TkFOCMqgKWbhWrkYSJ3YiobGSvSdZGZfRqHqHua2m5Ct2ZWTo1S536UMFA9TGLon+15gPsv4tI+
0KlIDpOmZ+9uf+crJx1AxFoi8h+29KZ8yaSHpN6gIWsI+P9l0PvcV4DG3ok26t6D8zWe2qz6dHvN
a6+cbAAG1zpm4brbvPIlL3SBFwqetp04FnFhPztK0uz00y42EiBuKlGECtaAQgV8vkpWm9pUIlXq
D3GWvWjaMUMrKlshyfqoDTuB4cpiyM+g7Qcekk/82oH/K2CmGW1BhckOn1WkPrBw7GWjCirqPKgP
A/CknTv02npEoFXuH0IXXbXzh3NqvdPV0XH9CqN2cKSjd2Iuaj+rrmj8Jp12EY8Xuxdg1crMYwOD
xQfvdL7gwoDC0WedBXUFOo9SJM7PZannOOgwk8WKeGqr5GgtNerNeow8WAILQ/c1eAZeQD+a/lKl
t0agYEwLBJhYFlrpkIgQV9fkzwyk08OLLG6CxkDU+lCndf40pWk9nnBH7byDEjv1nsrGxd7nmSiE
EAUBc62Z2+mAgQi/EHXp+q6lQH7Tgewj1wPTMBCy1k8aspahYe1q613keixL8kOHgpETAXIT4Qpj
sF1lAMOhSaMDATnbWJr1wgBOoU/eTsF3cdbWxZDUs8g/wAtvw1spVQTELRYzV+eyOzdz8LDoxBzv
KWtfWwg5EBqMWIpxj28u71qheG+U0vNHAc7V7O3pfVVZ5efboePavmeSs5pDE0d5jefbcLIrQy2k
BEisO/17bcKHrRqKyl8QVLvvG7Svbq935VtBloThR/eYWLWtl9tkGGGflXC6RE6/cRBd9dQjfawd
Kr1qf9xe7Mp+JH7w7l73pPd/nJ3XjtxGlIafiABzuCU7TJQ0ipZuCMuyyGLO6en3q9kFVs0mmhjD
sGFAsKurWOGEP6x1PEYYQCLBpgs9Sa191oz592KMiW9WaX/vFVn+lLFld8LLjQWVSuialLajsLnu
OswIpJHcWF5QugOEuQnD+BSwa6Dg1PlzGfQ9aPF1QZ5+J4gF+r+0OyQr9PILTlaKIQdF32BBQQpS
TJ5je0FyXvc5AV6KBH6U4djSNTQEpsapYeYu3tkem+EOKcQ9UfTN6RPMyZ/Dxb1GwSBgFJa9HocS
ttGf86GENCcLu3ns/EUsL063v/BV/MjkZQxH4Yfkg0LT5eQdHD+yJeYWVYrQ0h+Is513qTcOTwly
Gj8Xc1Hv6tZwcSnRemNn7K3dBcHSxFxWhjvr2NVEMKUbHDD4SYhFsoX+8lMtYOEVedN+6vNk/IiR
8LRH6H5twV2EPUwZxig7DBA1nfbVbdfSQcAZLQuDooms+RFJmrT/DnUIge2+VKa2DODOzugEuF72
4rbAzoNx0Lp/lKXFebc1FWeCVAhF8+w6CG8F+hS6H8NQH5tAkP0UZxHT3va9LurqABMWLz+wtnD8
6nCK9Z9Lrsafk6ErKK8DIRkCc7CR2zVRBTpWdokSMIAOr3hMlanJ/GSBWHjqdLcVL4ieDXeFUMvR
b9o8/2KHFurfs+GG2U5jbPNMEGJLFT9yCl6jy20xq6Foy2RCtaqZbTQzUGv8bYdl/lAD5T20+pL/
QN8GTa/eq+61JWn9pPLGT5lCa8bPornaMwvZOBZgBuBrE16gKHKF9endOenbSQ9EWPTflnq05ZOY
DI8JwsZSYjmKdmo7V1UJqlv/B2ImFIXZfLkEdVHV5egletBNrRn0iz0FAMa185wDtfQHpaPKnFQ1
HE2CkIb6noBXe/twbkyalIMomOgc6+e1UXqKtHQzRLUe5KzKXWVEM0O2meodkaTu3/X5DK3m9pDX
zwvQeMxYOHZ0J4FGXM66xH+F5nJlBGVSLk+jWec+/hcZnNF+r/J7PTuA8ZSaGQSvtys3BD3WezIb
Gp1ZMpJXqcV8cvrkZ+Im4qhryVsFsLhQod9z12H6aRKjrq55WxlVQ/B3AGwUdYVpiM+Vm5VfZ42C
99sXUcam/wuOxZvwchHnQW+isrL1ABMdL/WnUvQ/+76wnRNtKkiMt0e73qgkiQib0ADkuaCjvRrN
mQV5RWwQNKZU0Msk+2n3HhYOaaKp50XEXnvoUgWOsJZW5U89G5W9R+s61JL8RBTTaSBg/7nOn7zG
dPrIHIH7Vo36uGSL8YlN0+9MdGvDSDNAYMcQOCxd/vkfKc1o4WZaZZCOkqlEl8qeQ+OQGvCXC6pO
XxaPS/f2yl7BlOSekYIKhuxTwoFZjag2NXpZIoc9VHluedImvT92fYslFeLvH4AvQBnN7DQP6nyo
v4U0Okg7ivB7lNX6h9u/ZetgwpBGJIVeHencavu2czfU0wjptLNjrBjLPL4Tna2epeXCzjpvDKWh
2URBABIoC75K5abZMBQHSkoQJlr23kzcT2Ti4VMbTZ9vz+nVf+TyKSbPkbVP8kZopmvxD9zcMFdK
GjNwpqb4SKmt+hwS/1REBLNAvggo9AfACeZ8TOuonfxJNA725C20JT+2WyyaYqfoj1Ffl7Zv2XD7
Aq2Gpf/28yyNVYkSKYjrNBcvN56rK2qbDaDZaazW+JEDUTihPZGPKEfo5WFnUeTbul4U9hxdDKrh
Enp5OVpioYnStb0R5DiSGOhAVFq/YPCkLfFHN51NOBNJ1HyfMo8eABo+47+5S0NyMfnvAtUcy2jv
GMgPvv5FbASk/IC8UzJa/SL6V42aN4mKY16cHRFQMH71mGycsEZS/ungXrYQLHJsIUBDCLwuCvU0
L127szDy6Vn9CgD9XN2E60Ae1rItcbFIDcoIX45xgIg4kUbeI0+U1H7kKSIm7Biy73Rl850O3tYu
lZEQqD0AolBXV5GAQNlTCZ1cDcIiGx9Us0ses0RtvlhdND9QBcVLK5/KIK4XQsBMifQfg6qWd9kk
hnPRtNknkD7lj7FUswertJJ/b++XjbsXXXx2J+UO0sI1gNE1EUDNy1QN7AoTKQMZcjRIGjve0Xe9
xlJI1U9QKuS6EDA5eZfbcnbDsp4jnMWqWrdR8RtBSjQdrA4/mqoa/rw5fa7I3HSpL6G+TxYofUjA
Rjuh6cYjQEMKFzCpRSrrwZc/Y7TNwXFEoxKM5fFnPRX1N1MX4itiDfbjBF51Z/Nv7TreG4SfeHZ4
Zlevqyb9lCsX6xELsvT7wnWiYz9m+YPujdV9ZzTgtuhz3t/+pptbDgYbhw6sJspB8lf9+dQxm2oh
Ywpsnry/ZR/soRqz+TNQ7OJcuEsmkCoIw9+2PTd/5fQFTED90ryF/Fx9Z0aTPftdpOagBNzuZcxL
DJZu/8St7wCCDY4IvXswCnJb/vELy4V2E28HJkeKGp36ufI+wJBDcw+BifrFMZdmZ59vDcjmo/MF
Qpy7cZWSiNTrR5xMtWDQywg/2XoWLymMPQPJSlvUgT4MaNDcnuTW2QKBKKkiNnnHa/Puj0kqraNW
Zj1rgTqbyyes5r7imTl+vz3IxnNLCPz/g6yul7SI3Wqi7xXMDRSqA4S2BS09LypylDG76b8sIwBZ
rN7otFJtvPxu4dLw6heYU6E8a+RHksB+PLL/ZzQJa9prbbynu39dYpB1HGhrsAfgaq3JRMpiakpR
CaJhoef3VY+n4pS21qnHi+cec6NflDyqhwJ8993bFxa+BvQlChxgIuTC//H1vC5ZUqdFqAVEMARQ
AyfULm2GdxDo2p2NsjlHzgHPkjSTXOtsJoAkFJubP2i9aGq+a7kWjk9TgqE0jeXCQAcLGalTZGBI
FejaFL3VTZpAlXgB9gIQM2De6ypkUopsjF2SVR21q1M0o//SqEvxoUbW4Xh7Va+boowFIwULN2S9
8EFf3YgVvbISiyY9WGx7mh7tIRmn9yi2jVGACgyLjEc5YOZCTRvlOZ1MtM+btiCJzWZdAeFvKD9D
c9a6s9PF/ddYbcw9vcWtqwJBYDq29NPJ3FdXBSAmgXlyiMdTBJ2s0gReIUvcPmFY9Au627ITIGw9
EZLahbyIKuOj1ZHqeiAn1kQJC9FreI658XXAxe0u7LPs7I61c4AC3u3s7a3UhBohbQ8+BHmmt5pj
4VjCGDSupmJp+uKbm07xg9l49XQEmFqB+0xQTp+HRen9XhSK8TC26Vj4SgxM0SdTjsv/sC9IRAFZ
ktGT/a7ZXwAPtJLdpwaxMpXKWY0srTsBb67TvwA0O96pqZ02O3aVsYznOBIQ4IjqE5ZnyMy/Ei3X
B3Jz8NG+OuHxA+xdi/Y278aFzj3AK4I/C3SfNW+105WcbLlVKePVuEWIUMcY251Pt4+IvFhWkSr/
dyRGUTXA3X3tbEtbtR+wccfIk2TifioX62ve9y9qUivnt47ExcoOkN1/LKDWr7DnhU3TRZWNbsCY
n0XkIkFEofzvpB6KT7eHut7lDEVPis8oR1y/hTEABqM1WjvIHR58Vyjqic2EFYMC/WBWtPE0WfO0
s5Kbg4IMlH0+AHRrFYV6MR1IkrjM8Sx1FDBsCvHUANyTh4L1k8jN6d6r1T1Z0uv7g8CFOgZIMl5J
rrjLhyPDnsbQawdvOwH/lDcYMahJtc4ojeVnp8QR7/bSbsTWEFHp9EuAoCY7O5cDookz9in1naCZ
5+VLnFc02QF7ZZ/gG7dHEMThs4ay3zFpdOM5nJz5c1vOe8/lFXdFYgeph0tLHlkEXOc5Md6RI1p0
NhFWpTkpCj5SDydKpgFRApjdta/pnfEQ9c70oytj/X22SM0gK4RH5OuJXf9WS9v9YRVJ1T1b+Vh/
QzkBQc3YmubSbwdl+lXXbu2dvMx0H4RpNcYDFBPly+3VlIt1efqYBhVTlhPQ7FUnWotnszNQ9Akc
rR7Vs51rwsX/Ty+pycf47YH0nqZTzxWWHtPeEGVQUqMw72//iuubhnIBvUdKGwgjI9py+Ukb3W7V
0IAjqCcNxEkrES8tch87ccf1TSPzYTjtEjxHeWI1yoLFZKUsrhmo06iVH+uhypSDKc2bq4U0eufR
2RyNKhhZl1SFsVbbFPfSPo1szww8vEqbBzpHY/K86OiwBY7dokd4ewm3hqMIhdgBcq1SzupyCVEa
k6QunEOWTrg/bDcpjn0Yi79KfddDYuNrodwtXZihanOPrkpeHU5y0tDCIYlu4n80BMK+VpHYiRM2
rhUpD07Qzcagz766VgAfu6AqGWRRK8XAfaFMTxT1Ygg+U7PY9zlqEj9uL+HWzXIxpgxc/4yBdYAg
7lA4OHLAoQLVEB8RJ5pOHWT7j1Q2o0/LrLkJjpPjdE6mWH0c2mn8dvtXbHzIix+x2jdW2CzmMHMi
Z0Qpjykus1irVw2yfdGeFPvWUAje0z8FzkBmuhoK7GCbU1N0A/grjY7yzBI+KEvNBaVMy15tQP7P
VjcN+Gfgd0Q8MkdcLW5F07DysgrchDJkxrmKM+ODabWLcfa0vE4PntBRkLW7dBnvdHuEUAusNszf
3LKhMqcBQyYvBk9hrraVGkZmQ1+avZu29i+InvnfJO3T4CeGPu5lxFt7mANC+g1ml7rIarCBtn0B
lYLBMoQHh8Uo3mkjUW+cqm2gu3O/w5fd+p447DEWaSnP0mqJzUiIZNASB2iKo2gHVA3c0deEKkIg
gEP59+2N+lrEWn9Rhy4jBS7yVdAjl8cFsTTA+T1HlHSdf5rj2HdB3YkejFaW6Z/EImbT577Cagc2
TXEeGoPSSwEAM+uG+EUJx+Fw+zdtrQCOj8SREBfgeckv8scJXlBhi2J0fiHxmP2XPGqGoKKZDi3b
0s63h9q6BZEjYqnZzaa3pku5iPOLjBpoIJKx+ZFQVX+oUFCLd+51uYirRabsL9urZJHgaleLHDoz
vpUFyJjYsvDcxjJZ/YWiL2KWnWIYfqPk6o8Ev++dt3LjtALAA7ZAiiZraqvnxCyNOScMcIOxMt0C
0Yi4PsXEleYJN7wl8ufZxkVGV6voc9dMGSbeY+doOz9iK8jiuvBg7MHFlkTsy89ZL1PZI7vlBVWY
OIhzD4q2HBoH2LBf9YvyMVbyXAST7UTYNoNMiZC5t5bxYIlOfFbHZfl3zrLyOxhbFrC3Nbygzd5x
Ih9HXqMNXLWFYObMSXWv1PEIbMWosONNGiCebz+aFgGrlOCRVpjrrogihNEOtVT+mQzvQPsfr4dM
XX7ZSa3tFJ+vzwDeIYwEZIMWJ/HU5aK1ozGVQ9jFBzoD3ZMjUKFBujXjKYmLnc15fcExlMvNBlne
gaC42pxa56TVHDUgB4e+Pqe2FGt2jeKczrgXg9TYA8FcnzmqqDLYploKLHQNwFHIqfBHSpSg8FBr
jDCr990+2QM5XS+g9NqUBrakich4yF/xxyVSL6LI2g6SiIKqK6XilBefEtU7o+q8N28LhqIKAA9f
plBrgJo3DS42aBON0RJES1P1PSAWqVDiGuXp9n21OSs5EMsHVmMNzw8HAwNxb4bmFNrhKcvLOkAs
Tz3qFdJmt4e63hYo2r3mvbCe6IMYlwuY9NAqkzhVAl3PUNRLPGs+CiWcQSw573PV/H17uCtZbNJO
FaAwwSL1dahFq2tCRUgV9TJgfkvKdeLTVkEpuQvxY8VDAIFKNN7VTrYFY+i/kNcar/e7zlK/uwhB
427iGHPne21j1ZCfkn58N+J5rZ/RQcMNx1/KGsuZnZ983SWkC0DiRWNe9grXBfqQQLKnIaIEU1ja
n+xmmj6lpZj8useQkJ82HCLPKe/sxHjQEWN9jgSCybd/w/UVLykCaBDxfpHGrhFl8WyNJtUlVE9H
G2PKUiLU41o/JU1eUgar9HuHa/eIzG/ylLWQqW4Pv9G2YXxKS8yf+Ahk8uUucWLM7IGBItKfuhIC
BjsnSJDF/6UbCpYPaEa3fh4l5fd41pqPsbmIE2Xd4ReeAg0od6M/W2jSnspsGMJj4mGkd/sHXr+8
/D7ANijIkTdedTJfS3KJ6ij08Dz3aKZhSl6gxZgDxf0ZsYn5oLV5szOoDNEun3t6ZxqSxHwWjtC6
Y5eJtsEsHIl2sizrW1iVJe9TMxz0yukOs2ov970Qc5AoQ7wDuN+6H6R2BeqKNKoIWS8/Rw0ZGLxm
hlyspqFskOjOwctD98Gwir3iycZQsjFNoIrultx9l0MpsS6K2WRlITkTqzljClRrKsfpMJZNvrfP
No4agxGhwcLE08Zb7TMcmgV/82hEujO730VVdgfalP1B7Wc1OWZ6Fv1GNccLT6OJNhWMcMvz46nY
k2zamrUUIoTNwOy57S9n7WlLirMZPFNs6EQUeNqk4QYZh85j61r5+fbm3RqMzUsrCREbsvTVYGXr
aGHf59HBy3oHKz8Vnxx/wF8VNB7C1nuoh63h5FXGWZb41HVLZSh1tS4b2Bq1NwKFUbLyr1wFkotI
Rfft7TPjziC4p+xGjLNKcijh9pEH8CVQTHLWzHTyu6QVWHBMqL7/h6Fo/0mtK4kw1i+/WNiOFQpX
RhhEU+JhNbEYUdAmQ/6vkth7b+bWCtJ/waseoSMWUf75H0EHpPYuxxQ2DEwzGvpDAaG8OSOrjC1i
7ubd2xMlKrUgmRFoA4TGPrkcLjVqPtiohIGOcdpzbI9pUGZ4HhAZG9HOMm69zzpAVInXo0QFa+hy
MKEjytO3IgwSk0rGI+9h9zW0bOWTUWnF7yVM6xbFntp8R6rqUClHYxYDN82tULRZpn969NJDbsBo
wsCBYAKTGNtI3/cYX/y6/cE3f6nkJrsIbXHrm6tjg53aHKNAIo9NXqFjkLlwsZWw6o5J7ZgfieB6
zY+WuHpf1Wo8H2ZUGI9Krw2+CNv+nSVQthSYPnNDY1t4xPtxuXMoY+wBCjbebo41fwGbQ/ZnTViK
WlTOitkimIsc5dh6qfME/8FDLGM0jpQ/zQNagvg710Nr+VkLaeT2Qm1EePBvEV7jwLNSaxpAJPLR
MxMAfUWb96emVwaQ7zyL4TS9gzbyVj0uAjzQqDxLcP3gFq7zjMaaqdt6XJ1YFD/oaEUFmIITIrXZ
eNamt4uCyOHkQPgCMO76Ec4XVW9HFefBpOvEqaF+doTzEN97E4YptZFWBdYrVv95GbLqW+R4xX3c
DvZ9MyzOTn4gj+EqHABUiSgw5XEQf1e4arQDevSnlcAY9OVB+t2iUGu2d7e/5sZuIsnn3iZ05qCu
NQqIfRQvCvX40GObeJcucfRBSUYPKcq8CnKAgqeOH+3PHYphQuvfahTD10WGk4hHvlW0yFfXQ2Eo
vWvMgG4wHNROOeL/WEprKMo1sXmwakv1XSRHdsKCjfsW7hb97leYGtO+vJM6bZKqPqSutRY6R9Ch
6QF/OucYjvv330YEghgBlU8wipyWdamo4RL3OInxQVuaRQRgP+yvZj1OD42pxkfdS6cncxKLj0wx
ZYExhdbQRWJP72FjxmT8NqmzS2BJCfRyxqL1ahT77OggllE7dyUBJYWT7GdPoLZ348sMb7VvTamq
AYSFXr+6VrMWWEA5dPRjOHFZeV/RR/7c2Ep3LkSa3Q15W/+VpZ0nH9YCa3IIvPdmU8EUyazw776G
Ej110E12Ep6NSwsui8Q5yJ9EMe1yARpADqaRAKBQPPHbaEGXGFHsHu18SM6l1047d+TWepPfkJlS
koUVsgqol9oEAVnpGEBMBa3fESsk7ucaEkxMa/Q/zI2SJ8gr6r40Z1aDUVNtEY/vGaxsVTLXyXvy
ssS9Lwv4tUFjdMvOgFvpG9UREOYWPS7uptV2Alaj5BaKHofRiLXz0BnO2YHVegit8IzJyXswsLY0
FcruIwIQv8Lo833bDNqhRZbtITHQqhyiCvG+0fx++zrbWnjyGEhL9DQJSVePeIJx6eymhjiUaume
ksX+1qDJdmj7MNr5xHKO622OXjHRGk5XANjlMfgjaKOqqC6OxSVCTfq9HXf5zw5jXQoKZffkFZr9
Yjmw/T1HyT68eYo0MKiAQfPhq6/PcqjYZhiGRXRQCmTxpmlBqb8VsO6N4T9EiqDoAanQnJXk6NVq
Ajvy+q6qo0M5FMvZwpz90Y4hLqVtsScesPHaUZ8yOJqvbb919X4OUePP5azcSAufjTgynstyid+e
GqHXLSUTKb8AjF1NCHZQnNXWHB0KMUSY3zS9Vx+TEfv5Vqh7XYKNO4djyednBekSrENfY+hA6Qgi
FyrX1pOXD7xoczEJX9Te0BxCxex2dv/WiMQM0iBWMufXlOG0mHK9MLjm57oMz0611AfojL9j24ge
wQ3t0T62hiPpQ1VDOs3gFnx5BJpIXYbasaJDW9fKoas188g91PnxErtf0tYV/+HrySwC1QPoUJAe
LsdbEPMJ29KMDvZIlJuGVGDsGcd6rIX+Q1ILChPTU5VAkJR9tVGKGg/DwZS2QHW1HERYNoGTC+sl
5HF6ezTCHnm1suXKgtJ7OStn6aBcFUaGfLG++FHYK3dqhP9DjHXP2+s8lJcYTLrIgLVYDVUL4TnF
YmaHeazb94ae2w8Yvo9PyaKMO2/ExkVMW8AmqYUOwNu0eiLy2s3B1ov0oMcVugFphwSTWTdF7afD
MO0sofzdq7tYMi6kPS78gyukpTH07uLQGDukllp/BdVSP7bRrr6JfEevRkG/iqo2wipXPDxATTSk
RJMeWgie5zlxscuokbMaFxdDPljlvtNoKLGmU/4pbpy3GqQRKkP+kxQ2ufe1tS9bzeesvGRMD7Md
j2dQqy99KPLPCIB29+WUhDt75VrFE/UBquqmw3AkfGsA9EQvIjO0OjmkeUNwYXehSW3YDsfDFHr5
c0c98U7pCufYm6J+D4aw+NQCwHuKCtMUQZnXxt+mNYp/br9+G5+aah6+TgAlKOitXz+t0L3GyMvk
sIhBBZOoQC+J0z0qy8bjzjaiuw2MHpGJdcsunAmieixL+NQz8FCg+9ju6SQl6FssqX2eRsd+tEci
Gndy6r1C8MbZoY7GZUBqRDV4HVrACJmBSKTZIcvm5N/CUaKnaKztB+EWOwW1rXnSMgd1RSEBSZLV
Naf3zlDwoUFgFI39QF6S3hMLqEdq9sZxRK//KbS65EwQYN7d/o4bbwfvL30bjXILADS5Bn+ET30b
q5WVMEf6mOJ3Z1ntcZyNAY9hq27v+nzcQ4BtTZWKM+UdZgCZXv75HwN28WLDOwLhnPbqcKLvO/ht
IqDHxRmOikntvoTDUvk6Wtcv/2GqcNQ0olLgTGvMO8mOQImHRTYRifCRsR6/tO78Y1an6ewWnnN/
e7it3UPZgC4wubXkEqwmOgP5MZMJeYDBKv6aGisKKDdjjRV3+u/bQ219ROnWTaghI5y1imhVIBdY
LGp20MfChmNWaH8XXZZ/GDQ6qIadeTsorevDT5WN8gzEKgr6PGCXUxPN0rRDqmC9KpY0wFmnfNcO
y5665/UCXo6yCjNwskuLMkONoNEz7ctQFNTWtKL7MI20DN66gFwxoNx4UfhQpMuXE9KUZm7jbJGw
0dj5hFLrD2Up7TsP1PpjVgx7eN3rF0x262m8kL0BEl6XDs3R0upUjYqDK40ySpLU1k8hqb1Tp6VB
+QXfYt8aZe42YUfLc5aKZicuuN4y/ASP2gB9fICVrzi8P45hFWL5oyIIdADh5rYHvTCrz9bU9g+h
4SnnDIWaNws0YpEjRTNk7wXKxzpKHQqTPovLiCrdtGNaCe28uLFHA8rck0LY2jkMhjkrjW8gGHLy
f0yuNauG+k5dHBCf6egz0694hnnX9H4WWt4O1mPrMKB2IJMZhLZJnC4HAwnWuZE3IohoQnilH1T4
2D6LvTBAPgGXUY+ckYzjuL1o261OQ4qUIto9qH2JujWpTdmDn9mDTXt60Q+JMXmnedazY6V389mN
Q7r9oR7+e/uYXN/dvAL08QAwUKi80l1SnTR2S1fPD0M5eL4xkkkVQEHuMaVPgtCc5ns2/XxQ53zY
KcJubVepiE1wRdIBhOdykfGNX5yw4i7oUnd+ZyXz78zSh9xHZtQOMD4Zj7dnKlOm9WqjgyAldnj8
AdddjpdkYJQjlfFUZ/k1aovZ+2UxFk9T3DkBQsyV38ddvEMV3VpeiUF5NbuDtrwatEScpM46URw8
k65QGxJOIYmA4Epupc99r6XnVHjiq6b00dvrvw6iAVJnGFUoWY69nG8hqo4WEcKwStXHgaEU7bs5
xhuoQynqkBVWGdh2Mu+kyRucIB5jOu10Q9hS1EMvR1UKt7IHD5FMirMoJhWekpmByGzjB1dE1B0j
ACTFvYJyaOc3ToiVEI68DXjkQYqttqO+B26S22j12YGDYJQmGcoA/tbLQBDYJypafovVaH6dOssD
svpoV+ld+Pv2DtucvGfS+0OoAebNGsJtVVFrmfiaHLLUHg9VkqeVHyNcUPlEsjyolhieyjFevoE4
JwojYRxeZivqz7WZeMHOj9m4XWRvh5fPo/uA5+jll5jTLqeMhpZ17sQIKHZL/n2Qv2LSQnHnYmhP
1O3m9xYKJIfS09NTY5t7rJKNi1RmOMCTKXLJuOnyN2hdiGS5wm8ALTBiiDDgxtyWd2+fKf5JDPTq
4Yp03eUo3Ja5Eqak+RHBn/pcx9b4bLqzh25Bk7LOxMlx6VsEos2TYov4a5glzYj0ikmeefu3bIQB
tJqlnwcLDxditehToswYRUfpYdHa6qEfdfcu1fLxoSiBiClGaDyU3ZAFKD30Xya4yjvXzfVmB5lI
Q5iGCCEA5ZzLlZiFqdXVgJzVMudgobEEDCZDif2hV5rD7ZleX6evpBI6LzhEoTwn//zPBznrq0ng
cBuA5PNg8mrV16FK50NYT/m9gmvLN3Oy1eztu5p6DgoYEKFJ2fnXy2G7stEmTBs8/FI6/a6F23NI
IaQ/Q94aD3ircrUttv4JfsXdPLrloza1+c5vuPrGLKwt22q8nIBBXsW9/pi5krVt1hnaGMyaAFaW
CkCh6AGUGXypQXF8zV2sj3E5i45CfTMVR8qv2f0bV5/fQJua1iVpCAnt6kOPCvAKHWwPEgRW9JDO
XXl2zDo5xonivIx95vnevGumevVivw5KXxbxAykzuEp/Wq3toqGqEDJUygqtk7i/CyuzP7Zz/k2J
wuF8e47XZRI5nlTagVYIqmIdwsPQHgyknUeENXPva5nZ1UPjxe1DtSzzwUAN6q7z7PGBgMH50PRJ
+IIPqnXXd17/VE6q8aOOutna+fhXD7qsJwKso0Uv45Y1KJLrJEVtsZGm5Yp7KspK9+Oo6AKzySbf
8tIxSB1EyfQBG9bby3F1tuXIyD+81mcI1lc738L10+tBCARd5kXHuqmbA/T5JJidZg/DuDlJWaCV
njxyzMtDltMhNjHXGwLHbpR3yC+qPmRe7a7Jk+o0ep5yavS68VW6vTsx8ebIDCnzeaL8tfCMZy+F
4lVM0rUGaHvNVGvPBaixn7O+lOdSc5sXTCybEJ911diJ+rcWWH5bMAr0c3lLLmett1XX2CVjE78M
TVAKw/innxO616XppXudvqv7k6SUBwKnMEg7gBNXJxhphaloJ5gUbl7l52WIAWIKjHU/jWM7nksj
r1+cucck8/Yu2hyW2ITMgzb9lZwmGvKG10zpAIU2X86hMdp3ejFh5pos4ui9GrXkotnZuhtfFWFH
dIBBIwDDWt+Y4K9JJG1EDNu0SbBbbvoDLvKGX0PLglUwhL8MZ4zuuyUZTrenu/FNoZGgZ/uq1AIv
/PKb0iLXBhgE6NgWanEP4z997xpj9q9WafrO1t24Hanl8h7CXpEdotWhSefa6Ih2h4AQEG2aAdsl
bDaq9inrDfO5KKPmy+25bX1K5HIp/BLfSmDr5dx0PUIPp60H3DBj8xglc3afGR56GmrRHEUTohg4
ieKtTC+27SvagRIYN8T6TuY+djVg/ANIrHg6hcjMPYxVGz3C+I7/w7ejEwtLB41ZmjerCo7Kctoc
xCFokEE9i6RRn92xyQPh9uH320v5ulYXWYKcFnQym0otrdJ1VbprLcwdnGgIlETr3/dKmoCa5U2x
AkitXuwjrCia02xqve3Xihd+96Ih/ZiZXjj6SZT0MNDqFBpKaOjzAZHN7IOh6IoVFKMaOw9d1jre
QclC8y+PkPw5KbLoR43mPw6AHV0Gf6YM/GYwGfVYglBOHHxPHqrVdaalbaXGg8dV2ifmU2907bn1
hvTYal77CCx8r2v/alGxWkMpqSw3hTzpa6ylrc3RYtSEnA1oChdrELzj/6Volll+koVj9LB0Y/rd
YSWXu6HI8/wlqedsPFA8RVSzd0LxwR3C3PMtvUDagxJsN3+bsmlCx8JCythf+mX4lA3auBM1b5xc
cCSSQ8n55SZerRRt2MyOQ2UKSNjgnONEF/1qeqvGmVJ4ceSj5SGcnUThKjPi67CvqdGTKxKzy9/0
RxCp4TfWjK2GZVo1Vy+R5/3s9FLf2dZbg2DlSkVeKghQa7kcJG8XoXWtTsgQZ70fF6YNGaZIj7cP
z8Y9RNUTfBtIBkBNa6DZUlWuUDuFWFQbljs+6XBvLp1UD4jmuyVHwzyNPW/nSdm42A0aOJQDpVsv
6cDl1BJz7rx8IQ5Lm6b4PcxLvJxCxTHoN6AAtxP0bc0QEB3aNuwTot9VFUcdltZIIiL+qhLYpuWz
Wb10CM99a5B+RPciaU5uE9kvt9d149WkngymnYYyiqFrtFfSjtpYQicJplLtuiAqbPGSzMg/Dpjz
InGWWemTaqbiOetGZeebbi0vKD7gixB6qfCttidoPaEVHpeH7Aoe+2ZWozM9j3aRhEBl3HlUtvYp
G1Sy7MHxX9EzCtWbwCzFU+AUhf2db67rvprYexXHrUlJ51mYMcB7YWdf7pnF8+rGoh8f4IY3Y7Zc
tY/DVBkPiG0g6Xj7422NJWXfHXq81DbXTfqJ11mde2DOPTWugxVPhDutpjZPSdq0/+EsSHV5Hi5i
HWct3VEgGQmuEQOCRkM9PGR7BDOd3odZ1ZKdk7DxpUjHuLTp3krs5erY9eMyokPKSTBUBMjbygwf
06KpdvbDxoVMARFHEPh0EnYnf8Ufl6NhFp2RzyO7r47pZIyV5tA9tLrct4a4rB/mzLZ3gv/r2h1O
feCBiVBRMKQWvnoEKJ3UPEnugM5aJZQjp1v9F8qU+YyO0/wbLz/wFVrSVqAsvClXD6mI8rNaK60O
G65EbOrN+0dmvxBN5M1KYHm5BHEeAbQqEq5uyih+Ms0O2IC+PI/ooexMfWOrgtzi5SPpojC+JiUn
46Qn1DkGLH1L+2y1nf2lrxMDqlya7Qy1caVZVOlMOpscdiAXl7OyKbv1TY8lERB+8+T1+a9Os8Z3
iqNP760lVe/cGt8CNHaND29eTjrUUjAES0Ep53E5sOhYxtBgjpY1x++irDIIJ8RYZb6aG/OOyMbW
gpLPSEV5Hg2UCS8H6x1oyf2M1ELhtOmXNIH8rCqG9QRMN7m/Pa+NkyJ17QhaKcuAT1sNZdaWXakY
EsDRVMZ3c6vpp1f0aMsOPxjNuIdL23gJGc+RDSuEYUGDXk4t9fTWqzQLjduiH04RFTJfGeovthYb
d07mTfeFuuu7JU/eKq7kWuPbES5hmrgGntqKioCpGPpgtsw09yN6hK1vzp79LkLTo/JLY8i/Zfy3
th9VdflZd9Nyz7dx45NSbQM6wkmB1OnIjf3HjdR7oQZ1j3WOrDT/JzaV9OOsevOz7XZiL3DfWmOK
XvQ46a0i/7RaY7uxXBGZMXkdBub3vTFZRyhSw3OCK/dBis0B6M729MK3FvnPQVcbqdMSbYlsEqDK
LnAMW5z5PlsiWMZx6uBanohHxS5+5SS/Uu3tP7xgNELpt9K5RpjmKpVNVauN/4ez82iSG0mW8C9K
M2hxBUq1YDfZ5FDMBTYccqG1xq9/X/JdWChYwTg7u7YH7jIrEykiPDzc5eiI+xiHclSrE+32AqfY
oj3dPzFbX5KuD6oSZM08Lasv2RhhCJbE6k7RMF/Ugrwrowvl0CWWujPUrwaa9c6ValrUrOkRuAk4
8Pwpmg71Qd8erPa4NFXytAgteWrUKP27tNEu8Nykrt/qXvPNpL/0VW7VXm40MT0MmXmWwTsR9GL9
wAlhSci5e/OfqEdT9f6ayI+7/p204smOI9nPaa3ePmdaNAsaN9p3cyF+2FM0aR6uwPVbW9H+jfaI
+vH+gBsfgW4Jriw+BEuzDiPgjBddmnCc6EzDqtLJ2nc5mPLJbsLly38Yit4mSU2iJLM2MNBH8L5m
UHoUqxvxphcpPKh0zrm36kHfSSQ3njceF5j7rCIB0jrlplxQ54U5937toD8tdAqOLef8U18kAkXM
orpUkCm9ZsKg7/4sN+IyRiYqkyo84JeruEybWwBvc+r9TLfEBftTy3dpINjZJ7dSTpAiwBQk3cOV
Xb/y6vrtGqwrMo3FYEOLXMsfrSZ9b9v1eBydUByNUARv4+Am3qTQ7xRWBlKPdrHn3bS5daRHlVTX
lAjq9U9wZ91oWQheA4VTa4SOcRAOKS68wflwf1E3h5IYP5IaNHCvrbDaUKFNKnHYpe7sXHATSNHw
TNUTt8ofkxPkwlKmp4tICmivmTSOEmbRQlHQdys7OMYDcFEXaeE5jLre78ifkRYv91ppbvsyf40K
MRpxQ+kwudo1S2QpeVTovT+gpX5acjs9Iju4vDio0V0oHtvzqSqN+pQ6iY69YpmVkHGD4TlQsvGk
a8l4HsSIMp8d9tExg8dxKGAX7AnLbryHMjCXFSf+i4N1/cXrxgmTMFM5VW04vPbxnPBMlO4jfYHJ
R4QY3YNFpfFy/9tvvIdU+UioiOA4T2u2iIFOAlQqtlnTT8MD/SbNtzRZ5nfKsiTnoc9T09OCPnhO
GmQERNRrez7iW7PmlEnWug7OuX6npqQD1omIenQxOeesdaanJiTHC424P9QCr41FE9kOJ2frGpH7
AKUCMCn24vVSx53WaiXwvD+YpfMuxK/E68Nxzy1k61xRcwctkjcJ+OT1KJOhVQiHc1kZdd0e1aoo
/q3z9meQ1N1OInkrpiVZXGQbVDykQsuagNAH7Bka83q/agPHQ1xSvFZF99WyuuJFE2FB7dLQDkoo
ZrReCzj7StniCl8bz0WaR9/u76nNeUuOoATKqL+sQo9yGKMh1eTzYAbdSe/Ed1Rnh08UQMqdWsTG
5uEJMlHaAGmFhLw6MkWbasTmQeenbqmEXlv04qHQktbw0DBfXuOm1D9gcrFHJtuYoGTRgwHicYMY
zmqCS+L2Q7nUvT8Bz/2tBrXjTWZnvU75tNv9vjVFNOVhrII3I1qwilkiZP0D7mEyn14xTlUVTX8h
ZgIwoY1WL5tc7YNdF23gjV3bYXyF8uEpje36Af55cXaNcp48p0gS4zgYvfvgxlSgDqEoxXE06+k/
bHnodbTNSW49mbuczW8PZ5WpTRWPLmbIESBs5kbxIUuC5Nkamr3eqK2PYHBfgHL9KtLLP/9tqEnM
ZS/qioWpaZqLpyr4HvVV/GTZpb2zzTauC5njyoiATX0jv9XEschDhqNqwoq5rZUf1aDTPt0/NhvR
KVQHqTAMmR36nvzz3yZUzyPOmD1G0p2izYj9jrn7nEGb/1ZNnfOSiLT53/0Bt1aQ5Et2mBE00Vl8
PaAxm804lzqnB124i2F0n1Qh8LqJ2z0pts2pgRDSz4O9MyDLaqQoq+p6ZCT01QgOaV7z4zBAryhT
poc+KaKdV20L5ZLRoYyDQQxwdrgecI6MULNr1pIKSwDhUYm+TChYPurGgHNDA7XmiLOD8lXpTf05
7QPxInh9L0Na98qfI1zE/gSrsr2IdGz1Wdt6bAY8HdE2HJv6NQty/VDjZB95Vp/s+RlvfVEHbjax
OT0ZCPJfTxvSvE5KyzpXeRjlPtoD5mNbIpzo6SKd3u5vn62bCYwAzB7SCnz3Fcg1iSYTC8Urv0QI
6luc9unXGlLKh5Kere4wWstceBpVuJ3XZeswuioK8BI2oANz9WkNu+VvNo3Oz6cAH9kuDU6iL5XT
/cltxEXSlA3qC9OjOrA6G3rc21bcMEriduMhGBPFo52PRuQ5N30aTNPnoMvi57HEnTowhz0cZnt4
ChNk75QZ19G/CCcRIO3FXZDTGV1MZkXT26wf9aXrHha7Wx47U+/O7uQK6rRGsHN+bj8tpE5ODYE6
JLsbIZNmnOqkM6ATpOqyfJuGzDkGqPUlh3JyQYbzwB6FN5S2snMF3u5fsh3+DRxMVAaf93r/Fo5V
lkUUjT4mO0A0c668b63mtTE5qve/76+I6BoLoGDIqSTBgkkI0nc91CyySU9a8BEsaxvzOKJi8V6N
sVv1orlJvymNpZ0DzRZ/T0tSvFLG1B7dOImeJAb+tVIH8Yz0rfOxUII9qb2txaf0gPwo6ZjEx65/
GRySQk/toAcqCej2aRUMlxrsnkscqNoIg0jH9OJ22WN83W45DjPQqqTacYOsDWg7zK1tA88v33XT
vPbKxZkhqbdW+w3OoWr5yCwkZ32ohr+jBa3MU6ovmFHd/yq37wS/AbkpADJuy5sC2ZK3lU033OBH
5VCfWyUbXuKwqz5rFK4/Uaf5YxkPCXLy/6M9D94dLfjXS73YUak5MTDvmAM7YXCUHqIGZzOYLdbO
kdrY2swIfgesL3bbmqHTo5ZsNxl/d8Zz7NfREMJncSykmoq9BpnNoRBHo++e3A6E/npWIukKqzaA
ghQ3eikd6aiUu2rxZGn9rh3h5lhcU/CB0CMmdLkeSxvsLCwqUmuQErV5msyxci9liqm94hbz5z/e
HnTmyo5SSNDUa1cnI4rcWBlcBqtqPBCCyHhJ9CWID9Fo5wd1HtO9FuTbtwY1PeAsgkx8OnkMrmfH
KxDrmBEDbELgeKHLEYZ3xU1wf1obB15ueKknQFUTcsb1KEaTCrObSCdmRIGnQ+Sge+FVUZ1e5sl2
P8VWox2TKij3yv2bs7PgNBCfELPfgP2hZs0YWXPRBMIZfTcu4zMcDmWPZrm1R7higey41OA7yt/x
W2Cr9LTjgBwD8OgNLNoWEm+O7IcfA70d7i/l5lDyb0PTU8Z/q6HSKguSkaqUr1dK6BMlqY/5MPxr
9IWzg4FuYIRo1VElIeHmpBGwX89KoA8hQUQuC6et/cZoyx9lsTiHrDbSh3IR1rPRGW/hMKrfkzhe
vuCMtNeMt/UBCVI4E6hecD+vZosqttm5KPX5EV1Ufmgtywml7mRnTTceBkp8VBBstNcoTK2OOI5o
edlkOQzOOVp4BsbgYTDn/KiXTv+uq90Ws74OHBbV7nOtu3sOQ1ufFOYopWE46MDbq3hPrxo9MgeK
Nf0SJ6dJpPUBXQBKq9bUHf9890DchDQvYw+eoOtP2kaTcPKixIS6SEy/refkMJjY/U1G/ccthfzt
RB/UgWhD5z5bfbqwo/JcK5D+UF1vvytDW/3lRkn+EEEN29mpGwvI7qDpzcDWhXal1fWSz51RiKWi
zkYWcjDyqD6KyR69fGzdP3+/UVmzCM5RH+VOW22VUQkG5FFAE5WFFyDWugF9bal/64C3hX6VYiJz
/5NtIF+y7Qe1EgTXIDau+QxNbmaDIt/VIsHWzMuzpTTf92Ic1WPZTvW/VmfEHeTxvjBp+0vsD3Vu
q7RXtoH9OqXYhhxDq1D7f3Z+1sbRhKxKB54r++IpVlxvpWQyQ2E53A5ZMdUnMVppfeq7EVc2Lo3q
p2VCJ/FpQIy0z200Wu9SLJl6P8mi4sVIcDh4nszIpjiY5crHTp/Saicc2TjUEjdBFJ4aB/HI6lQh
lDOZSpyAnkCGPlgARD668MbRrdPXuMZlkWdKvQxz3QOA68ZOgWVrS2qagWUTyK8OxfZ6dUrbJCO3
mHAV4T0LD108xaH6XektdQfp3RpJl0wX6Fa0FLirc5a4WShqkjT2HnbxZQnsCesm8s1lGnfuyY1n
XCaLLKvs3YUQcT0pnWgrQuiJYDKq56eqCWfC2MaBehHr4bnWZpy3a1D0+ztN/q2rPAb3HYPHlQeP
nGEVE9mAqi0NbgNqZPHoj9qUfbPMstghtGxsF0axJSeQi5EGjeu5YU+kJoMBoUXFIPeQL532FLWp
/o+bJPZJdEZ0QrTKOsRuqHml0hpv9yf5iwO4nqXqcrPAxpA43GrDxINrZDTVD3434IB90QIacnx9
DoKZRjs1CvygpjHmaPeVMI5BVHaTh+tE+zOhs5d+2175uy6i+lziQXQagiB6GFF+/asVaWwdw3Q0
2pM+Rprw4ixqwYdGrtFjXLZWdZpBw+gjNLMxe7RNURwzPXTLnfndZqOEEJLjLuEG4JQ13JDi9tVZ
REbYmLmf42o4u4ElC7gyHXWFS2UqxyRqnmlHymFiqfKqQy//ax5bH4oO/Tuz+3B/yW92s9xRqKr9
6vMnmFq9Gok5pDElQ6CkcDafOtSgUk+pHeUpBHc62Z1DKzUB357GhvyQVx/617CUwIhmANfX0qCV
jQ9ZxsPhh7Prkpu77cloIbouwWxDCE3bnffj5n74dXAgkzAWNIn1oc2BrSq0zAGsa9s9V/UwXrKg
z/3O0aadMH9rKNrVpICIQ8y9Jn+Q3CYQ0ylWSOvmQ2caDclEP+M9re6xruXtvV5FqADU9UgAJQn0
+rj2hWa2cT7QruU0QUmrVmf8k6dq8IWmzPaAVyaqikkyvfTzYuxEG5tDo34qKS5QEdalc90cy0Qx
Rj7gYkXo3mqG51TJcHamMXyepHR1XjeZ107VH/sR8SlpsOc/oL7Me3VHpaLF5KSFQZzQOOd1mbag
DW6NxyBr9qSdt3apBjOU/kwUhOg9v17fVG/MxHTnDtfLNvMAEufD5CLBmZtmdlgGS9up722OB6Rr
MRpB+LqiBhLJR6YM4CuKUI55Are9NgyMcBysNiny7bXzb45HRsha0iPCfXQ9PyKuZBqXWFq8p+Nb
19fuga7I8qGxQggmzbznBHJboefb6TasHJg55DPrBdVEWQOH50RAHeoaJ0VgSnOKBD1Nvt7b5mue
WLlz0F27591xRfhaKkY3vleifmH9k2gcvaLVC8dz0t7BAqGgVZM/1D7Sf2/+cUYifyxi979MfcmH
V6tD7jmp6FRQN+G5P7qTk7wEMVkziW329f4tfJtlMhbEIRJ01L1JNFcnORzjIl8qQeVEKOIrZ7b6
mhqLcbH7Wf3eNQUdsGreUPXiEngzhLP8VJWmd3bita39QFLNbgB+QTRnlesGM30ICbLpvpIFyyGN
4vmd0WnWFyWI46+Vo2Sf7097azz8WWAnSw8hVLSu9x/SjRnNbA3wd6/3r1OQdmjdL0OL602QpIcu
rvZoCDdhFOvMhUWzoA7iCtR5PWIdppVqNzU3ZluKT7RBqh+iKNiJoramhbIpHE++qCxaXw+CX8uy
jHbV+aM7W49tnX9MWihoZipIAKZBu9xfxa0H5/fh5M/5DXdRVfikilN2Psr9+SGKNdePkHU9tG1i
He8PtTkzAA/JVtKpXq6iBafPBzunAO0Lp5mfwSSVDyXh+NeKeK70xMwV7P35iKABUoGCCxG6zPXk
lMC1AvL4znecery4Ttd6YBSWV4SmddSgFe4cgdvWOXYI4opEfnBGyHBXU6SfzTQnnTc1GiY9Oppd
q3/QwHSsE1Xu5qMYqy7BOq2e4iOmzHN8JMIJbc9siu4vTOtm20N3Qs38iAK8+cD1Qcd8oWlD5JVZ
ZelerGTq+yRqIUKZmZY+JHi9Gd6g58mP0cBD2BuQrtR2vtvWFgEn4w5Dz1+KsV+vYsuHsUqTVXTt
Bdto4NxTp6fK2aXcvJOobG0RMFugHAWVRdCI66Fsp6jswqSkVUzpfGyG3PwOQJb6o2UKVIC1vQx3
a2qysYfKNvcIGeD1eJGy6LEaLIynAW4Wotf9DpmQs2EEe3txayiEVyDPoYBHj/NqKDXMDEBHSrx2
FsToM4/1czLPNMK0RbyTz26EV4AK5JI0NUMqXVfSB1NYgzFHvd9jcP4zQM2+9CpjHnxLEfUj3Mv8
OFZKeRjNvg53jtzGNMnZIcTrVEs4e6s7smmdNC6rAsxAyyvPqs3ukkKT9Gx1TE/3T/fmUJIlCC+c
YtTa48VW50avC4KNOA7/N3SlftKqfqAcNSY7I8lvswqV6WLGtYbKF7KYa3ixSiPasRUe2LAQ5TGR
nf+GWe2ZAmzNx+TeAEblNbtJM7h/XTqzmU9nol3qRXUzfq07bRzINavs+58vHs8YdVtYZ5CjVt9p
dlvFxDKu99G4i33Rj+1jhj/CC+Le6l/3h5J/1c3qye5E7hD6EdZt0hOWiVaSAa+oLjaRmla6Z30Z
+lOajqaP/rQKND3+McoopYmBGIlHQCRIpa5PNhK+zVL1DAq3JXjueQYQvh210xzQZzpAPNtJ3LYm
ScpGLsPel3nN9XhaRJOLjcyU31tdfRyNfnzDDdy4sJ3sgj6qpnyI0d/dSaQ27kupzs2dwgMni5PX
oy6T0ZoAcbw3dWMfs2J0HlyEZ7B4RlEPIupwvP8pt7YolROKUDzfwIKrXZMmcVgiK936Zb8Ux9Tu
lUspxn8hcu8VFDbWk45tCq64GIEBrhveZZWha23R8s7Bao6CSvuSGhni76Wi0CpgK43A8rPTjL/v
z3Dj7pTat7J/iNEptV2vKJdpUDcyxpsafTo4iTA9dcrKd2VuLNI8QPeS0owo4OT1Tv52K/GC2ilp
qXyGgHhuHA0azHHcpsfg1Gq68i2lBboGcRjG124AgcYFRfftRMlPSd+VB21pug+tOyJ2j370v9Ws
NMdQJOV/wFq4kvhZaALI52S1HpU+6b1ZkjBDfxmPwqy1h1DXA69wu/nBCk3lfH/9b1lZchVc/iGI
oklhHSXqjROBOYMNqAKY3m9FSYCUannsXMTQL2/qXLTGqU/c8BF8tlQPo0iHxDequfnf4AzEDvd/
0MaW5/dwqlGvlSGC/PPfA+Q6dkJN4fdEU0/4WBUmzq/aN6CK/xAfS80ASuTSXBbOwfVIOmxusJYE
wADRiui81GSX3mzrHZROM49eElfP9mjvGxcIVUlAAxrjiY/XxWtbzc2KJrnWp1G2Pg093kOz1F7O
eajelgxhtPuruTkeb6gsxPBsr5seEd60wtnRWt+eSuvvrpsqvxOZRsEjpKYw5X+sxM9ukiKHwNGI
g9ywcJ0uqvusM1skXozAM8ZW8XWwnrPWif8yFJe5iw+L7FxYP3NisbPIrNWWziSdEmhSx++m2f1h
uGP49ueLSHiMYDyPHDi3XOTftqQWLNnYYI+OyIAVXcwW4UbcqL8Kq8VVqiMXuD/c1gngIpQ96RAz
4XFcDxej2zi35BX+FJq9R3eN6xtl3HnWuAvPbQRafCrJcCAAQg5odQT6xjXpZ44AlB2jxe45Vi+o
uzc7N+3WJpRkSxhdsKd4Ya4nVC0xnngqFT+t0PTXWmBfokEo8+yqVDyqusVOPL55pxE/wgWH4y97
U68HdGOzTTKHU0YzS8EdAigYl517FI0aH5Z07E9z54gDLW+F1FixvF7L23PY2MbOL9mauWzJQrKN
ojK8vesf0jkN3RIa77fqFKlfL3iTa5XdeBNVqUNdo459f+tsfU/sLzh6LDSuZ6vvGVPo7eKY71ln
oXpKQ9v0G9e13t8fZWuDSjoapoBoUhD0Xc8qJrdQnS7t/Ab/8yNw2I/KCeu3CpbHzvptRQeyGIqV
qLQ8XPNKgRWbUdeJtyz0p/0Yc/tvwdiUz8AdOeBTvDy5KWIyxA7hx/tz3FxJDj1Xp2RtrWux1pQi
LtyB00RDrn4pyriCy0EfzP1R5PdYheqkwrLFh/wDqY1VPNkNsJysCoiGbgJxofYff4v1okIecpyO
+tiiCIDg00XJB8VXpz7eCb42P6Tk2v3/8Gud+KYaYyt3mWSuVxaV78l8j3hD49PmFl/uz3TzS1qU
WgjVEar6JeDz2x2qapHQVMHObMgdDqUaKmf2KFqVTkJwEyy6T7WtOXXOsteHs3kGmSNxtLQTXqet
Ion7hfnjDS7CBILarByMSDH9iAjPn2va8P/DTOVo8Anl/b3KTBKzln1ZjFfmUfbiRnlwngfZ+unk
2ZQeg9YQb8nSd2+L6pQ7T8cvCsN6QxHIQdgEsIcGJb/4b8tsdR2kBScEXqTUMj+MtT6o6NUt6WeY
D4r2QAZqI7imiej9mPSRxTudpcdsiAKkJPAEsvwuqRWXRgfIkF6Qum3pTdOkjF5b25o4zkarfHGS
YWzwZR90Y2fttjakBQYpeYuIiK+beMSs6W2CwaiPen9/JCJXI29SFoTNKnTx/7hbhWDl99FWt+Vc
JmqRaHJPIr91mrJUocwc5/FjvNjGHh61tQ1J/1GewGIRa6nVIzjCe2tHF7RB6+rFJwvLLwr6qL6T
zeXJbato55Leulr4onTG8LjzGK52QrjkST4LirYQpMWTjkak4hnWPCt0c85D5deo4I2HXu2jz0lm
Ov9Os0FP6/2jsHWJ0mIn0Wco83TZX+/GNI4iYaUNwFgWKU9L1ZgfLSvf61+9JSLwHUnjJIGXZix6
3q+H0fh6SdA6ND2U0ZKeY/xPf4TNiAq+YOcj+2sFn/ICnyS0l7P8EKtZ9NMOnDqmWITRJQhhSBll
nKb8nSj0oDugnzvM3ij0pfecJl/+rvqqy31HzyvbS1oRoCpmmVPkaULNq5e41VQ6ybO6yA6j09V/
zMxhb1BDBesAOkInfRUQ2nWVNrnsjJz63HodnKCiVVdJT12n7Ly3G+ePZ132iVG0peVJftDfro96
qfHbqUBV0to0PAQtzAshVuBpCazo+3vjVqBAMj1x/+SbgYndNFOjJkog45D5u0GSFL5dVXTvLsij
/B0nmvhAcTWxvTBBfvWBfqHe/NhVpcUeNsMx92LTwtRgmRP1nQMI1niJUvXxc9M244d2ZilPVYgj
9E5uugGSyIgAkrMsu9GncL08C6zguU0Aeg04A6d4NqujI7TCtxat/TGXURV7VV5a5s6tuBXPoowA
midr+JL+cT1uZWdWHUek2o2eGS+iHc0D9Y0o90pgEdqEEYWms38cUt9JaYkfZuF6VuOUR474njnI
xhYhmdSAagDepD309W+B394t9uLWPrIQ+vc4GrSjWjvwXdthTvfe0o0Fpzscwh5vN42La4qRI4Ac
VGfgLQ3q4tlJO90f2iE8kfIhc5lp+d94mfc7X3ljhgwKxs19QgS4Lqxi8YS2S7NAoR1r5Mn7Xnsw
ekXB3rv7D6Ue6aAMEsBzDXgvH43fzxvqblrrNK3fGkN+dCpKqEM2aUe0Ufdwla2llKcaSjIElBty
6+I4k5lnZHmDhiAEvJfMb2laOlsVFOEKrcEn24j2Yq+tpZRLSLZA/kxL4/X8ltGxQg1TMnQga9U3
kqQ7GZ0NFyBuu50Ac3MoAjz+xWtw0w+ajUpsDnHR+lGuRefQLfRz51bjoeiLPXrfFgGAqir9KbTD
0IiwppnHsVJS+Qd6KGJOWkqbsE/9JzpO2oyJTYaupNmXGEzH1XRwXSrkypi2O6nDL0nLVagH6gH9
7pdYGXzR67U17EqpBkRYfam3Xp9KPusngIrwr6WpbAT+U4d7skpFFl6cdqC3cVKqqvLyrsscbiw7
fLLViVofUJ/1MBYNYXmD1tdf96/5jbAHR3IC0V+1fFDW6185RHWJLIjW+A5KytRzouWo9/pfbaNm
j4FrhjsA/cYuoEsOQxOQPWKCNbW0VGZIKxb4E+ycDEfvoKTLMgifq2pR9h4wucCrDyDb4hACkW3g
WMpfT41gbwj0CZShqqfAOuqz3R8ocusIfQ11cZkK7Ng9NQgwtNZncU7wQ849S5ji9MdLTNucjBHo
esB0Y7URKvAbO56AV5RhxpAYh/tDpMXz0XT75qks6vDz/fE21xi+nGzBUShLrC6tSiFBmBaSct3t
LShlWAACc3SPA5DAH8cj5DKuzr2FYgP3xypoLqdZ1TpLx8QozNwLpiL4fKmRcsrrbs/g+HZWcigG
kfqCYDWrjdpiDo91s9X4vVJMJ5PuYE8Zgv6UBbu9YLdnAqgdEghVR15SqGrXG2eu7dQIylDiiQtK
5sYQPVAEj46LpdUeZYH64f4H+wWFXu9UFlCKiBI0ySKPnPtvzwziq3ZJhYy5AebrfjE4ZnkaBKm4
N3BGXpPCgH6NvW1KAGN2xlOZGi7eAYYTtkjMj6QO+oiDhhfYRZ4eUYrSH5M8GH4kTq6dgiDu0kMz
Teoza4eTYYUe8/sQBY/oeH8iGxcvKCWPF7xqSvvk19cTCUoxW0oqGj81jPEnAH7+UKJz91Dk9Jx5
tui6YzoJ91xj4/vgOoHyBbi9CXdO/tb3k64isteZrbLuHo/RdErrKOWSEZZ2FKEtTkrbm+ch0DT8
7HcNFzbiP2QmwPUgNdLwQ9B1PW23iXRdyFsNH3HzXTGNoAl6l4hLlWFWmSWnyDLG55Sbz+/CyT50
7FvV3JU/ug0h+BkI72nQzZn7un/CmHFP7TueWD00Rsxl7P48ZdGAWHVL5A7yeEmNZA/m31hsok2o
2ACA1E3WsjAVidGUtWbju41D149dzs+BHrcvo5umPa3fA+rC93fZLVSFWCP8SlpoOTI3QctoK0UZ
SOe0OhNwAWpl9rNRQ9a8pu4VC2HiUzcqB3vQ6k/3R5ax8+qcSm0aTE2onaiEhdffGThwqsYKAG6O
JsOvijJ55yz7Qgybw9BTxT+kFYjCXA9T9226BJPb+IpRIysRWHP54LTz7HWBlrZehzBadBRIGx7D
Gdg1iUXyacxj9aC4afShc4asPDVBFJ2WSHd27qqtz00/roTLIZ1S3rn+baJFp1KLOVtLUmqfdIP2
l2a005MdwnI5qAEY3+H+om/taqnwRHMIikt4K16PWAeWAkrGiELpimMeGYYfdY792rkp+nOC59sE
HdsZdGuavw+6SunNulxyS4kot/epRXEiqQ+uIHIwrEB7HYLpj9XhWFEZhlHqlOaj68ReUcZkDFOc
JazZnR8glzVeHTTiiEnR4vX2NB4BLY0z1s97DuA3M6UOQfsNKBBYKLH5aqZVbM8WBX56YURstxfD
aEJEMKQFBuJ+mZKei2UK9+xb5A6+OkjkpQREJHF0SUL/WuHqwRIl2Uz1zO/prs7PWq+3z2YTqE+F
pQZ7qnA3x0kORguMVPcAe/0VqP/2us5t2lVaWZIBh4v2mveTdnLrwv50f5ve3EqMQjM8Aj4SQb8t
7Sh0MBHQQbAZh+hDXFEggGpZgWDbi0ccQYMkCOahLee9luRbogRDcw+C4JGimojRXZ8QKSRZlgKI
bG4c9Z9eK6OfRLXWjBAq1ABCMV0aTuvxD6y7l89oHoWuF06V+xIkjTkfqwyzTKjgQfN2f0luTq78
XbwIgIvQllj7699lO7k6iQ5NqybpXN2vq0A92eMQH8KBmK1pKxMoRMUl4f6wG98bbWRqmfQQkAau
oylbMp9dSTW38iD9UhROpIIVGrv0543pgXvIojPIKSQ1ebJ+21dEn3XDZmCcSUnOmRE5qac6U6z7
Yz07f4Ebk9QJ0Q/f789vY6fJirBG/w1+ZrQUXo+bIjhImwrjLiFF2qJtupMTl4ZXRupydBfVxevK
MTwwyT2K+e3KItpL2gZKISPwdaG4nqBA8fagdJvY/Ts1EPPHOu7aHXzn9kYieCTSh19DQHETDfdR
MjNxsvc2CV0/aQfjgjveP8vSDZdoAue9v5y3nxG2GJsFEhc617D1r5cTh1C31w3K+TF9zJmPsU57
SrUuvCS6GbwF5qg9NiKp/jQRlhw10JBfVoDs09U7mlcDmakJn2tBj+0Ulvl0KHM99uN0qnbOw+1l
y1DcSJKzRB68pjZ2xmAmsQOPpkfm+3tUTsGPKcnU1wT498t/WEvZffELgiRWul5LoUYjS03B0kRE
2/4r18IwOlphTLJSKOloQ/zL4jN+PMWepeHmJAlAZS0F9fl1VW8Wet0A/3IYlTo4V5aRPjl5bp91
wNmdDXN7/kgM4ftx5mEYEvBfTxLVNFMIDWCHrn7nXBk0/Z3dZhnOul47P+1QKR1vnk37nVFE1k5F
+DbDYt/QpCY3qkIJYE2KIhLB415w5sKm0VIvd5QupW7U1yj8h9XyJTasMT+Fy9B8Mp1i+Z8LWQUB
4ayf1I/3v/XGZQAoKmFDYgd51V4vgwiidJwC6qhp3ubY4tBY6qtZ4eg7y701DnoitP/JLOPGlj1U
YZLCy2ZPGXnzFGqiPs1avCf9vHXp/D6K/BW/XeYg+MlQoZsDEatP6djF4dZpA+jgZVd1JzS+h5/3
l++2CV8y32Eu/AKWqero1yOWAICiQFTTpwStfcID04gOQabZLwVF9m8Dd/AjgI2KZK4z6g/IjnTP
mavHb3lQ5I92pNNEd/8XbS4Bagc4N5DacCOufhBCDnEqyRxlmrWfLVFmj3Nqq99qJ7cPDpbRe5D3
1pklBpJQFfwmlEeuBzT7Lm+6BWAsSEV8GalmH4JqTo9SVmknbdkcSoKOkFS4nW4qQ529jJYDRaym
L+y02EX2ANGgOyTqaF7uL+PW9UCxk7ZDcDEw6NW5sHLRJ13otABVdmYfTCfpf3ZR0HeoShtSLha3
ZKWJlRPNFsn5/tgb0/zVyckdQZIGZ/d6RRfZQVGg8eEPqFW+6+da+RCONp2jNM6c7g+Ftu7GyQS3
IhQg+CQ9WwObRosnRt3AmbexbGqexJQ6GCXX1GxxgtHLtyYSTDO0Im05N2rff6IFfgLFdhrReUZk
p/FJhUr7UaSW+Geep+Bj2QSB5aFNkKuHWQnq8dA6tep6uGnO83lWzXA4xJkdK+eqN6sfdaMb1alp
+u5fqyimyWuWxoq8dojbD7NCc5ofW5Xxw6mn9IfaTUl5wQvIyLy6rab32Mr0pQeSJoP0RM/+JaZX
PxdO01jUCCrn69jaQ3uelzL5Kn10S9jGRmvRuRqkb7GhE7c2Gr5U2My3UeLRLqy8a5PBrS5ArjRV
EXLCwkiUpfkxDI2VvWQWQBRsUrJzolacvVxMroPDlMWNdcaXE/UUHafaU+QuTnwJ3MAlt3cKezig
bVlE/lzObXakjlIsB1Gq8XRCICS7uFU2AqtVwtG9PJ/r8EMzhOVX6LLhP0VT9F/x4jRLyBp51dL2
ifrewRgW8x1WtNhn0u07vIANqeIggr6ffOFqk/oUJHlleFwSyb+F2UXinWNH6ht8shrzrdgOPqpN
RaDZI7GEImWUQT5vlcJO3gZMYJKjM0Dn8zKzmL/QBhDFnqZ1/cz/pE4+L9My6GREKLOa6I6AlA1R
+65YBO4ei1rwm3pTDSbZXRX/dAs7xDqN3v3QN6Z0al+rjnZAFMBQ0DqFCGeBNYpYexF4v8SPKLwV
L7FtB8w0ctPH0BS5ecodtr/PA2V8LYck+mf8P46uaztuXAl+Ec8hCcZXhgmKVrBk+4XHWttgAAiA
IJG+/tbc111ZmmFodFdVV2ER9gcEiDVSzOHsH4MPmP2Z40Al/ZTk4AaYm+EiN2QUUzBbZ/AEK+II
H7M487anolQwh5wStzZ03JCxClGt5+ddEqR1rXT4NDwkOaQGMMfpNpvM2ak8RM2wmLPK5RG2BAlE
D9yMdyqJIVzDt0hOdM/H7C7KHCBuCISypdGEj7KpDGxYLrkp46jbD50iVxVY0F00DtVfWCQh5UqO
QItwQffaXrFWMiMUh8bl78zWKj8VA9Z/GobUpKpJE1hjvx5uXfx5qpmrrqvPk7mDW6XIz2QY8Mui
yPk7m015BMOIWbxUqRLPyESWe8PiTT/Mw0herZ1i+Ksf3P4qClD9bWqhBD4jjYstEOTtRX6XVMNA
IE3CiIloesj4T0FXIUFIT66hYpsqfE1WGseucQE71Xv02itpSiSIvOYRjeAXGdNdnJjfFMxODjX8
dxSlXy6ZGvb/xJCuny5HVAPU7jYDMIa8YXHy1Cf/xrmYH3zsJpSiYlSmyVy5YZ++pFnZrGqr3zSN
8LgKr4Cl4RovF4dnEQuXxcFeBiphae0wEtw5OAaXZyQGY5JcRbr+0zP4DcjBzQ7/AQTOLk10KH0t
S0byZkPjvZ4Y4CjgNSPjx8WycuhqyPOzfhmrIb1CmyCW20th/gNMTI7GAq97rRGtUXVm4/ZK88p+
30wE1a3PluFn4fCodCuSXLeroW78i3Hb/8wzVajOcGJxUvrcwdIfdzruZFVHvGXVUb/uhbFrn9Jx
oddoDNbBEjOCj1G6SkV7Utk46Uh+xKGBHiOLLwsByd3v2zKoRgisRbfWw3q735I1QhJniAPSgwdJ
q07HYo2bbR1nqONjccxP43jA611PhzedX1ZuLtMwu+G+XoXd7qYY2/7NWCIXsaW7M+YqqoghHWrX
QPS8g2PFJfJOqqYc48j9Gifq2Dsm3OxPUtkRISNy3MQjFAwpoPQliC28aHwc21fEAxCD77zjD4ki
pTsjxZxW97j4MKgvPJTnUVsrNu/PvnJkuh9CZIZewShO/CmIKfgPOrIVNdF7FVHkYBcVPB/ORb7V
5VcxUV190cTv6QTY1Wwebp6wxy0/0yWHtWZj83BEbyrL5/qvR7sou2rx6xad43FwSdTkfgAB2rgk
1diyimS1SI892836uBXxUixnWOjr8TcskmPW7CRU4U+UGKNyBJsUUl0GmsOn+36oatSsNpnqPX7f
3ZG4D8gSB1iHJSKxT/BNnPY/y5GO6WeUzZrdRzhVSAsvRjr82wgS5Y+TrG4KnjPmIz+/QDmb2kfn
Rp8pzAU1hNaN5kkk5m4D4ij+TnVI1xV+6Ls43uB0Pon7xVlVgtqrAvK7N77TH3Bty2OJxyc+6NNs
lcwQ7kedeKBA7CGwOXiuyXuVwu8WQHx2GIhILZHza8QKvdBepAuZcV6pfagkfBkgP33DdYtJBzlS
qp8r8Jc0aoKGuyXsakJGM99ivMyF+WQEi0/9HK+Vl60DIO2mxtPKDpe9WPbxaee1kX/5FG4ukZbg
0X/KlPX5KcG7ASFODP9bON7EQGzmv6BMNN06QxDJfR0xQdMuHQr+ZFK375cN8XoCVH1m5H0l4DBL
m5rDr4e0hZJieIYVoITFYFIGn1XNKm0NK595zA7wdJlg+2MWvKwfR1aWtPH80AOEP8TDMKpBWmld
vHM94aZAmxbZZWl2Vx/y7JZ6dpeFH1l6EVWus+siXI4N8VjU80kWkMc1Gbs1syIibG0DP46YImig
puOfqgyGPkloHNMm5BwOdFQZnzXxccA1Skcj+MWUeP+sbzYcXRgYGlPJiEA4VGolUizgUMtPhxMk
a5WF45VCiOk+1R3iBDn48WVKYmxYr8j3WJHsdDslwzB2iB6DmXyeHOwZCnCYNIcjmT/GHcrvVpg9
j84Eisbnei0oaVIR1UdnTLp/xiHZTcOwC4isjpjaKzg62EmvW+nAWU1InummpSDPnjn9A2y+De2R
RcnWYBYa3N0q68J3WGk5oPOYVDr18LyAtVFR7gz6syHFz8eW0S+ew2KllbWh68XngT0gapTPHXFS
3O9REo+PA3YAfB/MMD4b1D1cOEhqv+c3ad3YhHQpKhxY4P/afVUMbESJf9vy+UBzUM4lVGZmBKba
zhsM+WAAhBiKZo21jn/JRXPQcXu9yQatYqWaeiglOSFJz9TnCgYYeWP1Kquu3AUq8yYVfKhVcmgE
D8SH398l3606TxMP9gutY5o1YPjY/HeM7AzFCKIS7HnQWAdzT9SOZDkFGmyIGluvVv2oVrbH5Skg
PjuF19uQb73ShWW9SmgdfSVmi3/KDfv7KUzvlb/GdrNVU0B/jfdqmqeyj5FUHzUe6zwcvE+V7ver
zudLPOTTemeQ21Y1CdzRjpcktnGM/jv3sqPxsIa+wES33fvdeXd2TqU7Gtvy4HjU5z3rkJOHAN2E
1wBnC+4ClmgSY2GWnFfhinynMXS1WPOkN9OGvqzBNL3RJxTjZHlKbTEuL9O+JuuzF/AH6mciNoH9
qcq9wbBvYBco9crrpNgoWzlMMpyzCSDbQ437eM5YyPFsZOh6e5iJuuVFFJ6QfpSqutNzFP6WEjJH
p2596cqm9WnJ+fbJEM2lm1LFaFGUA+EAoa7lRVORCWLUMhD2hbdm/8qxgxE3qQqyeJBhl0cvYl78
K6qD6p4UVvE7sojynzGZHjuK4vkgNli8dbRYINvmaHB5m+SCTZ1TNX+zKBOvmVY7FhwhHcQ5zad1
eEJeAdkafSxweoEHcDp2cDdJX52cZtGgPRbfAsfpdtVjipNWrnMY7nAOb3AyHFd0sftGb+5jpceH
qPJRuccaAWOPi7yZSG1bZJYGJVWJdozUivCLietfleTLC2p5FUByr/zDLQtAPbwJ49sgc/zSo8BK
Zuug6EVnZiK/9XaeYBFmKGIG+2L3+PMajskXrBzYsgG1jF27ZanXtdt0hHEM3mx1q1XOsArthvhl
nOZ8RluVILNur7S4p87E/BPwnP49DEpAdWgSud3hnSzP0QHp0c9iZHQE383nuUF2yPBhzGxUA5Fd
0F1N2RY3aPCmX3uh9lOk6lU2qYHi/T0UFQ8POpPR1AIF3vc75g75ZUgd8IGxNAjRKxkre9kzVAE+
i/o4qXIz7K6YynBdNtytVzFU40NiUBl7v6UhucOrOaxXoB2CN5lCpsiDPYLS5yoDhXBa1Iqoh6ie
CoXGYTek30sk3f/QqV3WH4mNi7WBFds6f1geFXUbBZHNzTKvChYlK6kHSJzU/ptGDPoOTD7zlLXc
HrJsXY3+Dvh1igYXZhJpOJmZ2epu3MiytFyO8fYDppq+amg5DT9S1FZ4bjBqvmfzPv6Ml2A/q5Cp
D+XL9clzGX6D3prZtULpcM1k8CR3Kc8NPw9iXL+X4z4AAp1w8Vb4/ey/o6MktiEbJN62UNWHGova
XOiu669q2IM+53Qw2Wu9zVneK59m/w1R4oqunte8uqKMo6TmEzrVLSwsechLIR7GAk1Vg4OigspV
yfjVcAzsF9jfJORptNuuLxbx5ygy5SDWR6bDsVxsJufkOw+H3L4tCfrdB2kmd565myUEAya6w510
/2VBGXnOImHXbxyNKXnIjuz4N0KauXUbw0pwk1U3L7KlElq0h5iRgbfnEL48jhPD0nkCu8TkeUir
aIHDXF79iWNXvzPkyu1XgBlT2tiZrfHjgeCoq52WaujyKKvM2WgyoBXbc3bmZLX0Mol4+hYZbt19
saa7vegqGU4jIJn9YbVzfi1MIvKW2jTE9xxXB3HjN7c9WN8n6xXkazFf6UrIO6GKobkg+wJF/VaR
zyQOCFTbBYDbJtqBJN62fhgwAk3SBX8dQtQGW9kYKgQCTX8cdlAzgmnwjM4yHtJepYl8hW6UrC3O
zOhebWqbO1sShCZkCn+4gZ3H9jfl0YCubdinDHpoNh1obffsZ+7cwq/pJuFVNBQbucOKx1y2BrMv
+eb0UZ22tKyGcx54ypptC/PeG4Qs2sZwPEwdKiiKG/o/91+SjdPaCWWiuKloNf0V8+ZpfxSFu5ss
fNxcwxJKgB0jstU9MDGIrcmOHVARmaYcB4qYV3GKPSQVZwx5O5wnqyiMVjTJisQhxO9U4inNo8Vd
kJsCJC2G3TuKCdaytlu2MrtPw5zf+5mXcRMDq05eZqFVOAH0SvOTAbX+SVyd+lbNsO08xUAK6F06
r3vooL2FEcmQTvPfdYAlfgPDwCg547VOk7NBj8IvLoMT7DWjwU/3s3e3xBrsY2UN22GWjBkwGqu2
wj1SF0XG8nx4ggVKVJ0EqxVwTspPdDhG1ULFn4RHmGuavV9rkR4fe4Q+sQ/4OD16VuyvU2goRGsk
WUbgbxh08I7WNIeZWQzsRONPq2aKyvKNJsNaNtNI+dhQcQBpqUaqsG60rEPUprDBf54iZNg3C9a1
t+ds9OVlidm8dcCtkm8o4uwHRA5j1qQuW7/GKON31ZFChBvxKV6u0qJPhFljbotuXkL2OmNn6hc+
7S1NYkE+/XkGRvETFiDknePtM2eWKsV6+OLkn2vtJ9UQYrfHPcPh9M/ucfYdBteJ7qHEn58OaqqA
iaQA9gMIzf/Cok+GxFDj0rG1cxpPD9GGi9WMRtirFEQLWGOmycsxL3F0GTdEsD3kYAOODg7Pxf2K
7ZOlE+tUyxP0bOS14tFWQ3eczltTFNGwYej7/70Nto7+AKWT8i1UidTPZYZky14dGbV9lumKdceW
6LccReJvMOhUW5iK8fxKmDbf4w0u572E8r3uKxw3Cap/ZR4cdhPx5OM9OS+uZtF3sS7HV0hLK7qd
jUSdksyy27pWFp53JTW7Gmw67g3OT/LBkzzQruLHOFyIz4aXkAqH1ymO0CPbKFadMCNMlOASii2d
UY/YKiC7o645wq4IbivFbTuGUD5D0QzsEI/PnjZMQcjSecgrL9bArKZJJeTyvVvjeOuyBUsr6MaO
Fe4Ni/C/DQS3sp0HZpdmKsUE2JDv4yuM6YcFJlxooC9wIAaOs+R6edklltpOQGu39y1fIC2DGHHf
Wuwxgd+cxq36g9nGXcsI82MDLEGe+ZQCe6h3Jo6vvU6VPgkdE3m/5nSLfgdkBv6rt2kfWs3G7GHY
mPxTARhe+tnb7PtxDNM1pANlPVqGfGpyOyJntgKE+I8sAM/68dhgfr0pbeFOsQ5g4xvc/eV43UTq
wmnHApPpAirFNUMzzXpsFmbv9SAcCLsx0h81Wd2rK3D0MA+cqFV0S96FH012x51kL87bIX4t0BQc
pyi2IDc9dgW2MxhP/cywncAalNb1OQoYHvtMbeu1AgmYti6gh3zMHQ9nCxNAzAkhYbxPx3n/TKF9
1lfYs7InyfSwNiXNd3NOIs0ulRPpdMdvAhIMOTkXALuYQOuEMwKb0YPlfzzAdA/IeeNpa3aCdt4O
FutWvAj70Pm0cp8VwlpZs1Ql+RYV04h50FXxo0IM5d6Xae1+ozdlcxvvGN26Ej0+a2Fp5H7Iesi/
wdlw5me6lNn3rcoA1pmimAOyH3wNGFhU8+/DTLdbnYa8LyK3/rzRHmMrwzpn2BY8wsuacYxw8LCA
9W6Ih9E0OlD1DSuuSC3ltjzwIkheniqbDfbJFKqmkFKEvQ/zUeino4rQMdFKLY9oa/zU6WlKTefK
wiZNDej8XVCEmX0sauG4TIhF0m8xBrCfMH6tQisJ0pefpJ+OhwyGMDneBiyXzyh5MiPNgryMf0yA
Zjt7v8knbIwVAWwAYjWeyVTggQPYLJs5nW/NNLVKnOmqdY9WDnK7lHAE36Zw7n7boShb73M6DReN
E+VNhDV9EOktviytDgGFMK+H8BLVY4qVHMQ6NQ54JoyH4kimj/SI8i+Ag7m8Yo7PH4MSBb3YoLBm
ie0v8gsy+eVrQMUCio0dtwefsEk0aLj0ByMTi8DhRPaxsCLCq49gDjgNe5WRNuPVpLtqoPGMzQqO
9xOvam37MsJ3AfDqygdf0TLrE5iNQ9yM3OTnJM+BT/j6YAo6BV3FDRCnLGrSsQrvcsvRWSjvoSMY
IgI+Rkd2gLl9FpKWJlLSBqgHXh5MWsBA0XPC9LckiGNB+wAi45rPXsbAUEM6XwBSmzec0VHSLR5y
1b4Yg5keikTj3HHo29QTEEo/PxhRY/yB73AqrzyhI+nyOfXPwxz4r1mVWJUxOWJUSYUoxKdMz7hs
8KabonaROwuPjhP+aXJ0YB+MF/tvZqY8f2WEaIQK7vmRPFRIhL3zLptMb5EUgzdqIFMGLHUt/rCl
pkkD0kyMj6OM7eOuNXgUvdXHj5RO5QwEEmZ6SIEPZbNhweReFoBrO85H9ySG2Rxvm9mnqoeBxLY2
GaESzA3iaO6oW0b2vfZ1etxuawG/fmvFT1IqPl4NJuGoJ3Dwf1fOGTyxiPepv8gGMA75SjH9sJZV
n1hGxYeeOHwDG3gKuqE7hDtEVzgyyIvirnT3rFrWF48H1N8RKYfvFXLusvdV8FK1Iyho97OQ83YH
10EIYEJMeNTyLXXA58xWI1sSNX9Hv4SvgorCYMWPzZGovgyAiaPLqiMSPbIJGoTHG5T4u5hJ4WAR
UaAtMVKnofNrvNnOmtz4Popm8oscu46aJKpX3QzOqOmkLNi0LmRk+wCkU0eXffHbV7KCzniShG9/
ij2en3dmCDb3IG1N2z31WOxcEmdlW061egERj02tko711cM5LH1f8glkUkJgqdXB3qKsPx1YtOUC
RNmZh2oq9BvjYM2+dHYccyuTXaDQF9x3DFOAx/yHAbwxwRX5fVrjfbpQg8jvhynIXAJ2xGLh1cOh
m73rcdymBk2MGkHwBMCpGgNe3S6jIROuYukBZhfLk81ttr7Udhf/kB6eIRULAi9UU06j7bKDJ5QX
pJXiC+Hc17g0kJHlF8hPSt+KLZ8uPhoy0dVwt7pRSMNwD8onxzwwrfUjLHSKCXqzeoYVQq3UP5Jh
4ujIqpH6WoSjCLctFPGCRRz3rGa2uVbC8HDACSqRelGAogL6jaJ6dLQS6eWm/IL/vyyP6RsoV/iV
gTQf/osxscOkg5cR2N292EJbFcn2NCGqc2vGZAq/Qf+CIkRwaD40cCNFpwI9KXrWmwHlvSiMIBct
l/mzqGpUDj4H+p/mYuA9Zm78sIWwF0a42M0LjTyAnp9mXg1/QsG3v9mk0GzbJZnQp6/5Swa3R/Wk
YJpynLQkUY92MhpPalLr/pIbKy8J+rsA9JHlohlHTEwnYO+5POO7lCmgL+7fiIFS+lVh/lZn42z0
UbPdw2zIqDo5w8tbyesCj3jdLPHovlVgXeZ+T4OA0noavIVXScDIAjRpjxFwlqAOBq0T/4N4p0Am
1qvDcFoxLAM4RIu7NpQufj1GV/4+1JjMbfj/87FiCYR1DsJqcODBJgv8ydP6R7yFMQGTodl/azLA
DlpEAqudI4+Ls6n0PHX4lfMbVZFK3uoVQSONTTXTp3pTRMNMqPRAeA4CGmFBDltxAl2WzYD5YyxG
WMi0QpOLQa53oJ/giogsMbedKjllcbdQQf3jANvN50A8pDgoTvG/VZfsgUHsfZxZPCM9bilc0c8o
KTcokisGzQpe87HGslUrN5vO8CYjgLDksVcPS17J6EpkIuYekUCrfMToSY8G8z4GecKLpQOb5+Rd
vVSgn1OMpuCqq9SI3uAQAIBMIwBz8JX7vRGygPWt1l3245oqTCpHKnmzGul+wnVB49xzhJ0h+6QB
5ZVn06We6KzvMvCbuA7J7YFl0tGuoGi9rjnUt1NLSgt8TIsBjkXAUeBCAE+xNYO3WloIeGKMtWsW
MdbIU8MBBSUJCXjpoxWbPz1Th3xSywQ+EtqSsWowmMif6J9n32BQZ0WTlGjJuhV61Nd1Qtbt/WxL
TEGRzpHnAAtucsISDt+6sJZ2fshzJXlf06ECgJI7el/X0eIfIoRAPghtsRG17SkovMyN2ODXVB3i
gmMq/i5SHv/NU4+IivGmUAWSIziSwFmy4HmLBre0//fX6jUl+jSYZV1/upWhiTdLHj/pnXLo392K
ddss3RLgq5HXW1Nhb9s3JeJkrnAKAbOQ2ZxlDTSb49syZSw57ccALgvtzXEPKtuOZ51koO1CQvHT
VEOHc3UQ8UYQ12e7bAIcoDcwnN68UpBRumWcHvgPgwEXTwKsED0v5+mEntnCGzdG1l2DOctea7/k
ZQuabVE3z47wahaI+juKjaDqwkZsYFwneEJ9KPCTdzbsXrQCXD1Fy3RYdvJyjaKGYZi4hVok8jsH
rvKxBh9goWZvEgVTFWzvhknDgghb5LO6i0BQvym0Tdl3TINafsuIU+Vf4O4jZALlBPKGAxByHbNj
AowHWkR0vdSKr+XYtMSercbOGvZZhuvAZzjHab9k05UkTvsOOk7UarDmg/9XRAE/aDAEvUGpwdCv
Ex1IA/FPjNFI1fVpqsa8RD3lPr0wJpe3marpFz3AI8OrRVAIFpLaBGx2rvNfcBoJCIYALm5COXeV
Pvkg97QDVgAhBPpxyBbBVRXw9az3+n71G4LxSoSAQCHFc2iKjJDyC5MCWoFQlew/Ad7MNG4CCtUn
PDHh3i8L6T3y3Q0WXVLV5RC9yytmjUP3jGKzoEMWYXGXZjf1gRlRy1vILzxOuHx0YMplvsYtE1nY
noWHOQSwMeTMNUKitCkGzcHFHAL1utqK9RvUPCp7iVPcp1+FDCxcDtTyqtGxGYu3uZJpiU2zGRS2
g1vL+ATeA7UOzDJAuFRnaY1VXxitNRQwF97Wgq2AWXhigbwx8gHmCEc/32e6fRQWZf+TZRPDCHo7
83G+E98e9a7fIfUflv5miTV2uMzyU9mjPB6nNU7nK1AWsP78/18lxBXLcIPR67zQiUBs4GSYP730
o2oW7rBzV0s6w3N3mmaCJewgr86h5blJrZeqTdUAaxcN45UfGaAMPFkQh/DWIfZjPSU8w1FV4n/+
VjbPLVD1Kn4vhJv+xH6caQPRSfwldFmM98OmkDMH8q7YT4mX8t1unv+tJNtCD1en2T7Igx81cs0q
BZ9QMsKWNxxwBr5LEk3/8UhXYwvvaBg5YpkxfsUMBP35Dryb4tpjyDJpBSXWnCc7zm+Nkt6uCDqx
PSzh6H8HpFHvO5T0Fl9gToquyhRgyC3LorTb6pXaX7LU4g1R9TVESkFTdkI+dQpdwTgVHRewp4eL
iFIwJYqTDfqBoOod4XlZGKcHzcrUNfMCr62OUA3wXgGafAgQAkBZ5F3+T5UGNr+wXlffkeO2wZxk
q/wbL2SSNDh7CJjrBXaKD0GiJHZl2AuElAIeHh7VpgHxa+WispdwtLS/DrPGWWvm7YgfQb8nqs9W
WLf1aTSw50qvqQNSxXCKDfoI5qWwUVF02+atuptdhJZhW7bssRjI4XtYXe1jF9xcxz3Km4ybscqR
RaNA1/Siklvo9hEStxs+6x/WSifFyXiTZFiFUtL3azQXBXg+zz4iA3kgIIID13yxUAC+DFNZo2Af
srgf0Ce8DSSD4IvUkK0a4DRYOBlUYU91vZXPaEPETxBeZHuq9DJf9jh19iIUfjXMMdjylGTCwMNM
SfkcrUv5rwgMXQII12o9gYfPnje0vj9BFoi8wX4MBDYwAodRqJKurJp8hADiOmRAmCIKS+u/CxmD
b2aoQ8COWumWDl0mpC86gAKRXGdTr9RqYjjGws0rj+lcgfCIMTI10N2gB40lpN89gm5xXiNJZ0cn
ykDW9GvOKRRgoPNfFZaN8na3RP8ZPMrY/bxDntENCUtMJ2+TJEbZ+UBjPdDp+dCOb+/TAr3fQ4QE
vvebqDQ0VebDpQCqrH9inNVfoGo5edrZ4HgH1cyQ9xE614cgwKO2iY3Cw6SdyxroIeq8GYHvHw8w
htrexjxHlhieZJQgv+cof4jklU8iFIgqhf7Cs8ZYz38V/MiXO5xn+ZcdjunJw0DnvdaqgNu4z6F2
h1xi+Q5/fzO0WQzEFUqmuPoGjD/bH8cCB08jt7GGV99RmD9hygDJw6GHhgtLx+XRx/MElRS4fAAb
m4YcolKsukOTTsZuTMCAdL6g/N0aBGKfoIje4ud5NKg8mCW3P6t38zPfhgiP5Ipq3+4DW07JjkQW
EIhAYj/9ynfdmAhZztDDD/5J2GC3/3IR3PORElOd0dwPSb8Pu6mhYYzqX0EuOQZC+P0DVYKqKPmv
JNAK9osh4nzLysB+GicjWj9b12OLUmT1/Uyo28EewOauNcVEnmWUH79x7FqPzBgiXJ/uifikc1ig
P9Lw97ysdezonVwODcZT8fopkUeRtX6oQC3DCIylF1rv63fM3hyUtJvoM4qAKrsRGt8v6cv5JzEU
YPwNHPvMuBrf50GQsqXAjPCd4d2Dh3FZqtNQIWeiL0NMv7N4FHCL3CE5gnqIDRQiOYGCSp1Wr6A+
6mawCA6GklQTgE8aqla0D9X4gx0T0/1S1fJ9mAYUBSgG8m8Qx0LIleD7vXCd1zlKBZ15c2wq048H
j+hPAKwI3Y2nScBYtJYoswVd9B3JgvOtExNcHWGY5/4C1cPiJiz7A2uPGQR3D0s0mMcmqqi32yxS
xq/LwUQKuZpLRhinR/wp1Av5cWC/Ir0zVWLvMLSlONNwqphzmgUSXhaAX7/nyruolUeJqQJjJi1O
02HKjwDH6PnJTSGlmGDZ+jP3UXn0rsAlQY2dAqaSSYu4L325A/gZ2Xxc5qMWWKGlhF6BRc/raU2K
+b4gUB6DE2c4Upn3QPlDYOnvyGV1dKaMUXydWqWPM0DmCE+p3WQXxorg7/g0/eE1YcUZun57STEE
3Mb9TX2rbJSOvc5zPJkVRFg/4RIHWNRSskI6zsbXaSspbdVx5P/xooTiiCOa73vC1+RtWiITQSVX
wNzH1oiWbVWJ1uMU8T3/WZqd/TdNifmARwa2zwuBy4s+LQpAsObaNEdehn8GUpPjnBYqwtS2HuSB
QTP4Y4KKT50saJwS6o4b7QxS7sAuI7Kz/8fReXU3ymth+BexFr3c4m4ncXq7YU2+zAACJBCi/vrz
+NyeMklskPZ+a4vAm6mtlH67bBBn5YzFsq0vJosmudG9K978zHOWzUSajHVYmxvlT/fP+NSgjYI7
yaL6HQWPr1AjOHxQbhkGUMbsEY9lYHKqXMtk+jPagtOGBKf4LrNRWO6nZYqnFKw2/8qqwUZFawUO
aVNe3SypJWDeGR6JlWrzshU7MNLms0HIiDTLODV9Q74icaa/5eocAUh7Tnmnd0ENRf6U8VgjLi8t
gIpeyxhJix9KMq4Hzz0Wg2PLY+cE8zWE0hAbg9gnSslOmUVK0IzWtziRaEzzYIF0sX2A18eoyqxn
5FKIMvLeiLdxhKOT6cjWeiYpoZLoq6YS0TOGblYmRkWII6v1D0RZ+8vW6Cjp+Adz5HToH9SaKkTE
Ji101u4B/zWEYbIUPrvEmI/fCRlU/wk/i/6iB4oung4Akp2JuR6dThkm2zgZCrPLvdl1DxGfwWuU
lK6/QwQ3nAbScswDTVvVf1NnFfYDYoxgPPdqrodr4bTxE3ynkpt21O6jmMggO4/Kab4lom8kV75N
d1xjTcMDBYbhlFaDV94hMjEdBfCN9Q5DWKA7Rqi+cduQm8KdmvpJtVb0M5Gcm/yH2NAze4Hq3IfP
nMQ9gnnAx3bwk181xsBKHsqyncZSSvWHW6lyE4/Gt47VMooV/eqyynNgsnk+NL3TNFuNutC/gwzJ
HocY/n8/a9kCw3t5Zu/nXkDuW11XUVvglcBBbK0vNvrXes9iEe71Utjz/tZFgkNkbeMRxdoAsVhB
usndHCMFeR67Yf7KezVehzDO2/2QDR0EQai7DCehDZteBb4PEjBaniZA0A0u+YT0L7X7RBH2X3P6
vE/Sr/QPse7cc0vTCWu7Imur7r14kd1z0JTTnNotwwLC/bFy0qGah23YseTeCnBKJw0NjDbp3+gu
9thrI5iYNqgf8vjW7okozt7TluLigxjMcsnlyFFPIgTSMK2a/LfEGB0ydAPPXHguvJ2cJGchBGzr
ojvuuMIJf68XUreD7mdyYzxHmZq0vwkxrAP6xONQcGt0VffmGBdYh0UVdnG6eQ2QknemOVBZp6pj
RuP1c073bnWn/XKQzNRiuqBxad8XQtQvS517DoBVybFmd1gioaSWaXa2vjfFzs5qk8i/j4fJlgfj
DJM8tqq0l600TMIgTQDBqUMrEhc27rljFyDjxmDsVQizlFP9sBT5mIu0M/U7p0T7ghS/oGcVpWVx
CWoLTqiICsGTEHvzfSPJcdshRJM7uwyVYt2NW36VetZffr+g92nHRp0St4VV5omAD5/4Nvqnvs0R
Yurab++Tltsiza2lCFOEozq7xqNTIhjKFj95LBJqbnbVQC/BfTSyC20o70i8k6nzRjJuhPW4LeaQ
bbRCvHQH3azUgQ12eAoGH31a7mO4Tp0sdvWJY6s3rGpK/Y0jgC1E98ZwkK9JLDcBaqZsH1BohO6k
tpVzGkAnaH2IOUlGmsBedVlXv1EET7ajLI2XN+r64dMCZvc4DVn4UlSY+bJXSM1opGsFWVaVM9Zv
bllMxb6pPNshZ5HLdWcVbQAx3Y0TN43MaYcPRRu/rygnGMiTsAD9EDPS/gndAPuEQphbIs8FMssG
+P8itqvtMmZNsJmCZbyS8tDOO9zppd6s67BAEIxG1vcS8qhNy8QValut1MKmK5/7zHtdLfMW8hUt
hrFC6zByqo37nqKcYl+s/k1jME/Zgz+PLei01RZZ2tnT+EHEtX6alDasjRSdlpsW6X0AZYlRJg2a
qpw3XjU062niaQbMbZbsM+BHPnpeZF6anq6oneSDgDGMRoTGuo50e/ZASu5BsgYyRf1bwoLL1XHV
01qJfVy0ETH+SzljwUH9qDf5bNtie/PxQ5tyav5EmAa8XdiaqSLI2RWs48NMX06sKJ1NS18hnk18
DgVEhl3Gij0iiurQ4AzEzTTixRrLSJ+GLLDvpDvEQGsOTsYe3SPYQaC88GJHmLDwNkzimc72HoYt
kv1lrsaIlxqU6qfKbBXuAaD577KKS3UDOGFeDHNHlnomKa8ACkG8K+fAq65R0A4vk/Ts+UN4Re6e
DNWTyY8cw/lU9562IOuzwv5dYMr0g9REYm1Rv/tE3jtVbQ6ZO1cHF7G++OvQTxX+s1t7VinCAAJS
hds7NIbHnf1IJQJAXbv2wcuqvaZ5D1mTNXBsqW+P+np7ZNqlAXq3dHzgt/SWI06I4Vx7TR4eQ692
EdlGa7NzQMTmHS7dpoZ7Ip/xlGNzmvl7NGx7Bmj3meeSs8VCWf9P5r79S+Yg4iPyecNrhocJqH3J
cTAKoKbkMEzA2puBDBoDTVsPyMht4X+Anjl61xKnPkPDjsFvYlrsJMgmUU87CKK/TNva35nWSXiv
63EdPiYuuk+ukTXZ+iGxdRvUHHkLqdOEPzhjgGn1FOjyYWRjzXfC6eplQ+W3FfO1VNPRb6GLUEQV
VbiVXQfuIfvWftEFHOeBXwYlJAtL+1EjCe63oLluv3NpYxI7FoH6b49dUfyzwkz+VhIFx0H0kWe2
isLg56CEbRN6Zf/3gE0CA9VcLO82jzWFwSUVzpskWderQOa7nHm7u/a9nCNEXOk0qvEbmKQzBx+C
fGZB9Q1VhBh7zFs95K54Nm1Apv4QhGjr/TVp/mSN79x5egIiqiIG120Tkwyf5RNosrPYznJBgliv
G7HWw7OJJEYP7s7pLP1REs5vNUgkYQx5V3XicyJ7Q83ZowcTPhZhPSNlt/L4vveUiW8PjIHpscNV
VJvc00nx2YglFykjJG0MsDcO+UIl3wZZUPmlRFKoT2aMOrTsfchCkMWSOZSyLM2Y3DbLtLV8HCpp
PDh6YWLxmC34JdzHGXbJHMbSnl95ufR4FMII+5Bz8R1hyhBSmc6498ScOsvPCH2Q7fiQEYr6pFOj
dRqG9i6pCDbZOhH70GnGauij+KHWNp3V7KIWE866/jE+JYRXl4qr7DDC0vl37dzE+1qMrrN3iUr9
nXCr3wM1IcaeQYB2gbgxPXy8NqRxNP3/KBZjAdashn/Gjte3SiNlTR09lC8+eVfT1q57fbUWf1EH
GdbAf9KaGtJ4gxyMzlt50WnxRi+wpYtezZvK8QP5I6O+A4N0uuwfIEuFucTtxmrf9ThGNlXJQ8aE
U+WfRW1DojGzTsmmkSt4i4jAnTe5QrBynhZwoqHpQWlnR9jQDC24PHuhaOqjgMvyHrU1rVdMFrjL
JhMul5odnSvZNgW3dm8XJl1xWTOt+Q1myhI0MXyYR0weuO04EOLOtZ8RRsz11uF2ju7HVsvutNBg
ibXM55HcsV/NV2ZSUaWiBDdmscaNCPZLzjEarsQbtuhvbX9LclvkbiuTj6+xYGQ+O1XBouRNVnZp
uS9PthcOH22fwcl5tI7g4xcNAjQTc1LsM8u1PybNiJY2ohteAlx5jzjhwU/kmNVflhmzVxsIGRxu
MZXadJ3Of8H22KYqQwzJm81M8J/tga4C3THJQ7nWy2O3LiMPfYU55hDb0g63FXfTE7BLALw9YN89
xHEWvC2ekNZbIryMcbiJ4g+l2vVTMTeislhLpq4xmAntsCUBy9ZoIy3UTtM/1Dyo9S7KsUCyl01h
eZfn/QJnxO8EKEFh6RmUJLD3/hDbw1sdNFF+smuT376fpsAyUsweAyyTHaRI4FHi3EXlC2BkVh5J
lSi+sMfYMzic1PCHAZalPWeElFfZ2MED3Tkl+lGiCl+bSlqffDVy2SCTa97UjdPdKC+P/o7UJP9T
2ma8H7zWC7ZmjXX9O0gjgtsJ6k4K0ri137RLCd8ZbfMqX+Dfg5yTx8RgN4J4ql/NmwlTl4Ud468o
HAa1ynY3xJGNCLIWi8b4Ma6qSxaN3vyM9NY7D5q0RoLjUBYcpWyt7uj2APFMr/Hg70ERShTjE4oh
qFSRwEhr/8fYXs09Q1oWkW7FZB4JQMLlKbClv/albf/n9fly7nOnAtSs4c6RCK7zI9bf9gm5Wq6A
NciXefILv3srlWu9D02tvc3A3HF1etvKjm1vWfdoPDPz5kp8d1uCSscjvfeA2FYzimemRK/j68tH
N8XgbV/iTkXIchOeoNQFfSIyIJjtY9QMkTp4Zb50B3/pxnmXiwF5aNyaQDwm9JSWX55KdHIFGJjH
e60ZLrftHB4SizQPM7jf/ircF2gdu2fm7pfgUGS2Wx57jA3qRna5/yjVyMBQW2GegMeq4oiosbxW
yzoWj4APcZGWazj9Jd+f46nArT5bKTF95bD3SydS4HSyXDd9FnFDS4k7bNP6pR8dlhmg6Rg0QdTu
6sXzD42hLH1f5PRpfLlERxaEZAkN5yzQjoFvAQVshyXG5Y3CgRVxu0yqqE51O3R/Obrz19Uz1rhz
agFV1Xo9PhlBO/M/iyn8gmx+mS4qYuvd+OVEyNvgrN5uctug2nZNLOL9SgQkbooZxL6u+FxpTOEG
DoKlGaF5Gwejq5M53gmnevmBhiSuMFnGcIUMQFn3ai2W/MGzAf3TAowSDLAMrYdRROPzLJVSlzrv
HFKaDIWGh6nHq/1OWvdkoMLAsOHuVRkyxAc+g3K9IA9qfNpTENyZ/3LQ85mVXVboyzEtA4+7FuJE
PAZIcjvH5VfRc1zuKSZoA5TXY5KDldn4tBhHh0+Ixfrb4xJweMBYqBEhi3wfdMTi3hQC0Ss0RPEw
Y8opUll3vjrEQYv4dgxXD+o7bv07h8n8nyujxdmvMfxC2hEU81/Pel+cIOeqv24ZoErMx3H84RBp
ZzT2jKF7bHLqT+mUUYzPhUMnxePm6nRZMcRua/ZCnDyBzCCW/ST6xibbkAtSNrEDk9SonyjCM63B
W6ONYOC7ZLmJqUTTvv6PUQANmZr8ICHlQip58lBKPEtK6nkp63kOwCkr9W8c7PjLH7A8EIwEqevm
M+99YvncjG3ft/FBLzaS1jyU8w+0tuiOiOfCB/zn5XJdDdKTI8s8BCOh8+uAi9LYv/jOAMfwKeTn
xsZLghDSqevNXHizs8PAiikzMmF8cUDf6n29JlgNSSBA4+c7sfu3XZ3oY9Dt8ABPC0QuYzm+Gd7j
hrc8bC6YYRC7yQGXlGg8OAt7qcrr1Hu+vV/63OcoyTVK+wJx99kKuHG2tIXpKwnh7U9cOv6/pe2q
y7rgB4Au8xWMHqbHfxS7ea8eeylsKbVH1r6MDOVb1QjK6HpybbbjQP43esUc8Q2/ILstkon1kbda
/4fikfj/XsJEHSunDY8MAAQpSGXhRrJ6iQ6RtEixLTrPDb4S1qhhK/JAuhtfJsVy9MzqjqepruRZ
BnZZbHJLRv4R7ls1m5yoQeIjlL32nwFtGM4JOTm8O+kGDeIlBHM9UhAe/HSK5HzHllcmZ4cVqb8f
kSA/qdlvQpIImpL7PGa23cU2kXypEONy7003CMYRUxJtp973+UesSFbf5YqP5QAwzmMeV46ln8kk
8tXGz0RyKSzrBrhlobgG9Cn+tRGR2Pzfy+hiF3H+zSaQrGk0ZXV4IqpN1pe2Bs1+dsrOKk9y1eW6
zVD0I3CV0gEiwuYSCdFWj7qahJMC06jvJkmgnXwpYREnhwbCncmdsdhWuM0fMIFiV2St9DFrh9N8
h8cS7j1i8HDT1m0GJKlDRDBlXzX+vHWduQq4NCkr3bT9MN65WV/+urHx1VdUzM6fGV5Iiq3ddJnc
4T0qHmLgrfowqSVB1UcBQrIxHNRXxBie+x/vU5NdmkK5D5yTBYezCiZzpzgQMDTW/H3OXQ205p0r
gqjEKYATvE6FGf9EqJF+bXbJZ0O2or+bV9F/xn2Zj7vCN3J6lgi+twW2W1z7Ha2LMh6i5ExZZn60
VTPBeua62JUuWcHbCEV1vvcyP25OYK6yo3U74fTl99cz49ZUvQ1Jb5trXZXiEvHsLPBWHVhDNlJ7
cRgAgQmMqqt646Cox5NHIPy7M92EjyjRkzcZ4+NNwynqvvOx8G8ctKB0TIXU4G0SWOQy9YMq/6Mk
lAzqCbBP+jSgK7ZcKvOLEiHvVymwY6YW55o+ZSIbPwPm1cfcqRXTg+9Ov4Gjp9dZUL7BkDl4+wSL
1rfQZd9sEY9ZR1v21Z9YGxbyypMmhc1yyVBHuuxtC0jscZ/5ZaG2lDfbnyie1B8rEP2FJ6LjRixE
9Ny0pZ1dXIoPLsSazN4pj0nj3qOcxRJJTNDwTBpyu24x7mFIackTyS5sT0huogbCP10gHvpUu+Hg
sQep4AtSLimODo89V2AVNe/ASP14lyPPq/chRaMjcY+2/MfgHngUFSSuzS3lkjqP2yH2j5oNCBtd
3yksIe6cuxshbmo1VQqnuSN9bpz2VWI8GFxZq6cGFhJoyBExsv45C9Z7KRihmWeG0DvJzk0UU4tb
ZfslAKjYTZHj7snsitmL4SAQx2VNt6mw+9LaWZkFl+fiWqdpYkDZTQZ6KrXBR1AUUFhB0MQ4KbYt
kpL0xYw3QbjrctuQJN1HyKkybGDoM8WVUlm4LE/MmiiaaaQpraGhc08u98pdW5P7khI5p7+nqa9f
s14uzble5HLtq2x4YA6GrPR8d0E22fvdXYZuFIu1lfUM4Z41XF2c/i6+qmC89FIl6zvu//Uhsk1b
sPq7KKcZZjWA2xpjJOeVeJ4jgpD2VriSBcynEkdEvHAKnUXMbX8ITFNPewuqkcsWIZ3YkWPQXOn8
5aXl6vOf2ZV9ecxaUk3I4Orkp66z6LI6HPcpg23z3nmiuR+JXVbbvM7Mni0sxsgGyHNi0EXBVClF
kj7tZfE+YAwPWXBVCG0dRd362yof1US7Bt3WlFn2QKCJye+ACoNCbHRjJ/xZ3fhuVXlwbjF586lC
oR3mevHHXY+IcEgVcCnAfBm5za87UTBwGQSGtzG1Sn9WHzURK/81nYd6zDLO7OJpJ/J+Gv1gTqXy
VLRnpGP4EYQIVCnZhB10WbWgS4Sgd/JdM2b2RTnhzSqE0U8gqLc8ZAg31eOmmpGd44FzfVBaQ9Jg
qtt5CbbRDYYBmPEz/HP41Ne0Q4lkHqwFrci1raLwpzWth0afAUHvVn9O7A9uuDY+zxTvrVDnHL5p
MSuNPWwOLfQQgVjPYQUfI1NrGo21bzsmwq2xO05wiaZzY+PtzzcJ8kXsw9yNm7mMxwfw8oQXq2Ou
2+sKn+otwXz2LsipKBcHHOiQHJZC/2bhYPI3lKNFvw94jrKNUR3pQjHsFub+atA4bzEQFo9D5rbP
yIhG/LDsgvGGrI7kP38a4uoUqWL8bealuB/iMSTUp22Cq+UFgfunIgcJdXSBUiVtYTeG7W1oZyko
KoyHelzCicSA6eYiW/LwKbSpAuBSt1qAUHfo+6emwj3PD5PYxuJwLvtdXHb+c3azwjJx236zY4f1
cSf3SDNwMBXKfkJcgTRutHP1cPMdneYGqQfQSgPC0egCe1OXlF3P6i2j8sDYhK/BC5eXsCUf9XvJ
cYCNYxI3j4vyC3kqskLLv5MF6p9ioYDcV/DU/RF9bnSPnt3AjHUu3oYEWA0YKEt48xukg0+w/ww2
2h3I/QkJ5PnQEe6R1FuC5RUs3H/Sg55/SljQrzBbW+/Bq8RKmA0bMOBMKxumgKj+5+T58teGw8lS
sw79S8UvdENFYH+3VYE7kV2stD97FWWul1LREvNqCv7aEcqsbRKIUqMCRPvMSdC3xB1vBJEZMBIg
GTsnpzyoQLRr9jiH7HO+hk6pDpwZujhzlNwa4RAxhzsXHSG3pu2tP2iKxnVLAXMcn6sKCHLj+3q+
dA33165yq7wjnMpV3ktYd4U+xzIb/iiYD7xQBKq83xytJVEK5fzAici8FZVczntdNMDOumdbJ20D
ncUOtVXRfBdWy5k72EInJ9FPzlOxELt4dHhv8jRfqvHBGpJl2CREL7BkBD2Tf9/pYdyw12MdhROY
sG46hA+j9Vfyr1MQOZg2SRWYnSfpqiLKO8cXxl+SAX+5YX5nEH19RRAakAJlQfK4b6Ii2eZkpZQb
UYn5UdEY8GE1y9q/Go8nhKeUNx5VaNsMbyzwYviIQqTpWGBX82YR0/MB1HPz7neFeszyir8GmnS4
I5mjo0SHqrI2TaQJXsglJINgKsXKrcByjx4S40G8SYQdXxPHaAzgM2rfEd6gVP2dH3kxSg0nN49e
FoV675BR8UEZZfiHj9sLjn622izsPb7Vva2rOTwisRVnh/ZRtfH6wAE0AxwgGMqg9t2s1MxDgLP2
xvdJPbMOjyrmn13CcIkvnVqmO5XnXX+eyiyCQYuJidkAIsVAIyAPWGD5T4CI4OjVHh8ALqGR7qly
gwVkwMVV2eu0ZYIluqNYXN62Zcwzf1v1BQLdQedIAIBSGVlbYpPRCpCX5uxm/EAH1BZduLOw8jEU
gPLZWwyWbpOu0sdM7inXfur6DCc2R6Ta4X0trM0woFHYlP26uviIYqGP0xRyvoha5eK/ht3KkLlD
5Ww6LlP7VSxroo5o+/wwtU2Xv5bhmL+NmODhLoPEBLu8lPoPUBWfV1xU/Vdf2zbsEKaSKMVHpO+g
5WEFjF4I4nK9uYgPeAu7/6qBmGrCPOIlS4dS4vvIcIou+0GN09NKx2yW2hLFLpknTfVCqszqHIhn
x5CWhXwN5zob3anmXLNv8cakz9XokqzgHOMObs9lHRFBIJnm+wNbu3hZeo73TY6GzfAPACXvIqz8
076WhK6kcUkY3NYrkuxlaGzhXB3VhCfUAEO5IWcn35PAXNXHRRamvCC640LrUbLa54RQW5XCnBn8
GQn5gYiSwgNspNZ3DgFrzibWo3rtJz95dTBR+3vNi3MzvSvrMLRllx94PG+n/GBpTumhrfawugPq
odmNPvqwQWbYzxYCptHnnUwG1z9M3YBeoy7dJj6Mqh/C7YSldH+ja/G5YD+9IZQ+UCgGR7vdz2aK
ny2tEH2UvjT1NkGr/7WQ3BVta7TCzyjRYZsyHMdI0alu1OnQukFDIEqBhnnWGk+PBVOSIDLFlsX4
VbKozQEKQuxFM7lsNzFh0TmdSA1xbL8jd+rbrFayBhAgud114mc9OCv+iR3hGVbOz63744JlyroA
0XrhZsaFPiHNrYJThkF12NayADDl5JiSFPfa/8/gLi4fG+ECfHawU6kD15hdpmWQ9n6oXTIRyMfx
/L995McPcWf0BB1Peg6aOdG3Top7ObI3ZZYMT3x5Yw2ZIdVPQg/wZ4ugJzpHXibso5PYS8LY7Lry
zpuHNeRtC9xv7F3ROzd85ewGFJ9su6WT/Djacl4IB2D77dUEztGg7NUYF3+Trl/dTUOczHBes9zJ
D4DYyd82bNvi5Hh2TvA5ILy1mbyhXXcdBUTzHaETXrlloGIObtSoP1ad+UWqrVhhYLYKBwFLHDCz
V2gwxpMTNobXJ6mbee8pTATbNgfd34UBqR7k7VG8C/ufWdELSQ2YL8Ic9e1+BVoE1Atm/+QAAbcQ
MT7BawFZiueBxu9gQ94YOQfz3M+U+tl+zBGCYPFJdLPw4aMHcO4CmfDFizG2kwfLK7oVMEYE97nW
/IeElezNCy1ZHnGTuT+QRQRzMp5NxHAOrrtbwN6cTRj3vYLnCjAPV2NF3lyBT4a73B4pnArGWwY1
wmEGvgi9t0yJAJb/fOxd6hwFzGYb0XD172j7im4pfgU+Td6rhKWf/JHhjWGLb0lR2Lhu/SVyxJfd
hf2MaK0lECUv1ubRS6iEPMxMwTzh4ALNMxmdCqxy9cESKo6FT6tGc35EHtuTJ9lEAIq0j0h02NIN
M7zGkc2XPjl81NdaQ02cGExoTmebmqszoh371hg9VkSPBnUR4+uNCU7AlA39tzYdNzmHxbpeonqQ
eEWatY4fsM4a+QAAHX5FHZTcq0UKTLxbwO34gRayLoIt1hZrlFeL9RDiUAUrG8q8+0mQPZ4bzFvL
HTI3ez14E77hwxhrPV7hU7ProMLqx5amL58RgaNb5BlcgChxGrNFdB41JvYwBtG3B+QvzjjmSrHt
m5yJouILVBg8XaRgXa+MdS7czH6vFuo7j9Uwi1dbGSIORqUmbARVjk8ojsv6wgczPia9UuWO60c1
P6Jn5tn1Vrl2hyEol3v05ESPL44OP4sKeeHM+81rm+u+QAIb5fNV3tSVIFDxs008FXZf1xP7DrR/
gnKBQHiWeYj4Ah9BNdxViTdHe9tq5GG12YDw6NodkRR8GxfHacduQx5aEu5G4Y/xfiRLFb1+QFo/
tgsxyNPkxfqL9M8WisKDvzrKmWTI3dSz2BwFoRC7RSRGXZPAyM+gXKuPmMhAdiAnW16XVQh1587I
6XaMNbG7y130y9t8XvNsa+IFFWZBIBPvRo5WC2TZgSliEYTfn2MXGWFDWXVBfNB6mQkQGg4qySt/
w+dXjXh785mHVWn5XFtist6QF9O+mwi62u4iOjGzHerjIoEzs1mSnGmS9ZEdrtL3vdX1j/bsteNu
NNNYolIQRbBziL/8rFBmlfuoT8xwgFwpKLdNWLjm1kXlAUnScBGulhh3Q9K1d56nWp8cmWitD302
u7zFASpe9g6rGf6YZEZ91QZkAGJBT+LDipyxSNknXPbJ1Wk8wh8roz5m7iTkHo5lmhSDkIQ9A5Of
cVn5oiH2IhraFEmrNz8yD7rthkxIgNy4UsHZFQi8T6NWU3lq+S6ACZC+tncoQadpt6Jiuq/iMQ+u
k6mS6n6ayxkyuurnA/LR8neyrMimtEvwpTnu6p5Azwh7ckN5e8F7K/gni7GbH+B+I73v66ZPzrOF
ExDyYMIEDrVm8p1D3CdBWL1vv1sqGEBC1tBw/UcLYA+5OQLbaFjGuBWC5uZRs6gmio20yQtcYSNB
3tzcufZtkk/klIVRsGvJ+eZIMExde6cFMyKxiGC+1bOmX9Qawb9KafzXcSOwHXtKLff43opfppC2
udnezTaZZvR/t7N8y+ozw8oWc/6stADfRbwBImhr2xOQbFL/Ja+s/GHJgkDKmPcOERhAcYdbrKd8
G/XZQCuHqYeXclLsdabwsqeqc9TvZPAfk+SAsXBXOT3Vr0WzAmo4sUMmfATamZDl4BKzFXNocBFh
b3gvmk7F5yxXw/sq1/WFEA3yF5jG/2KWUhw+Ef3GhDD0ydHrUW8R1rMur3bVBTcxw4IiMOTpeuq9
Qhyp1MofWZsgoEKDcf5cBz170i11TG2IByNGwdeOJdLYjE50ak2lf4duwiLpamz15NF2eJdi0Ifl
aONGaN/bmhDa/a0g7E9QzWY4S97dA27lzFxmI6t/IIq9jbiM3rMAmYYhfhQPyr9kxC0FkofSl/c3
Z/Ae48brdoTSqSTVXtYcEpHk1EQ1ACHnWYjagfRbXXDbAKcCqpm2eiCrLK8fCKnhKFZjxZQbekC+
265mZbwtsWN2jm2IxZ3trpHa2TohszaQ+OhSnzhZ9Jm4282D4k379nVifrtIZXcE/9iomieDHqRv
O+eWI89mw2wfVutujQvniRxopE86qdsn1BFQ3D1f87EnCgwCnx3x20b/Xm2R8RLsTHIs8etr1jrV
zqq88B9flnY2kgzu4uSXswta0xKDuMmCugouXHVDfiCPyC8OuCj5CvhfjsdYyJqbKfCi/i5DEt1D
yy8Zj2Av44+CGUUfc5sYa0dK629gZ9V6XOVQuvtZDKu6uWmaJxSvYLH+ZJk/NglBHjINs/5rGmL2
7olv0d6+GG3zH0H2xV/2mfmhRNr45E8K25+snfa9ih3vjUMveSiHxnwm+CSHXW4lMRb5xsetNbkf
OYPke7Cu05Tm5CAY1rRV0G5ODvapQtWEIq60fa5zezH9tmLPwNUex6j+TTsQy5z5WXCtkdlbHKFi
+I99GfaynkrnT4lG83scvOjLbkf6IhxB2BHLdh681O6AMErR4cs1VYXThXys0NvUABPK/oISa7KT
Unk87RpgL38jMC/rPSiX9bJm5frt2lrrLQXVwRcwOY85pURsSgTP6seFHAMiDAhsgfpGjnT1c4Dw
lCHGZVSSTvlgdegx0/9xdh49kuPcmv4rF3f9CUNZShczs4hQmLSV1VVZpjdCl5P3Xr9+HtVsKhRC
CNmNXnUDyaBIHh6e8xqn8fP+4ChWQuWMXpBbV6Hd0lCnAwFcVet/GmOUvGDu64Fy5gpDqcozaoBz
Ho7Le1P2Q/SIFqd4bTryAqVLPIxku4HSpbDps/WmzJS95+iO9WxPjorqZm2KrxY8h/egd4JgHwNH
xYA0w0UeLSyvPdMRgcaflYr9GSdVqboKOeCRYiZaRG3SITaCydMQHDNuPHADYPH2sKOq6AAnjDqm
mSLF9hdwewFXDjUR2GdFS+d6mFsRGU1eqBYJ/KJ+0tTmFAArmBUB6oQ3V0gPeFeb9AZRDgM8do98
oXbSMXAt39UyQvABeI6inRJ1wF/JowCpgw4vrPRTayGdBaaZsd9XVj1L56b8orGsmh9+iIAOjbte
Le7JpfLHqG9UBDaGvvg5Wop41KjRUMqnQf6kx1rRHu3RAVkdc2D1R8qEU+SaeuEQdXVu7Gd1BDJx
mNJQSY9F0tqfeRtgyyYq5BZ3NJa4S8NxQsKvjKoGsRgywP6Y2hNpt6fbeTX3lv3QNXsYDa4RaXOb
VzG919Eak19NRpb+y1TJ944okartQ1oicLND5A+N/K6ki7gzoim3Dhm2kT09BkonuyA0zNc+KHL6
DbZGbT8qQyjk9IOKH6M1pQPqjHHduyFk126HGllp4kOvWT9TMH4P1ViLXzOwyN+pHW8Cog/Vh12L
uuDMOQKyjyTs6HxQU7+LX3rFboOHsC4siHyQ+DmOFaTXMs8jaFGV35xSbF8RFDWchPenMk3fQko6
iN/llXrMfasxKOnYBvjABiHlJ69ER2eHe3udnHtpUtGCjyaqndco5ocQueAfjYUmMhIuTv8udirP
35t6TYT1Qs7v0QyAKhyTyhzN3agX+TNqu/TvFfRZ0I8dxGer1utvDTLkIGo00tCTbXXiZ4SbUfLM
bZs/Q2bCurv2hNoelMoTAKUTCIpMwI+of6LSfW/3TfQR+RP6UUjmVa+FUWLQCR2o+45CV5nvOgwa
f1ZGLjwX2QkaGSie2S9NYgVkB0RbtOxKI/rlcARR/9W6iK6T0VuPPQkwHKWgld9TJGw79KbQztkl
PAXlDhUmgkCWiL6HcV/Bp3Nou95PJekGT6+BzABtHuuHVQPxrqOq8vZa4nF75Holn0CfQ3ABieR8
BlMenLUqRI2nSnuoyJGJIPeB9QASgmB5A2BnsOXcZgtAW6h6GWfvRFpo33MwAcWdg2BkikZ5LX7g
7KHo+9HPdCijmdVEJwFa/dmwh7Q5OZo3dfukord5GHHSESdQd+OzZQ8ttJXBVwc3jc3in8T3w68e
QMZXw3IGhN6GisP0AzdDkZ7QfmrrnZUKXwC2adv3IX4R3jmq4ji8A+tATg3IrrmzjVxFRAr4+Och
C+3PNtL65C9dNwB7STtUptWp+ydMdbL1qalB7yUGT04AkebHyTYkxUxkuaAhmlit0INp4uCdoqjm
q+IkcIGV2EhmN09q3C0KBhZYibSywBNTcprTAPyd8w9mMxEUiwKmHd3OuquPVpeZX1u/sKCXa5P+
0ZoAFOKY4ItDRJ8apAbaGhq9Z4PXKWcoMNEbhWjhAkeWkC4L+IE7QUM0PKijpMxkdEje7vyU0OoG
1MAOPfpMLdGGTv2+k4C+n8GBNOiV0QRC2VpAgtDCPWM55UG0fZx89FEa8ZC5Hmg+gp10ugN6u/AO
PCseaMd59pieuZBD36UcYiRnXQdNdyi0Tv+G9m8VngsRAMYOZKM/ombfxW4Lgp/obuAHwWZT9C9q
5VsfPd629kFP1SkBogS9zdUlWA4X1A5pKgzG/HHALuVTCh7iW5tXSkbrzzZe03rsUMmAe015wi/U
L2jPJ3/ZXTUyfVBeTw5SFBU+yg9xMt6XwppNdCjC/8qIrSOItzywEVPsCmruSGDjqyHt4TXt2uFL
OQF2V+woBoJcT91DFQ7UmHVDhGjhgu9+TcDhaQ8DHgTwwsixZlkBaFYnPJmqF7XT2CA9kLqPY6Hn
2BXmfCUwQ9CXEWnswVOhLQ4FwwLJqRwBGKEr1WCC+AH5OV/727RqauY91l/PAVH8u6H62ni0IsSp
nxTYJdSKR8eOCK8ovFMMTHX7xUgC6ActBI7yMGkBtMooGPXR9YFg3nGjtAmCpDnI6VoxzL/a1Gy5
yRIupwIOabsLtVKJySet6t7qQsdxoyyQJCkoxOgHOTTd35Mc9U9qMGaaW9OVxaOrK222tY+hncuX
HqkeZ5BqdGBH6cNoCl1QZHG85mvQQ99+JF8Z7+Eva82x0qnp+4QEKPa079EDh86bv4D95IlK6zZ4
7fAKBfHd+nrk0g6yKcx71DxcnlTxFwW9j3KPZOUojwU93i9ZUFsD4jPKcP+fkocJryG6TDIxuWVE
jlBHV5WImP+nDJy+L7MEJxpbT8VjhY/IN10NIqrAqaB30nlwE5DmLvXvfgPpFBoa8DV0Cnr/r8Kk
o4OrS0S5L0vRaKAMIxqALi26gH9TGm/tl7IKsvaJVrZGDp9XvvdRbQcxuVo4GXdwjcIUpk0ZZLv/
OL2ujxm5nQu2Jnqgr+CgG85Wj4//UQsqFgUFQjeQnvWDXl3zmulROCdQwLAEzOTP/5kmyIyi02H/
WrXmkdYKwIoK6FZqIUVqHf8DebJxhPSSQ25pgb4XXJ73IsaE5xyBYR43bKFW/Iy02VeNvyIFQhWz
59Afzliq8BF30YtmDyZpRGnKBORyHPpm0M9D6yePExi7v0cvHu9sCgfuf//X//q///v78D/+z/zl
/1uC/lfWpi95SOXr//z3msWQQe+bZN4whKMuvA57chpJrOPpA7sD6BKStJTznIfbo6zZJiGVZwBq
BGHi2AsLQD8aKyyDeD0pGs1VVBh/KW1TPfPOGO5vjzR7aF0YnxInQJ0bQuftY/JBLz9mHwV+jqYW
lrKVEj70U6uduEz7vaHgC2Gm+j+V1SNwjsHGQ222328PPk9jMfi8hqo0sHq16EpfDl4GnR/Dw8c7
Iquiu0KE+FUi1XGs/QaGoNEFaPDEyeH2oFfflq4fnT+GEwDqNGexgtNY9E1ggnqb6rb4JHSEsbOi
VN4hhx++1VORiTmmods6+j74ly2WkWbZ0OBvAMGsKOpjJp3MharauIOHq9JbZ2Wo1FRUUxooE1pi
YfJleFpXoIGP2KS0PlROlDwNevnLSLv0+e0D8ZY0cKFX+YxiYcqWqJYJsAm1AHRy691AReCdRlQ9
0gOHnXl7rCsDOCZj2JhAOvjs2VB1L/cHDFsMV1LH2EvURtGSHrVdrOc0LEAJ7zDE6N56uOfxnHm5
iCsaXLnL8aKi8RE6Y7wKNP4JzUflYLRT+v7Ns8LXU3NoUghKG8ZiqdLSn7jNbRJO7Mj2Xh45Rwij
KOM2AvETvbc2fBGvNzzS2hJur6NJOkLLI64q8GBTAQYvEW2910yLZm6JPJHR29OnN08NdqVmst8l
39BYLFg3lwbSELuJKUus16hoaTjIwvjVIFB4Aq8avDVOSgPnc7B8lAc4YNo89T+uAgU/AC5IUHQK
Yrznyc/JyIFQ7bm9t/wYV74i2wILOySaDNgxi1VD46CZiQsIzqADesbQhRNAdWYPd63dMJhcHwol
2vlfh51/OSvNg5kCh2g+y0a5U7RQ3HkACCslMjYC1MoB04kZxEKgtkT/xXoVGiDDIWAqFTgGGLo8
sHt/iE6B2aO4NpXR26MU4znCsCzT4VMuYi9eH33SOWzFDBfk09DrvmvgGXZq6ujX7Z24+g01R0dq
xBaSC/vyG0LyxztHQgyPK9ryU+t7hyrHoD4a/OrfTEqHTin4hJapL4bySekNNRyIUr2GTh5KAXem
B+0C4Qe54Rp5fVvj74ysJ301AIp42l7OCig5oBsPSWG0cDLAzD2qOUeffJyGPHahv/qqAq7XaApd
kAlc8v3o6Dx4/8WntYXtGKpt6/bSoD3n8Z5VAzoPmqeUeCDBNqdYWZ2F3UcbAfn337rMEOAvC0ws
LEH3V1MX6Ynw0yanIabvsykLvigVHZxdM2BtVIAyeyeCJH4Jq8p4oDlWP2KGJ95x5U4HWu32HVAc
+XOMi+4nsOzM5n0PNovufnyOQpXirgL9ZePCmk/mrZ+7WB9FAaYaW7a+j+lX+FlAB9YbsD7A6OKA
XLvYp2MTojWMUMjtNfmdd94aWbvcGSijQHHpGblGvBHAA8pyqf3OonC2L1Wre3BmSABFgl9epVeP
IkyDc9l6G79i7dAR/Fkvaw5c9vz//wjHkIeMSAfdA9MPbUkvRGO8Bu5/h0h4uTHUfKiu5ouAAicc
GLBlLQ4dJZeohbpn7L3mbxOM5ommTEZbFx3ZAhGh2193bTB9NhYF6QH9QVvkPE4RN8asf0vbMfPV
fa4axaMio+pk9kNCLd6AdbYxP3XtW9pUCshINEtqSzdjB441WQQenAi41Gj74kUAAtsr7iTp+t2I
2xdgFM06IhfYvxTcFHS48AQ4UBqJXhXNsR5GUN+lC39GHEuK5afb32S+GhYLAKlYRT7FptbHFXK5
1tn8+XMktEDFQay0S/D2Bq23w+1RVr4C15JDQssFpQmx2NbeNNB9RfZgX48CSV0DgRRpaju49+Px
9kgroZXwrXKxa3xx3Vrs3aTXO9B25H50h6q7Kci8u4Luzp4yytyCsLJTV6sBWpCO8ohzSPX2oEpC
TayzqHkTVRdbLB1gfoZ9YO4dJVfeN5aAWyHGIn+Ecp18uT3Vle1sYnFs8FJgY6nLBzQISTjAJWMB
FJ5dAHR8aqnTgaaeSohlWJ9tfNuVVbS4GVlCDLpNunmXewUTHcQ8TUr6gNbq+7KP0f4rGvux0mxn
Y6j5Ty22JUM5qkZaw8t5aeGMS0+NMZDHZZxIWkBJHbZIlIYBIuCYqh16Q2hPOGMpGxFidYa2Zlsm
mBvTVOfT8kfkA8RZRagzoYgG6eJInRMUSYEmOqyO/Pzm1aMzgR45Z9iWyI1eDmUpaMlDLyXJnTzx
wSiLiL4BuOMzrMrYAYfXldpGMFqdnWPxquTOV6W9mJ2pNyoxkA0jfL8pDwqiYk8om5iRG0Itf/tz
ha/IElq2pelkwJfza3g4oQbHp0RZxQJpRJ4j8es+VAXwztufcm1eRC7b0QzsYKW+mFeMjHYO/tjc
QzgzMRhCfVhJ8KhtAR9ubJC1C3o+ATweKOnA9VxMC66+sNqWaWHyJP19YeedCUxA5meE9RU0jAMk
h5PeyXreaWP/s6rK7g4vn+p+alWS87fP3OIuo3lOUDXNRbipE1yhZI9OJqa78tzCgDoOTv3a9pBi
/8VIjoMeFvgebos5GP1xMni9YVDKLyBb1DAUgB6G1JEG7hVHvI1vvHb25fw+w1WNvq+9uCzqoQKi
VQOnKID73qHHSJcN9yq3oodzj3C0cgc10f4Xx5H3BfxbIjc1Cv1yfr5E53FEOBtEceLDtAWGkQaW
+nU00nMxOd7Gi3d1jrSPpEGKhZ7lYuFyOA62NqLb5IV5+16GRrTHg2c6o6gRP8ISxHICrcK3PxOJ
3foMrVJJ66zFHCck6MDXId2egFVVDzNpFJxgI7Vnh7G/mWEQfr29a9amaUubvckOtYh2l18VJTTD
G9Dx2FujWb8OE0LjVQ6cNcKR9FMf2Mlj2yvjj9uDroUD6sooijo85wxzEQ5ElcnS6FFKgAozuPmo
jHsrUSAI0C0+vXko6p7UZKgKzkWgxRfFZXtmmtE7gP6rugHVykfKyvExKb1u40ZcmRVlcmhOQvJm
JMe5/JQt9CVIWTVKsY4QxxhkJb2QxEL+2v51e1LzX1rcvdD82JTkT1RjxGLRBuF5dVyo9V4HVvJc
YVo9wPXM8Oi8Pc68x6/G0XkEQ5UTTGkRSm1ZZnGEtC14l8o5c1bykzXUFr7jOoJTkyVf9Q7MQsF1
iAmCjL/dHn6OWMvhpbAAltAosygKXX5Qu8pa05c6J16Y/QfpiekvUN1IltpddizHTNmouK6cBYnX
KRVyaly6vYygLdhEGcS0FO3Jh3mU5vJnLmp/H9LeR8BktqcEAvnXmydJzEb+Rdd1IXhIXE4S6WNE
+8Fq7zsHcboclYh3Ft3pI3qQaJrwotxY099fbfFVuRTZn7ZucgblIng7ST/SJq0RVmvj+JsZpPL7
HOK/CQmlE+5UhT67GgwBFKYJ0gdoLv9jSgXScm9P/Pprm9JyyCh0siycxRfHBTIH8k0hhVJhKdp7
TBOTX7QkcECFgPCAVIIpdyMEG2N3e9jrTWVKjinzhxaCaMN8iv+4Ji30hUMbUyX8C3Eci7NZygSb
yTv4LD/ZhOHGLFeHU+25x+SoDpfm5XBIFqpQlwA5zRqAH8HxGHdVAi9+UAZI2UGOzNyb5zd/UXy+
IMGrzPFyQNuaVYnzvob+o9CWjPS0+TC1hnUXmV6PgWbebMxwZR0xdGNMyT1C2rq4KPWyC1NclqB+
Oml9DvUC9XqsHVzF8+JzECje3aQo2rvbs5wjz+UmpqZPPOeJwyuO59XlLCnQ5rSROKp4eoBuqgZM
BmMyHqkWxQ8rKMsfUVPjHwDJaOP8XEf5eWSLzID3uAX86nJkA2WhsSpNLkz0Sw+0nuVdpdvaIzo/
+UbLcGXvUMFVdapylHIJgpdDKZ4WFYFhAHEo0GyshnE6wK0G7DwVH3IPJ+/b33R1ZqwgdSXQdYa5
uFXiVAbKFAI9geKcHXMySGD+nnJEOifZ+Ihry6dS4HEsh7aTkItNGmkDHI901o+ZIAB2leIfDHR3
UPjWP9H41U4IGs02CYOykdXNQeVy35BfMaTtkEbyRRebNe5HnInSqoECQn1JwaXoGFL42DgS1wvH
+4PyMfuSUHN1BjsVTRKI382+riMkdSAFuIjQFEeUOlEcwhlm43Oq805YTkvOjzM6TxrZ8eI4VKJA
JLnRG5pOpfEcJbwggyjD1MzQyxDXFq86iaKGLGCJ9FyWKVKlodMcms7XkfXoyyeBqNrr7e10vcYW
+n0apTw6z9wgi+0E8tqHgsca12mCOkRHkP3ix81wQifI+tw0MDHP0QC70AXHDcjy9ugrS+DwziTr
4x94G4sw70hrgJdb0tivp7995I9pvGAyPUJpIgQebw92nScRhVTatJwbU9eW7efZFBdBRNwpBNDu
M4ZciOzIqT97KZa5FNbkXe6niEm2TRMdTKAIb68HSw4R4/MrLATZF+cpoUQqEHhq93Yc/eBBVD/h
0O4hJBsb729P9foAMRIJGRRS7m7mexmT2hJrvtgEb6MNGYzjMmhOIe3OjQ29MgoZGA/MOTWgJ7FY
vVJxkNEWHh90cqD9Yv5zr2hIpd6ey3XAk3MJcp4N9Ba2y+VccjRrUZIekGed5bzGQO/uLDX6ovfT
dPoXI1lkeDovO6pmi0y2Q7QM9kqPsStgZPxMfXmfIj6M3oee3N0eamUvUjvnEaKiUk1nfblAgY0t
jTVrx+D7WMOSaM2jMWj9k6pRr9+leh1/TEd4e7Xsys91b729koz6HJAhDYCCRadzce4R6KW+kwKj
wrwwe6QdPh3yHl3KWAzG4fZc1xbwN2jB+b18y4YgGjBdK1utR46nhCYVQyaD+x69oHa41ZmYP9tl
hMUdlxnNQBaBoPRiR9oeJlXqCNuy1Cf9A3p3xedCsbTPmgK+d9c1tuOmeZa/+bpiVJBrPChVamfL
xUSuZxgS3+j2A1DKB4yVClftHfNfnAMM7qgDzngCGrmX56AfMYYWBhLtMA7RBZ10tFr1qdrj5ff2
IhVT4T1J/KCxSkXwcihVg7EMyBrYk8SyRCLSesAJz9z5OnIsb98ccy1lBhHQATcXZ06rakyBOr3b
l149niYHZeyARvEx6YZvt0dai1Y04rhmZngVzenLSVmNnjpTgttGWRXtXVPxQs5skP63R1nb7Fyo
ugm3FlVMcxGtCt2j9BfBvSxtbENQ5UcKujLL89Tk3cbleTUUkyCr5iWMyRcIk0WWNKGzVFst3q7C
7OQJe5TxXPYtNQZYSIfbs7o6V/NQfDmLIimZrrG4uRSMvOEVIXcUZ6l/Bv7sI0HUBC94stVfnc6A
khrh2JFvzHBlWIssF3shughcM8soSSubfVDghckVQFbdfME2UT0laaz9RHLVzhGBMsu3njMeDH8O
utj8JlI4qR8ME1p2OeQ0DYMdVDma4xj23fn2Z11ZQTp5DjPUgdCIKyhSyBNIQzNhXyC8eQ9iGWVO
iZ8bAHBj45xd5XnzrIBO0q7lWwKYuNz9HuCSUB/i2ZgzGbBmQ9rV0BHgAb6gnIpOs/4mD4s/DLLe
OHZXN91i4MXWQdMFWL0RTPumUfsj70DUi0ITqqY6RcU9auuBi5IXDHzMhx9pLKcbB3J1D3EZcPDp
oFCZvpw4IntTUzlYnYgAE6pdKJC1dP0gyR49JAIiKBolyiAjEhcbV/z6wLqJ7hRdNDLOy4ErqSLB
itMWXb64+4TqR/mPhg3RCSqMdEshp1OMCeTbD+rcI6cayPUHEGzxtftCcdTMy+fZAuLfU7Kq08e2
ybL++9RlyksX1JFCBTevvt/eylfRFVgRr2CqtxRQdOB1l7O18skoRxRw9sgvKBNskhZUPI7F8uPb
xyHp1Ek3HcCky94b14VW2hX8aYsy1OyoM1beQxDAW9lYvrUJEVqpXHDkMGBcTChsJmkkXixmTWTM
W3P8F6a62+rPrkQA+ecoi2MZxGi0I/wh9siBNCdpeai4B86sQiTfXBJhhUjW6ZFAzqRBs7gu0JEq
0y7QAN1YufY1UEb1vdZKul3gidzbi7Sy9SVJLa711tx7XuLoMMqxnSzxxB7FN9T20KxEFbwf76pO
2GcfZ91dhzj7xoKtRDjyFcuifaAivmktMgkhA6lgsqUiMZdW36m8/IMi4vTcExMeoOBnrjnN3nKO
RFT+9nTXFtGaK1xUE6j3L7cKZnd+k8bskja1xhO0dIwYI1h+Glo7G5fT2q4kawf2RmXEugLLOvR6
Kt9EIoQCeH7KRV66kqLCRsyco8RFGs1WoVgIhE/CXrSXnUNpIPlZTri4Aa8eUY+U5d3sd3ssZ7vL
vhy1jYba2gecKyIzuFPyOl7EaGfAMg6bL21fmVl6yIN2POL8NZ7gNW7VQVeHkgQQQbpu8py8jFOi
hAlFs0nbl5ASD0RLhAkxKEN3Um5BZFe/IrcfdUVKg7QqLoeKQ9D6qUy0fY0n5h0kBuOuwD3lfoC5
+K43df90exuunTqWjMiokanR3rocD+eEqGkspqbr1c8YuuI5bGDNxTjkug2GEZhXT/nGmGtz5Mnz
u2xOTWUJGSgAvPvZQNgfnUbsJ7WMI3cs+zSDQ48PIyLU2ePtWV53RticDlcb6BmCC3zZy2mauYUh
wOgQmCOnDXdJ+FvyenDUY4x8MsJ1qIYR5+xjGJio0cE3VI9eLqCZ3f4ha/GGefOEB/ZFk2YRT2Op
4hMVhODfIlt7UTBkEWA0rP5EOa3/nuWNCXUJWfqurvQtONz12Jx/AixGfpTzqSVdfoNC8a2hGz3s
uvKodFvDGGJ08naac4SbVLulEfSHJq2Vw+0pX0cfhjVV9rIxY7KWD10I+9S15osdb3XjIMfIe4rR
vjvfHuX6iM4DgPbmJc1NIZaTi+1pxEhuAEvrmQQeHzMt5F6OQ1F+fvNI0iAKzG9qcrRlMoEvOkW6
QWqwE3Xt4MRTcOptpzypU29tTOr6cNJIn4G7tgUY4wpk5luhqWR1CDTfQVZdz3LUw4WCLFVme0cA
sQpSA/UWUOn6dNJ3BhTKe5fHKG2Qy23SSsjcrQmID+5meDZKvG0rbObOQwPztg7BEb/1e87lJJ7z
vBPpNS2/Z9bFcY3/FDJZwdTC9R0qIkPOw+MxBV+zsRmvz8DlYPM2+qNFWLRe0PczgkhWDULUdo1W
hN/qrpjMHqteePsyJ8SnuHpv1HtWQpAG7AsxBbDnc6KziLS5MBvTp/dJxz2ST9gYdnslML5kiolb
UYHsKcKk2McOSJiWFY7HZqp1G2HwemktLkwIVTO7hAAw77c/Zp+Hjh00Qh3dsVKce6Uf/dOYSO8c
p+WEwtC4ldJdH0rGow8NjYUBqcBcjpcg4YgEkDPipKM5T1ScB8zQAt31jXar2HC9sFIQZDRVs3gW
Q8S4HAo1mWFCK6N3zaLqUDXs6uY1dNBsV9smbqEMD+bfGK9UDz5u7Bub6vqzMjaLCrLZoLKypFgl
o4qe6pD3ro1V+FMPg+acUZBF90qrT4FQ241M+fqzznkjjWDSHxsMo345VxxzBsUKZY8hYknwdqJh
h5wGRqei+nL7bP5ueV4mdXIGuHJ10lqbe16XQyVB5VCx90cX61hkGvsUPNGuMrBKBeqnt586NLNe
LJR23oHKHdH6j2iO7GaBaDwKMNjd9UlqbfROry8UqRGABUnzfJUtUYCIR7UCGDEqKp7AdBA5n2Cv
99n46/bc56t4MXV4XOacqFACuIqD8MRx3VIN1BX8GgUhqO5iD+inDE8qvqNg03QADjClbBe5zkbf
pSO6ebd/wspCU3SZR6dYhxjEvOn/OK+G46EdG9tsalPEj6QIzVlUprgHMK9vPIRWh6KfBgWHmA/y
93KoOtLJQmq1d7VJafBCywLV2Ad1jeKz1Pt24/GzEgwpFvPg0kHCze+9xcyCjpUQSJaghNQr2b7V
VPjSaOrc61BW912jwlvXx/AES9h+rqfKf/EndYvvubbC0FjpENnAuGEELeeMhqCm5gP+Qqr6OGo6
PjEhlbssndArxA0WpUtNcZMEfj9ZTPvx9uquDs+5IniY7Oflg9dIai+ICRyuqsYmGpQqDeW4gxZt
R+aAXiL4eEDWLSoPBTaxinwz3tpmDWgsz6Sg+XW4WIPGAtrRDtXg+l1afCtwLDzpXmvu+rZsN47s
SoTk4mEvwwmlKrIktfhqazfa1A/IpMRIaeCgfO4HQN5I3YSo3mjN6fanXdvNAI/o3NLJVEmeLlc2
whQzNiTbq+yc4aPFAC4Mx+YhKsItJMdaNJqLI3O6BNZruZObVmAcGYJ1jPVCy++CzEZuCSM0jAdu
z2kOtYt4RI2CexvOKwzbJeVVJmNX+Dk3XF7q9gPmqObBy5Ehyttm+tCYiF4jt+Ucbg+68iG5uOd6
zIys0H6jE/6IQOicyt6PEdSz/KLHRAyvILfQZ5Ogqkb8ayMs/EbELedIjx24ESySmX9wuW4jwOM0
EyOWzaCPexW988zB8G/KhDxOZadOh94Lmxzd5XT8hiiDibY8cqsI/pazHE1PhbTfNSJCDjTG1eIZ
fHYznuiJqv6xb5GSn9Da+LsVEoNZpNtYI2xjrOm9ovqKtzMrv7MPKLUPzX2khfkTE/cTlJm1N3NG
2Ss6+Q7pkQPTQVuUnbIgrxJptojyoYr5QeT9vd8jt4iHlrxPDKwU3ryK0OF4bQKSNSmYzKv8xyoi
7NfVSZIYPHFb54vdSP8xR6Dgq65100aau7JhYNDbMEYBE0AfWQxV9yU6S0FruKWe2h+QiUkfGmFm
Z2tA6PD2rFYOxNzIoipjkZxcZbNtHcAnaxmKRvjwQHJtu2ozBfdRQoMO3qX2qGF+tDG/lUhGckmf
ky9JC81YrJw+aZX0kCRz08zK3ocyvMPGgiSs6kHGN80WxnBtjn8OtzgQWTI/qalruBN+V865sX0E
18SEWeLOqbmqOjqkONEYhTjc/rhr64hEJpoBvD4pkS5yzBDpVOQGKfL24yC+xlRrvpTCL1+TOJ1e
bg813zOLQ0+HhReCAawKVM9ijrWK6olPi84tx0kcKCJi5t3qvzDZwcRrULR9jgHMr7KmQXF74JWP
y8AS6CaLqULKuTwWZoSOVufVqhs3Eh2eXlM+gpr6lbeiex4acJXWqGYb33Vl/zgUfqj40ncnxi0m
29sF0smSMTuvsrkoECh5SgEBRrtaw6UpG215vD3LlZWEJi5mwAjdFgq0l7OskQVz2gkB0x4tpK+q
aOrn0Yiw8KWVt/G+XPugM4mb1SSIU+a6HEpJoIelSD4gO9oI1EGbqreb97LJJH2QRtP2WmXbL30B
W+jtc4TaqOtoMJFJmfNX/yPAhSWlH50k0q08DwuhBpXUj2WiVMirOWm1kcysfVA2KwXFOVsmElwO
VkmtiUOa626WefZnPR9zjCVCTCMsOxw3csS1s2HO1yEIfcAiS8RNjH1fgwWM6krHq2p84NTuoUts
E7UuHqKUY+ZIQNNLO6AK0G6A5lcSVAfAD7kG1WFGXySIxNYpKisDawOzULq7USb+WXpoze/L0Qcn
1iSa8Vfq6dbHtDPbX1lNfer2uq5Nn0rljKKnM8kPufzU+IJKs69L3bXiFJn2pDaj4WTkiflPElfi
zsR0/BCA/HPrkUfaxuBr06deA9ppZpRe4Rd0bWiH3Op1xMKCLDmMUvdLxC618kPsAKU1ci9+wDDA
cnmudgeo8Ft4r7WNxvMWBYZZVYjL9HL2MV33SkF1CESnniGE24hdWDjGWUGe418ECRjCM3qe/OAq
QQ/UOAokeuVu2gfoOQZ2e0rxeL1LC5xObq/pWgRkCEBPPODJLBfHR/MzFZmzSHfxq9f9fU/55GfW
A0ne4e3SP3TYNb99SKQWOD/UGMElo01z+SF9My/QCqsm4lLfvbRwJg/4dmJew38d/ik8dMtuz/E6
ENroWqEuMeskzRI/lwMiMF5ZCAVObqJq0RfwGqhceYq6iwV2Til+iTtkmIeN6Pv77ri8SCEb63Rx
ZrEHSiOL0zJoAg/ouBtRAPVF7g7doD70hun908Mq/5B4Y/DY+DWK2GORWecmjfqnGMfj09g54sft
D3C9dckCSRvo6UN3u+qrdqicIhKhUPnDDOCjgEb8LQMv+FRkZfb59lDXx5QscAYzcaXyKlqmD5pO
bziqosltUds+DKnmHAL8ag9FWpsfHa9ND6IPqx23qzzX6eAdbg9/vZ3nJJQIQYeVXGkJO/dhSluU
w1DFQEQxQ7UhRiIvAtVAcqZV5WPXOdXGQq/sLlWfkROUwUCh24vbzoYl3WFYOLrqTMvoEqs66K3i
HLBpmb7hgVSeYk2+vz3N60iMgjNVeptblkxzWTrGpEwd2hKJwqoOw9ck1V5qz87/IhIqZ7UP0Bzl
8e/aJMMb4WJtJxH8wAqDwuYNupisn2La6QSxwHoV/aNm0PwHJQHbHzexv3GxX2PtbZvMBWgFfj/s
pGVhtW7aKulNDC50QKEAavsIhfkYI0G78vJnNk+/S7CYdSOtH+6k6o9/heRdH5FbxQu1SeInrZT+
+faHX1tsmpZU64FhkQEsDjXuYhFmBoSScIJsgCmoDRgd4yZ/72FvgbkSQsN3mWOi+3Z74LUVJ5Wi
WgNfDgS1dhnDohwzr2joJ7cuiv4RwyDtE26tyZ1d6+mPcajEMUfw4KjGRr+xv9eOFOELhLjG+5gS
9+XIao4+lleim0y9v3keajVnrqryGV2s5r4KfG8jgqxtMQ4xZ8oEi0vn63K8FKBuL0PsKaGPtscB
Veo9qR9GEYOdb1wM82otQjSxiq9Jx514tazo5ilGvLNDJhK5Q/OeBoWB4HzTv7556ajXzG8q6lLk
w4szUyICONp1NOLemQ7lHr9CeVdmCOaoSlwckdykilSHDe6isDyUjX2zsmHJ1GD/kiPztFrigCnn
ll1Ntcqd/KnAPass78yi155brMkeKJe3u0Ed8rdHYdIJ7vYZrMTeWSyhScvfDMNsVlCt8XQ1DCw3
8IU+is58teNQO93+wL/xAst1BK1L/oLsgcmte7lldNRstRhzR5dGabxH/Dk+YFU5HqfetN4Xepv/
raL87I54phwGgSvioaqEdcJDM/4YtgW69ShKGnun5FG08dNWdjPtdqItVXzc2JcFSVI5+ph1M7pW
LrWX2FGmO9m15Qegb9k3H1e4gxiRU437KvhS8Gr8HmH5IxCNNPIjjpfhYcI/4LEhFp1FHPUbu2Ol
8k/xhL7V/Ao2qP4v4hmE8GKSeje4vZnXSOsUfZ+4ITI7X2uhK/IoFXxS7y1UMr73YP/9fe5n4hFt
ZpQINr7USpzhBKqCxh1NWUBEl4uYRhSHg5z6v9nhUom7XuwfWxSeH+ZO+3RAzUW/H7FbO1t4JCN4
7mTf23EswkOOVplbSiV7AhdrnEJZpI9x1WPC18aKubG1V/IboiCJFJqUc7Ng/v9/vm27UsL3EoMb
eflAiX4ywgdtzNMH7krnb6TdkdfNUXvnU2ZjsRPN6H26/aFWTvRMHqBZANpeJyJf/gITsT4cIwWH
KzSx9vOxy77H16B7tRKb5k3XILx9wK3Pfvs9AOOKIWfaIsCVxT0QNaXW0bHHq09pC+xGK2yifwaV
rkCh1oA/YPQuU+3uzZOlP64a0K1AsenLR6/5/zg7r+a6kTRN/5WOvkcPvImYngsAx9CKokhR0g1C
hoJN2IT99fuA1btbxwTPamNuplqqygMg88vPvCbSMMdKRzXEcaitv8XKnOwzpp7NzsUrIPXjDreo
a5xu5j/uLNJNJGzTOSGIcdwO3zIgRBNbpJLOUJvXDT44Hk4tRt4UsJgjZdnjWG9Ul4LFGheP4hgo
s1XJlRk9ac/RJQ/9U4cynaNfX9mo3mnRmGMx2Nc33jD/MMAgbTO1f5i8fNhN6KwEDID7T++/8NN4
RXsCgh33PKgT5PAOn9s0smVM6NSGIM30F5pFFmw6CwGnrkTL+/21zkQfcC0qaeyKwmC4e3TkE496
R104LIs+dtWNIECVoVEkzlezb7v2Tizz7G49s51NfOEhOQZdhAY3njWiukTnPs0FAIM4b4Qu8lt0
MQ8ffEwNpE0gY2DNTljxu0ZLdguWORdO72mUO1xm/fO/xQ851nBLXKMPgbe5Mc6kbn/T1Tgb4OnR
ffeywdy+/5LPLciBpXMEboCB2NGekpndW5PIB7zooEy6FY5BWJlCosIB0Y+A21zIkM+9RxDz6+ek
oYCa3eEDYrKpAUjohtAY2viuWrrySbemS1f+aRimVYFahoF0E1midvQawcx5Yyn6ASuBpttCxsxt
38OC5oFJVfuwWF700OSKcVfVsQjtQTUf3n+rZ44Ja5PdkKBaK97k8ClpbSTmmLF+IroyxHsLp3HZ
dXfzMjeb95c6zfzpehlAPghEZE7H7AfErHt9gUQTYuuUY5FSZ8pLJnTnOtY0rL0Zx+MEUurRK5VB
fqnrdirat/bcaA2hP8S86mQc0ChYDcS65EFTzC0CHEGiG2fs8ptSlXaD8BGKtW+Wil8SvJKDyKz7
z7Lpf4pEGk9duhSbvE4mBAYH55YZkXx8/+Wc2weQcYHMrvxS2OaH36FKJhNLITEwyu5rOtqIDD0q
dpXsZqU2DHyjXQe9u2FEwigz1E+IulsXks9z+508AJVUghhl0tEviNzSjFqPXzBaOLD6SSQA7GZu
d6H7e+4Yw/EE+g/fFD79UXjKsdYbdFzmQkVRh+emUnOcJjFhnXfesjTbgbHx1fuv9uyD0Tiz3zga
p1P7tDNxEig5yFzML+qkR/eGTZHy/irnDhICIWgwETRg+ByFC+jcZVUlxMOykOpGKpETpmLAHKxS
/hy/Q9MCVDwdE7TmKN8P90qUJkTbxEEwY3CzXTWOXmgnarKJYq++kCudeyqEg+iR0Ipi0aNN0Vda
VaSG14cgSlF67Xu50RMdY/MkudSRObcxHOL6KrKo04A6foFStm5tEd9nDM5udFVmIcbfJWbPmb26
XIx/DPQnKwDrteJUAN8f35MMNsq6x48ojCARofUt2l07NXGoYeO2fX9vnIl8ukqSDcaCAoUk8PCD
AYAyMvppQygdF8nZaPGCuFQywCNDt9djjyJBMYFrjnl04VCfqShRJiLkgUVa+0/HgtWJDr6JMVAf
mkrSPZf57KQhppyOr6UA8/ZN7WlfkZnGAVvFQ20OkpF2KlWoWa4G65hSsZt73Mq4wfZxDRkxfP/V
nNlgK36VDidd3VW35PDVVLNbdwzTxtDE6WC3NMXXGnsg9MLtCwH2TBQ4WOgo7nQRJfyYgKZcwA1M
ISoiWJYY0uoudPtOqxpKULiNpA3goJhIHD5QjwH32CtsY31Z1J03DC2Vr6ZsWhMlQVct1XsFPcEL
i5673eBS2kwGqKeg3B3tMJ2xQG90GJX2mZ1UwaLMGAEbaIYG7ljqP5RaqOhYqNIIMyrNEasXw/xY
GnX9WDczitREjj4ni4rim4yyc8eJmV7e/9LnXgwo+nXqRkQxjwV4cuwIbbNGOSXTFPupwJR1Y6S9
solzj9ZKNjkhZtr2hah8btEVB8hUlf7NiSInqvr4rzrRELps5n2WVN8KYE4biT3pFeZh+L1G0D/f
f9A1Jh4WP0wmuAUswotGiD7aaVHWLbBtFDINLy6/2tXwJUcgc5fWsrxV5BBdpZqDVNbcVjd5lL++
v/iZaQ3ZMccR/OPqg3JMrq3dMZKavd6vUAq6UHRtdZ/OTuz5czVbu7SSRSAiddxOqVaP+7YALjR2
JWBXhuiXGE5nYvpagzGvAfK6YjIPDwM+l0U8FBrfXHTFFSF2uh9j/bt02vnanppu9/7Dn4uzaHNg
/bJmeECgjpbLcU5UGrwnlsWSv3H6gb8sRW1trLHBlx0H0/QmRiLufrFq78J1cu5RXfo+jLQZGJGl
HK69GGpWYaktQ62ZvZ2XqDhFW+ic+J7Xik3bjBcmJ+uzHO8ytIC5TNarBebP4Xq5qBPN61mP1HTa
FALPY8Vuq21uOf2FGuHca4VMS9sXGDz/z1G+kZXLnAvMVMPU0cd007kWPnQ0Q7Hv6ro9hYp8RfUZ
D1Ng2vrL+5/0zAFeeYwrqBeQ4qlPix5XuYhZuy8Ve9srcnUgwz74zuV/bQKzzOT1ZDfu5v1lz5xh
wDsMPQkeawfh6GsmVlNwtFsYsHFql/tcVUcsyxR6CGmkTI+TY4zNbtAV49MMlh1dhc68VLGceeug
QWgC2+tQDhnvww9sY+bnLkrUhYor8603F5+cesDeetH7rVp79RXi+0nYcXlfOEVndha4iBXiSpRH
I+io6R2lTuuNspChkqXuN7xpzV0x6zVDqvKSlKF+9iGhyZICoCgM7enwIUt1caNFxXdnnBzrR4uB
8TWTKX3XDsVwtcg+CZPYTgJHS8vPPZaINmQIYBqLauKBlLvREPvQE8arYZqMsIyBIxJYS9SdQZ53
X5raSPBMKu0PY7SkBoLry/BNwOYeeZ/LeN0XaRMQJizXpymF615mN/tkTi95a5x9SnQT1+YfLNZj
XKbrJljadqPEj0qpnpRpvC5QZZuhmOqtz2x9VvCtnJY7eq7NheLnTFgCvUTpQ2gCuny8kXXcDZPW
6WQosav6SuT81BhV3AF+BZ1gJfrz++fmTJZFB2zldqzx/kRypG8yNyGPlKHd1VTR8BV73RflJf2U
c1sUABHPBY8NtbSjLeo0XTSUiSJDtekx2ChzkWIgV3fzde3i7vn+M52LBUBq11sMhU+m1Id7FNfX
zCqGhcpOMefn1jXb8uMiIyjl/dgZdyP9qBnLIzngbUl1vRlzLPre/wlnCDPgLhBSYHKJwDhNzcPf
oOC1MAyGBr9Ss5oJYX+UY9GLqLvo1l5K8C5tbLSfUQkxxZ2TzPpqCT7EKIZI7Wdez/mrlorx5/s/
6kxoJsdlHETiDtbxOEAlnVc0hYGLMVDL8VZk2FcP0pJbEZfzJm07PfFR07kkXHZmVfjEK3rJI7di
HnX4JhI99/CeVJpwqDv7xYNjhudgE5mf1Fo3Z5+hiXeTJ3315w/L3BjIKg0sgzv36Lpt3XYAt4ou
9pC5ahfksIVu84oBTuDhhLJBWxqoBjfVheN77mlXOUBgz7QHuZIOn9ZQUy2xowW/8tLyXqxGnygk
zCiDFtDG9VaVZb+1p3i6sOxb2/EouwB1Qg61zlqxaTyqYtRSa3NXV0Dl55ytO0Pr8KQfDK/4MdND
f8y81sj9Apr3vp/N0va1nIlCGI1Zo4N0TzCadZHGDTVUv1FlhLaAhpnEmsxfKiV+fX8fngkGb7Xj
Ovzm0xxnQpqVJ2PtjQhdtaWOA7FZeOn8YBsocwhsG/v2UkA4tyBhnDEjhTWh9ehmBsFW01RHWUt1
arD+pNHFTVvU6bWQCCIE7z/dmR3A4aJPsW4BtvzRDugnt3MTrvswijLrpWvt56pexJ2Lo3A4NUO9
TZv4UgZw5tJA545M7637zYY/3HUzg0ozr50mnCsFe5is6Bz8xNUC/Vm7GV8ab/z/aINDSYZGvhYK
ayvgcEXckc1FStHSyErGHP5Etsh94k4McfPUQy9t0ZTkzonNUVyPS2MqmV+2uv79/Xd95sPC8kYg
mzn3mlMfveuU6UMk2qYJNQHAeHZaw1dihziWYGi3fX+tc+8YOR6G4OifkOIdbSKvoCHAcW7CJGuH
x1gr5udcHYTP0u6uXOrkQifvzD6COolPBIpLpAHHKrSOSasDDAoVYaE1H5H7wyl0UrNkQt5SZh+a
OiLDc4fhEvnmTEawKtZANCSRRofs6PY0Ci2z9I7RWAr6ZpOgCRFqLsXx+2/zzJdDWpL2NbMFAznT
o/Ccql7qeHndhUXeV1DMzfk6w/U9SLy8+fMXyeSLIQI51brm0QMt1SzFYPQy9Eqrafw4B9iVV7H7
yBt4hVPkbGE4xJs/fj4Pa0doWswXUT07ej4A02qluygxR2W7PAwzLrdIhSpgAbXsQuw/szGRCFmV
sv662o+WcvMcOf+mJoXrZfJ7FKLdaJmq3kIBch7LSr9EBj63HtMGyrs1i6Bzfnj0+6JsWySvZdhM
piM3XKzZsucdezekVPqnqeutS/HtlBDG8AHyGcRj2FKMSI+eEWJkWgzzQJNOL5A7GB1EHrYjfXCR
+emgVVnYdKrxrKXOkl9pA03dbTw3chcPKomm2aiRgVhXZek/Wmty2l2sWtmrG1ntvBVoWJIPjG0m
Pi6cx1Uwwoge4q6MfyWyltjBKV4FfnNxX4rKFSLwolKPd27BIPBC2nhy5jkJ3OAgicCZ030+iqqU
blNvpS2PCe7lY8YVFU5Gq/pFbS77zBp+8h6e39+op0tCyKctsaq7wUU5VkRJFhCQeVlZYZN17nAD
KInyzSzwrvfpEbTLVslJc657oDyXMsOTSMP0lNkLpSs3CIO0o+jdZbjczXNshV2GxsQmXp3u04gN
8KdncV2HQEo9wKAdD4zDDdu5ER4KDTY0KJuMsz8jJR6MSmHczpMrfrz/Ok8OB2vBeAGRuJJ5vWNx
FXQ6SqdHnz3MjCjauUbtfGlb46FXkmhTiZ5r8I/XWzNNMMDUiyqt2sNn0x3RYmrJO6ShJJTeb+zI
+50k6YD5dsEW/uQZJboH7y96Uh6vGFxG+0yfQciedDowqm41zKFYVI3RRlezLlzqTIRtm/bhDFwn
sPAa+qDHxiWHmHVLHKS5rAwTZeWjseFQDj583AqH4b5LMzvskkZ5HmKAavsM6YxAj+uLZpRvqdrx
anxL5ExJrdifRy+30/tCxQ8e2omHLqvfycS8bTAoH32yjuyj6kJy9CM91inPGx2ZayvJlA9aZbmP
mMmI33ojkD5gRWGEcGSWFeRZ9slVnrWkvR7WYXdqnmjIVETJdN1nkKZ8XarAJZ1IVpmvKgjxBXy/
7Jtd5fPX97/iaeeZgYdqA/ehb7ZCy45qVDOxSNjwSAvrOFVvoQroo+9Nlqj4mW3W+uPk9taG0q6+
6a0WrUxnttrMV6bUkfiSGI7Yv/+LTrtL6y9aqfB0syhVj4fqamcmLe3JCtkwMx03fNS826ZGvCgb
VBh1Bh7LQk1SdiATfPzhi1eTegd5yBj7vGDJVLsLWrzaW18FA1/6NqLcVbhMqqluU2gIeZB2WfZQ
NmqBZrphz1/pd1u1L1GrzzcVJidPs+6gglXkJu4YGDTLq3QZvRSbAUuD3ANR/+f7z3y6oxHuQEId
/iqSLHSiD3f0XDQwruayDmH/2cFc6cW+FRK8wzJemnSdxiYYSIxzKIUY5Z9wVpsWXkiMIkmou23/
NRlMGwKXrWHMg7afr1IMXogTZ3cYUy5qhDVVQJDl8OHwpIvFioINdZmNG254MLJFm29IjOB0DmUb
Ko2r+km2WJsFAMe+nKMoSJwq/Qvw9V8HXvPdm/f8z6qe2xS996N//J8P9Wv5Sbavr/Lue/3f67/6
f/7q4b/4P3fpz7bqqt/y+G8d/Ev89/+zfvhdfj/4h00pUzl/7F/b+fEVw2n5tkD8Wq1/8//1D//x
+vZfeZrr13//82fVl3L9r8VpVf7zP3909evf/1w7S//19//8f/7s/rvgX9vxuD9fj//+6/dO/vuf
uvcvIulqQrX2qbjm+Trj6/onmvcvYJZvksrMovkrbNqyamXy73+a2r8QOXizIVgjIl/1n//okBbg
jwzzX+v8DIcCWokgaalY/vfvevgrqv71RXgN//nnf5S9eKjg8HesufaF/m/wpZyF5AHlGXEKGwDS
CbwFc+OUCYKl+CiSVtfRZC8fPLVJ9sqErYG+tD2KJOPwsY7RoJV9n+6586wLAenwcP71G2iogw/U
AF3Rvjrcv5Odjgb1ZRzMvantq0Vt7hkNtzf1bLoXCqLDZOivpXivPC2jVuBER6nfJJTOGlRP8eO+
AjiWl2Prlw3eQRfO5Bsz/eC9kmOu40aShrWYPR4O5TJyRxcoelBNkbXpl2rag3RDzoYGpH0/OiIz
kRFqMsNv6EXLAJS4rVw1Tj//tKw5u2vn0XqK4hLQu2G3dYOVku095bM2afuRrpcWNKM0Fj+uNMDU
EgUmG3oB6l4bVWk824ehm6Z+k9v11ynVrU1VO2W6mQoNva24keMviFTOppvGuPQH8G1VkLhOipcm
JokzyoB9NPhabNc3602xbFtFZBGN3cRJNi1Xp3ntpEqXBH87NWd248nXWXFeDCjXi2mFqR5vBEMv
IkdR4yCJp592M8XbaFDyPwMFONj3QbqkCw/AkOSKEdrhdmsaPANx440DJ+60vULz5GaOMGydOSzP
tGYp7BRrlr5Lh3vvxRpKkEzVgrQVOrIxsg8FjuGBdGvNHwc204Wtc3h/rD8PjzAiOZQS6na6nIc/
r9XhtxU1P2/pdDekmwsUvwYUtm24WjZJkSlP77/1tznL3/cqKwLAXtGWDA6AvR/1jicxWakRzaih
VkP6rIncpUOAXtAeAZTmZ5ybKOKU5iBe6PnUlW+4Q/9jxSulVMCpNQTOaCXXuvQisR1ygenw2sTJ
Agqr+TtzLD3Z1XqOy6DadYnnq3XduH/+zhjpr9gvrJVR+zg61v3CvDNfSjaOKp6XtsBLw4zTsJdw
IHXv1/vv6zhc8bo8k3Rh1dGDpHesJQtjoiwWw1F8k3HDXUTCuRNlMX8olci40FR5a2AcfRrkqChW
6eHSwfH0w82Ap2+uICAf+eWQqtVGFLWXouPj2Rsr1xTU5F06uX7kaR3aoZYZvy5W6z1MMcIGgShr
zSJFi9VmO9lK5l5pSZI/d97kPNgYtGHUnDeGDodhoGrDt8BIQpWB6n0sVBe+uZV6A/YCAjHJMR2G
hwpSr0m3e0qKzaDrElxo1KkzKPUBJV2II/qDNCmMPvCH9sdxma0fk4W6sG9Kpb6uylZpfBF3BCqJ
FjWz8jRR7zs2SbIfkiYZd+9/prfZw/G7A/mDTQiTYuPkO6Gh1uiL3fKdkipqAmw7sAzBUgPJP3eC
qVRWRfslxvNe80GmgLIaNHzbGkDWH1pvzn5NEOBLP+2NlgmsF33pECF5sJvMfnDsASCYlY25vm0T
6X1uqzSXftO4+ff3H+JNFeP4IdgBWBKthlLM2Q43gCSPGwqr4B4pq0xsrbkcbgwlqkLgcWmgYolT
+IhtuTtpNTLsTJS9CktpN+TnUYCeeFb4TTzY18yY+2fDrpEYoXedhQK1tUvmtMfhez0Y4KXXsQzx
i7r18LdGbkucWQNrlhtjqGVREVh0Gzfvv5K1Xjp8I/RP6IeBaKE3hvXF4Sp1Otlx1FQxA4bICdAq
mm61Jk2QhKurduPko/BrIzb4I9duH95f+yRdWi8PmEHkXbQdTNoqh4t3Ld0xRhwx+Jlk/tGsNndW
Us/3ppXEzxWGqqircT1w/RZQAQFXT+AKVesS9OT0juAXUMERscEzgUo+/BlOE1lKb5LGULr2WwTj
m1uramrfxFO19BlT2Rdu5nMLMvl6A2vSADlJ0ZaSOauKhaM+JxLdlApGu920fgVf1J+kIy7cSadb
aa2Z19Y4PXkPZsPhA0q2DRLTchUsAL1Xa0MZdKRzF66Ns6uQBlI5rTjoYw+mAr9PKMg8FWAVc9+N
ahvSIXUupLdnVwFf/SZ7zs492rCjWzou2stx4HnNHFhK3oSKylLvb81zqyCXvXKI0fBAmvfwjYmI
ED2YaRzkjbKEZrNEG0vGxYXDd3YVBFKI4KtJy/G4xIoFEPaRcOTUfTH4ljSK/Sj76fH9hzk945CO
V0IEkE3u2OOxsqpPqWULPgzG6+O2MiZjW/NXdysP5IpjPX/2MrMPNFwnLzzgEaRgTb9otkPR4mIH
Ag335PA91rhwNC0I62Bu+I+rcqmeZKP02yKZy021YBZR5XIJAOGU2978CUr3iSQowpA7vcQXW+Pl
YaSjWwHcmLE6cpT0Og9/ijXpXZqYfbq+7Pp7DA0dEwyz3nvmPF2gar1t9cO1KFZgL/Ou4UyQCB6u
ZadxO6mmiPwqXbzPnHbQ1yUEGCegcjBNHALS0dnC1FOvsV9JHd8tsuhWGIhzUSf0yedajk70ASij
+jiZvUA3i46FshV9khdh3/YLQXFJJX19kOulbzJnaH1Fy6PO7/qpi32Nbp0MerPiPRaZZ+86tTX2
pjuMfzaoXj8xLHv6xogKrUXasRTk1NbJOEe65zO3GLZlbGBgGMt+z1xCXDiVp3GT9MEAHYEVPepF
x41jqgUoq5qMfIUByOvIkAysa5wDO/J+V035Z0qM65PBgF4ldKgdQIIcS89h9gajbWS5Ga9kJiqI
v6NilGm+AhDRuRA9j/pO62o81IqsZmyK5MvbZfk3rpsYnMhETTryC71F0Ridv2vpdvX1gvzKNkJG
cDsWhvNZFK7+2Hdee6UaKEvkIBOu/jRcwKgEXboSqXjVx3WjMbjpap0R+c4w1y96PHa7dGrdym/a
xuj93oiWq6JQrQ1wH+tCin56SNe4bq6EWaABJzVrjtqhED2vXNa5GWQLdX2Xtk2QKNOlF34cfJlz
om9D2YF1Bo3bkyonEkneKVkfiKz/qZWmEkYOI7L33+XbVf73SEChgXPZOudfAYj832EkyIBp6aJS
6wA8BQ1LBS2s3RwZtIiGeUKTwzZyy0AHZVZT3OnLkYzHKNGeWQVwrDDOXC8NTJnQI5743H1Qt2Vz
28jcq/1knAbnI8HAAjVmFUj8ylJJX4bCK2N/aZexeoj7BtGEohL1Jfz58YfiuShxIXUgYcjE6OQo
OnatNf3QBIgm5/fxkg1b5L+V28G4qAB5+qGY8q3eHxx+xsXHY/fMNKElLkqNZ6aQ+0lRvLAatEsQ
gpMCh82OBCrwHq7itUY4+lJzQg+nL/BgtcqhoceeZJlP20nJKPes8cOQWcINVG/oP8murIjng0Io
SIqk+yI62Y8AleVCywfwgeqLYWVkKUkKEL4BT2KFSinKEbnHCLzHaBil9J0yhsmKTll0Kb88Sax5
FhoPK3SRQIJNxVFG6424+TRZ1iJzlj2htNN+78beJqFNnWuzM7l6J0t/nGqRPkXJ0Nzaem1csO09
/WocMK5ZRL6pXigcDzd+LwpnKCID+5RoKLZpFNXEiyW+cCOcWcUCug3VnqPMQkd5WjzILBurEiX8
hpqlJqJfDdFwSVDyrYl1eIqhkkBtwjGWFPpkqJbIKk17OHcBdMUIIos7drMvnbz9ZA7m9NUZu+ED
k+DusXbS6b7M8um5RiN43LWAqlB4Be+X0gEjEfKJ/eO+G9y63g1Frf5uhqW9i5aosLd5sajxts0G
8S1qB/wgEhjuGPgolpUHSNU7z/SvBxnOwGju1VgtvXWeFN3hQiVfqqKEbjhGMxJ3MSCcuyVvTTdI
p9mOg24ciq9Zl07yyprUSeBo3Aw/GHMsP4tqSitfw4o78dvBK5+LOC/DVebskrndyQ23AueQG8Y8
ehVYRPjqcEuAi6bw0Rhkk4oB8HKE97tPnWKfNpH71KdGHraY/EwbL/WSH5GggVJyRTQMHZe+vnTd
rt3Pw0+65hAMArly+ajH6gGJhjliViJWbeiPeeQHcvHBspKLz5dWOh4KcJtxnXEJcA4oM49N7+rZ
GUSsFHT2vMrqbxfTWiGDpUVntmsTJw/GZICC2DomkNZa7+0MVAzCPg9qH+tP799HRzJRb+0bcx1X
kpTy0Ce4+6lLomh29DLQx6gcg8hiYsF+WeXuoav2vzsHBNeOCwrkYaqm+g3jC42OF2hVlytITT8z
/zAN7melv3D3n+4PYjxANWpHwgXC/UdRS2jNiA1nXgXxZE79VpvTaDNlbv/bqvOquEobr9D9Klcr
b4vUgbBAkrmy35hapNzUoweB8/2X9VeGd7hJHAIL74ptuyK/jsqXXvSajJHxChY965jgRItF8xA3
AW07obaVbqgg3I9GGTF5NrksvmaylLmPR4zyVaSz+iz7Sn8Bu5p9EvncbiZcwp4LGOpF6Cn9+KKp
3fREnyp6iixT5KHRztqdjs1ExYh+fSCcspUn3KmU+KHq8hn/NwFhmyvFyNxra5ysOzAWxrc81ZTf
wmiLBrCW1RcbgC/RZzlX2OTodelcdZr0fpI9uzVXE1odG1wCTddn0mwYgesljukn5EtMPTyR/SCl
ca8jhiMAT/RKIxOkC/aa6s34acmkGW1MNV50f2wQJ/QNosqX0RvjZVs6SfmtsYg29KVxOfB7taDb
rdutM2yhLFk/G8eD8zG7LqCLjHaivS2tWWUSgCC3GcrKndSgs7DpvZ0G5t1XrpitbxYQmLUvl5Sf
TSYYxKnYVodrLy5y8ML6OMLcHWRU7/QhcbN91njwEKchb71A6PQLwshyvOeuLGdll2ZZ/dgbVfsc
9XGT+wvzudanHCWhqKI+v8+nVH42uESAQ7td/lrro/zmJnN2W0UdDrGxisxOaIul/KlOdrnRxSzm
KzNmvEugquwubBEevQHC4uEHWFXKayOhiwUI7C2flUxhCxtDrOhXnaUz/cjLYoh8PDHddCuHalF8
0gXnR2Ut08d5jLyPMK3GcePORH46xH3/XWrsH7/SsiUODNkW34VV4m6TZctyB0ehW3ZDr8p7Gkrl
l2S0s5emrvIeE91Wa4O6Z2a3hdKnU+/bSpX4pUFb+aZKmiyQjhGJu6oV3hROk466h+qt5Je5F+Le
E03nbqABkD2oRdW3931viBksZBGT6UCKw3DOkRNIXrfB4LzFrZBuuL142kavcNMNK8PjZhFd77xW
i6XQDQe8IWjF5u3kR3Zv2wgi0Hz/4Bizw4jOKIWzG9zStv1pVnKYbk2by2BmOhBiu6UxqMO9XYOb
I6GJ5QXWglsd0corMXnt+vJKLJ6lJtUws9TF8VUMTfPQLLvuRqk8s9kqInem7SQi+VSnysDERmTJ
l6qtpRNgtg2LJypaN7CdqUm2ve1EdyNmt/pttGTJM1yMpP3cDxicBxZKUBl2SubqqiHyOPaNxC37
TeHUiFCVFvV3kOQa3Y5hsr32hl53/ZymaIIE2qAbnMlFrz8WTkL5To42v06D69yANNWLnVOOw1Mu
yrYLlJpUn58jyq9y0JLYl7iX3sauW5MeDEK50lLL+VrESf9lql1j8tccTGWSkUkOtiYt4TuLlz/1
6mybN/lsS92vpVveDkDbkx2oVuYIaUbs9WfTnBladKrehYgnTl8rK0HnBXLY/JBOpopWk9P25nVd
F7p6rauFkDfA/yxmrllvbFGfMzI/H/LyMdWBsl3h0znZ4K5Lz7jxSg81HkrggQQbiV7Eszvp7SR8
5sUXU1GP286e0OhNGlRRQsYI1d1cTExIpjHzZqrvXmhhmkUwn7VYc7ZJVo9z4Lpz8muKmyXeYDHV
bRW7ca7t0lNudYOGYTBjE/yD2greVgSu4AHSaO2FTHxIk9FJ1H/GCfjGwKgVxQ3LlszE15jO3I2F
7W7mfJiMgDCReRujTsqJSWeZRUhuOUl9pSYy0nzp4kWxV1WRPkupQ5vD248RjxMZOdT/TkFWw/Bk
U/hIdy3MlEWKIAn27qoemjIvm63ptfYa+BuD2XLdd79SaB9VoOuj0fqdsKW6n5pcxZsaraVHZ2nm
16J00mLrSGl8MeWcNEEfG1weY5d6WdBNuic2uZ2DWK7aZQiFmCuVyOiUvS+XdMjDvsvN5aF02+RH
7yB7emt5XHp7Cf1kCCw5MuNJPUpXP6NKjsKsR5sVBLkr/aRPl98LGsOfJh2yma/HFvTfCdkcX5uX
MFbc3ZAh3baombVNGu2OTpTlz9Fw42C/4DdCvRdTulGcGOK480NYyq6MmRhlaGYJjjtGPNOmxhBe
5P1TmToPkyyfgI5nPvNJpPk+pE39tTDzK6pG2FD5qwqjDgmBK2uAj86YubLs+8hWGVt6RehqIhTs
Zdeqet+evJ2T2J+yRrx0XO5m3d3MWpR9ApB1P87DjWUXPzJH8622ulu0r1X/lEO/cY2fmpS+QBPI
5L/Qzem2kMkmFcaWmxX1t9TNw9RsNd6q3QaL0Vp+InkMPy4j41uccHOVNZ3rOlI/9EqhCj/Rkv4x
Kh1yb1oU055Zww2dVP6u0RDXLGhmRaeKhzhyJmhoDXJt3VM/iK0aczB6Ud2hMEHYhTGKNNdHcyqu
pGIuPKEAVdS+kG88dUpOf1Em4ze1dNq9Oju7al6+2XhwNJ13F+vWDd//0dDFM8TBvZUOMzQa/dGt
QfPazpWVP7vxnWHBm+gxKPQFN90Nu0xu6vF33sTXDtl7JLyBcaR81ur4zkz02l/lNxF8S666yXCZ
To6fRKftRtxf/dpcAZjGc9Rl36HTBI3UgWUO9a4c9S3M1xT4YbkFzfkFBf0HLaH3ljCdUSv1k44/
pgeWOahdi/61Ejo8pu0ri76TVfLJSHqAWVgOKEOc+SJZNo1SxPyMB1tYXwZtfFGaLwbGpbGS/cxk
8auLGHBNXYmn2XQbZ/kGw1HyIfEhKqY+QBP+Kos145ub8uGnGZ0QZZyutaSE0j/fjAsl2pKFo67+
qthAm6ZYfqXGt5EZ/WjNH8bYeik4T35vp+Fiq/u4t5rHERmxgYYWOD/O+rhR3eqXqeW4pw33tAR2
VtNYeBtmNAtk+1VXugq/6PyhSNt9ZbEr/hdn57Ect5J16ydCBLyZwlSx6I1EipogRJGCN4mEf/r/
A++kWWSw4tzB6aOI7hZQQCJz77WXyYldVNfhhQ//pnEXFO9L3USDwxYnmvl+6Cbhx0b/Fz+/cfAz
JWeWqlUdRRIk8mBs6qupb9XLTo2dHQez+5RufvgHdbKuoFGcuYs8U+PZOHPb7rIYGTI77qWwzMbv
IcAhx1Ku7bxYObARBDbZfAb5ud+nsnil7U2Dterecr36Mbnas9PhZSTln3G0FZiobeuohymZ6bas
3kQ1j5dNfFlU1vxo14byW4cd8lrpZbIEmGwsg4+Ljo3pF4JvBVpj4t15bosg0aJVpIakwPLCXi7i
fvZS4R1guupNoKrL4hD+pGsyQKkuMz+VmMsQH9uvv/K10mKy+pYMS/K49SBepmNx7bjC1qJFAJ6h
NuNskQjCuT3skd68Kbax8MAZBmPVrlH3fZ6Qnrq2Cr5zUstuYuxrzQABQ4aCB76NEwzuRkHy2A1e
ZmbaLyqhtabfG3I1I7caF4D6Ju8oN1ttmv2FtCqUubohRjqLSpwvqhsvkbp2vQZ1tEYLr2AkYfj8
au1PpZr1ndDT+d60pzHfFUkK8N/XeTcFWlnEMbSQdXJDgc/Cazrk6e/eHGPWrtGIO2fk4wpFWbhZ
0LnFxPbVQ0OeWmNx/RFc6Lyv8Utg9ax1GbZLTtlYpD30WSQKcUN9XDQiQP4MBGJ2QpD6y+Fy7+aN
v3IOpoGqeDJai2zSUMsaShsOwh6h/kwIBAIsAilDrFnr/rbSnPmfVK5971miJmyBmOPe7zhOZr9d
mqIEe261ZYfmbjL9yna1f0tM5gOfWjdafiLK0YTG42E5Y0yGlXOMTFS3k16gD00BvcYL4azQwRZt
NO6NErbHtWCDLQKVGs2JGEslF17eZVpoqJOs/FEZrH95LXh9jRiSJ3N0LcO3nDJ90TxFayN8srtH
pdfGy2aRycZOwPcusGKcYfkapdr7Upf5leNWHO123uPDUiTOmmJvmax4D1pTIoLWERVrB0Xt7coQ
U0TZrK0/yxxCVAjvIn5Ec1y/WEqm676CneIfPU49/jio7Y0JLH5VLIZWHapxrSjLjBJyUCa2wV5a
D16+o9gck/MGAvcSukPi4ccj0RD6ALjqJVhI754BeRRdkNhedl9MWnWhiLJ5cop2vMadjh+/KD1P
mTmksqHJ0+T6slHdLTBP2UhyK6Mpq6mpzoci1n9vWkgviLWVk90dUJv4pjV43ibFiGtfxG1yyKsx
+5XMtYFXSJ6R8e1WNlS6mQC+F9VMmlu1yw0+bBOuuq3n1eOEU2WOGnCb7sK1sWBgxHyNfpnU7q/c
g6jjr4tb1QHOStNBGhqB29AMqouMKGA1MACytNDK4+xOSeTghSBizG0ze8hvYnvyVn/NF9s4s9Zu
vO7I+Un8qaunF/oMjNZdA4Hgrh2L5kpzRCp8o1LSl5b/wy+7gDvOGezqIhSM2oHiq8alhpBK4zs8
7f5Wi8v6z+qVDPvGQdH/NHbcXEFDGrTAGxXwNIXC+69C4XyXadVKZ+BUmrvH9Tcv6ZdckDHKzhaz
qFxPeaITrdiuXwfN8TtTLY2d0kB49T2oNTJq19GycEuCvnhrmC1Efmdah7+AM2ofupXhPdjJVN/y
147PpdbQyhfQkR6wi0lptGkkC98lX+WfJur4XjS5fO47W0uiRW57Uw5oQBPUminRBrSh41U+9elZ
19VpuUvUJWkjBFxUtHZcMNbwvAzYY1nk0oZTZpI5l+trn0fY5WVPWpKWT7EH/dU3nZn/bsF5jzmW
Xd10SlkSesV66X2lTVqB4NIZHb+t1g4D0b6aLrNOSYtoXPCRwK2Vlj0wkpnvZaQMOLgJTQ2tRFvD
ixKr+jo5auaEo6V2T01rNj2YW+mogW0P6flaxLUZzMrUu9hWsgD8RJlnEnT0yt5XjnWRywr8pBvz
FIoWIaoqXSrzDcu9wmIlG/hwteFvNo917dfQWkq8KqgcpapYOFgNypCw5HM+8M5oFDbzLp//uvXC
3u/WU0xlW8zDIxWtIiPNjKmyktWaOVWQNNwuS538SJAC/GzwNOAAS6rJjEAsWBMix8om8GbwjrBX
FqffpdiPG8Gkzd6BNVfMvl3NreV3U7FIv7GsVNtbjaueaz0Uo3CWjjYFWDa5MpxWL7lNnaWRgZ4v
ClOovlg8X47WZo7oNaNLJqXSX0B7MEwMX2hGQuyUnCvVzJUk0jThPGN1Ucc+TGj1z8J+pu/GtlOf
B7tb33Ry3l7iJDblYZ2Fc9VPdur4xpTEd0uaeToeH13/QEhjL4JSZiyxuLPbMsxNJxF7mugN4cLk
5k0rB43FkIpsCScJ+uQj7RleSjau3GfPWrLQnIWXhTIZpEo9MfR7oxw7NZjkOsjItYd1iYBR286P
FTtOObzq/A44wFTPF46ujk85WeVeOGjqC2kmNz2YdxO5KnnafkougxJBby8t1hXnV9gMSXJrdS2L
wZZgon7hZUYW5MuKqmMgdrjx004rf1X9YL1qKocM59OgUzMbmC4rCjD2rK/ZujdXu/mdF15lRM48
VsFSKqs4IxOu+Av+aF8Zc9Ffk8zCmiqoiW2Axm76QyCFuML5B5AJOuE7H4AQkP9IreGIYWSENAuy
0DaDPqLW6PmqNaR2FoEn6/xirqb5iub4BDfi08SGiyD5dtFha1htHQd9aERKCEq3PKD1zKIO1bdf
VE16YoZ95FW24dxMG4hDYNCAJgCH/I+zBkxz0g6opyX2NGmvFgRwnATSfCK7XQ31tNQuSFM3bowa
WBusvY6UsvqhDzM4AdXxuYAmFi5S0uqZFFXf48qfZqfv94aHAPzsLRriCFWe68atK8rhYNngKx1b
rJ3VxPe1m8/R91d6d2n8AGBzKQs2oqu76CZw6fv4GGBI5HoXJy3bB247/iI755/XmFQuFaYCnjE2
obUVeE1u9zvbMbygH4rkeUW6i1s00mR/dPrNwtxYomEu6nOCfMC7ckCHptPjnydud/vlx7dLWwuT
HH38NoT9eLszs/BSK8cmUMy0OstywZTU8eQOt1/9MGRpt0tLJQtzNpxzm5uPKCaG80yNn7wq8UI8
bvp7IKqExsZQr1yZ6Ia/VmYKYd91/XLWxAkm3xerGVY5q4fwLmbhx4RSqsJa0dARB6biiTdZl95L
2mr9f78KUV0YepOD+O5M/PGxqEZXtXkmy6Dv4+wSYBeJ9ihPmQV8noAzxgdu24QrTMUQn368DI2H
1zhIecgN0Wu/RWG4g0/cvZLmrTMBSb2req6dYO3QqsVtY1+JecPeK70yCx+urIJLyJiEBXGJ+0XF
hjJYMf++APRLz8vSkXs5u9aDaS9TlFC8ht8vns9fFXdvbU7KBtyVT/5HWaNLl5yemrOb2oH3RcJ8
CztQWvK/EuS3zYXmD6cBFdITivmPDworDm3q8eCG1NE4uyZLkiDxGr5n3UYTRZjn97/si8GYSVQW
PBJ3Y4t+spwbVIVmnuCJwLbi8TrncMbG3xQRvILuADXH2olhVe8nR28DoLImNJyx2zOjrk4wdo8J
WPzwzcofsjCucPD1j75P4ter2QGrDixt6N+UXMaIW6Z6Z4OxAbvX9gn6zOd3itUK9BLMRbfh6TE7
eY5Vi4g0+idv6Oobm6yKX5WNN/JkFvmJc+mrS3FabFvz9mqPWSaukoIrTADTwNiNiXel2gdFDA7u
13iD7L5/o5+3DRpaHiNWqaZNxvzRAqJLmg2DgwkZDGIpt6tMrLE5Br6/yju78mg7RdnGCuUIIF/k
eODeFFPu5kYGc2buYysgaSd+cqGZxZE+1sgXh8LQhoCzdJa32jpk5FiTNa/7JVPYMnSKWaEGbEdx
ra9g5X6HHOVGX1z7xyhzqVD7V+vgM31IHtdRtacTu94XbwTZFzJmPjZ0NMcsaaXNMsCLtIX6sFqh
Ps/KdVZr9WWsDfbj90/q87rmr3fhu20BShyW2/v6H+6dINBSW1ySs9upGM/SrlgPila1B2EwjyQc
+VTG2lfXe6+22NY55+yj6oQ0jLgd6AGDIcYucxoSgmWYhkaqV7k32Ypo6ETJ8flgRS2NkHYruiAG
mduz/p8fOPba5GiSc6qEm00XoMcPue6KK6fTnH0hC2C1IekfFs1dwU3rojw12/9MhLMh6sDrQ7fN
YkSg+PEOTDrwHjJsFdh9Xb2mueZd5E3tAQ0LxTJDvK0mBRrs3JEMWRfqa+clprysWjeZfYPPMA2s
JJmXqFJa98lGyj8zWekkoGflMBJx1SZW6BsXDVQ9NxkRxF2Z/nWwsbagENZmGzWuKe0D407V9a1F
FM8GxYTjmwQOzVdFFgNTM603gViztpsD5Owu1/By1QmHolUyuOBzf5X2jjCjsZicB21YtyiCYbQr
bhFbqAtq361BhbFkoc9WwQghOySPw+Dp/9YpBlDPU/OJmNhs9OMhl//IiZAvFRcZzqCFzHNYF+ga
g6qr7DeUmxr2a4aLfw/GyoX3NHZ9AytS7y0HRzCcQcK5HvBOsuwpe+71WjyDfvS3CU2hGnLK94/p
0APKLk3eQhUG8tN3jYQcdrkaC1WfnqCnBzdkmIjni9V7AUHL5a8uK6ChNp2Ft82W11ucTaDL5Hcx
rVDIdR/7g2xd79V0uuY+WaCARa1Wr89zDt/fJwOx1nbqMgGI6o4UMbrIMQMwp5v0F5fRN24WrXjC
1mP6qZvNqDAIzpk5itHGe86ByjD6E0yZxO9mxa39UpElr6POtGuzrOGELPU6JyGU8TIPxiGtHwrw
MHA/QMpLfl3+j8xocMB+qUYlkoOZ/VOGShwg1ndgpcmc/iACZSXRcHKTi2wsJTEBRHP5XUzWtt97
ApvNoXbKF006a5D11vjj++3m8/aP0x8HKOYllLogFx+/BTHrmVdlWBda1iwjRvv4mU1ox76/yvv2
/nH7t9n2IWXraPTtz/Fz3ljB5mCmWy0CAz3FLv4sPJ/OrxgsHmjHs6hfyzaalXgOapF14QjxF4Zl
22Dg0DkXGPPPVz2lVtAySM18TSbqJRI4qBEdZmFYafXnNOptKJRGhASpKieOgC/2Sbo4tiwKn80g
9ehBtXHdmnxlVVBltXVtTHkS1rrozhNDZQRjsHS+f2Sf9AqIctBbcUVWKpc9dpaZkkZNXZNSTguV
+/XM+lXuqn18tv4rz6eeke2JV/TFCc31WACoczBO508fVwLZR+OgD3UbhL8P92/3h8Pej4KzyQ/v
Jv9EgfN50X281FHNwfSsUruRS83yaSYMCCTw1K/54nV9+DVHx+iSsIuq26+52P3Y8VP2+/2/h4u7
Ez/ki3W9/RK4rYj5cUU6NsdqJjWBcMtlRCR/zpciWG7HM+ui3M0BdJJAhvMetsmBQX8SrrfKznv+
fpV8Lky4NvpyejFu4ZNmDmimQ9zdQswGiPTneHQPfEvtrutX98Rv/fzS/t8lcKujgPskfG9JhFY6
0WfoZ/TkSULGpuj3/qvQgWJU5R/aefvdBfLoM8PyhRktBhXUiVn5QyS1dU/MNvPMIj1Fs/5MTeZa
Ll5t7ylqIApHTeZqT7NJDE0WQEwd8OFFG9SNjDMEFJSS0ZOa/C4rZQpzlCC7vNbTIcz01j5hWvXV
K0Qab/LlUX/jRPbxu2N8x8yAFwngrvURw8bpYOb1o9el6okW5qs3yDiAVQKoZn2yh0E0ljd2xkma
K9l0gKa8Htp5NU5tXFvndbTXa6xJcAhSZ1CQHG0kEH1cfXRkEXAWjsPeWRNzI5d4PVweQxmiRvG0
Hw25oxrdfaU+Z63qPlT4ez+kialfMu9ZgRcsR8JUKjdiisVcrffbePJ2SSP6/w5p4BmxZX6w7QFC
H9sGyC02Ch7SBgNKcOVN3+k0rTjx8L96KjBTHQ05DW/7WMoyqJ7UFsZKjOnH6jK2a+cuNUYZ4TKR
/+xwMjSgOszyxOL64pUjT+R10L3QuRxLFF3hKF5pAHFa6WAdPOG04YLn44nf9tWXtIE13uahij/O
8dmRaSUDOiMpgrw2cx3SLJGnQWKKnJ6ssqUHHEFYYxQbSYWqrFnhGONrPV547aLKE1v/F9+TjogY
rtLmywZ+9PF7UrJCau9cZprlPHR1QGQoqsve1bs0/M+7L+AgUkLqSkDNd7Dkf1oZA5LprKVaFujS
cXZ1B+MQZtQF077/ztxGdYJNBYFOOLAh3tnOu/+9FCQoi3qfvcpYadbXEWIWMun2RgHzuctHMzno
a9rdFd1qH+CZM2dUau9EltF783n0aW/AH00wexV4yNFdtPYM48al/5j7wsa1C0rtldUsJvTxWLY4
t6f/ujk1oiQp1L2Cef4dn5b5OrtzsbFONP5DeCEB90h/m9I8dCvaTw3qidjHo8EJBidkHpEmMVrO
yzKLRnXj91Uif5wXrT6xUr74JA0XBQWRldsRfpzvGmsCTbCGq5XZGMsjcw73gZnl6BvA35GmTt5P
DBDSE8/wi+WJKlnDVBl/cveTArZseijHE4cOxhvwNgYtv5SDgEjnpuqJTpem+vNWzBCF0QMptuiW
jqt7Rs9FWmGq5s8Cfo2PB5cy+WlKPzPmJXQzdWyYqEtThdwG6ZtQ1WL1IjUxxF2N3zUEAfLlvUG5
7IY6o3jPKjUOa23Nf6z2xkq0+hJW57CxeiORT6XcI/vVzECNG8Mi58xz/uhFo/1p7dV4aVDpVJHS
L/r1CMtdoWO0bKTGMRNHxGSywtdDa1SYavNc/VyyqqKsaRvD9tETK7d9qk2YDw9eeY2e1f6lFLVz
0RREKPlrrM7XhVjh64+u0K6hhyd9aJJXgJV+L9q3wR6axifUvIFgvTiyg96rtKXfEh/zY+gt7WlM
5vaXAV2cFNDWaZd7heiieKeznZEsWAnlvJ9aRpJMDPJzDHoXunUGvvdY+OGohmLfiGHwTN3og38q
1k1TYCISJWaP69poJRBNUO6cM52Dhinw1rxKwZTIbZVrG4eEJUq+JneaPIT/2NbR2eKLixRmi3Kt
4gpun1fBnAo4dqHu2V7NyMbSk1z1VVjfMZYgTnbjJpaV+HKRSuV7clquB3spjN2ijJDTS3J2M98r
k/yxi6tkCRlKd3/spsI1g4DKIo+cEpGYb5c1f6tXz6seIkvvLiFMuUpYrp2a+lVc921AKoWe7ZTS
pLNldbUIfc12nAN37td+v3YJxELI7WsTakwLzievipewbd3xJ/4rkK0U5mQinOa8PZRW7FSX1Txi
UVUxF/bJzJGvYATrGmBJmmGH3Nvp1ThkdhPB5h+uSuEt+l5CzYICN6uQoqGkum8pSAvvlp926bSq
3kZmOXis1bmQFsTFcYQ0OeNb58+T0kBlMNvZjBa1cF9BiubivNOXDt/FEhqONbSLEsIln63IVab1
uZ2TYQ56lcTnMGMsBHmgpmT00zqDQqvP8DUhGbigGJPlJTdqvxgsYjM2yJSaugWyDYbAedRgnP+X
HQWETTRFrfjrtD3qxtbGfq9kSV9FWqHP7W5FTimioSUd4SxGUubCxJYyD5gyi3VX2ZPZAgo0o322
osoCrpFaa7DyU8jrLMSK4VraGBfrqJi4zKrF8rvrtHg8t/S2HwKlsEsnGt5nQ3VctoRLG16KkFnU
JiBTV3oWGRFJse6Xce5sBKFa0167Qw1n0oNXnZ8VVTxBb2kVRw+LLnPqw9qO0HsTPt8lyjt3ekic
JjHPOKVMx8+6bLps4NQ/jRxYf1JkNV1UcEhCxKo8oYYQQlstUhJ7MG68ocBLKyOfHvFElrxmvVr/
mJqCMtyRmtVcmqRabZTBgcWS28A8kTuaeCCTLR+/mMvSP0qn0F0oK5PzJqg7ULuNspiiGm7q5aQR
HP48uoxefRJczBRFQew9Q2SMYfSM+a0FweanYsz6fVpNdNwq6QYbm7SuA8UtV4gWVq+d50PVGVGh
2snrgpj+J7yI5vH72uKLyo1SfXNzpLFzPgWZWShtrWqls4Ol7wYl5dN1pajF6/dXMT5fhr8bRRFw
IN0Q8rOPdYXtJijKey6D3U+0hn3YBuWVccAKJCRgZCeuvGttr9wXZ/NZusMYaOftm10ZaVGzsyIE
Jn59tZy5ERyGE+fkF2Pzj3e23fn/VDxd6+Bkr3Fnhe/4ZfiGJVr0BpfFfyh2WYig50Q18MVo6+MF
j1rPhoHDREZUFlT+y71/eA6iu7vvn/bns//jFY7Kp2xJ4AzOXEFxel8XlwnGVuJU+MpXb/Q9X24z
/ttMez8+N603emZFnNYtI8jI2Szz+cBPKeS++Cn0StTZIFTY5h5H/GF2bJYpnkBBoZTdweotdWfn
c3Ur26YJv39qnwcG2Pup20RbJXCSsunjDyosoiA0/FwgzjZQi5IOXLsd7eaFkBv7vBqxXPUxR5A/
hNIl05mVJ8qppbH1DB/rXjSAaDRpb3B7Jivu4y3AM2ROJqcyGMcuV+9RI1ZtIAdNa+CbWTGSHyVJ
byeIJs9KatjnyogEf++ZBNa3aLVoLZM1O/WBfPGimQ46RK/jd7GpOT/eFHl+QzdjKQefSpo/Fzgm
0Kx4hhd2UwvqgMo0/05D2RowwkbKNBvTfVypswki16Aa1R8rVZdfpp0ZS7Asaf3n+9f2xZgF78sN
UKQD3VCHI2ADffLiaCOkeuzH8/qSmQfcTCk11GP1Ak8aBm1mwd52Y6fzxSL7V2uO3TKq8X/uIWvL
4o+o3Ox2HOW6cb/1paZk7Ft04tq67ku9MCoksxaiNUcIRewVLy0Othu7wk9bgaREDAKL/O9/1ifj
Lqak8FeYBFrgpFte1sfHXq9rMqCVRLZaFIzzi74wrupYjq/d0k23lNVtHIyV7g20nUv7t5bsrjgL
tuaDks52D8PLmCNj8lzlYGnFcJ/aIMq+K/ADDGoEEmZ04oY/iX65YZuSChwZJhWxxx9vGORsCw1i
wldurBns/NYH16iGQDh18SDHYYFSq2p/12LNfqe0yjsURnq1++93sRnvkDaBaSYHztHQbWix30nw
jwEimDzlguIdutM0rtljaVB7kbdRLr/nviEPOmvXeYoqMJg/cq2LlxN3sq27o48ZDhIaWhpODr5j
L5WxxM+vYOAXWF2PH2fbN76OP+pFopvzeY7l+EFzhRoVNakqPYERP3m+KHO0Qrlx6jgOJxCQiPHt
ckYnRVKZFtt7htrmVc+k/sRq206E43vFjxBuFhstHgpH37iKGRiYGd8QjIBkN4i4wnJHMXZYACRB
vHTyxMP5Yk8hNQsXAyxXNje0o7c0DlPuVPFcBjZjoWsIu+2Z6Jf57MQr+GJJes4GueFCAjnzeMi9
iqTy8iQriaEuGfjEs8SaQEssBd7qrKxb5IC0a9+xe3RkpTrWi28xgn9OVtU+sY1+fsJEP7Ac4Bhi
EcG05ePXsTrlvBC+juR08IZfmda4kSz75dFaLeMckuapwIAvqE1s2JDKNLAHRGDHppzeUDNKNBiF
1Z0r4x2tLdNJ8jPVf7k7rWlUdZ791zbaGotuCHG3FpKFfwSIdyi67IEpsUPq1RWGD1PHYNjA/mOF
KcrO2mziK4g74k9SdsmduS7OSzfZ6hwNqHxPouefKwB+BzYom8EavjXHH7SIu8boamBeZ/SUt1Li
o8Axrd2JHIxApKV5RdEpUDmY5ADnVn6IXWcKDUIZcLdblOqWpN7lDJMmoKE1dk4An19Akhw9IGa8
VhYyblsf3+uSd56epAw2ZdFATzXiVBmvliaZe04cx/iXLYq8l8OUPHbAkRDgCQK48ggpnU8UD188
Jx3wdWPl4WBEEfPxRqSuynxedCDt2bPOetRWiLB68wLk/RSb84uzCWbeFmhAuQL8eRwIqhvZgvgE
e0a55vZOnd3+vF7t8sFyiuxBw1SGeE6Y9XtOg8EvXE3elIaVXEjNbs+cuhsP8HHr68IjtaPIRHNQ
FLJJNPqu4sSQ4PMeDAAGJs34RaVIcI8q4T6FndBjfxksxqQ+G7Ps0RGq/UWTY6TlSCVFVDu2Bxir
5imX4M+oH5feWB8utcGW1PPxfQxkmXSr0UCwcbpxYSPHGWdXwPdEAzeXDRNkN5tvejXJLmJSmZi/
O8J7GfNx+umpo1SjETa1i5qtlpd1ltZ1uMrKsX0CViBf2EmnGScOgc+bMvQ2B9iVQRBJg8dblCPH
dU3ZKQOjcMtLUIwktLVu+f94JS5xfzboMKYKxyafnqBFH0Z0SW7SjA9F5aC95WB6nalabnspZprh
WPZ+TTl+wqDnCysQ4rrBJ3EBge7GOO3jO7EhvJfK5BZBzJTozMII6ELa+Rj06LD+QS3Mo9lr4nmH
HHm5KT3IcH4eG+InEgZ7n1UyvhPF2p3Ch7+6LebuBpmLWLwx1jg6GxLd65jONWXQan1ukiQVJw/N
Cr7iFKRabMHwL2ZnIfqpdDaxrtZ+DIVazBH2TA5xy1WLGi+Rp7jxX2wo4P/YQeLrBzH5uO5XZriV
RYpOZ82H9aECf4nACa1D4TJn+/6g/uJSNJFMN3DKwVz9eGhlL5qBNUssg8bDhKLDsiHUs6y4aib7
FN/B2Tbkj6XORrEj7OB9Q4Bi/HENpPEgY5GafTC3pbncIBOsIo9RYn5ItaS9Rg0+4IGZtgi3lKaH
89HZMQJS6RlPBIKAzzTVmv4QEAg1P1OH9NZwSanyYQ51dWg6yqb+y1dx7jj58rTqBobXHrWOhS6n
Up1rd+wNe9dDTfkNn1V7wmVFPpXIMx81Rfure636iORO/d3Z8pwJX7lbR1GM0eqNGeYl9YpZSFyI
yVcm2SX7Jnekuouz3riTnlQt6FwqXKJesP793iAo2kd/hM2KUsLWDpR2ZDI3KlU6+nPrxW/ahEBy
X5TerO1SODqDj8k+XjdNXXmln0xYboCrlQmTNaew3jzor49Z3OkCXVMyv0w2T8/Pp7mf4YyO65O1
zLggaBUSLb9RM4VyobcFVL/JmP+VOtvJ3oTSsiAstcsfRmLbp7r4z9vuFh+27WO8ZfaXox0ftTvy
LBMwlMcZH+idzdAkd3fXFpZ+hm9JgqRxlif2tPex2NGionFnwLO5tm2jyY+LqpjmYZUdZYi3oKaz
oH9dWqjkb7esE3DZ2SEKByEnJDxlPJuYbYXMMod9aVT6Xad66w7SmHlI0GjRzqnCu6yxTz1Rgb5T
lY9ucktqYDC8cQAoDY9usp1UPUs3rp2VN1oI1jfWoctSfxumtqU3FqbVR+msGvcLUpgfi9tkOgRN
T8GaRJ2tLWrGmnH04ysgL8cTSI1Nb92qQalOtT+QUkAhhlTvytDG3IEx3ylKqFlYWeAn7VJToszP
5sgUQ+adIU5L7p28qF/RgC5Z4Gae8UqMC5rKtSjym26x47+SJM5hl3j2coODizjnJExN+ihDeet7
9CynTu3t6z96RhtEuTn9bWXDcTlnWDHxTIwaAge7gshRvSIErs2jGiPl31nijNewhV0omQxmDEr3
m4Ya87Ic7Xm/VnoaFFrD+OT73fGLJc10Dfr55hEFM/ioxITQmLixLWRgrsoQCkz3XoGBtLCrktjP
GbYx1UpP8XU/bckO1A3IFSA/sLbN490/lhlaFHxIgq5UqkPs5PIcnR7VTOucqlw/l5Ncy9Xx7COl
Csrb8SidE5axiqUxrK/xkYriWRGvDC60H1mc5r8Vc6CetBKM4ZmxTg+wZsmZAK62rlJ91V47Xftn
dwMOhIux/rCEs7xhHtnf5Z27Pn3/Jt7JcB+WB7wKiFAWIbmYZJE7/fETognoHdmKNjAUYgT2a9KL
iVQLsjZ2piaW7ErLEZSErdbWOBp0a0wGlT5PjDndIQUqxcpxDRoQ/sUf8mxobqqxNU60JEcpfAjB
uEmm98zvPfLaWMcfb7Lmw+DtGYieF7P4MwNX/VusCn6uV+nxk2OtmPI6s738Tdo8fxxXFcMjpNwU
OzXseTNINGR7QemUAkqsNhG+q44tCohpwDjxgA8llbz33kL2qEH2/D68SxKzhTWMw0wxhvgguW2k
myUDJFeBvbj3jGY1T5Srn4F0h1QcsNrNYg6N77GojFTD2pkKaDRyrMzDmGvMXQxh7tzUGcFbSjfE
EHCMBoCiIB3ALj1ktOjvGDafWBafaortTjY3TaJHqC2PRVw9h6hRonvlMtWzyzDU1y25T3XlPMkS
ba+P8w6uysFZ8MMUa8VYrTy1c73v3kdLk3uwYRdZpsm/j/q/mO2zkc52D7qcrqcExiDGyLr9bCcm
mYAyqbQA+ghFhKMycEqwiJlUjYQUWA+3G72EsLZ6PUx17JzJJFWvPJM5ZDyo6WU3WcMuq2OBqc48
70thEHYSA+0xUFOR8RdlZDdmt+PrTqJKdIjqZS92bo0fQqP22JU3rn7hdl3/+P2D/7xJ6VAisS6i
6YXirx4VznmOQaX0iDxTpBf/WNV5jPpmcHZ4y4r7/34pHuymK4SUCEPm40eFk03R9RlqusGcGDiX
9rxre3TgUNibE7DVO1vq46ukAYP+yCdMEAJv8+O1ekdZEiFyztJ6xRdXTAs1GxKWEhwi1IoUN9jG
q8HbsVvyR/oc0rPTmXAeYJ1J2wzDlHnxVUeoOQe3/Vtty+GwNiUS8qkRT7oB1z9zeZ1uopm3VVop
N4Df2m1CLDnW2Vl7Zoox2c1FNZRYMdTqwbAXcahJE7kUS9Oe4o98gukYvOCcavBoYSMz+Pj4e7Wl
XRyc/KugcBb7TU3rsg5xX1L+j7LzWo5cudb0q5zY99DAmxNHugBQht6T3bxBtGEj4W3CPf18aGlm
mlUM1uy9Qy21aLIAJDJXrvWv77/NIvQkW/bqQdnlOJbScUwSLdlzQAZbGVMfBiE1xfFPApPGDLin
2n7qJXZ/WmlZdTiNprqvNZcug2Z0RAGAJLee9b42fnw+O462aK4APyD2MF4/MiIHWzQhYbtgAgjY
Jx2Sa01G000tnfHMW/QMraVHkmRJTi07Hw5K7pQXYO0vOQQS48PRJybGSuhKx/6WY1wJThCIGOw/
+8uCf+6j2bv1CXnusV6cSyXORfJGjxUY0YPdJangHpLno+nQyKo99gfavm6J6X0UK955lJlVsPAH
BwwFDuG88mxGVQC4kFpL80KqnEr5H6Ut+EDMDhJKiP4Jkg4WAcMEQDnm8D2thLEaSv27VTR64qX8
IEgB+/77stlpjjndVpzUpWdC4ZgA+z+AFMXTVo1S1w5T6l3nsxiRLBRTNw9bUS0CDu0gRtQ7spme
CCi6cgPvRoqNImsEMkvszpFPOhEYKqdRFBVC1CRcPp+WHz2stZMAG+A1rNJ/2wP9Udwm14DP/AD9
tppb97JLivhp1ps8oJlTnPUe3qBRVpjXFWC129lENAlHZrq026Hbgpo6ZWX5wXJN2oe0P0nK3/ZH
799zuSTjCMitCLREpl/ttAAMHtvRqxp7hFQnLv2DRYXBeDNYOjCpPMz1zKAEeDdYVGIvmjYisc/p
rduSrR5hVnQlueHkK9MStJMLQaLIdyfGXxetg0Vct5HKmyxrtCT+zs//ceuNPEMeCnwG88a0eEit
RmxMKDRIv9kV6yUdX2aK2zc4wMiN1tXmbknKFkhWoT92ozWfCAo/eEk4O6DA4A9ek8MMi9IOjVYa
ouSAgionthVrb0FXP/WSHB2fSBuu+RuNCAQR6SEC2zEXoYvBo1bMkRfDI7e712esrTUvpvioKX3h
bNVeAe9C6sCBbqh2wu+MLOfbTDazrFTjlIRykTebz5/HBzeAfRvTHZcaMTH8wQotpKuio+VxxBbJ
xR746oWdNdbZ56N8MMMZg/sLgAB18GG3MP05s2MmmPjMLuSnZUiwwstTxNhAEU682x9dEKIdTmYm
vgGog9+/TG7lUSH2WPbwSfAuOIEja3Vprnv4/Io+GmZ18MWXnal8VKnDfwJqW08/UrWgk3U707uA
THPKa+uD+0byk0Q5k2aVyh6cqyqBC3ufkOJMtbiEAKd2G0MxiwaJ7qKdeBWOFT/oCTnhs1cwEEKP
g0i5tQD+COrnqJ1GjgcKtNWi1cqbsgBjmlcaZMDFWEK3rJwr3cBLMatKJYhi07uhoqiEUh0Ih1uv
v5sQfp3KQHxwK1C48wGpYlO6O9zOtBrNAn1aJSzQNpI+NSv1TV9i+/uq0HCv5oiY8Syldfm6Tg2z
2vR5Odzzm6hvOky4CICTikGx60yQU/B6LUq/RYB8SqvywbygUXlVpKO9WKHi76dfFSfkDJEdBuQs
2jOp04u/GKe29uPMOAUml+MdMGpS9vyq96Pg5eIhEZUtNl0taP9hAoxbLzLUcQhEVZskoQPK6zqt
OnFdwcrN8eddxFdQuS+LpuAITQ771Bp3fNjjutnAABPYBBKHBj/lULWoWU24SZUz3tVmvyLomuwX
DOdla46z3CMi2ihp8YY5wrAxJ6/ejaSFTixox4109B5w+l1nCdrRo2O+2kcKmlCV9OJIZyfFpF/e
2FQ7cFX5hvJWetuSHb4v46WHygubNB3mGU38+DNz9Tt9hNHjtoP5q1UbGCNoYzZ2Uy1nUy9ApdSO
c2I/XJ/U++2Qtm8URKT5+ZdX/P2TBHXrWXXJQ1QUZLB9V7lX8FS9i9yY8EGit2yn5KN7ouDzwaCA
93nTaZvAY8U8mKRLXQ6dJSEvddHCog8G6woaT79rpmoOmkgpw4oK4anIY032HlwqZzeqaOz7dH8f
dloNws50U3ZNMLVF91UwiR4qRHJf3Ho0r6E9gkWDAOd9s20BYJZsi64FpQX4iu7kKH+2RS++dxBe
rlER6KvmzJm/Sr20Xz5f2T+IaHHGYp/GVpi5fCTsapBBNKlVN4E5oH1mocfWL9fM5Yurt3HBnqUX
32sznW81JZ5eZkB0a+u5WbhhVPfWJkGqr++rqijSTUv0et5GafYGkbGAb5ROgJ0//7zrweLgtjLb
UfQQOpLfOsxIOtXc1GPJx01yow1TlYbonHaurSIK42ksO+PV6RNo0gIl2ucjHy/J8DhsTUPJQ5Sg
Ous0+yOUy2khW5si15qCOhJCxuI67slySFS1J3b1j4YC5bIWwjgI06z3fijo3uQFDbI4A23uG0CK
nl+76eDP8G1PXNUHLwebDIgVotRVKXJQsxAYHcaKSs3CqcCDIl6v3O+LocfniqfOkIAhYaMFN1r1
lCvGB9fIa7F2wBG4kEM9uJ0gvXKAhyrgFq1tNnE3eGFplpnvmUN8Ih47Fgc6iMAQoyCjQ9hJqPT+
frplisIHeHeAEWrpBjWK7LeypVFv9TyFcJtNBgdonf5Ebzs5kTVuHNamZV/nNkR9RQGE6RPRYTtL
R5EC37agSmkXrogDqHitfhZPSwluO5bNxov1JgoV+KmvtZ2WrT8grfdwSSD6PrHGfPDsKBWvfdur
1xrz5f1l1Y2HiqKI6iCbLPFMRCov1gbUSwszwnvUJWpYLGl69/lrcLzlEy6h9eXQz5kGrez7Qd2Y
zB5+LSBcmira1GQjfSMd1b8fnjEMFQEkxTSBgRx6P8ykyZHWOo+u7WTWaWGY7Tt7WuhOp1mFaiRF
2jPgmnQZmnVzXqtWw4RNsRJek8AQJUEUEVr5c9JFO23USUF/fheOV3cTSRWJKmQvK8/g4A11c5Pj
S63S2oO/waudCxoSQBOFsw3X1e9zW+w+H/CDeJU2WnUlyHEm4okfJDgUHDhmXA7aQBeuOkCGtr0Q
TwfLA9mjLV6QipEGA4G7rOqbseFspSabBZZek+cQRiMn9ssud16FWmQ3SdRJgJUyP5GK/SBUY5qt
QnAwDytH4OC+sOzHQ69gq1pUjbGBMmdvdRVtRQpx5JVoWaS01rYuls9mc27l07htOywYgczH9whd
7QtK06dEcMcwOOplPCmeEpEex9+DpaZQSg3+sA64B3Ofmv5J1/mR1SL9Kqx6easyCsJbjxRNtMlq
mlA2QyXlA4mrotpGkYuDQk4pBXoE3MoXpe2Nn0jeOzN0u0VTg2lBS6xRgPhx4oEfR5jEleQNmGf4
tSFVeP8GjA0iN7VVFYApA24jQ5dTZJqt6Uxv5myD3NekrVFMW621x+vGc3orHNTa+AkS2d5+/lmO
1+p13URP9jtCoED3/qPUIHmJwYFRdnH9jSZf7cKTxo9xavoTecXjxYWBVuQFyVNqa+769T/2WEU4
SYFtKAO1YxRoWpZS9aVu8fnlfDQKCidmKWSetQb+fpROj1LR9ByGsk4wKYbS3UwV/OfPRzm+abgM
USyg75C5x07+fhR9qGBC2FoWJKJqg1UwuYWEGZ93uvXz85GOr4f6gG2wOKy25URF70dqODev6Hms
YbOyvPBMi5w+Tgibz0f5YAVCUG2SR1yjIMLag5W/x47K0JqIftwx866SehrfYoQiYduBbRqZmi9x
3qc+Pbm4JstlCHJNDiH01SaIy5aKJ3SdizxO4MJn0jmxxx/fbURdGpEsDBOIL4dFIOoKWhTlOc2n
ZvMzynIdAGZn3Kdu1r+euA/HLyYMjJV+R6EP7fLhi2lA/2EJyRQfNGHP67domZ9qeneO+DPdjOmE
O73CnhaghtXDyBbdo0Sm80zorP9tygKVPprPEZ1ocPLQjb1/9GnJwXCkUMR2l+Bzpy7Tma3H2anT
7nEalejQ4xiOtH/1Uz6Yy7EiZ/RGgBhLvc2ePIIAP3Gpz4BeRsRiqikZCpD5WT/InwanyxAMxvD9
8/t+/IRRRtN8QyWMujaEn/eXShsz/Y5sWfQ72MlWzBwWSW5IGP3Nqbv6wTbGNXIiYiej7YJB34+F
gx9rboGHoSsq7ICsKl+z9UneaxdDZZXAeoVl/cqrxUn8NYi5mme25yBSTcRTJs60+HWpA+WQpXNT
50TY99Gn4zasUfNvpf7hQy9nIxq1rijIukjCrwEi406n9/exR235CNa9PU/VQU2C2KB7yc2TeAen
+94tXVpIZg4SZ7EBtODExzpehdAAo7GnwEBIxJvx/p5hPJELpc8K7FdkjrbNLM5scNx/dytCY42s
GSU7f64T4v0o2pT2KuWtMqAupXyv86S6oJS+UO631BNJuKMLYqi1J3JdxEmZH14Q/CuzLl0EKd6I
Jd+QGvGOU/vfzuBSnEAHa68YCYiPh6inMlKwKhyBudOhUO9RXMHubl0n/PzlWV+Od8dm4vWV7MKk
4Q0+SnwnubNMEezbIHfL6anJEuPJgEn27BideoYO2vZjW233E3h2GJdL9fefmmnY6PBYO36fNt8/
tSQavKq0OWMhVlmTrV65q12JQUyFkdPnV3p0KEIMwkmWx7ZaYxI5vR+KjEEhlA4Oh65XgKsKv9Q1
LKrOBZGy0Z8ioiJMOr6zHL5oTOQfQqTf+ZU/QhZ3ZJF3GzxBOJvjGzFKoHsB2TQVCUqpj15gZRMe
ElNhxDe2LDCxm1F3f8tbMmS+WxnmzyRGFLgTVjx+W3pjvqCGLHcNOFQ9KDRbRztflGwxcW3NNP9T
/16Q6HhLz2KcI+pcYk3eI32wezpIGtV6wFJCmj7NBwi1yIviviW0uX0Ukd5bgRmPQCeifoR057Tj
XJybjo5Os2TBC+jGhsamxgpGzP04aPQx92aWhMKu9OtO8aIUFsjQXUh4SSDwS+G+FWIe9nY95Qpm
R+kCDB9dKc3Sg91er1ynFKrhiOGi10pDBFTylW+pk4wXnsARh0b4xGA+xDGW2XJ0lNcKSuJL7EQ6
Rex2/iKdzvgZp5XyWquJVYL0sUTlSz1zPNZdqVzjkKvgr26ONcRAIpLmclhpN2E99BA+iWdA8mXq
AsYHrUuqnC2qSHaTCYBnV8S2WPxGr2FAulVNsz8ecmqodLr3WuA3wAXSLPalxvTW9FWpYmalzHRx
3fTCZFHQ4CQixismbJFkPtv2RloNXlN5usBxhlzLY5pwSk+3VFPrr0NRFTrQ824B09Wn02OfN7oZ
OkAFnvBhKMpQej2GJahvW8ev0KI3IU0vlBwsbQZe1NG2XfvjXMvnBXvDR2joVJfTuunLbc4siREC
1lO18fBQrM6XGnQRlN6yoB4g4cviUUByPRwgbw8+s8y2QrjKVKdwEcLlaiprwHIcHvUptNd2tTBz
lvxnunQTLxFce92PJ1f7amhITvzYs3AZQkIln6VXLCpswYGojtRv5mJkNlY/kUfI6cFTZfOcmZaJ
pg8ZFDOEU98lCXpVC3qtQ1WdELAIFFHGcKv2IBeDUjjt2izvAuIoZlGvlucZEAneJ+HH0eg8QfhI
q8AQnntdL+1waXA3+XVOvJrKGYO5bBZ6HPHEbZYRKXm+mhQwEZ1Va5dhaFZVWGuQl2XJ+3zhOV5i
2Zg0bY3C19Td4c5kIgJYZE6wqzU0xATUccXWQyZ42SSJebdM1vw05jWgEtwG/YLMyokI+FiWuHKX
1vYyskHaerx5v/J1oJ68eiBdV0C0oJ3NK0Pe2+KssUcXHcZih3qWDjtgv0ZguLiG0bxM8sZFmqUh
UfGJ45MNS9Rw//mN+WAfJQVq0P/4b174QWCAkGmhYGyCXVdr96Yq8+mh61TvxO0/joq4fM4ApI3W
xhKEme8vn0SMXqgiLQJlpPQxLtvI9DBFVh+t2No6pfWMlugydReokJi+ziayjCZWb9piOJG7OgpU
0VbTOo4UHOW5RtD8/oNoeu32o04XU2TM0XcPU4iwrJbuorHxN/q7t5ZXgfoCrgIE6OSF3g81ms2Y
E3+uzgW1s6uNPPpVd87fti6gvLcWl8ih0qDC7Ho/iunNltNRUcI5s8+2oxmbj0nSxSfO/h/cNqQ1
K8PNIcVFNfFgFHvijFuTn2mjIcOro1222Jut1FPnxAnueEIi0lordyh5PtDDtAYVcgdj7sByeSmy
xJm3UY0k9/Nncyy74Ylgi0lxELrgKrd/f0HS6kSXJvi3ezBIcEsqydsEi5ot7kZGZVT7VTPJBjAL
vgS+ks7jS2PYYxVM1piuoPlGnklD5sOJF+WDq+ctQQ9IRod16rCC0okmN9thBDHSlvaGpkR3k2mQ
f05c/XFcxK5DVER2lCTp0aTRKR4merWaP40JlgaTyB7gytBq39fNlkKudU2y0LvTJgMb7tKiRU5X
eoH3RG3dOlqePnFvcE8jX+89Grln+yTax79/KwC7Uxf0Vh4J4f77JxQtU9qmGcUkL8bqRFV7onCP
bpnPb8UHN5zf/jt1S1zKIen9KJnedJhzkrl1cg1LOU+O12qeayem2wevDxIjXJX4Z02+Hryklszs
YUy1ejW8aaHjoLWziqTZ55FZnnq2RxmQtUd/fbgIJxA6HvkARFXFft5wmnAG9VbgHPOcLt78JBNL
7HU83W+l1LK7OIoTLCx0+8UcMuuxGTgtf35rfx91359r+CRkvdAFrO4th09Q1FC/owQ9ng1bLDmf
o0X9IjLZf+cskqD6ome+88dmLN0LqGDGszY2qTgf7GTOg8LtzYeISs2TllUYAJaZVP1cr+TZ3DuT
2OTQOn8AZEVTqpPkvci9ue62yzKqP7N+xBaVuJWseloXxS83Gls9rOKKhGJiLvbT59d5/HAptCBu
pNKgrW3cB1OoT+2p1hAbBqBm05Ct3YRbnOpfNDpGTgx1fH6iL92lrZccH5oO62D3skgh09LSM5Rh
JPp5q+qL69dpZV67BoWzvcN/oQ0freaUp8gHI9NpQmGVLA/5g0MBsN02M3ggzIUmfeyfyxT4NeYa
3dZwGuNVF9m0NaMme/78zh4vU6TPcHTgObJeqb9Lh38c38Bhd8wggKju0iEcjUbLeoHoZV11UbIQ
SmSnmpGPMXkrahb+JwkMqp481oPlgDOPmpt0UmSZ1jwU7oJJskafp7FtYlcaZ3NsxC0+bYZyL3SP
lkE3q/MHxysllmR9Lm6TMeK0U9UKVC8NHelDBtY7NDAT7RAbQJI9o/LT/Ki6sr0X7C6UAS2RfMWx
yQP7iRvXbUf7Mz6PJYUk7LAU6RtSSfNNHVdZdjlFma342EE29G7JuqUlzFUKLbRNxDQhxzDzl+LM
XblP8YM2faJdGLJNi1FpsmTzl1ZpHbFKGyO5n2LCBL/ksC7/7mqHpoLXfk2crO5Qh8Fea2FKioEh
3mRL112S6Je0K2CgbNKpEH4+Q44UB6Qs3FWtykODP+Cty/sfMySm1cpVk0GS03byq0ynMWxldLV7
vEmaPSfumBYKR7+Oqgw64OdjH20djM1qTvRAvo+69cFcod9LiemoBJ9CR9g5CgR68HTP+PfJ4X/9
mP47fqtu/71edv/6H/7+o8K4JolFf/DXf93Ub+VD37699Vff6v9Zf/T/fuv7H/zXVfID/9DqV3/4
Xe9+iN//n/HDb/23d38haZD08518a+f7t07m/e8B+KTrd/7/fvG/3n7/lse5fvvnX5jLlP3622Jc
ev76z5fOfv7zL6KcP274+vv/88XrbwU/x635Vv48+oG3b13/z7908x9ER0i8IE6Q4SFi/Ou/xrf1
KxpfIVRdAwc6bLDy4rGUZATEP/+yzH/Q6U/UzzJmkxZa9VpdJdcvmd4/VNYX4s61WWWdU3/9nwt/
94j+3yP7r1IWt1VS9h1jHqTkV9IE6zPbHrOP1cs7mBoqkshWjfF8Vhb4hRsYH2q/XYWTkV/GiuPA
MOowNKwz27tdGgFEJsuMaafjzeaeeEMOdqf1o+BCtxr1cOIh97uusX+8IbDzKVYiUwtk3s6bOHei
jWzbe/KLp9D+p0Y6OCN0VazUZayrWLpoeNipQwsLUYh7wOSnxBXrPvdHZPH7oohxVncUgjZaxd9f
FMeqOesKCry0nXq7ZejGYNLMOvQSjpelGGQ4DRTRqTN6F4rrRV//mIj/ed5/Pt+PrvTP4Q/u6YJ0
LKUQqwbCEcmNYUCyLWI53DsGXdafD3WwBf77SlcDANpvfp/03l9pNXVtZFXMJE/J3MsK4osW0DKg
6AhyPKqkTidaZfv5mAd7/e8xEeVwQEauivLs4PIshe4Q7BrVIM2ylmbiRhk3ZIgEddJOuVYyVfcj
kSyn6lgfPVTOfUQ3qPL5EOvX/5ipNFTNRHmJFhSUZ19cTcpLQsQl3XTDaEfbypgiI2gdUsah5bYe
ZSwcRc5gbbnD67yohb23YsqQm0IlWgmrslxMH16bW2ICIeiWq9ssS2gqENVw66R5farG8tGsoMBJ
jEW7m/Z7dfvz8+cZIE4XZVzgmJk++1UWZXsKd9gpG4asTkxBdETH7wBHfm7V2kJKwfPgKc2L6U0l
+QeaVanv+R2HaXzQnSS5w8kPe3IDsGcUDmau5MEY686lYzU64IHaqmOigch2sBqtopGW107AXBJ9
fakpKDTCkRbaxpdWafT7AfecMmzaHq8bGCjT44yjpOZzz6unYXLA8y4J4isOaRJIb2r1MEqd2ByG
PWf45pdel3YCbdgtb0tRZFNID/FQWhiqpHM4Gy6HSKem83iv4HZUhW4KpDDE17RM0MY65rivGxfz
87JttDxQymx5LSuoENsiJcd31cK9W7m+sfLQWoP5XRJL1Vtoq1gzdVmU2IHRjGOoRjUGnd6iuD+0
WMUoFapDi4zBbdx7bXKHXeuQHvbJeorG5z+9DG1F9HKj6/TNhhPHpS+92ni30ijIAnutWT9Za4vB
1TgM1Z1Fk0KxmytZsa7ni/Pk9XU80euU6zdO2zVfuU0gZdxRlz/XPNG8lWaMr0nBWYyuTye23lAH
AXMYtSHKgiHPux+2OTsvSSHtLzDBJo2AMrXPa6tffnQ4Ys44j1fGFysrl+s2HeM3bdbHO1TPVC2W
JspeM4gXbthCqMMrOZ77uz6bdBECUrOeZxoxK/Da9vwAD6PCMnjBw35RlDjeuBHAF0Ja935xVkfZ
fNBpxplSDmN+p+eI7qi2lj6lDfq9R5XwmJJlR+EGh1x0dHhfx5XPTXF+2OUUpbslU5JfAFM07BFN
JbvkjFD0/phn3hAus+oMN1bc6edNmozEbWwB9+yUDr2qeoJgzq844i7PUxSrw85WSEGdC/L95nni
Djri1QWIRbpDCZc+lRAvHHg1VGD8MsUvy68qp33q6D8yVkaLScMkppzWGdw5u9o6Qwc01oSTCwMq
Aelg+GXVCI/aiNkl+vVYFit6DGuZyIfrYhubtmimu1hVSz0g20Y5vWYhMwItMuwpLKYq/2GIFZyw
tCmHexwbUgBL89C/kmGRzRaZIlyQfnCseT93C87jqemknp/2Tv9ksIHB2zBmLOGXfoBChycrXfYE
ON03Wrxj7bIhUe+PdVZSUaYxiTq7pyvXcSEia68LjtB+a8f2eJUtdWtjR1Pr484c5DJt3aLu7bAx
IqZC785UH/2UYmd5YXGaSp+qhiDK75VBmmFpL423m7PJna8iZx6VK73FEeFlIrMxAGOkmL+ty36a
3qJOpNNZPAr+xQxztCVcf2fKv+u8ZCY12by7rugWks8dNrfDzVoAFzcqXcoTdDJZXZjxLLowiQAo
3tWNYrxYiOWx+bXnqt0pFLmCCRZiiVM5k9UJelJBItBVr+2vmQLei1rPtX1mzkrkYaVb07aoa5G3
nHUCn7RAektyv9hAnELDEeZDqekrkmJMqHIptadeDXoHYE5k6qoHTGg2Id3nKXJvx7k1bwaNrl4s
6OPK0l4sTFtvnToev2sWupkvUVEnDqpU+H8NFTEMhvugGiVtUbAOhkbvfF1rreIiMqLG2eOyYdPL
Pwy9jRt03VLR0ny1JJt7U2QIN6zQUyFY55s2TgDFnUVKoQ5hEif2Yy4tOfjetDjsgCXlbt9A7z1e
6TIrit1o1kxCqVtKhTN3LCEoalP/2CAmF/si1abaz1VINgG0QAouJmTrl9lSl8inl9fFy7QHw7wd
DAmhJqKN+MoEvKfvuxlt7YO05oK8X1raz5m0h0dUWN6lQrPcFXKqBVZMpkWOv1hmfFG1ctqKzBah
Db8tmFTOlGIZ6qeuMqIHU8Dz9uNmsLB302yJ22lRfotEHm0pB1L4Gsv5vhN19yTkXF0OsFlCCiLD
c6TMktc5jsIIxGKrd/1mVKarXDTTdZrm3yoTPRFdgtjTlWO9hB01Ob/v6H/qhDdsTZ0CghLFeih6
xRkhxRb5Y5es7FNLaurFHHf4yLjZRq3XHG/6NU5t3O6N3IVhL3prXxUSrnnreV8yyeF5ceK7duit
ZJ/U1mWBy/dVQs1+kxjl1hpw6Ron1b5QWhfnnWoZtixA2bktozhY5uUhmh1alRyYNoAkR+HXqr1J
vSLbGOawGbAgnT2HEp05WMwNN84RyNPdmWS52PZqvY+c5qVZBHbzZj2537qic7dOlRd7zl3yLAPy
9tWb9GlPqnrY0eHCZ5gsF0J3zqriaFhO1+b0o/SqlyyL8n1bic1sNGwBwKOCzI3AAjvWlF6lFBr9
BNHBRdbVhkrTbPRqjqa2K6qx8nyJSeN3wpmz0lCifVbqP9wR5H5A+uEV5pYS9HPCbt6l2Q4mNhXB
CuUxgtLqJZpG+yXqlvrRYNULiC/dO4Vk0qYYYBYajvyVitreQMG46LrmByJvTL+a/K4qkRDHVYp/
RPpCAuB29FLYBgW7dLbeqyzP+02cmTrErVl6KHzIh2BAMpxFolW35DvPu0R71HNgCGVF9tUrm2Y7
pp2zT83IOp8zXQBFaowgUYYYr0GV/kYoheqXKDH6lhJvPO+0UjeuU7c0K8i0Sxq2+phJvx303Aem
/2qWjXgodbD0vgtHAcFdNLn6xonr29yewUhh43hGFPtoWI52PSbUqH29KW9Imp63IHaKmmST21Xf
xahfp150rreL4lM17c7cvlrOq9i5ScyKGr3sLn/rCCPHo+5crsvKKOI5DQl9L+uhFL+IFN3vzrIo
a4tVtHY0TtS6zeUiXWwsdDypz7B/qPrTkRMHZok5wFyN7Mdsp5dIBXDCy2EYmK04q5NlebBG40am
zpsq+Zm+nPW9BcB4qNRfY2nTEVT2N7WCIykazd2gG11QK8WPyE3b0Fwg77aGeSPoRP8yWZ1yRt/p
XcZZN/Pxgol9XU/IV9VKdbeAPPK1dqIguuRbgwrZFg+DEPEU2M8O+r09WSggFpSNnQ5sr98QDUZn
iTWS083dgS6X+Q62RbwVTvFKr4L7gLDgPKOXJ1BUuSuEQ+NC5F5FVu73YOdNb+AAo3QPypDSYT0H
sDS+9Eb0OEt6joamvagrVcdhPv5WINz2yUJoft9E10WubOykbjZl14iLWuNoFBH1yF77QREBv4ex
cgOn0dSdyAiXjQi+CclZlWOpqVAF1PnmITajXZymxnrvE/tLNTt9qM7zLzWnVU6U9H9JZD5J+70u
8A7QI70MOzsJqhqTCophr6Yq5EbYcrMoXn+JQxbr7VxdmQTEkNDhVvn5Eo9P7pQk9qaflXZXtsYw
hao9jgFsCXsgXGkVWFCx1xOlej1e8z2x45fYIrmJW4GYv+uo02t/6meWvYYOetKcbbIvMK24S2zQ
d3MylS9iRLnuO1bScNeKuIAobQgXk4tRV98cTDoWsPwyoebOnAPemgAJ96Ol6EufrZRbX+ajFRKf
2OWZJjpI/ZZiLfIL3kRLsiOX2Xhn9eL017TFReZWi8zqNlNboMpN5Bn7gsbkc50d2MT1w84T1BL6
dKZCStsDxhNU8xaZMnMw7qTHH+nF91izYWRbao78NjWM9he3MXfYIkoVssrs/WxnVxtwXJTm6GeN
E68QAHMU227snVdPTigtunK2hrOa+ss1iVq0OVJRo8dULfCYzoWj37tzgl7MULT0Wu3nLgtbqBrf
tBGvlIeIDJTOpLYwPKAej38HV4mlWd3qjRuCbe7HcAGCLYHTLEhUkHZoXTisxDmOvQ91Uccu/DKX
D6aOTZ5h0y7oPFLjmv89mIOn+fWgiF91pGE2Ak8nnsK6U+p+h1uWiiWRVJIzdBjVa2zgnT5akf7c
e1avb1OpdC+j57RtSPKWu+ToLcmq0UNqQktObF/S0tWr4aIPLf+3gFgbOGxdGL9osni2nTl5TmK0
n4Gml84jPA+2MbfPXCz97HjIwyWK2teu7lLu1VzQJBIpkvLj7JS3Ym48k6JYhOrRijOQw47T569O
2rhrYVGr95qez/Ks183mLdKd5LUYy+EOGO346lZmc5bLejaY2yVdDQ4yqZe+hbsR5GWz7OhTqXqC
7cWZKHaSKPP1FDUWtipS+z6IxHsxI4/1KEc1w7oLvX0JsSG1n7pasQnkmZiDnxv5eG86TfUzGwq6
dZ24gawq6S2+lBWHArBf7cBxRaLu3iDfG4etakiLJkJ3Nl9V0IKPhl3gjoIWHPhGMlhoZzIX2VUI
xGxk5ZowUOJdLMeftizhQi0l9Wm/twft3sydnmod9cLzjlHu85HowC/GSBl2ptVn7JcjVOpeUC32
E8NdvkeFVd3NSozErLHi/Dmq9ObHkKvLTWaYgOp5zaDn2zJuHgt8Wzn52sICe9R72GRZKDT0MJbI
ZIhlYCgGPV3sRkixw3y1y8iduXA9+aF0dDmz5UYFvtSD1dXkhPrkV5lMxp1EKsAu0ztdFxIj0K4I
do5Sn+uUHLD7YS53nV7nT1MXwRnQyqL8qUiJCKUD6X8/5KsmT13KCjYVS228yfNS/dlEtblAulZH
J+j02DY3Y1JVy2aiLrU2YY9zHyzWPF+iWsMjpLYm5Ws+uK3ma8tqHtrmUbT4GH50GdwcBe1UkeWA
Jfp+5lRlRa2SbcSIHWvQ566x5ejLfiHApjig5XPr3qBfy/UVQvwnjINMfm3ngrvBMkNoPs2mRb8X
dKQ1G0Vv67NBDnO8nftYGznk2dpZYaEU20Lr7KftYvdpv8sG3ZuvrJwENSxePX3+38ydV3PcRrr3
PxH8IofbycMcRErkDYoyJeTUaHQ38OnPD/TueyzZa9Xenaotb7lK1mAwQPfT/2h1CcbMqPTz+4i5
ldbaQAvKbtBKkUU7xKLadF7TZiAQgqORRSP0t9gbp/xIJCphQ6Au1kOc24ZyojGqabpNRVQdgl7o
p9ASqBujhK/JhN0O985SZNWm0ACpJxjHqDlS9lTfC2ngLxcz2uleVLkqeLBcgGNVSewDEc6FYZuy
h3NeU4elSUy21X0Yf06JBlD4FFe9Rlan7nQYnbR6+2dg8mcZEXFpHuEDHE9RkX5gvz9ChERYhX3q
Nfmubo39sAR9eZ5HF4PVwg5xtLyJzD9JIDvjSmyX444DdHdDpFt2INfY+uSO1XA9Zkvu/AIxXbG2
H/Borgs2aFXA443B7vfjdWG/GauqyvKd680vqignBnTaTLspK/YMZPbdP9+Hv/k4qH0QYZRZa2Hh
T/B3lQ0inExY7JIAjambzsRLgT6ccOp9j0kPPv7zx/1Esq13HQQaRy+1pnCiP2e0+y6ofmEHxU4u
eTq+YS0U8XOTtd3ez3Nrfo205dDQoFA4Qk6Hv0A6/wZWBZlhPAZmQer9M+fd2k0HzAitMLOIb2L2
kc0sQ0rlWqLa/vmL/uW+EhBuuy7ZNwiy/2q3VmFZLdP6UUbMy2FoCCT3ysnbOTLUp6Gts/0/f97f
fLX1S6ELRB1Gj95Pv2M0jbUd9ID7BDSwpae5ueS9ZyXGgf+L3/AvH0W+9ip5cnj6Ub39bHjyPB3h
AK/5qCwOt5HNVEN6s9nCsQd/aMX+K8byP/KQP3CX/8hr/p9kLCHy/t+/icG/YSwFyWVv9Y+cJf/J
H5ylFf5GEAdsIEFPESYlXI//Ji0tz/mNQlCIg1XE7bPc/n/S0ndXppMHZDVvkFqzRtH9i7T07N94
Uol3RyuGxhCVxH9DWv7IJ/AJa0wIIlWiM9akLvsnBxnjU71gFoq22VhFN3m5FPeKHOZDrLLiommL
Dr7S99PN0FbFNea5/PFP9+pvSDX3R9J0fRGIPIbExztCWAnL24+LqO4JIMqBu7dcqfVkjZS7y8kl
RISOtbMCgN303cx87suxuAkaK+KEAkSzX2LFmNmBsF6aIOyfmzl8SYueiWQwnv5EN55ajnT8Beog
2mjfmnD8xcv1E9+7Xjq7EQTdKnbAGvlzJ+cAbAkjzOkxDMnlPc124YSHseg5R8wAo18oSsZ2kxgL
xk6mi1ucYbOc6nI2hHpu//k+/rhacy2kR3lrrhYWX7pCPjwRf6LRSPEY68E1BqliwAk/aycnPIVd
HeKtp4uwA7rM0CE7xMPoXZXbjEb/fAEf+o7/3Q0/7gYrDH4ZPG+By8r94w+JUmhsstzTmAqNXoju
nhiz/JlE9AOBNOVX6AREvw6i7DXbDD9LOyqVnkTSSPtoekroLzqmifngWqtxixpg9C+1zgCn/WIs
xkvXJqXsF2v/Twrt9b6x5vNaEkKCVYS18serBlavQsLdNTNznjabXC0UqzQmMZvKq9XaR9IlyNPs
1FfWXePPiQ8CNHUmk5upC9OHyq31uJfwbdD5Ts1B2KK37ld5mn93mTxuITowZiBirP0fLzNOipDg
EVQnvEkVmd4MoY+26KpDP9l2trXdQTpb4U6deyoXy80R4pu8PJqs58zh2stg9uMiaCYI2yGWm2L0
tPsLsbD3lzcZKzdRDmQ6IIDmXq6P6J8eQR5zenw6t9smHYWXt6SR9gIPPJFem2nW4bIL+rk7NCrx
GY/mhrzrMK5BbS3aM07t1HOWysi5vVi6dPo65muEZG8qfTkE9ddyKK1uE5pKPHSBHOIt/VrK2rXs
mf5OWDq197NIMh/cqGzULZRDGhwFm36KaHXUTyRI1AGWkfVsgp4+zn71HLl8uR+efpBIBlQMmRzm
IwSBP355rBluO6NG2mK668utH7vZtGlsm6lZkwAG1ZAOOGC19vGjzq79OY+VdyWkAOyGlWuBN9zS
jX5xWfD3P10XyYuUtTNqoFBEOvFz28WQSA2mNlcQWl1Ns1Gnh7Om0afcJcBC7dfSbTjaR2nRTpd1
I88t4cclWn0MEbOM75IWLefGUUafox71H2eNw1gK8TzZk/40e8mXpA28c50WGsK3mZx8K5s+2o9C
mKtE0qtStIbMK7e9LRwEFCQjyPZCxI08erYo9xCW9qdOte9tm9LnGdVPdbaEN7MQlOIAkJV7K6V/
IbB1g1NJ09gZbTvHl4995BFUUM/f1RDCiPTtq7HFzFgM23mpLTGm+6YnZJTS53rHoNVcipgwx9iy
7UM7yKXa8rjk75WARt+ogevlUY3o/rENXimrGALKYOrxMC84eWElp4vZmIeFau9jRqLHaelN/+iE
2SMAt0N0r2ufalMu176ph4F5ta2I8h36Y2/C+M0a0BajCMyv04aCUVek4StL6cXoCfxGMP2nubOz
U9C67YUZQMdVFlUA+tKJnC0YhWoIcHaDz0MIw1xF1uNSAiqOpWzPNVakoyPt5kARhNgNMzmjkdT6
oe/cpwRx5i2y72HjFJyIZwvMTjRQbUV7NaNI+iIaY70SNkUwa2OX0GJ2STbWRaBDHVwkYTV9Q/I9
vDdoTwMz7jl2VlSvmvrOiqXZD3HaPNJr+1q4iTnYU/vNMyir98lgCNKneRUoc7bD5R4SqfxqC6cH
zoXqDMBk0vL7KMfoHRVdcJf4U/hZUP72rRdLK7egloom7dy68cuwOPbjNXOH6zfTOYyW9pR3nd4E
dntpByNgIdgTZ1B+hz1BUx7AODFuuxLL+6YJs+JeS6nP2SLSM50ITXfUZSdulOJUT5C4AEZMoJnJ
3z17I5mh1ty35EKH+TNOkSO9Dt5liclpnyTav8iq3Io3uqn946Ty9ixVVp+WuVes+gHSCErnfldV
JiZ+tFa8IWEUX13t0cowaR9DbOG2j4EEbpFACyHMbrfaD1BuvyUtpMOUW/mmkKgW4rGXn1GM0Uhr
NYSqr4prkDXy92g4Dkt9FycTEDxS/5i+4bqnd6byp5I3qWpJCDUh0W/5aIrjVPo+wtHiS2YF3mMM
RLa31Dx8ZWGtTtp3h9dcd/XdoICJaZGCSMEKueOmY65uUFJULLCfhhLVGGV+IVBJ7Oc7e3FxQ1hu
5T7hXdObXOApCEPDK5vAEZ6bYaquZvqYrynDyZGU2Fg/8+K6DtC1JrmfnCh+ti89FbXbwtj+cdDT
195epifH5YndZKNrLnQRioOKoR6axq8v6lTfQfy/4KNUB2PH4gwimlPewZS8X1xHv3RLVdwnKk0h
oivnPkZd8QAvYJ1dnBWkwAA/iSZK0Enn4pMByhh3TVT5J4aaO/6teC7tlm7bSAWUjCorOsOgZp/q
KDJfFaDgFzkDcGzbkXjZJuq7m1k5dCNVkn+YHFmfoI7t3ekqyhciArBfZIUNc7ZgjLhJ8ykVBiRH
1inItdeK+qlazL1Xl82tscL5a0JkPYmk8mvjU+cxDLra9J6VXxLzVD82VF7eTG6pvptisJl9vbK7
svwsOaallZ9GPDNo/D1+Pq/Ssd5BvbXblH3uCf/kuyiK6Ytvye6BCmm98WsvvigsoqbzZb0Jhvv4
e4M76xw1DUUJKCWTXdRS1W1IqyOWMx3X3cOfj5mTZ3tUsR7QLBbpNUZTD/sRv+OzW8XebRXg3sTs
a668bgxPjp1XF27avzkyVfcoCMoLAENzhHKODmFgVTfChPa+11QZTa0Yn9O2T69qVPtnHPEzChAl
74Z6rG5Hyadp/nS2V16B+ZZ8b6HMvI/gg4/ZiEqICUx/LqpW3lTYx4JjmHUiOKT1GC70GRbDLQFE
UClCU+jUBFn2zS56qSBlWferprgJRw4SOpTJ3mKG4v+JnVrqb6gQ1XUTt+2+aEJxN5WK/DX0Xlvq
iUoo7vkZaURLGoEkkn804RdqGBNE8bzPcAmoVaaUBuftaJce2SZz4HCwUveZcKtrGOT8gSAkcS6p
RukoZyHRcwtNVZxRDtnPAwezq7SzwitQ/GibpzmMGR/tHmskQnsRFNHJ6Yz1O0LLb2TMu+e0cOML
Jv7ZkKDCP6KUFW2TOlrsEjLhoPk5B4ih7/YVzDk2kNj91BvHwrw8+e/W6CVXcd5MSGTkpG6LyT2s
3G5p9dPTiN/5GCg7/NR3gXuQpie4vOrcV8pzDoT3ADrncnG+BX3C4z+77V3qZ+LIEGpezNQvN5AT
000RZIiYUKCfwx7+fjP0FbrRujeXXrHMt+iJh5OSw6pJcdwNK4B3WUCxIDnrP6slSS4sD7XpRkeo
BvrUt6dNXkPzxEV1WdScuhaekyPSqPbCbz1F6LOioDatKX0vXPdbH/oa9o9WZ39dW2LVYDEYTPwp
IJImI/+3Do/auM6hoan0kTe7vlyQwI1bIaqMFhQkbXR6z5vBWqgO7wLrWQazfVN0VfRivCY6wQ84
xd5LU1p5UgNWrCoOQgNE2Cc77cQz3kbvi6UNq3xEQNc3h4PpXdguqyO7mTISKSUxTbzNb67ysSEU
cKtsQiaSyWNaGfE6ka7+qIAHv+ulq75lSZ/fF0VaHUJphad4hHrcINIRG7RcysXCUJA9Ekr4/T5/
l+GSn6sqEFwh6SBFgdkXE1x1LdffzPUza4Z3Ya+qir44lWQ24UzgFfHI7H/sim7kZEGp+tb4sXcs
Cf7aQjCSwuapIrt3XdFJXqyqeCeSz710aTzn5N5awe/YxOHAPCX9vdTp/KzpT7tH/JHrnYWWC/IK
M+MX5BgBNtCmelRegPKhK2Y6ipr4PXdJpt2hvmQF8GE7MEbb813Q4fshNrv3Lmb0G7cWugmUTm0O
Ms2LVe+ShLf+MJk5v2pU1T1MCFgdZDfz+0RaSIH5n773Ayxm9OJmuog2NnlK9OAAoz/56FxsSJWk
JAWy4CO9QJTykFiNMRdwA2X8jMK0PdAUlLBjAi/ytmvgzIRFWzS+PnAcT0DMkbZmhO+gMrpXRT/P
Hk9o2OenIUOgucF534cnSMz5jqejyq4SCqL1oRxCcsS0PavgQIIMC07mxt1pGmXy5NBj8e56sj8p
DnvfsyFkWJ10I6/pOcrumjX3JlYTFkaBXnBi3UkmJAFRuMa8t+11Hk30nuZO8t7aMiayzFOMPFk0
vLDz5lc9OPDJLsokIye6QFcy2X467+xRsm9AYoVHojFo6pRen1+ViTNYRPpM/raSzDc7dp7upRmy
yOwdilKfQvotpwNywYWUP7cmgkYtDqVEkRUOLiFSqn6X2ouf6gF9sdGCv3hamWr+zs56wzxM4x0j
ZkeUTxxlnyrjp2/2ElNzQyVqc0QBQ6ZcjZzzSReVbo/gqtFLW4kKz43lSXl0kjkRu4KxXGztIo/e
khJ9B5ogJsLwNUT+gfwwkjZG0G6sbqwphwmfLfqmNy3CyfgQQsQ8GIZtZhL8SshErBxTvh6gTjZ9
4eZXdaesG/JncOKu2zV9hpos9YsqbeMnZ/BMgBgSa/olRFdvbbGnJOVri0b3ile5tS5sCl7lkfFg
Wo7lHHTuHsCC/g6ZC1Ff6nyR5RYta5xvJ5Haz/FIZ+MGIg4+uc4snle3RZjM7D4Q0YwF2hIbv+0R
OXrMLQXRg030jAJFljvL8Ivu434K9CEaaGIhsKLJCcujSo2p3K6je793iptZo6UPk5Jfq65ttIr0
c1G+injl2ppM/JILYxnaR2Jv34Zt+NAt5iIL8/BusFP3guAG683NHXKOpb9ww8q6HK2VK7I2HbLB
o4LpfYR1Y2toKKJEAeInn/uVsY+7cGj2nZnFJUVv3pth8b7p6l59J7cIUzyf2yF69CVLXi78cVM2
DWfOCWVOf6zI16Bdg1h3VFsxArsDl06dm/FVj6t2xJeFsiNoxl9A+T81goAYYW7nUBGBeqzUjP8T
BUS3shpV6oybaOgR6Cw5p58iQ+1TlaQLJ00JK1ej2UBpOpXhmyoXD0GoxpTBFu0mBMvUMpO3XbpY
/t6Jg4zMBgc6BZbeRYSyFHIiYtbU4dYiFvTSnjME7DJXGlaZx9/fhBYqy62yh/pC10QgHllakpmT
2lRnGztfErkZJDKWdV6ogm3R1Mgef4H8rdjGn7EPQujWAPuInAM3IMB79ab+CfgZ2iIiWgmqd+nK
7HfaYDB/qnTsvs0aBR2Xore21zv36PoZ+NnQq00VLo7cyqByrhFMlbdOXRCV6BW++UW52l9AWi6O
ZHkyYgHOksD/+eJslOTYm5n6Rvp0nrLU4eAn7CVBptwMjbrSWVwea9/YxV4uZdAdqVdS49byV2v4
P9+oH4mmFV6EZoriBDoN/u4v/qCsd12EG6rhkDVD7Spx2SAvIfTfk4elKoNfPJw/kj9/fBwR3aCG
EFsOYQ8//ix+m4y6KOxmQzbim7RM/yzDkcw3GSa/YGj/9pPIHCf+ao3wi1Zw7E8PQJN1VtllcwNu
kuTbYk7si6HJ9VYmyj9/3MP/imb61DX872ev2w8c039kov4P8kvUtvzpOfoLv/TYvxU/OOg+/vwf
5JL/G/JgniQYFMIgAN/BXP8wxFlO/BuWN3q4sH/hCeKP/S+55P0WRfAu9hrnCnW9BjL9i1xyo9/w
1tlruRxkkBfAafyb+PoXmfOHS/E/OOJ+Zpci1gWP+YxcB9onoLF+fDA0To0sH2iYCGrViNUFp5dT
ZLUhTu2+Celpq0ZMTnp2xCZSlsHBFeKt3GXVnIq9nNIaN5lp1mD5NEjE3q/pU92DZ8Rij9Az8tf+
lHQts4oafGCNzuOHP93rv+GnHL47F/nD8uZB8hC0EUHFra/wT1+in22yq2r1fQqcWN3zocQyjYlG
F2VoakEJz9iVb0IEKXvH8pYrRBHLEd+H/y1N3Dp7IVhi8o6haLxp28XLXJGmNJCbO7otmoZqBot0
FGaht4kJEpHpgEZsK7y5C9e8d87pqg6m8OAUiyse+1X7XnKG7+6sKHO8I4r5Nb/L+BSbLWr1lpgF
F97GDQebcEC22WabEPUa7MuwQWTeINLcFk4/3EETJDGtZBZCAnsohdrgX6Aee/UJ+zuEN9ZTTr0U
zRwN1aJHGQftdw+Fkic36FaGm8IphpfYhT+5lHSoH5HfohtCZpI0G6RcwLYqLXvm0wnZ1b4YI7cm
HtWyXZSU+RUyW9/d162eH7TdN9QjmH5+oW0X864Z1QTIOWB+PpSBSkLAV63nfV2VxSdItp41sy70
MQc1oxM1FtxHhDxtjiLcDOaV/9piNOiN0p/ypAuteyDJfjpgqiOCj9Ij+6FsBie45uhC0KwnR10x
nCYr3QP5+SKx/E9bS42I4VDIindWszR6pOsZASfR//1yiimbMNtSG/3CcaKuD3k8O2Q+mixfcAw5
Q3WIB/bsTTA4tFcshZOg/pNODriq5MQ0HkU3nAcH7yFaBkWhW1nwLWTp9i/dhCnlXOnUvdfMBN22
wz180a+KrD1qHwJmZ6Kk/S3HCDPc0KXdI8PSoz/TG5YwREGN2Ojj6HDtSIBqlovIHXADNHYdf0Ee
6CY7pVDS77xgyj/n5K4Qp+v3lb8PUuLaz1Y2Gr1RZdsMLwSFlN+7PmeY6Fo/c967QJg7ZJ7EKU2q
I3SMEdR/cwZI0gumA50eUk4L8VaiiJz34ziVw07wTuV7G1Yof0I7rr+6XTkRx+jakjeJ5OplV1RE
12+DNJ3cW3gq/rLMOPxlPudOMs8FBym0+6BW9JZzPuK5iBVWj8vODCwgg69j59AmiblrEzo1dkOk
lfVYU7Pln2PL4WWTToxWFwCYv3SanTrfIT42d8a1q9lHWba+ilIKBYZZloq/goTd0byaDgHcCbkL
qd1MsJ7hgC69Lm/effjBRW+IYIWO3lCf2nHG6oM8SZ4NCZXG3xUf6dhLYvoXBnfp3tYAVzgaPx7X
xR3S4MuEjBKDllWxNPzx0AmdN8khRh6idu64tO0VefCQMV5Yk/JfjvFb5GcYK/zCGnjoVRZ8cQWz
87mlv5dIsJkkqT4ox3vuCVBZkc/+iyXT6ipAUHgbOtoa6JLK/a/G0j5l3mn3XlY1PInnlpd5xqqr
SMM9T5g+t2Hby3qXxa46ZU37PUMlt1vIj84O5AZWN1HtRjBdFUerA5j6BHyQSo8p0CatvS1T+7NR
DgWhdeXuy6WcX0wfRzddZLdP9DpX63aQda+6piWHnmVcULPVMjSQROuCB6bNTnRd/YyNLzkPge6u
A1xJGp9/X955zHSYj8rYO2XEMUUrOp0/1SZ4jHMD09FRl47W3VZS3seuniY0U7ojWo0mX5f7M0Yr
5Li6TsEhudFdnWS7MXXJl6hINHU3M1kau96J5geCgiwUXpzG70Kn6a6cuOc38Kzp02Q444/piKUg
MkBJ+BIx+0jUzVkgioe5Jx+DexjPt0s7DVeZ7qp9THQcy7F8qiJZ3swuCvBSC2yvZKAho0qtElI0
aK0z4XTpZ1OVj9MisrMcJnHFt693Kp6mF4PVCvllkZ4rsO4tLYLdsa94dJXsvXG1WbYXi88LTdWZ
pJKanDik5EmPcy2JeXNLR8GlLVVes5rV+XcU8M0jKzZNRX2ahC0BKuNwtJMMEqqPmvxWJ0NS7fVA
IwnWPTTftY9rDMiPU9G2HJryakkgkciUG6ff47yGwiCHtbd2CUaIt25ZIWOS7F6xiHTAi1Y0fC0K
C/A3Te35Ea96iPI7G6xNDYlZ7aJZSiTPfunuuywMb5a6rs42aNCRlWS6anRFnDE65wvXj4nTaaPl
FXUpWPXkTs1hwFbibTK77L6yNcJUVIME0OpKeYIcFLtVCYgnAHOHe1GsErRTTQ4ZzpiJXwzSrVLv
Vmf8b2Guvqf2Iq6zust2kmnqacZ9/BLbVfRqxYYWTuxTXyE5cdCUc5FuhZ3GaC8i5WByGwM+qkqi
SyLhy+TSrtXw4PtzukPkaIod3df9t9mW4/e4HIc7VviVN+Tdu0FpKH93HBk90us67YR2rBr6eImu
ptZf6D2v3RqbgRvf9+4cvTWgpvelFRaAyWmzH4ts+Vw5OriUMYrHLu7T67iusJDai/MZlKg6uOMo
7wMy84AXZbIBT+t2TdhnsCvwwKwfUSJGClHy5RNBrh71uPiFGMdG0atT5QVB8gIHy+ndra0y35eV
Q0kEDGMs4A/VfI1pKXypqoWX3V1Uslm8oNV7y3dcsTqG6++EsUFLlbofn2MRsvezHMT1tsB+wn6S
LtRJFsjT8Q6T8eFKn80YfmI9RIctMfq6KI05sBtUnzn4K+w21aIu/aBVpExSzX6EWQQyGaByaIUf
Omnfz108nqRsgm9NmRHGmLO4b6g5MCGR2GG9HHOo1ny7uHNB6zzDmA/QyG8QPyGvn2ltIhcC0JSw
WZa5rAziL+7ARQOcBGVAmIsJ/VMKhloTVqkAARiCql3n83LtHKftKQZNW+sbPHJuHzRKfoDFek4U
9J477FRi5EFjeF22ea+KhO2uZ+0mASxB5j+5jc1YkkxXfdBNxa5KBSEH4+CG1oOOCqwCncKBu4/Z
N1GIh07tvHaF77xOXjSbuymZbYBV3++PQcEoxB5gY4hrtaL4TuDZm+5CJqXiyknRJvH+z668yIIp
ofWG5by6Sspk/FLMfn/PjhyrC7/QlEimTB3lxqoLdq5Z9P37NMugPtqYd90jUN2E3dZ4bB914ngn
0O4mo+hIUoSQJ1G/VQtE4kbrAGCInAqmVj8tQ+e+Hvza2RSJUneBjhB/VbnTHyevSi6bfkrivcuA
N+6mVtvorTh3sJgU4eWc9oG9LSpTnrw0Kx/cybCv+r0ffGc4ugmxRg7cQ3eILhxvNAgewqXFZtkn
o+GRLOi+tFJTXuqq8y5x2tH6Z0/pVG1rZHH+ZdcYnn8LZyWeIkuj2syZM17wh+Je9Rc93FTsocEW
Ley9n+ZNubMnOwHPgNSkb1MRiLmjiZijeGv5mBbiauZlrzm67TnPMKyjP83fRJvJR7JK2ZaXUVTX
wpnCb5kTIUKw6H5KA6YtOLnQuqkoSXtNnAz0mcI0/vt0mAgUxe+sGwhkVQKwzC1qi5HsGVxPSxHO
m3ykhvXU4v1WmLWxDKDX0KtMAXXQcHSjzPU20xJYV9Cg8bBbpsByLjj4yBBocyqeqVsfA6I32viL
bkS2KwJ/pnk+L+LnwbPzhotm7dmCLvTnUuXehdvHMe67JuL1FWHLZRKE6j7HfdleUR7G/Z89EKBt
hNvsKlTr+S6zJ//Jk1X34oP8HSu48le/8BjmHRqO313pDPfxQD0E3zhP/TMdcd4Zqx55R3Ztt9U2
mCb7NR0xQW70xyEgrx3jQkZXz+gvYmCwZBmWgyKDKT5JrIzo5y0/tziqkDOFFz/97gW6uLQL26As
iGKMM7G8SkicBYm18JzsmpwWOqJhLXpomP5GaFTXWz7npM4/T848geOF0/IYKRGN+zxpvMt6pUVc
D6gVbaKJ73TME7Zpa9/BmMdiETjCc7f4OMeTcDPxyPitNogGYbaAk09QZxwI8w4RETe+uk6gA7A8
W2LfR1F+zuF2gpXkocnWQB16Gs1InKlNJeyGH3mlhvKVJLJi6CIf69E34Tf+90kF1kOTFOI1MXny
mM1pto/YX1HLWM3qNVx5KfuDouL1/ZZ+8Fb9SmEhh237bZcvubdryV4ZjoOYoxdHdJ7ahaNNdOJ6
/oq1g+0s7OJhvgXrxMmdd/IQVxHGi2Ql5eoPfs5bqTrl+u3FvNJ3bJbIJzlTxkDYksDOlfELbXNn
M3kcy0R8LvAxPjmWG166ApKtQNV9WhpzYnqbb31rcL8EH+xiM+j80unGxdsznIhjuNKSruVhF+Vp
r7Kj8c10xoMzEl3vqCdTO9GR0NrkebC9Q9cECuLZhQ5NV2Z0qaP37oMsrdLc5hVNluYyXmlVqWB1
qCGcKvJUVwq26Ix7Zvf5hg8yew+tAR1A7nj7mEW13SUrpYviVuCuicKi28oAKmUra5k/sErW0M1T
s9d9kbBE9Dyd7PUrneytzLKeS9yDBQTNNGblDlSV0Rar4pZ2XXw/pRJ3TVG0e3SY6lpDYCM3SQ5q
ltZZhF596ZeWeyKPmSzcqfHhJq3mW1z23r7AdHmbfNDlwQd1Xn7Q6PnKqPvdON7jfK+OUe9YF4LM
iHpPngST5RTBJHAKsYONkAMRI3Wy4KKxGuZr2uZJD4m78gKXv7qHEXxbst5cMF7IUzWH4qqe4FFi
j7ZVtxnrZ9UQsbA3sYDtJ4Yk+qxLM5PCvQoQHJfAaIEOUh+8muQRihiXc9qLwjsZore/+kiVH9rR
lvz4Xgqxj+5LXjq6Ti2I5FU0IVf9RL0qKSKHqYZ1MsGKJ/qiOupVgRFpv74d+76fLoIwUHdjZPES
5e7Ccm8tpXhHGYbMw/5QfDTS+ywkZ0JfTE57rFaVyFpkRcwCUwdv7wwmumksDig8xgRMR8LPbAzj
xfTox411ZhhH2pLbQbr1CHnT7Ih2sO+9NvcJAEXjMqTuiz8MzmVbdsUW+l0egkGXcBqW9WobO0Kl
hH7GKUvsA6mVnaHzySWXVr9nRmFvhbJUm3jV4wxzztnAwct7wpboPBkZQa2xLgTVPpRcs6Fd5HMf
tymQPNJX4KikusvgLV+DrA1rTudj92k26ScxQlbUH/IiLSxeHAQ0yI5Eq5pgE31okhBg6ju4Qyu9
xTMZb5VQyXNr14JgC1sf5zGrloPJtI/LT9rzbjBl/cA8uBycD6VUtIqmqlU+NX0oqTo0VUbLSuwm
b9nPhVUf1SrAYvJEixWvsiyjhn4/NvBFbIDD18mxCKsN0CQRW9txBFu0e+1+aL8s0MIzPIk+dxyS
7hulDlFUx8suyub6K2xLjy9YVAnO1OaSOJUZgirNT84qPYNhzU848Nn+GNbJngun+JuApx23ASRE
sJPRPDED4LmSR7PK3qJFTV8GzGmnbiLL4G4W1XzoVr1cyHkLd7nZx1VT35GqfZ74tseJTnciY1bd
nf8hwVs+5HhZFI96P6xavUUEwxfUk3SMurBl4Lc0wUXFlyJr7QchiFoOlsoFQLOLlwRD/8nKJvBC
JINdCoNegj3MqFuIXADGsJi2OSd3G0uHzRW5IdWZ42R79FZ9IrozZ1etmkWsm0S/IzvbyTBVFGIv
QXsG65E7Pbrzecp962Es2YmYeQJeBe/BWfWSgH7ZFqeQOAhEutepL+crKHYr37uLRByQjB4W7SUm
1AsVF7Wptkicl3RisqM9A6HaVFndZdIpAzaHvjPKPWY4FJ8OeeaHwa2LZ7f2JgarFI9SEpQXJsnF
dbXqR12EpAtE7pbYofdo1ZgG48gbRIpCe1sniKC0GZ+l3+bFlRW38nn0A+tiaGP5En8oXgM61N27
kjnCvLZBjOxSRZNd72Q6ldOO81AI3KWLDLdz3/h8R6C+drgrlv8h78yW3DbSNn1F+ANAYj0lAZJV
pdIuW/YJwpYl7PuOq58ny57fRRBDhHw6ER3dinZYyURu3/IuOcVUOkhj5EVq3X62c4sIUIBJWQ6z
rAQFRqzW50gMFC6xKCBKdbsSR6kYvPuXuTZ6+kIRpO8wGownBRoUFeKY9iri2PlnXtxmOFlFTCyF
OkNo0gQMKQ8MJCO5p1Vge566rgwi7DMJqg7wssfYNydtQuQJrYTEoxHGNTMZNkkXa+pQfEKgaU/P
eKtijuycSUCp0q2w1lQAdDpGzDW+0zacH528V80LwlWQs2csi49G2QclBf1mfmunSvX1fsH+puUg
4NroqOWjpgyjZE3KcKyhrbVy+cNBbPM5dkV/DmcNuQSKrl6s1f2lFBnmDEFq5Ef4z+rp/vAr91fZ
daPjzi9ABJCHCynM65ZHZJuRMllUkhdViyI/VwubAqIbx/O3AGzf8LlCRgwNObqklOqBI/+ZJMgP
nRqb6qY/NkifHYn5sfzEGGBKH4JembMnCMeBfjYjPVc8I23r6X25aIC7gGsKZceu44ZsQFuI341c
Pbwk/udFLvVVO0+JkPadNRAqqOuk1jlqIurgEO+gyA0D1Tm/SzUtI1RK6elEqJERuGeabNUo0/iL
0UqlmqVRpsHTXro2SMlZ2Q4ZcutH0tBVTaIe9hi/8/o7w2TvTRtM/cFCB2g4B0Kxyid6y/wuHu4P
XTTG3920o1cDvY+P/NJFchEWany9DnXLj5IQx4wJgtxM+dBcdtXv19B7iBrS/8mh8awbeHmuKAEU
tqMKOGsMnylzh49/H7pWb1Ez0SpqVG+5N8z2ZMXU6z0bbw0L08p2yd66wJgmdG5maYjWTinhQ1YX
bJd2EuyUoJ60+QkhaTGGh27sLGdHLV+s+7n8YMm95BQBroKouCKFVYm5ZG4E6kWHhm5cRDpnzu8Z
cPbBV2YO9h85gPbMG5XISJ9DXQ9RZSnpbb8NZ6uMnkxbhOYlyyp0zRqAv9mJFliLJqvZGgBEG1Ci
VSK7QVQCgPBCR9B/MU1UfaA4Zxb0b9RkjFNN3IzIVk6qQSxdO2fFKXHLaTgCP8iYko90vam1xjU9
E2DljvJHFQFB+jC2kfXZnQQ8bkBAVblzOvR1F9/RDPTjIblASOZPa57TQmMiR+4jBCwXTdFbJXZI
bfoObb1jTMxU+iinG+K5bToSKkBMOvYxrhWmjyDW+bNB0vaO6n8bn92CFu2x0Ex0yrhE0+RJtWbH
OOWWirEfnV299Wq0EcXByUP+VX1yyrg+2PjKj57T9InzR2Xl6fJA1SX5SoFfnT/fv82uL1NIC0A6
uEYMuRlUrqXVFo5GkApGGoB4dsZCRtDhEbmz7AEn8+rRihvqASqScqBvO92fFRfcz/0f8MIy/rf5
yi/gI+MdYapSahvRfvnUvLqLlgiTjiIBs7JEcVuerFAzCCIXh5rC3y0dPrNtPGDpEH2NlRIlzixq
5M2qhfo3MzKB/+DwERuQLlSg4XpGrfKUi7H/vUh4BI+CvOYBUGhQ+9IZ94xoewY2g2Q3RgJ/UfIB
Y5BA8U2DQuV5Z3Lrz0uHHfog4BR4aLZ0WLienIlIhhpY3V9kJvUzlZYiO8IY5NdTIXCfySL74BDj
o/cY2Gn0B34wlBNtu0kDHwZWIPzRLToNWzPLfTdTGfWGOUk+QQLsZnpKmvnJ7efkCWkJ7hQEtQus
gmCYNKjqj9pzPDn2kZIwZXNnFknqVQUcLGp5ZutjWtJ8NAKSoR0EjAQdvOql2zozBqoAVxELI80E
tnA940wp7Qwxwb8Q3qGvhi8OF6BdtrJ2BioBUxpKT8OJPVY+Z0MIgQEXAhWFiIa0pqtFNPn3l2DV
3Jc/CHVmAL6S4w5Qxpan/dX+yg0jJohATkdCEY2HEpjepyRxC2Qyey2ovUlY85ehHhB0MAHvx/5o
zk7wxgVQHVNt6kCHjjSqk4MWmu4PFDiTzk/QIn1ri1Rop75K8x9NbNKqNKs6f+6Hos4+qaMzkV/J
BicXTfWbXrXmZ7OnXg9fRqV69/L/KgiGUKxX4SIgMj/EgxcqTpqdWuTiQJt3NQCvoSV9M9syFQcT
0XvMGnKtrY6I/6JCFqDcHqPjNUkhiaGgWpcRlEf8laMxH3NukQ76Vslflr10IPXcEOGlsPv6AssT
qDptfxJJM8DxukRyiEQhDcrJF0lWl15h567xUMyJbLVDBnmDmIn2pXVnKsJmSe4DBg5f4gMWOM+Z
Wll4qeta5vqiQ+yOriBodygO1qwcZq2n3fSysP9f44R0TtP/m4f+afz+1/droJD8F/5VzrZ4tVCq
ELZumg77/B/lbPV/0LBAIABDEKJ1eLD/ixOykMfm0rOk84DKHaUTJ/yDEzLN/8EpzJZyCchAOgS7
P4MTus4XXhzoyBLwmeEvQ9D9xS341SHsM0E9fUSBRKkgddDatT+A6289g9LqJW8oyupJacHNQzZp
54G5DnX+HppoHRI8YTdhr7ywXg2tQ9Jz27SCSNRwknLdqJ7joY09p9KKHfPC7aHAVXHjmxYf9Hoo
FDYiTV8K3ANGo/aQxUXwq65qT0G4ZmdW8l3+99X8e1YvXGzkBUAtCfnwvJqVFmZpI1pmpcWR8Tii
7OgZtTHvYCu3lo1eGGIk6J7zUK9SnT4PwySAD4KWLBTGDsIclUa1euz7on6gP4kIJELWAIX7ZNJ2
ZngdXP8zQ/zRJCda0vpWkUlP+ytLktqkKN+16HEZTUFUkpWnIRcK0pyxfQyAn+28X1tLCJgUoBeP
BXDS1W5xsxG2ksWocZfNxD7zdKxRxLsgMt0+vDq8G8Cz69jgZYI62Y2Fzj3gPSi810vodFo8a7kF
ykefaa7g1SdOlhXZH6wGQWVD5zmInCzwXaeZnoOqFf798Te2EBtH3gc60zVfbF5ebaEijhLNyVjc
YWqSJ710qXGzmN0eSvU6nP57nlItQGJjJUt5tYkGFRgFyngmmiTZ8lB1Qj0ojtW+qYqoAQESOZf7
89pYQp10jABJk0mZuf6uypRSwwE5CB9EIP1Kq2WeeeNRWd4DRm8ORZhuwIW3ECReAQdxFAH27OTm
cRrrb1lT2efQyboPEabDO6dha7PAOjYQScI6hQW73izBQI8WgDcfcXYqH3KRFh+tPNSeHVdtP+cT
rJbjaFbRL2oaICs8qLl3/6tuHEcdgQ5AqOh4AAFfrSKQTo3OAslcVOnKZzfoY+Tcovmh7vLpS0+U
4jmBm+0s5cb9ww7VcPqEw8AztLoD4AoAt9P5viWYQJzjyuiYO8I8hdOoPKaV0p/7xjVPVR83P+5P
d2tlBXobgGfBc5MtX3/vfIinHr0wXIgKfUGWu4fnkaXIGqInvPNlNydJC4cyh+EgUrHar1orzQBQ
QZSN1dLT6iV5mKxJ+7NqB+s57+f4/ZApEI+QHYEB99PT5PYRpJvAhTF4XG0rTBKTUK1MdFSjJLu0
epx4rQYQKNbKaGctV5nByz2AFofMp1FjIhdazZMWm51qKmOFDVVJt856Sk5Lf+IpXVACyN4QfOvn
sa2tTyIvVV9L7L8UoJw71+6KL/DP7+A7UwHhdkBz43ppESIbhiXidwD2YzsH0RfaLK4fRxLFWdUI
5MIjORo0psE0IPHdq9/vf/SNC5EQjR8iLZ+4++Xee3XxdqRroRoZgBILbCAnxUyfRErUbhlTcUoF
0vf3x9vYywL5GjRQZIBImn09XlVAgDfMkQ0GmPIELVZ4tFpjevHKnivJxjVlaBbnFVkcGfCtprYM
CtVnqqDHLMjCY2kP8JgMbR4/WWPfPCBgaF1qe6i+29WYvWtkT+mnpwrvApU+Qf7iqvZqP8+DrraF
krHHzD4/9gadcXCDM4Kx8z/5BySDbej7xlQdvC+pBKMrxr5d3RAV5OICtphxxC1efTcbIvZsNJcB
PUXtKQP6TAdTDf0UiCoUq6j278904/V+Pby1Ok3IKChhOSuCJ1tu2VBNT3ULzOv+KNdb9SVSpzaD
8JFkQKnq2mWGatVYRbOo/CLT4oPQc+tXevPCK110BCkdpzsSM5vjwWbghUFnBaj+aqtmBf34zK18
C7q4B0ht9JqqYDnH+A832hV1uV7Dl+mhn0ZhBu6CJhkM18OpeghR1u479MJb9ZDoaYjVnP5HWhnB
qQUj/GS4VYmcTB96NFiNnRvx+kn9Z3ReN03nxOikKNejKyiWt7CaOz8woUpFgoZRqlvtI90UyA/Z
qEHpasX7+yu6NahMEtm5ukHysJqy1sMC1rWERoSW5A+g8zNfbZGscdUl/WE7SUpTsx93lvX6iXuZ
KYV87Bh5SaUZ+ipOCiAJOmlagbCqzQX6cWleYMtaR7UGRHro7HI6uCHakuFSiZ2PvLGjXE4n8hkE
TpSC5E97ddn2AbZY0MQbP++Ar3bYYbyBDu2Cy7E1+gSL+nD/+25NFedWGQ8yYSqr1+PZEZgBXR8b
X1Mptk1xaD/a5ogk7mRZkEmzOpF92eZjBV58557fnCoCQeRrxKNUda+HziIlt4OIpZ3tMXlCk9U8
RF03/YJ6tO0n87T3aTWdv/DfJPTvZdXQIkN7Eq06211dgeqgW0URGsCUKuGeihyhDqipC2o55lJ9
KW0LGacKQxX0lhFq/k4jyX2fBLzoApa9rw2jvRcwroKMv38SGnNUGWhx0DpaPUDov1IBW9rGt/Px
C+fLObkhdQYAnSAfXJ12UKNbb0CKAdZRkQtKxlGcQCr2Oxfn9Zv79++QCpDUs1H3IXq9Xgt0/zEB
yIzWn3ojZeR5eUwhInqaVcY7h+v6Jfh7KKT1qOzQjCWoWC27goJThGFKB9LQdp+NUS/PA1yLr/f3
9dbmwjuRcjZlIpmGXE9I46WL6P10vttouafHbnbK1Fn7gmIgnC4QhT8Xmv4zLUi3FM2NF47j9YBd
ENU2nfTOn5qsOPWLOj26jhgfRpFE55+fm0VwZMEklWKvq31Ml54iZ89iZUg7+ZVqFxdEiuaDAbTC
C+euPt0fb2tzAMLVVFqHFgy+1Z3UNnM+lsKC79IM46m3ze5SAao8Bjr9tPtDbV1HRH2WQUbM/lhT
22C9Uj2Jos7vSkv3WnMpPpetk77LDBR/UuJ1qAIZ4lAdDpQ7sdhLUW99PdDQwYBP5z/OWpt0gQyC
VUKMqlRuOQ+ti6jGFNPWme2hO2E81n/GoiX4NsdRe4myxVUvHQ3bEzo2aAhEEN3edZHaotUHPObJ
yhD+AsoZBQ+G1jVHK7NnZ+ckbYQDJGGg23FEBVqwboYFiDbWOoBPwN3Qll1nejNBukUirYjeTeHU
v1NjRfwRt3NxEsXkXu4v1cZ1Kg2/aMwjNUz8ut4WmZnMFDJpX6NyD1Ei6gPLH+rEBImrlFTXowV9
bLwJWvePqlEsr+3pThwc9BbPblY0X2jqil/u/6bbL8LjSd4tI3rChZfr9tXraVRVPXR2WvmBE3Qn
O+qdQ5TY3eNijvrvtTqLL8gjOh/ypp0/zFW8pxF8u3vl243UP2brFLBfUrlXww9GJUa3bCl4mHZ9
NOvUPUpoyFlve8A8JQjfJcOYRpubXbtlGT9fb15g69zeaJlIhda13CaW4XQde5pSfBnrAqFoOfNg
qeIMBrL6YSuL9dBaY/g0uUEV+WKw9HdarI5f7n//25tCgly414G7mDTWVrduZAfaUhZz6Qulsj0j
03GsmLTkHfo488N/GYorFE1yvuF693GKSzSOGCoFn/4njrKmH7RNi9+LHVk7B21rXS0qSXjygp2w
7VWQhMGvKVAmqXxkm1vsJGAlQnjpLPswB87ybckX+1DXEzojeGsgqnV/plubmueSG9iF70tMeP2y
TEnezqkbVVIIXX8KrMg5xpjzgkRG1iClF3whi1UuqYM6l1FoO/CC24cUC1OSDeotL4/pKjJIArO2
UYer/KR3irdhNaBxseAA9bSYannR4NLtPAEbAxJ008zhS9ObWCeqA25lND6VHHpwE17iWhmOgN5M
AMn2tDyBcEMy//4HlrtydXaIfGDlyZsUZeTV8gaissc4cHMf2HAFqjOJnuckt6nTtcETWGT1APw0
3XlUV3UdGTAggU3DQEhkEzmdPEuvL4uySiAypqVvd11wFmDynyfRhqcJ3sEHxeztxxpFGs3Duqb1
krJL3yJAOP51f+obB5aXDi17SrW0Eda1ndbREWUIu9JvjEH7E9B5fhbInJ90s2l27oaNdeV9ptVO
c4/S4Qt+6tV8QZ/JbdrUaPj34fdWd4vHItAnMDFq4+Hos9Q7y7r1hWWMSV4jazw3cvgtPu3h7GCF
QA0YhqpSd3A4nSD9DHMlmA84bA+/19yllR9TAzpDRwk6T4SBnfk//ZWFrDIhXU/hEiDg9VLzTwYl
Q9rJ5+4GzZxh3fg4TobmiQDlG+/+YBu7mama7KoXdW9bXmavv7MjhhpKDQ4gEKCe+zwX7xdrNC8o
QH3g8kexTonVnVhAnpDVCUJ2hqYJgg8SXrm6902YOWM8M8EwrbX342AGHjd3/u3+zDauYco6jCHT
cmrcq5klSBvF5mxWfu82kHPhgj0GKZpki004dgR7hUJXMqE+eV6cKPkP25fwlxuC7pOU1L3+rIWw
msicbOJtEbRvcN8bjkM0BNOxMCbtbEXlYu3s342FJIqQnUxq7ezg9XS7AQyeCCrfsSGZV0CUobPa
42/A2P5SW5QCDuGg6D+/VTmaIBhh3VPbN1aPTTaoiwr8m2nakHfy1HXeduNSfIS55ny9v5wbFwKB
ElBEIVXo+bbXX1RUrVYpqU38KCBKVXWqwf7OlSctlpxVqyx2IoaNdxQfeM00NYO7F2Lz9XislZ04
Ttb6Oj5vePFwMEhGZ/uIH6MFlLwc3zRQhnhougAHzXm2d2pZ2z/AIauhZMg+Wk3YHGwkUE1+QL8E
xe/IhfVvIN0jkAb15U2FCvXBnLDuQ4mh/Jo0+q8//7kdoAwYb9DeJJ64nn7SZ4k69m0LVIsWETaX
dXRoMZEEQou6KRf+HprsNkGQfU3pYEGBhz848nu8uonsnAqbaWau52AjeolTZKjDaULbQ5k+4+oo
Hoaon44znq/gjvPklxlfKHTekAGsFWd4d3/6N1cUP4aeLnQS1QBasi5Aq+lYI2fSueAzx+65mWDJ
gpsyTj8/Cmki1yAKLWTMqz0WuGkxp6OFi5adLaekS9CUHJq93pTJh7u6bnFH4B2lV0rjQKjr96Rk
jvoCzNWbYCTDpW3yB60xR6kHEV7uT+h2KAw7qKCoeJ7IL7e69qrQ5mqz8KFDnbr4beRkfHHmFs+/
GjHenx6KaA/XbRlpq8BErreLO+UdJbdZR+klxFu4UuK+O4gkBBCIsBjK2/eHk/v9+iOyRECKiUYs
7FzsVUfCbBz4EqMhPHDOfwJgG3xznKtTM9g0QPJR2fmQN4efkeieyWydEgo30PXstHQOBe5fOl2X
KPLiwqpxEMW6UB3N4Rm5v/YR4A94OeQyF8QUG8U435/vba1RzlVa14CiN4ly5Ql5fRyrUuJOe90b
uGDbY6gFAGVtdEF/RUC2R9bYaMSvBnRfOmF5PaSAgZKZoBh4MczhFLngnQdOPmCrFaDrBnhFRaGL
zuZqwceqXlIty4XntIrxu4NWH5y9sH6vh9nHWWkR6aza7ns0aebOTttYekJRrN2B8PI/azRS3lqt
0tX0oTJUPZGpEzgTq2H3lFhCOSVLa+3cPVufnqoEpQn6JihgrY2Z3H4R/dTjOEAZjYJJo4GWOeZL
w+nNsh4wcWtWpJcTLJXBm+nxtEiVYuFwVJOg+TGoOtW9+7th41zzi0CCCDpXuDavzjUIRx17y1xF
SGROHrBfro6VOrs+p7zbGeo2DpdwGp55lpnyO+/f9cbT9UJrQtWZPUF3zk+caPCRHhme5sEoTjmq
94dBGQpfeqd58YDCZDC37c8vOdGpS6Yj0Vk3KzBAjsZKXMxeb2v1QxnAFtChPvkV4hz+iDbhzu2y
cdypJNKyh3KBAt0aRRS3GWrBqal6wog63Cmj+lmDdvLYOsguaK0QtW8obv0BoMg0Irk+KMbOZ9/Y
5IAWZLhDRZrynLj+6kkQU01FecujJobstdohmY777ReURJfvOOlC4ry/pTaOM+pqVKRRVMAfZ32q
xlxPZzcIIOkp+Do9Sqreo0BKyDxC7KybI40g7FiB98JA6Q14dTsT3vjkpB68ICoxDlOWv+/V/RYl
JigBfOc8BUmZk5otHRQ3+BvnCj0J8xCYdvMpq/TgXOvDcszm6D+8lQQYBh/c0YEVrD+AkSUNyMRm
8cYRNamkR72i1EI4lQJp4fvfeiO2MlRKvhIzRjgp1rHkhJll6sLc8iaUykMvrSCVj+x9BLOxzwiT
1P6txcHRcyClXjAjzQxiLM3EyAJThtHsoh2Kzu3i86QJ6o6g6IkW1qXPmTKfBpTc9HDjrp5DpKYu
RLTNoR+W7LEogID3UAVhmOy6pd0GdlSmpM0JoEQul3XNMUU+w4QjbMIxNeILaP7hUeFI7mBlb08T
IdAL44TdZarm6g5D/LkVVWyYHsdK/+SEtX5O6sjwEoE6eJpKcdP7K3x7QTOcJAFI3I2prxuzSoSI
uS5CCxm4NPeKYFp8IZDyZ6Wr038YikYZhT4kU4n0rg/OmPWO4mSF5fEYa0endzg3LS6ozoSKy/2h
Nj+jpGFSosAEZu3ht4RNrGhRYHoQBN5MfRKeYpEJf8D++1jFSbwz3NauJLYDCkyzTFYNrmem6sg7
WhrZnT7X1WcAwdmJo1sdO0hvH6sF3fNcE8EZu5tk5zLcnKhNrYujiQvvGn+40E1FRmLkm8Zacxwq
aUo/RupzgTv8hX7JXjdmczz6MfhGweC5aaZrThnMIXUwhPWTEfIW5Fw3NMnrsqB4wC26+ev+Qt5e
thTW5GEH1QMfb23jk+RhnGkp440WH1APkQeKZrN5My65gZR2aiHFUFlokLnpQwehbGfLbk2Xxidl
LkkHNfXVcUTuH1fEjM+rV7N7CQJTnIE0hRTlXeNxmcK9/rg8AtehKmwf1cI3z5SArXUHoJrHFJW7
xkLsKGmeM3rYn5TWEsSOXeCJtrNPoRXuxcebg5LKwXOAT0rJ4nr3CgSmMhMpPQ/EpfHohqI8RgnB
U+XMAUYeQ30eK1Spfn5hbdJKcnYyP9h214NqUyLceixMr0XpvDn2yGidWjApxkGLButHqob5cFS1
OAUcExfIJzV29Pn+T9haXACAlEp5RXnL5d579ZB30Twu2L2anhp05mM5icFfNCXwKmXpvL7v9jKj
rfGoQ5GV8YxQDF/dEu7kZFlOadFTdDF/U9FmOoH2LH/TQNaLQ5uW6Z/3J7hxt1P2AicgawQW6LHr
CSLNVJV5LwR6BRrCs9Ecn0xCXj+0+2/3R9qYGqUCLLs5J1hurlsbSYecA+RzZMiAWScInpSLGftx
jC5DUiPi89OjgbkGcU1UAmhr7V1XppkyLbFqozaFcH2PcNHBRnoUzihCjS0q4TtBx+3suIGgyIDT
l3UDV1x/Rzzho9xS4hDzZS072TzQxzFRlGOe4J+HW8uwEwS84EGvrwELtA4dXmJ7Upm1fHCFkTN6
6SQLTTHr3yYjdr45S5t/wAhIfasuwvg9RybqfQSV+yGu+jo9B7YbndQ8Ht/QilBpNBQtYkiB8ysB
LPnu/e9/GwrxorKvoE0RiLMS19/DFQo98SIKPEvPrAsnszrqM9oi90fZ+uqcFIO7n4eceP96lBYB
DLgY6AbGyYjMY1viD5Pbn3PbbR86pdvZwbeXIC05HhgXzJAGZmh1VgS9PyLHNvBSRHihyyru0Q1K
gdt8MZ0i00ZdNir2cKS3B5SSEHEDq8wDx+m5nqIhIPhGllS3RcUL2xJsiJI0NE6EGT/driG0I2om
RAEJJwtt10MhlYduAuYjfpJF02MX2vbBsGosjDPsJ9JRrZ+WElm1+0u4MT+T3JDrB3KEBARfD4oX
2UTXzYqB2ZlgW1QcHsLR7j/lXdft9I+3hqK3aENs5eA46zS0xtowSgM9oqCuiR9VYGHqZsEV4CgY
U3q+P6+tA2ryQjMOmSB/WJ0AMj9rHMcCP8diKr9X1tC8G8elR/mZHtVZzUXFQ23M0XFy9OYbDnGl
3xZhiYUGnq6HruOpQcCn/4LvSfQspZf9+z9w5S5L15cIgmIIIFpOqUqp8/rLl1mGHiCGO/40zBnm
R5qIH2O9Ut4lsSl5xWOGOQ4+0+/RCKreBs0YP7dISZ1rxAKfa1HO75A/DMFXgEmd1AZDp6Ro+ne6
EhW/6aYidHTABL3MWpl29szL7b26/GTzCzIEpXQaYKuTiPJXiTRmF/m9WnwqKzV7QFQ6kjSp6Fgg
nHKI8hY7+b7CKclOu7PCowo5oXfeZoUe+mBGqp2veXMTcdfBJaQXSCed/14FSBIjVuBJYiDGidpP
WKQtSoIGFUTMZ8VHUw3y0/3l2xqQ48IDQONKFnauVy/oihLTERTQKMFj1Ba14rHq9QmBnaJ8qDA/
39nPN4cHrhvDgM+leGZx316Phyp7b5jItx/RuERiCLoK8ATwCAt8be/+1G5SJdnwk6NARxAg4Fbf
kqBXSZAnNY7DWJuYU1Al+qFpMAspjPb07FP14uaYghel2+4MvTFLhCvIIkh4wYOu4y+FZKzNq9rA
Jad3fGhaKIHTtz4aRt9/vD/Lm7SFETh/lAFt2R9fd3FFlzSUoiBcWDFOWEpQ21QogsmrcntB5GBE
2CSfy49o0A9ol+d7wPLbQjDjY4LAEYIxQJ9otYEiRgQ3lDA+lB4EntU+RndqSC6VbSVY+NA/jz3O
UdCeYm3UPiPnPz+ndlVfwjQYd8I1OdjVgZY/BlAPlEpq07S1r3dXBQpCs0PYL6HuotWHuqRXtMWe
Jc3GmSFYYFs5QjLU1pwttY4GPbBL4wiWfzj1LtrECqDFA5Liroe86V5quDkrcjVdskVlPnw9qxmC
iD0BYz4KOgoPYxEWb/p6yHa+3U1YIr8dSYMEuXEjrkNPbcyBiSBxj2CuCP5CgJ00MLaKP3H2S/BV
6nTjPXKw9g7BeetbShKPRmUBkvza3QfvTDo8UlE91jrrqxSJR5jQqtTTYtRa4nei2asNbY/IYaG2
RzF7DbNr9HrAbBzeTo1E6SE3kAxXQ0SOcrGAUE8Q6Lt/QG9XT/AskotRRIb2sW5t5rqdLnrBeHqv
K2cTj+4H2o3m6f4ot6vHKPQYQapgM49C1vUeQTQ7jChPQ4ZCfvodevWJLxp3fjtWfQZwE+EYxPXV
1tzBEd5+TIIuPEwMTgIX0Nr6hyyIM91zFAzohJc+aJKLgfSGHzuB+mQ62bQzzds7nfEMKjS2bvNw
m6vng647wimtC2gaZTnfsKfioQeU5rsawr10/ijDmXiil8iA7QULMo65vlsYGlIJYiaODV5vdbfM
oaGM4KjF0dRTtKW70T5Onan7TWvn3gwm+RBqQ3PK+2n0zFyfToqliI+qCXb3/lLfPi4COS6qGXSf
OKvrGxdlwaDCghspB21I/aCuMVfTOvvRMpEfuT/U1vKyryjLE90h4LC6eRAbHhU9QDUi7DvTsysx
HRttVi66aQ8Hre3GnehgczyTbysZxzIxvd7FbSa0Ecwo24mN5YdKzgfsrewNhoIODNl23kl/tz4l
wBFOpik1c9bIst4aLdIFRBxSB6dLTU0yb8Y13O81fa85v3UNSN42pW+YoGAdrqcWt0pqiYKhGjvs
fYQjB08UyMv9/IKBXaCASEhLdXh1PsJxDqOgRjRqhOOLgnhmHSIE8ZHpTP60B6yu7w+3desAQAJf
RYOIjyjX81VdC9/VVK9sDWJr29ZEWIl2ztJCge3ZtI8tzO5jqxXWzia5jXgo4zE3TgFUEbpS14Nq
1Uzz1+4M9IA10NFK4vbvp3nqL6o9koAU5dS8d5Q6/8VA+vBxStXp6/1Zb11CEIcJMXgvYW+v7lrU
XGY3BQN2xH8l8jK1hxTf1/FZU1z3M/luRTJTuJ5iVeOH+yNvnQ9qtQQ4PJc207+eupgQybZGvreT
VfWpNboaddESmbOw6w59izb0/fFeWPbrS4+WLzIOmsMrthaTKjKMpS015EBixxQddLRqYUuGvfPX
6JD4enqe6QUCIYGVexaSdOphzuPirToN5VctKJLpYORVhR3zVGgh1oOVTVIVYwZ0mPpyQB4+yqQt
Nsi8X9vY0n5kFJ27Y1EjVnwB8Z+2MBSLiiqJZSXfhd1Nf6TWVKCyFOAmczCTpS8O1TJUO/CGjS0m
uUFg2rgXCLtW+7pDeLscFgjiNf5Gpyi1rIPAUsSPkaU9RjUee7Nr1UcMPfMDmmJ7uKHbnJqAiPI8
vmJSGIi+xPU6u6J1KzNw8IlYUJmdBZaM2A406rcx01qEqZOm/9RpgFIPhpnyOfJY6J9rbbawhuli
42vpIIWMHWNToxaLx9d7M+7r4KBT3p4O8dgTeIPmwmY7pPUC9yjKx72AZONqpTUM5ulF3IDU4HoK
ybzkZtQQ2NmKMXn4hGafUHwLDyTks39/l24NZdIxBpVAzw/czfVQiI1WlcaBZN8Au2TpaNVo7cKr
kXU79dmNC09yg/53qNWDWCAtqCFnRhBg9trToFfZ10WmRgeyQKxeQLROl8ksl9P9GW4Oi8QxJBTq
FMR31zM0jBA5lZgZOrU1FAfDaKXS8NiX8UGt+uqr68aKHxiNszPuxpeleyoV3IAXUpBYjRs5bTFF
/J6j2oj8kkppxKpz6jeBrn67P8PNkRDNIpXh9uauuZ5hlpctDmcpGXNkFwCCJ/vkGnWj4x5r1b/f
H2vjKeZl/HesVZQxFeVQhGgqH6M2Uz8NaOH8Xsm+9P1RNmeEAyo1FYJGc025NtTSGTO9QtlDC2tQ
3LX7sS/1Aun6YI8rtTWUJmX2SEgl+2K1K+PStdIAROFRVDjOoFaUn4DqpBeseqKdUvnGTiSuoBFC
C480cQ06HXJ7GvUoIJuZG0BPaFmcFGekrlsN4TlNau3jPOXmb/c/5daCgW2TG4OmFjnw9eaIUfW3
y4EFy+acvRgP0Hh1UPP3R9n6iqTXBBQUNFm01TVC+bTHi4+ptU2j/xY2xfeq0O2PVp3+h73OVAhS
EJ+iwrVaLmEPAFSHSeDvMMTPpVnziuhhWHnLEig767U1KcJpqHTcxeQvq7EqqRiBGrfAhHDsPFMF
dtf1FDXLed4j8W6tEsE0si4C3jf9mutVwuBhRD6fu1FDf/e04Kh3trvgp5GO1PIkZxemNV+JTX89
SoVU+GihiHG0u+ZPor7az1N9OelM6DhYQ3C5vyk2JyVro1JkmLRzNSlLcWejcnrqE5RK32D4QrYV
ZHagevfH2TpXUtn6/44j1/FVJC1fHB3HM3EUIzwt5Eyrg24gpW3j9oAkhps9YlTh7tQON8JJEh/S
aFoLOgoNq0FhtWDyWCwM2kI0PQRBG/86xHOHv5dtP2edU1Y7+cnW5yQ/odpjuujdilVglWhpm/Qq
W79BNvahW6o/ilDVd7K67UHYJJLdAvl/9WrNzpCPutVS4cmH7tGtE6D6OkZxP79ikmCmUjajbnXT
5tJwb8RCSxwBMsVvUJ7B7yGLG6/ACgKOsPM0usGP+0PeToxKi05xB/wjisFr+kGidXqljez9jPzA
c83K+qgNwvl8f5Tb9EbWc3AzhpwpSyyrexCXBz2KINrCIrGz85i0y5OexM7bAr/SI4bg9aFEd+KI
XU/v3x/59hAwMiKZFJS5rGCOXR8C1CKqEVg5C+cU+XuhiPhXQM39E0KszYMwggKhfUDN9we9PQQU
kmTlUWJoIWLJj/7q5FHdxESFwwf9apSpjOnAo7PRgDe7rwWv6Om/DAecU9oGy7rZ9XBaHFqo9sjh
Sqs5Cjd2jwEPqDcl3bcZn4WdT7o1O25LhLS5LIEXyX/+anYY39AVXTji6dDDtgKW51kRpiwaRP8v
aZ8rO/XcrS0qbxPJiyQQWSOjkVKGkxOSuZBbhUc6muNFjRxjpwW7tVHAY1CYeincrEtgSYMYHhRE
kCZuG78l8R3PypgkiC2PHR53teNBnSu8+yu3MTW6SAiKSMIjSInV7gSk63YQsqWJZjg+4RAY+e7A
LXN/FHnnXmfcYL9IPUE5S0XudSBs1LaVdxmj9PkM0NYuokNsWO07BL/Sn05miHNkCYV/l2rquhc3
UogarJyDridq4CliSg5OhFOLu1TlUTOK/jhhVLTzAmxsSIs2vexWsUVuGoBFvcRGVfDQRUb/m5aG
ziNNreJXRRnRYw/ydCf+kYty/TklXxakBT0qepxrFK9t5jRtlxktMIy+3hvJOPmQju0jyjDhMaur
8YgTV/6Ip3D+0cH7YWfP3K4m5AjedJUeDRRWcxWtZNGA9+r/Ie28duRGmij9RATozS2LVdVGZqSW
RhrdEBrz03uX5NPvl7rYbbKIIloLzMyNMIpKZmZkmBPnzA7Q/CKafrh2qDYBJODFeanmaDj4tLvG
ZNGCDbUZv97kNcW0CHVYSiaCm6y9NggKvmuX2b6SpWrX+6f0dgICBhrT/TVCT/n0hjS+VBAXQASp
COIpR/K6HMVZ5UqcvXSYn6NeoIYr4EASscVgsCLemaPb/nH/N9zeR+zSrZKvFNwxW+ABKBqk6Ra4
cODiFY8qgtvnKFniA3+9a0W+tQSchH+m/OivHCjZOGc0d4tg0of+AbFf5tdp8R3c+ttbIQMVRmlk
cY9V6WsrRt8KxLUpohkd5W4jWcZHvR+jp8Se5sLXqr472MC9ZeHDDDr/FrOTW/R3ZHYQJQMnCJbG
aD/3Wma/H2sEPO9v0d6yHDAh4Fd0yW+5+XhF6sBvixIoeLkMiRYBBUC+QG/uqaLwey06snf7LvAF
X9mTv+fVZqF9A2mIhT1nVt7n4KG+Qcw6PyRWlTKy6f7ovfhIg+RmiYwU0/uSADrKdTcjEmoIpX8R
wfYq9NZE0nvwTpPptA+mRJ5rSXUE27+55NhjJIAqlAtr6A2dmhOXS9enaBEZSpxc4ram8WMAb+BX
9gfOa6sMAd0gtgzZRuCQMDu9iVUE7rGCyLcIunacvROKTtF3zpL46CzDCHVdUpQ03eb8NBeDd25q
z/ipJqhm+W2mpu/6Jda/ItwIr+icQomLpCZ1JDHSVzbL4iesH/z+oqi+kdR3D5rdzp+oYI9QthmN
8JWqPQj0dr8cPosGDC8s3dL14ShraJ4F1ylICmG/m1RnOFvI9l3crlMOPPHNOZQfDjMAMiTL6BaH
MAjHEBOpd5Db8w9rcsuf6AbP1zLtUWhCXTUdT2aeHDHf7VmVCDFAafx7MwRYejExpSGKoFK0+ewt
omb+AZmTEMacS9ErKjB9XTvfv+J7X5ViCQPIsDcC9tt4riVLh7CxFVRoLXjI2lSfgw4CTuqE5RGQ
e9cUDR+wZnAJkt+tN3BauhkJVd63HkSYj/JIg1TKFAYxle+3+mM2EEY9CN7BCMjC09oURJeTObkm
amQTktgOXbVgtHq0ebI4vhjoSv15/yvevqfSILBFkxEEKCG26AtFUGpDMpPHTEToaWtm5V0AOudP
Q6tU76Zo6Z4VkXZw8mbVv4nX6giJptXBi7pzgLAC9IO5NRoPWwIXrwA9WJVuFsDF4AQIP1bBIsza
R651/uCFXuPbhVkeGN3ZVVwnMSFldR6+LbqlK3qGFV0TdRQUmc8hVERfFs3paL2AlLj/lXdNUZ+C
dJj5DuKy9a42JcnlPGEqatXo2nV5dBldffjQWW3+dmcDYkeyispxp5smPeyDo2mUCqbGxpPS4u5F
gVDpVJXtUbnjJsQl+pFcdsB6IXcmhVuvKipSCVMKM4hgCi9Qo8y6IrrcnqzR8/6xrUacRw3q1FYi
FiCVOkqL9j4qwGxJ1UUqQWFibb4hIrLVEFnuVmq+j4MCc2ut6ietDoeDws7OWwvMFOCD7BDgBDYe
fHHSuCmsIQ8WY1SZIGvrlzyEqaoK2/JBK4z8ev+87N0HCqdEfzbQFkov66UZA0USOxM5Io16/VQ4
VnOuar28wPuznDKtKNCGTpsD1yMXscpY5Ha+Mrp5dJO5WEaU3fJAhMYIhXKRzy8MddvXqsycx8ww
4ouXORrCD6ae/XV/wbu2KWeBveDtBza5XrCribkf9YV0RfTG81KqvU9kCGKyM+JTWw4/MwS1ngZh
HwH39g4RlWNJhwtjK3iTtWFvLktXSZI8UPslepjJfb+mKgUE3NURLHTXFNHar2dS0jatTVHZykup
88RIgfZpKVTnpRodBpYHNTyoUuxZMjw6ueQmkrZ/syg+mjCZ1ssCsHXJaekW5TyJMj+nwmkvb984
hkYZeyfYA5G4uRkldcHUVnE3UISWj3ORtqh/5sXnpmmVq1EzscwjqdAEaMXX+5b3Xi5qkfRbMO8w
OSfd06uYG9gpBIWThadbFC3QvdS4NK3aPbqzjWhbKxDKdRL329jE6FHrspU+UmM7CFX3birNcias
cAu82pv1z2GSybpJFvRm6j0OegxXH9KjpyYvf2oufNm0co5o3W5SKC6qRJrQLSLuZ+XrhdeJjhZi
PWMzYfxTmN3wCd4f96CgtnclGUqBukjWMZj5XFvpi2gWcedluNdBfCxN9tNFJ/jCa/nDCa16OTW9
U3+YbegsDj7q3sMiZR+YmwMs6WxRzFM5QmPUFnlgjnpbn8w+mc6iy6IHy8rab2lfuz9dLxIoPLuI
UXeLqx4pM+w5fDmBDw4Deg+iks3ih6yJIR/NAptH7kT6DDYE2dVgUqnepKV5NPC/d2PlC0r0DqCa
yv7aXpLbWtQr2LNSK0e0zVsCrbHTS4xq4sGN3Vsa4z8k/VSHuLYbU2krnC6pDMIeBM19r3JtRvnD
7iG3y/k8dYt5cI5ul4Z/lSSedM2oLm5b+bbZaksYRQj9iulz1HbDU68SaOageN4c0AHBoCQjfRG9
kW08kkuSLw+J0qBI6+E6qVx2oPLjpWhH8+CE3pIGSLgH/9CNls/01u95XWlSDC6IWJVE/KV32dj4
5pBAPAVz/fIy09T7dxK5OHXekNAUt4ZPY1Xavg5bx6WYpurAG976IX6M5EnFJTJ9uQUU5qrimP2S
4YeVJP9SldaUnXKrMx/siXKVHxZ19zUa6jI6CBp27VJhgWnYBWuwbfMOelS0/YjEIDyo/yBfnpyB
HjjvBotSONk2YoWDZbzc9/x7J4ppDqoEkgTwBmzv0fsyi6bKAnPSUD9cpuzipJP6fjbQ0/gNU7xq
cOXhBciT1vdymYaIv5RtbkE3Xiw3WbgxjY2QSXukP3V7L3WwGhxgXmwJ7t+4nK6Le2swMTWZeuWP
GbPuPTFu0ESR+gDeTH98+9LkqwXCBlgo0M310trEHvQyb7gtpfUxdtvqxFteXtw+Xg4s7a2MRIHT
IcGaN+/VXCaGq0ysLLcTyU3E2MLSFJEvkqR76fOpPADR3b6PEiJC1MxABlnldtNMfY4UB9nUwNaa
5jI6SvexcVv9ABK5dwqBvUi6fznLvm3Qa3pFjb+o0wBqUyS7Fc0+WxmtrgGfc76/VXsLem1K/pRX
kU6ZmH0Z95hyq0z7mPVheoXAe/yNq0weRSMSPD8T65sYXPAUahHiN5CGZeLZK3v3fdhCLWqNIvzb
oSN5qvvDvvzO2ZAyI5J9Bb/FdV4vLepKVLRHFFToov0bhpRuisVw0MBg/mxmpuftX/IXxzaQUpJ+
6GXW5kJYqRAPNxN4AJrugpqw+IMZqbfpnjGZCJjsVyGMaJ9mxfYAth5qm3GDlaGoxxagcFidmrZO
fwj0wz8ALz3qSOycReYSqCsQiXLTtrUwGPhcLBryLIr2xAiYdbLjGE7l9JB2ZM8UDx6FBeqZvH4b
NzUMai1ofySBaiS1H4Uos4yR1uOLKRzdP/Z7j6ysYzJRRaxCtLvJmIw4Y9obpxvkU6j6SJdo/2ih
YpZ+mEh2lRw9NBdxgiAWnnqNYE06wYCSX8uhLE9TYQ8/7/+evaVLWILKMSW12rKImsyaT5bSJpCy
K8lHbcnD9zg9OIrU6Aj/uPOsOrRI6VbSqmREdHMtOsSv7GKpkwCtFLSunaa9ZPUA1jpO2hGKIg3V
1sxbHt66QF4fwAHAjWAegNFsfTtinTaeq2YMXbWJd9bF0PqZwCFYaZIepKi3995gtBh4GLPvdILt
TYUDSL9Tq1mSBIWYcj/pmvEMYA2tloqpfk+DW/f+0m5dKOg9WVml2Mcit3kak8KgxHoI9Reo4r5R
6y3OzA0q1/tWbk8I1EkOuRKXgxbzFtIxZMLOmWuPA9FPRlA0aQNXVofEDuIv/n1TewtilpXEDM6q
W9L2qYRsrtSUKCBiVwC9Mak8UeYP7luRt3ldE8ICVWH0PziFnOb1iYBzlLbgGIughJLqk9p66cW2
4J1qyQ2vGf+b70RK+alrZvftB4RHnOoi0ZBsOW3SFCbPHeGhHBvwAiPl0nvDpTO6+b9ySVGLKLP5
4OzvHEiiITndIDsoDB2sV4roUthZPfbCtpiBUFU5KspD9OjpzXy1c2Z6Dzbw9oqTPBDp0X+FuZE9
XBvM6x5+oYIIuUub8FoztAvJ6aKfQqTXn2hWmU9GMqQHQcueUWZU8WFk9pCMyQP8KpIYM4PIXAgR
MDlfnvVscM5Oh8aVZg/KO1uPqk8J2mYHgcXOrQAc/P+Myk//yqiqt2AkAEDQCbXDU9Us7jNNqOnU
9nn0+f553V0fYTok/9yMm6HkPsvbaaw5r4jjzn9r2oRshpso5SXRZyXoCo5SWTlvnh4jDwRQxZWn
Fg3F62YrTUiFKhHnIsgsplTous2BgJP8iRjUo75nuW93M9gjRENMQCbym12sh8VDNKsUQerMzYlQ
pz+bMFCeJid1Dt7gHQdAaveLCJC+F2/Reu/CUOlGhNNF0NG7eV7gWzi3ocGQUZqmmvYAF45yDTW1
fF8ZKJ7f38wdF0d7T3bDKMNQFNmcm0wX6dB4y8R7N710KCl9FI2ZfrlvZOdwoqPM5DH8TMQa23II
UZNWouE6BUNsSHrFIbnyvNdBlszNQV6yczgZ9qNnKR0bNASbcMZLsmyuPLynW9Kdb7NxoSKplk+F
Rb8vr9PuT6UY8wOjO+uD9IASnvSjGg/uegNnVVkozSRTYHvC8+MyVwO41ruH1Jk6//6nlPuxfiyY
5GZMnAF1yi8wLaxN2VYXat7EuD8nMvmhAIQ7mYxIfaaKVwQphf+DytKuPVCbIHEAH1H9WNubQVzU
U0s8ZM6W+1TkInkf51HNvLGIir8bbygODN4eSBZIb1bytJE0bztOnRs3k9CWMdBaNFKiZuyfk070
By/RjhWY5yTASFICQZGxXlYcL5mhN8oQcGAZbQYG8YQ+UXnglHc+HkUbRhmB4nAqtwWjZTS6QeNV
DcbYmAwi6mm8hlOUfVPaIXletDY8qALsLEuOSUmmCOpTvLPrZVXWVCU0dYfAq0z1Wjujco6Ph+xv
7xhhK40IaMmlnS1SeXH1rPHsZQh6q0v+iNo+fFLaOcEzTxrl5MH5A2qT9mDH9r4lDBSEKZA5ydRy
vbQkUQbiFWsA01S4f8P7m5+iVIiHeIZ2Ox3FEfXN7Z0mA6PuKEk6GQ/YQjU7r2Hmqy5GdKAKhHLi
pHlqTQ4M1dsjGO/OrtFfAdlEvY1RzO308Dyk3tL1JUe+HJunJjW0axaTktz3HDsL4hYDB+MSU0Pc
PmiLlSqtq7EgEeb5H3ra9ufUrFAXjI/IVW8tgRcBb81APTAZc+szaFbFTp9WxCKu2n40O9X64hXF
ojOc2HjxwbJ+jY2vPSLWfu0SRMm44M3rCd3WmCCaJ4IhiasRLvBSQvSXxHV8eC1Irxa6LA9DVMzj
1SKmgf1nTiwYpMpUJYWtVSv3Q5SJ/+kXxepOmddXX6dpnv9R3C75Msfm+A9xqwdQr4EJ7WGmxGz4
+aQbS3B/g26vFTOAFBigypCcGVuUyMhgQ2ZESR8kEfUaPxZF9TWjbRQxJucaPiTrDGF508G9uuV4
ISSnOsRQAQStHPnN4+XhcbsirvtgZMDrmwgXBdbj0Vq0cz0Mc39Nhsm+mFJj99JODJ/bc2j8T3Ha
2vaXLDa9Axd2e8+h3SZ3lBAOONa3et0ijvJuosMA93iXPHdkyuc5ytGvGrP+OUuc6OC92bNHTxrU
CK1xzqy8nK8CZxOp90xLe4KvwtJPBdy4Z69h9jYGO+kP6GcdvAm3l50yN3rkZCU4mJsHtRtpq+QV
cWXiJA1Yh5YbWGZH0fKeFekq6djSc8dVr1eFACgwbcCYwVim3rVCAvdCS6o9OLG3F13SEklSQx5s
4pFNcDAurVZFyMsGke4mZ+pu7SczbDJf5Q6+GR0iTRGjMgxOI3iLIUhnwOy51xD+Iy/mW0sx/Sgc
xFgJycWDHVbRn/cv497SoKmAfgm+S8mMvv6ANdxrTDIRF9emcE8tpOSpr5cV/GWGnf/zdlsyEOH4
UbynZLO21Sn1wIGBrGruzPiZ1y88U3zK3o/KXB6pTO04GQ4EsarUbiJQ2KyrFaLEE0Qkb+qgPijC
c3zY7iq/BoT02MyWOOmk6ef7C5QLWLtoyEyIjVHk4F0AWL5eYKg1wutV6aJFMwBWTOKXIpsGKSbg
vswwhj3W4ehcunnUvt+3LP/mrWWYm8EVAfSj6bs5ocKLvGXJ2cahoagK2xrUI/j/yf37vp2940J0
DFeXHEmDLG+9Qjd3nAGKLtKOhQpxQR/Rz2u3Ri+2Fgcfc89hQTSEHd5WctONKRoI86TMIdRmXD4/
hVXuUqfQF6Ru+2xn0/jX/ZXt7B2hJDwxMtozwA+uV7aILEErVianpaWhEwpCc0i8uvHHZdEe5h49
4jgePH80liOitZ2zKgMv0g6uPSvehHygMzS9aDPiiGjJmJM0cqQJErACht4r32kRlr5wanG9v+Cd
rVxZ3XxfI4/mZZkoNBiQ/yBTmM/PWhSJU+0NR4Qu+wuU5WdJGcqxWX9bFq006oxTE2qUXIRpz0BZ
KmoaA28wmunTs5tpR/oW8i/dXAnZVICsWBJvW1ucpBNWAiIODRbATIUgOmqjD+G0vB2PzZNKJ1JG
VGQIW0rSXEwqBLIJz5wXfe/z1PmcL054aY1BPxo7/TU5uF0R9T2K3QRQCCLKz/zqCYe4IFz6CoSM
3bnFRyvOh8cxCk2gw0n1QRNC+bef2z7QO6d7gg+6+mxMWb+ccA7Z58Wy8Ox9blsIbNj/RrEZnog0
uv/Ra6X6mlsz0nDRcNRt3LtVTNKRotH4RuRrUwkNo2mp8pqXU48XSTAFNXjeAq6sABkF8DhX52go
lzN9feXgIb09c5SYcYkq7pjOx/bMTXZv9ZnjQGOl1snsN25Wf1JLtZl8CvbJH9oyu9rjwLhPdGD4
9l5RjlHJ3iiJogSxRTGMowFkZKb428+2fVn6xnsmu8/9ZQzDN7tITMk5Pkid6SJtCavtXg1tIfBZ
6ayUzPA6Yx0o7WR/tJSq6fysM45oi3YXJ/NEwCGAY7Y05KrStFC2DDyrvTUFSeLZlwIZDT/RW+3h
vn+6PTosjr4qzD1Ayjk8m9MeDnpqwoMUFL1jXnp9yf7LlNL9iGBvd65Hhv2snkFQVc2OIPq3Lw+W
8VQ05yieUDtZWzYio2lsjzs914s4eZkI31UFL10cTpAclFndvtxf6q5BxJZoXVPxArK6Nkjo2sxe
ImNl12meHUb4/LxKq1PRCv0SJ4CD79uTb9nakbhwidLBokkhM9jNp41MDaGXGn9cIIP+lLTG9ORp
MPDMKD8F8DPlLxVgjms11otvLu3PN1s3HVlPN/gBdEg2iWyk581AT5D8zzbpK0cJRVvfKFx8mNf2
p4z5jgsjZuX7NBn6s6Y3R6i1nUO8+gHb93ZqFK2YnD7oG5p4tEfAkPTF+K6zxNGg0+0jRFBB64rf
C6CV7vN6Z4WWOV7hlUOA3nUXQAdpnlQX4tb7X3RvQXg7LiSVRLhitwd2miy7HpshaGxa9uGMo5nD
ASX41HuzgAZFCKrotCYIVyTZ+npBCX9Ya+YwBGqGZGqomZlfTvAU1nOhnmLlkEVqb2mMEhI4sDJi
vk1YNpatqK1aHQIri8oHV8GRxn21vK9Bap7uf0Vt5xrKmhvcHPQBEaXangtDdkFbfQDzx8gy0Rc9
bD+bFedvWlre4qMFbF1QXZ7L66wz5n+O4d756A6xVdBpG2AYAi2hDWcqzNVLNof2O6dK0hgKAms+
on3e/S5SwRESPoMaufzzV7EAfTeqQXk/BHrStw/DCD2VaOMvSZR7B85pp3BCnIhUGAQDYAIpVa9N
idGNvEbjs6hV3V3arkKkTqGkW7dpfW7a+CVlXuqKbI7g7qruyfWW/omRrfZgf3a2h99BEEG9jYRg
+/Y0M2O4A0R1QTXkHiqryWL5ELfZJ1Jbg3nFyHlzssM7Z/OByQYIXbdd1Rg1uLpIoykQcTI8Ou5I
vXIcKbpZoXKwth2PzOAA+HPcBXnjtt2hFhWgvHkag9I2UCJgRuxxSYs0QGqkDxgtBCLTq+NDs8RL
YBTJEfJy5zRR56Yah22Z1W1O/mAzSptULt2WJFKf3Nz4u0B858+xPbxkOw6RdA4QJLeMSvAWjt1A
0VKqSQiNc1kb56HP6i9L2CQHpAC76wFoTpEZ/SQ6wusjazW5GZObjgEsUstTukzTOc4TjaKpUh/s
3E6YQq0GKgzmXQB5b2OwxvHKgg7MGFh2XHwdlq58ykPP+Kzpme6PNdJUZaIJv+jNt1elAHlTSqEu
pQG18zYuwFE4USDOx6DIGy1g5IZYt6nS8xz3xkHAsOsDJJsfvTjgPHj+9QeF3Bi+JYvOX9t7zUXV
iuhalGl1Fln80ldW9sdo6f07fFERjPaS+YPnVteB3Ojga+/5AMJqBsyZVQYrufFF2uC6jVvlU1DN
sOP5+dLRb1K1XHyLSxPAdDxDlX7/WdhJJEBDMz/MFCW93S3XiTnrdr6kNHW9pk/o+I8GwlS28+zO
yOwIFMhOSghf1H2je9dEbiyNcOhWSZzX33tmlHDQrYHvTf7k57ZQPhtzlf5x38reNSGylgeIUIxJ
8rUVJzUSy2xRwTP6yDqH4Vj5y5w1H4ReHU2Y735Fzg3PCIUjgA1rU140pwPKXmOAwjEEilrIiG0y
jNUZLsj/elGMX3PVPCoB7K2P9wokBSfG5e1aGzULzRrsqpoCiDkEh3LoqkAdbP3DkFtHD/LeAil0
q5xO2WXY9u3ydgn1KZ5xOdoYu4+21SfJ5wYGaeurIeQrFVWw5Vr6lB91hvbuBOhTygK4NF6PTYw5
LbNp9hAtBLUKP31EEB/UYzdchkSbzmAKjxg6juxt4vdQC4VRp9hL6j4N1GaMz3nTVhd19txLNBpH
rGJ7u2ihLC875SB7t+QVkk9oHOZqDBQwbN+Q3EMhewjN4YwqeHLQJTmytTmmhmD8P9OBAQBB0c/T
bHlP5Uw9rJrjI4z+rimKxbSWIamihbg+nFFvNDBEAgAw6sL62g99corHQj2DiH37DB8dXhAbtN1k
Tr0tSWSjp0yVztmslNa7wm7nXvUWFIDH9bjcdyl7jgs+HAQSJfaNxsJ6VTxAbmnp4xgwSGVq55Lv
OcophCOvvHcIyQY47dAzAb7euK44Syi1my5BqWknn0wlt+kqWOlT7ZhRB4vwcnS/97ZLCrcyC0nu
ysDTemEuIvEQ1kQAZonQLqo9mJemRI8tFIN+UPnYNSXxDQi27gyK0NmNSn0JCXTVuTxniIZ+4WAM
1ASs9MDU3naBzqVFQpGUzHHzGdvQ1dEATsbAC8fusSS3e1GUQ7WC3QWBJbd5Run6bsFKMHQtbgyN
UFAxRXFN7QIBLHscKj+p6uzgTdvzw6DM/q+tzT71RmW4qQOAAbaB/Mook/vsKML92ecMdipq7AQp
o2W/cerp18GyALyceqcMEl9lY3la982Q4qIobVT/FVrLBFfUu+FBVLD7HX+N4crBZuA2azNWnqdD
OXHomXBO00ctj8ynOOq69qpmYEzv3+RdY8xhSayGxCBvnpUWiFcVzTU5wdiZoW/UVvw0961Cqqfh
5f3fsAYgAH5KOIqQ5F4vTYPASh2z9BcMpfpghxPqIMJ4ivJD7q69dfHtkNUB8yRHAtaWQi11NIUZ
O7BDeRSoS9g+IgnyNR4r5QB2vJcakHuQQpKlI+KzCT/spWntMuEL1khdfVMEzAJOpWeS+To5j32v
+qVQ8tMi8m/3P+ZeJQOZRlio4W+RyqObSxDZnpIVE1kWPNrLsz0h8l1Zc3VNhxGG90Gxrnlhij+a
eky+w58UPreQIy4n2LqzcxVX3dVOI+OHGg6F/S634/K/wRjn/93/kbv7IHsD+HCoQraHGf7xOtU8
3j9PnayXNJ5A1+ZK9K83pkfqJXuPBT0aUBYAJmUvYr3lVslgauPwKJWhB0Et/uFidzMM/zrYB1S9
joaq95YmoS1EuiATgJyu7fWllvCUCJ72bIZNrLTTb6bkQK9693eSQCYKaaHJ3BMqxrUprm5Mq5Kl
2U2KJAMyUO03KLVH+5TUyIn8hk+QT4ULHRDjXdv0q5ICg0xhEPppafgACUH/UOqJcULYMD7fPx57
ewYKTuZdoFbAm64XNo5OHJkTVeJRNvAjHQ1rUZrU0YooQ1jbG/Mf9w3ubRqVTaoGwLVIGDb+bjSb
3jWSdIC9zFQeo1yHELoc44VL2ocHj9Teswv1HCwHFA5karJeHMm8U80mtqrRHD9nmd0rAeng6Bzs
144d2XFldIwRRnpSm3fJ0bu5LCCrDazJiB+tYm7OedgUf93/crtWwAQAwyHPuum0MtFTjAgPU4ss
uq66jFWsP0aJPnnX/z87m7NOBQdkIk9gADRL+LMraqBbcXLQv7uViwABAA3arzNOQ3ebb1iml4wa
QrBBrRvx/GTnldD8qs5xS2OTZ9/VPql+TnPVDg9GlWskI0PMtL0JquQnula6cVZnq3vU1EiJg4Ke
8+CXSe7g3nSn/9GWmqb4qhEnL31S5noQ1iXFhVaD0PTD2GaldIOzMfpjWBrLaWCONqPMkJqPbkcq
cW6rbPnSznl7RBK9c+HkuB8sMSQkVM02JZ7JnoCOmUj5Rq4LbUCRzC+GXY0PZpWW0PTPR/NNe6eG
cJBz8wtOvu0kZGFpejV8EAHkuGnhT5Pa+k5f10fp8U5ASGmOyVpCaQpi28qD3jVFOtYq3Z62ZRBN
B/VPtKYGVV1o16Ut4fAjLTo4qjvORE5V0ICmAEl+t3kBFjqLi9HzMVU4PR6mVGSfO+z5zAeYbw/h
KYd7svEDIwJR6NqXDDlVFVSwe45rZlEAK7JvBn3hg1hmb7dkC0DycsppPnl6XkW4taKPuhKVNO0a
VfkOsnRK/YnqeHD/iu8VGmXYQute8nnziK7tWF6fmZ3u9jBQJ4Ma2K6I/hhzVM1PZZnY/zTdxCxM
03bR9H5qy/4F8fb579S2Fe1sahk6J/d/z94+Er5R1kHtiDmEzaUAsVinwEZxOQa1qyXS9AcQsf8r
tf4IHL1nCT44wFtytoIZufXCm0kVarigkO5SEftr1Oh2QTGbCT9EaPQg2N67EnIvySEojTFdvLaV
iSjLO0PpAq1THO29HjkOYMYxVaqTCbVt9tlLFTf3If8Tf9//nntOhhIqXoaOCo/FJjCdu7ztNFRu
g9hSkRqZ+xzJHfR5PmpeZJ+YTJ9/YwNpiDJk69AcZVx+vdTYUlxTUUbCiFzPfMVRHKiVYfavbb0+
OLu7ayPAlAP8VOO2pAs5mtdmNll9UPVm/4iMk30KrXi8jnY9PFqSA/n+t9w9MQB5YYIDOUCrY720
lqowkS0+xuzG8DmuFAMJHU97MmLtqMmxtzQazFIcnSIScJq1qRGuon6EOYAR4s66DuOcnuLaSS5O
F/Z/Ktg/iFt+3asNQoGJXmoFsmRARCl/0Ct3Q/Q3wXLKFERBk+dUjIPr+b0Qz7Uol8ifik58LRdz
/sdQGh5WGrfxZ9vIyqOLsveJX/+MzaWkPteZEXX4YOSzwIzP4CZ8wRZsKHH0Gy8G7g6kyy/ahC0G
JI6NEVkcZmggbBtOiVlqoDjT7tK0wjzfPzh7vhwqYHn/pPDX9qXX1CmFI40MOJ6V7JTp+vSO0qv6
/b6VXx5ru4eIAFMVoaAiEVGbPXTNthOKGJiCrRz7nE7afDEStwlA/TNqbLvTO8tIq3dxCT6vKoT5
aGRRf2XQtC18yl+iv7TZ4DDTQNHlCva7+lKGlvXYkz8fxOO/0O83v9WS9PKwf3LQN++1DotiCd3Y
wGhZ2/+XRc547ZZSU+n39CYDtR2ayUXmdONV17P2C/h873tsGtkFbd70Z1IbWoE+pdvVQVtP5cF+
7Z1CmpikkxrbRVK5/pBlDW+QRg0caGrrJKdmCt0HMJvWj45x2wOnslOzwAAgJDoK0D9s6dQrappd
FM5cPMcgQRZFdM7QKjktCdAcCJP+7ZnPfqhFcuQ9dxbJuBOwYggKGIy7ufFttSwEcBR0xzaqzn0j
uOhWSlAXaIZwswMPs7NOmKMZ98bD0LbdzqKa8L1Oo8ssUhq6pm8PkKuX5uT4U1OX74H96pckU//S
xdQdpBe765QUb9Thee23WB2nq5gfzRlPokw5gTSxinMDteVVHd0jCoY9L0oVXmKoSc4gOJe/5ZUX
LZlcmg2t4aKXRvLQzIPul049+F6K1LHSu85JC7vpU6TgYpQpQXrAmN8s64RlWphM/UL+RgKx9eQh
CKi4p/WFGF39vLh9806nc+2Xw2G7b3+9pGwgNqQsxVaH13HTBlQ+Zdhx0ZSPVhlZn5kBc5+8CfUU
NW4zf1lmJyigkvcdY3bObhoePRk7sRVR1f/9DVvEq8sAB+kIdPK13rXfhUpT2kZz5AW+g/JpEon3
qUuL7O05ALEpzWnuDXnO9tZ2oRcrRQF8ZOzGyYdxQ38OCVsPrOxEAXK0gZYVxQSp4bI+ThEkrQCI
saKh6vAlitMqPTVm73xYplk9hzGVmgNvtPNSMfsr26rUtmS/f21RVZNuCDuVj2nG8+IXXqtWvh57
5n/336q9S/nazia+YWQwRlCZWiQdkPoyiSI8NzXIm6mYmgMWsN0l6aB8EDMhOdwGpLkWLZFqDdwH
WBGDFAmFEzPXRxXIvVMI/yrsMhxFREY2BSbbgL2yTtmqwSTMj/RQxr6mOA9z2wQxvvahmO2jYazd
rwiTj+Q447/bNo9rV7B1Dr8qulX5pM4QWvcWUmSIKMQH7nv3KMrCAbhnyCu3+bW2AJvoe/pWdgUX
eomasuYvLv6Ngbs8iMque/mNEyIpigzmUQD8b07i5MIjHQliJqMxCphlR/OUFqL/bCCf+fg7pojP
SFiAIG9HsrR5cZVZ9uS0Dvm7eJ6roHFT9+xUxtHg9t6OIWAF0zr/UqqWr+SrB8JsYZLXFOmsmqr5
c2iW6AeSHta7qdTCL/dXtXfuZSQvZ8QhKNk+uOTxvTNMsp2kpu4XRqjzPxW4Cw7Oxe6CKIOR1UIO
R96+XlCvKoya9Lx4VPGUC+oejT9lbf0wlWp44Jv2jiDTJaCY4XqAv3FzIiJUSoTm8pDX+RBd4FpX
HvI2zb4sxtBeoOkKDxzH3pUGJsCiJIcNn3G9tJZR9Ai1AhIEUzRBPajexzgSwnepepyT2IjR6l3C
v+/v2t73ZL+ohoJCImLZxMV2qtS1QCMliIrM/cKY/4RA+FA/hxOM6vdN7UVkr0xtsxJy56zJakot
qhsX4pLEifIhrxyl9u0p9k5ObxXvhVMCj8TdecF943ubybsJlSmxAyXzzblZ6jQxawWcttQOek+2
+TG3WjVQ9Xl5n+jxkQ773mUA1MWUgaz0gG9f76WOWiKssBOwcFNlWMi0xEXp1LfTOiGyRnonZ8vw
lNvwrw9HQvdJ6YMhirVHza0RtckOaZ32ziXnUVLTUYYASrZeSxzC4YT2F+dyGWYwOvN8TnNKxn1r
6RcjM1D1iKGmvr9fux8Q4BqdEmBPgGbXRjO90NOoo0wIdC+71j0yFIyEHDXX9qzggjn2lCRBfWxO
RQgBiGEnOY0NUdTACNCXmfuwON9fy94dI1yFswT0OamyPJuvnLBYmMG1Rg5+CkfntyQthc9Qzxz5
Tmb/TkAlx9SYFOVl0W6AsZDv54NNQcOpXeuSWlXBZI17NPW1d5uIRfGMBmPMBCDrFUlV9zQeVAaE
lL6Had2UgYBVXOsiKx4dp4oObu9e1ZgoAMSMBCtgc/OO0c5TAV4wQYlsMhjNZPGuuZLY70xlic9T
CIzfWGrr0iyp4veZXaJWZ4bXRZ+PtOT3Vk6nWcp7QBFHC2m98n4aJz13pimgrTT8a5h5eiqAuqB+
hgyFFqXmX28/O/CZSSURFI6ZB1jbEw4SG0OPvVLvqwfHjKuzbdbtt9GY/w9n39VbN852+4sEqJdb
SXtv99hO7Di5ITKThCJFSSyiSOnXn6W5Oa8LspEPGAwGSMY0xfaUVdwZTPVHhwGd0R06AQWF9y7q
jKxl5cBr67yujrQy/ZODierp7ycEESpEWRAORCD5ZkKREF0SeVChJImDeow4bdegRPQaVP8HLhuo
OeCyYefs4idv7pBJuw7IO+h78XwmNc/IVKuILF/E6tYz3ZMP7ki0ENA3B2wHMp5vC+6mNyiPVbuU
WJflx4SbsV6FdEeopGnQGYqyQVv2nEzhBw/qbu2J9Amq/bstweu9sRDLRBnNDuILAf8e8zK5mPRi
m8To/vea6A1MUfZQEZuc2SkfXGho6wFpiO42Uv+3nXQJ+AO6eeAHLgGLj+jc/zSLzi5CTs9EJ++2
JIpFO/lxZ+ukO1Xv9QzzBabpjHUounXCNKsBUGBC0/Xxz1vy3ZneR8HrhoUDNAnNoNejdL0aUb0X
GGWx7ioHsuZuhFXIEcHhY7cEf61xvg8HQQZw0LFfkL69Ho6KxOlFor42dWV5CkKr22BJOcxZo+Rv
DxsahwgNIEKFCwRvwtswZEUHk0yzbFXl7VVaDVtrVj5cQ23rXGC+/6hXBVYMhdgfjUoI8+5eMq9n
Fc50KAYqFWAObveSkFld6Lw/rmNQXRAgfGuot6hLieJ37Sr/11p++/DICSGCCjIZCoyvhx8g7zUx
A/DPAMGjAypl6lEOO7cUoVirR4XGl17PBSnvzsE+KJqlO34fT8HbOctQw1ZsoKrd/Y4aA0b6cQrg
7ZkwQo9/3qMfDoWcG4A2FMKxfV7PL9/w5JoskW2xFdvJ8Bh3S45gXepiPfPYvrvLMCsED9CaRKl8
N+V5PdTuX5UD3CHbsKJ7yz4h5lvcjdbXVKbBw5TM2QNoGd3Tn2f4wVkH6GjHC+xZJJCxr4dV+FW0
o5FsfTRBrmBdEF3Qaf4/fMd9Wkh28HwDLv16FAdrXqS+2CfjMo+nJAvitmRlVM+OVof/w4R2jACu
MJRI35ra0rUIqpRgQnFYyMdkwCFFNS2H3NCfx/loa6DeBAwnHjvopr+d0oxSdydSCYEvNhxKxX97
WwGYslTn+kofjbST8yDahwmhlv/640FnuApQJpnaPNrKixKglVrxKrxZeCb/9onBJkT/CmsE3MMO
Gn09FMUmCVyBykgmmYOVswtP5ebxlppUXP75+31w/aMhAsI7NgU4Mm+ZltgCbIGI+djSKbeqNqsI
+W2MGO+yRwuTNbIo5be/HxLNASC+dgngd/15GMQlDBOEB6px7AD6aFpz47c6gnf2aSzLc03yj470
/473JlLwgmAxF9iDZjZKm0nOQcN9vF6WliTQa+i6k1T9OaWjfYnevggoZWDzR3jx3tmUjHiuMxOq
sY2DcTygJh42AhWVay02DaHTWN5QKFI0ic/jMyfv/XTBI93tQ5A+ggVfvJluwTKdS40bbITU2KWg
W9K6GZyPhYr5c9g7dVnEOCp/XtP3h2Mnr6LEgBQZPLq34ndVDOCKWiDQgH8n6EOMwZVHHlHHUIj4
60sMuxX/oJwBkSUM9/pw2AmRGfYyGq3CZ89m8WvtMzJ8HnQhzxyO/0TuX68ihEDBLUHfDiALUJFf
j8WzXAQbZgZE5jYzWE2YktdjMPXfhB8nMAJhFNwoM9C5sT4yt4Cb47HtQT2L8VZR9i0nPUQVyhTQ
2DMX3/sXA0k1wkJcFKC+lG8PrlomNfRpjs8QJPwzR3GuCWG18vTndX1/PaDTBGwEhK1RIoCm1OsP
AL/IWXQlAhsexmCLsyCr0T2uvthevsRuLs+0Dz+aFAZEno5KAWDT+zb7n2LBtuY6VahwtmU+p0cN
Crj6BG/y/Jy24UfT2gm04HpCxORddRP17XHDxlEgHysIj82d6GvgTGk9VobeGRucq+i/1zcEiwdJ
PDS6gQ3C1n2zayHrFKLkhl1b8o5eeuqnu3Rap4sc2+uwplnQ17GPg1uwR9IvxUrAIoSYlrkltrLf
+rwyLemr6Ssfy/zazLS8ng3Pf6fDlD1J1aVw0+X0UciIoX2lzoJx3t9m+O1hoLsXZyHz8JYBUhCk
zEnKNHi481jUQdWHD2qLxVUC8827qpjDmzFbk5c1CqozyeVHSwXgwo5OQ/AHmdfXW2KF/pYvlwSh
9Zz+tp5Wd9WmxgMr02cN/O+5quJHwwFyBPotOo47gPn1cMnIKhJqZtoVTkU/xyDzFxYuGNCCSMra
Dum54s4HF+d/omYFbk0EMW9L+mzM03FeAg2hjni562Yd1aieppeydOdEhz94GDDUnuUhA0Du9eZw
hWk3hz3MclqT6WU7lsrKwxgiR7iiAIdficSUraGMnansf7B3AK9BFRO3KGqab7swkUPFAd1a03JB
yZNJwdQ7gahn/HWWrKVE/dT035jm8ymSQAge/3yB7ev15gZHhIka8d4Awrvwpsg5GiJKM8W6DZ21
L9ymEFMvB3+jI9dBcc0mz9AkGOERETv2uI79ufE/mj14C4DmocyK3tq+3/7nRqvMRkC8NqbVdO1f
JPw26qJj3aUqAtqUjG9fVmndhZyKcx2HD3bW7rqOdBSfHi/zm5QCBMIsmr01rSyDolW5o/dxSLtr
QBbEw58/8odDoRqDJvZeoXwL4ZnBjEbfZIIEzAgH42GjaW0B32sGBoz3n4f64Hyi1rPrzZR7SfRt
a3SyETj6UN9obQg7mtMWaDfjRc4A8YzmdTiYuDuX6P55SACoXi9hyRO4MUHiE87JBbqjeUkYssEs
Dxq2BevNYjL/tzxdKOX9/0kCjfB6RFXkKw8CogFW37aW5hpdoXndbrI+OXcpfDi5/Wyi6/uf8tXr
oVxgIkbSHkKt/ZJ8ZZUVN9siA1hTrwwIKVHl939ewI8OBIxFUMxGEoqb6M3cZJfLcGMQMe1iy2oy
jdNltbBfLGb6HhTo9aowWXUHFYRz7J4PYguUKoAk3f050J16ExdD48CYhGndEtvnoBQOuoG41t9n
iWCloQKzo4H2VvqbS3ZVg01ypNktDeWPaRTbbRJFBHTNdT78+UN+cOjg3odWKSpckOd4WwA1Rk4b
XZBG5QQOk9DmU61z8IqA7O051M8HlyiiH0wLvTxQkt/27NM1ig1QlUOrk8SaxkdcXWsL+h+EgQJz
VUJJ67lb3Hg1pmN/wy0Adn+e63vs096iwvgocCEjxuF/vU23sliKcccm4Id7WPq6n8uCKp4KpvSk
ExRqoi4vDxTxTz3OeXVCtH7OyPCDkwI6JVJWBCH4Hd7JivFw9TODdXs6OHHMeeo+OVUBnuwPbKjE
xZ9n/MFu/a9qCbI5jgqwka8nDDl040mPCUO8orsWU949LdawM6N8cBgxyn9FpzBDov3mjRA26gqE
HJgTLIS/LWGf11UyqNuqkPK6h/HBI2IWiahvO3fvfLSlENKBb47LANJXb8M6X66d0yGKADTKLjot
y3bkaCVRxt2FYSZATy2KW78l07EovXj+8+f9aDFBNUYza++noYD5+vPGvBdEpqgJ8CjZcOUULwph
xRFKtr/DoIvP5GofHVW0e3DfAayIMPbNYgLJk3Yjw6WwYdv4ejKjuYrHnt1tqPqfOSrvlxRdd4yC
jkuMuOstOXYqK80XBTm2ypH1ocsz0gyw0qiB2stOkG6XLWUEDCiCX+TP3zR6P809o0Jan0IsCLjT
N2uqCDW2o9K0RUZh9Nd3GTvENtC4aOEDLupwjdOLYnPZoQiWUh3CYu1PZhlJf+ynLq3DWWleB/mQ
QCEwAOdnSd3848wvuX/r1wEhcL8oUMAIHRVDhEevV77MKZ+Yg5Co9nS9jrf9JbL9VNvZjxDAKueb
LX9ES7+taOq6OvR5dsES/dcQNiQYwPFA4mjnoKMV8vrXgLRELim1kL+akvxyDpZv1MDKa11ScYwg
g3rgZDtXK32/6UHV3tkiuz4ViDj7n/9PLEq3eGKUGLCc4EjDD8Hml6gW0NEMT0CvQxGymvXKT3/+
4O83BWLfFG06wHrQNXubvwFUViTCItW2cCBp0HykjV9y8slwkZ2pHvyHWHi9tgWS0xTXJR5gdELe
rK1dcSSqAVJUJJhTOBkpMmy1IUkV15Hs3NXMoEp+gj+kmurEAQvTLGPu/9l0sCSHKuEQdwm3rLwt
rdZDExR2+eZiDWeKoFzLZ6jhyvUI82E612YMzadpEfD0+/Pner9GWJsMHwxCEntn802UAmTvRATH
prRchE3q8qIBKir4TadOgC65DF/+PN4Hy4PsBCEEilyou7zNzuCcjB9f9LoteEpz6GHK6mGD5OEX
nTl8tjODvb+cAFpDLogeDi5e/MfrHSh7zrNVF3A5F+Gkbvs4Idk31zv410NCYyjvgHrJXB3Aj3du
AxHAeTIbLCfHAn1zfhRuF6petZBfY/QPTT1NedzVZTh1t3RgqJDbpSMolwTbXWKHBfYLlayelASL
u0YdDSYMxJXFPd/G7stmNxnXYQEB+iPhWfepIKW9cWUQ0naaEA/VSnRoI/cigVwiEIRmOgBllMG9
mADb17jAZhncy2H7d7GA+bU2XrqVHbdu5LB7BIGWXg29sEndTxAvbyrhQ3DCoAdXXcPfhXKYZTO+
HOdAlfZ6QYTXvWjgPeFcEM80hvZgBe3bhIbkPvF9JC+gUgZPjDESukBRLC+/bxIiSH+dXwEEgVIL
0NaoVqH/8HqFADCNuzhH3ZoWrKopfNmbbKED5JOr6iDWrjic2RL4ea+PLBhIUBL+DxCxUxZejwfD
lDwygHcDMCy6F5MqeZghvHQ/OijL/3mo90cLuSlyVOgoIQFARvx6KPgAUAWSp2pjp4YTKaPuuljh
x4nccb0G7eRcAv5fj+v13NDIw67Cxbe/NG9rO8m8JsA+AcG7kgxupmust68xt8yeevwPN2OSkH8M
lHhpiwiW0HuxTunQTCjMbE2Rk4o8TaV3T3iq2VT36P6S61Tr6OcklVY1Hhf11c4pv2d+Qh2lY3Qr
7yD5jERfLdRdDgGHfByyrdg3us9VWM8xqzqo2lXZc2ES+pLBZ/uLivRI6iwfMnkYqPC03izPnnU3
2KkBKEb+OyZu+BzyMfg2L0DIQVPClc8d6o9DrRk1l+jciq1lo9UPlAfhL2DNIeMtK8K3ulhHBOz7
anyNbWqfIfyWXwnTx7/WBZYlbZ5u7B/Ed1oeIg+Pl1oKWPd+2rpyQHeEq+KhW4R5hkXRhjp6QMzQ
SANq+fXQR+XTBoIdvRtNF2b1gH0qP2+2c919QZJ0hsCB4ZtoYxqO2T0ZoCPeVAi7cPCgF3Alyso/
J3OXzU2QqOUl0AMzYGZpth4nHAFocEI+CLoMsKrsWwsw2YCqBukfRL/bTqcRsXcOOk1hbUeo19XR
ghrpcUJt4osNONLXEb4hc5OTdOW1Be3nerPV5O6t34IDpeiCndnfb6/yXTgdkSy65Di7IGm82d8O
xwxoYIC+fK7lVTRX4gbMEF40esUfnBlsvwf+d2/vgxV4ahG8gPoCaOTrwzTP4EusNotggBqKxgtb
HEtiz4F83kHf9s7G7tuHl2kv4GXJ62HQfk8V2HxhE/GxCw5jSf01Kk3kkFHcu7WOK/+Z0Mxe54sy
EM8VZepqUYYBb6IxUueQrfB23Ud8PXGEbXBKwdfcNcLfYjOhIBgzvxbwnxgR1n0prAgW4MWySkOn
PGfZV0fhcZuadKcCRgoyCtRl43YBJRUOidNR+RlQgjiA37uctXz2sH5PgJdyHUAUdHRdG1e6L2oj
reYXBLYNqGzJOYwbAEpm8iAz3ieHycRDVxPPSHTohxyuGwaEi0PUEXuvF0Pxt0W3XzmVMHXpyoke
AVTclgZ2kutY22wpfruQqfFUJQsTBx5U0QNuimI8iNlXn3Rs/PeB0HSrFSMZO6mJzi8Zk/K+tKr6
saQBjnhHDD66o7nxTZdP6Q8lF4A6mTL2jggw6mtqksh+0Uu/fSGxDL71E83vCoiKhWClaeqaKKMQ
LVWD7G+CqoIMXS9G+IOnKp6uedf55SYNbfkyaZWucKTRw6XpNkObfutUeAx16b+h8TdfrtpzAEJ6
En2xaTlndWAnSD32dPqEJtLEW0832MOpsuxJbW05JQ2NC34LKjh2F5pp6xeQ4YsrWAcgvIO+NHoo
w0RsWcM0CY4OMwgt9oTUCgqcvVi3ayqGEZBxGKI0BTR3vuM84DeMAQa4sqHNKPi0A2yHpAgmd1Q0
XUFMKz3/nIMfE7VLnynkZB1sG2td6F62ZBm6ezoianm0pdLfOx5CDZrCkfAJHb6xrD2J3bcRUpMB
4JB+/BmGZssvJkgXb00fDOWLZ1QHiHgM7RvAH7IXFGvXz4uYy7uuhA9sswZz9e+GX/6z1xIGDtDg
yL/NU8SHJgzS6in0G+kOJu+IbNdxiwrAhkgMmV6WSPgZOErmZi0I/WSjsYsbP4NFVMO5mHJgchLP
6iFfK/M8DaX5uQQiXA9AxMs74MvQdEhYlN0Mm4r7trJqSGqtQP4FMDEIg7YyEz/qIYBelIYWRHJE
b7H4Oc5i/YUkvsCPVrFN5ktRZiBnbyKyv5FUjPrQlX57ysBaWZ+KhMLCFGbsgWnYqF1w41adqabo
Ss7bhRX5A/Rb2GcLNmR2nfX4ejXy5502pw2DDOmYs+GEc0QfdbKU8BMb9TZzvInzcgNt5qG6ymg6
uWZhPveHnWvX1W7mYjyMKsdv3o3rklyOxo8vsMM1vlZFEZw6PsNBADo13T/Mj+RucqUSsD6S4UsG
WGtRD0lCH6yD2zLIDnHa4kAgLQxcZu7TIBNxk3dr8mvRopjr1IKpU3uotdzFXamxRftFfKagIscn
CE2J634hZXZTRATASLqmMryEU0aaNZz3LOM1HYsxbjJYzN4klYL5UuBjnFff88eR7OU132/+C4GD
GgGol+ayHkjvlqbywF35JJYKcUiUwiBnAqfsLkdCRC/IwuQnsPLzH3J0ha7nDXYuze5WpY/QsrFL
nWhsqquUJ/09DVKKsDyxsvhqehqfBseQRGV0SJqO5dR+siQW7CGGwa9qDNeTgDQtWrg1UqOobIN5
8Y9FEuuyhQJNOUPSVfrPBRoPYzMnHQEoh5ZiqnOYmi915DkTx0CPHQhNJem2a5M6La6GLeX/BgRp
66XgdFoPMPzpwqMqoV/aAMhcVC3BJ9vq0nsKt6g1cI/wP92Zuynr76BNDiRJDE0bdQXKaS7ZiRM5
dfVEt2q4XWhOf6NTURQHAPnX5BikFsIChVjDH96hq1tD0cRlrY765CcybsRC08qT02ZRdmx2IcN7
KJIMpFGSzMDkFK4AxDvmApXGNJvDqyCYKoqjuCWu4RtoOrcxtp3En5bVo+zi4tNSROl3yirHLjYp
XX4POrAVRzVV3XAchQof1j7b1l27cvxUuA5rAnegDjYpTGzY1rGQlzzOhh/hLi/TwKHUPqTLUHYn
uNmO/mpd/GjrYBqi523QM67m2HdXCyQ+M/Qr4ukFNbt0gbjU6J77FeLmtduKeYYJHIyinU5wXCZw
UNRxSPvyYdER7Ft8NBdZCyDxVh6EBTCnFizzGNyM5W/tbaaBPVDjM45luNTwfQnEpYtJ+C9PNyWv
NjtED3DVSOyBmym/6qGwJ09SCFPiI036keQ5osdQx/n24DSn1wFCVEQWBMtCDbS0LwsqxZeABaHB
g2iGH8wvU1xLJcN/wK9lcU3IOt9qgm3eOg99ryuIWpkJyP80Y8esq6qL3C8bCEtwq9W1ESHMcjo3
L1UjAfxp7Qj+SAtcnE6vq07PkJTn0isgvFS/l8eq9btadjx4Fc3zV+AD5k+ii1a8lVpD37G3JJRX
UyTxYsJpjH1DlJnCeD6qpqkpFoCVrxxbOtak8AOXiA6i4AphagYaFXb9Jk6w4Jt6EHaZTaEPuE5Q
mM+4TGEBPSfPWivchWyz7CdwuzSuA5UKeqksW+N6ShYx3hNlwAectiVWt7yEvMnThtCb3UzoqHQ1
uitbBePLke/gly761G/RUNV5MhB7WHGsl4YukUiQGcwleLxiW3WdLyuaP9bF0wFQtM2g2mHMekFS
vnatKKbhORSck7pXk/xkgr74YdMBf43nNIMekNfrJ8nBjmgoxU11lKziVQ0cAf/KAi4f0FFO58PS
R4U/Qk/VxbCs6Wfe4HEiEL0vJMgiU+5i3iAV10ch6YoiBI27sF5Kj92hTeZuZaS2BSgeH7mbKPLI
FHf6SdpkUpFHmHajbB5RSR6DILJjQ4Go+eEpr5J2USGBDrwMsUxrqPVdpKawODmmmb6SGcgTXxlj
iOQKbrOvhofB3MDbsngpN1Q/2jgT0I4qYkug08YEvYXWOylrFJGtu8261Bb1hp8KiOCE+kU1x4Go
/RQnKHxQFqRra6fS4VmRIUfyDvdOvKMaM2/oEPtPhV05bL9ImN8jsSovTWxd0IwY7SfcSylkjykU
OkwiEnFMeYyTqBgsoE89tTE7hqicVzWRmvwLCAHIvgjhwu5z0UuTHGSeyK88KsRQ83SJbqp82bAs
Q5Q8dygwQN4s6IMLSBIFZWvjJU1OuMvVTbGLJNRqjcJfKBhk8Kf0FqGAK0mrvEDYFCakIxe+dCxs
uMo63cjMZbyFdkX0EwyFYF8NGmHrRknf9iQp7RGaLuNjMmUUHqJrvMo6qZja6hiM9e9gxOLd6E0K
dHQk4H6AV2KcumaivHTXCS4ofl0u3E84ywZYE0joFVfbACR2vTqlyRFHUqtmyOftNh1NTNrSUrHW
DCA5vKtFqlHYAMDMNWKxsjtZ0JQteBgKvXJuMvgIU1suFywOouIYTWP8NRtRBj5B8AeHQPkwfEB6
xPpDEY1lddP18GSsQyLcrUiyvr8UER6rWiYM6rMEXZPPodHRfOjsFv6A55oOj4TGWp+4cOprEXq0
kpBD0PvMIZFqVAchuDqrnISxqlnRMphDGC3RfCyvEFknIKOjVDqcULgK8lahYxpCrD3B2R07vDdH
9GuCrs53sTYY/MAzG8nclMNbUcWmTpFzoFoFPwSNIA8klAbWGuYLqTJ8HwOJoRdDofCDzdmtZRPa
rkRAOWbfexPPqhFwCcJlhG2NpxzlkxvtFbTTTGgA0orRrApQpSjUWvfxbG5HL/qlVkOxAaOXGyGb
UmPfNvkmsuSYUlQQapJVQIxj7UHcwsh0qaWT9h/DWT7i6hmqZ57bMkIEqVPCavjm5PxEcgfAHzo7
skQYBj/Ouges+QmBc4pALc2XslaOJv/KEfphdQz/KHMsAyX5l3L0FToaUEQr6ixb/AIGn0Rpf6gK
cbBF0pvDBGxhVgOILmUzgMaD66yqYD+it2AwJ8FYerUlnmMa0JuKTkPWD2mTTBy2RVsy9lsDZqKP
mmS0y322dQ4qc8Bb/FKU5gIZAStu9KTgnBKP5VjgCYQk1T3BNf7NZjNeEI59udX9lm83uBkQVieT
RmgCh9/419h35EEPo3ox2xAMN0m/rAHU5TJ/cF0C6ZqdsUIaXhX9U7isq2oW4uIcXaWyuuZ0zR6w
IlHSaKQBR3Au4uLAxsU/U74C59IDsRY16UIS3viMFtcxBFdyHK5Q3mZuxeOuWTkycNnQGW2Jy1OB
YEsGLdeBXZvK6Px3nm1ZdZ3JuXvuYDyC1beLf7EW3am2nwP9c0orlLWiJS0uoyld4qY0SXLvk2gd
UfFT4sb3oQGYs+/kl3SiCDMXyrHMboZ5UpMreNDXOomHuRm9JNexghBd40AwTVrmu0E0C1Xd5wU6
wgp4Vw3IC6uY7a5lZx2Bb03uphp1zfmznny2HRbTpdMVtOWzX13B0r5ls0Q6nkeOFhcriGBTa1g+
u1r3VfC0jbGemgwFw+kUD9Ie89gOZZ2NOWi0+Buoig0hMgGzDJOtt2LxHMeukqzF9kz/wdNHfnQB
h3iU9tLCPhz3+QCzdzL/zNRs49ti2IQ5JNWc//LoksA5dJMCmTQC09r0nPHWVRwVtx7OQBLP9oC/
siWwJfsZBVv8r1UU2zjkfBcmAAfAoEPC1l8rYd0V5XMuIU8CGZhmQU3sqw5SwCvhBj/goIVjgIvR
2PQJIpHl7yJaM/haRHPZtXzxprhxQzo/jDbvvkGsLRctW0LT1yjcmu1qg9feL3gBzJclIq4KzqOh
+DcK+9Dh/WWoKVhd2s+xdIxezCHIdhclSRwOYOjH34OLHT/0CMx6FELH5MWPYvlhCz4FDSxOQoki
zFChCCOc9hc7103WmdxSVWdLuqjGlrZ4CHSGLgkUo1MAYQnE7PByk+lGIK7C5TLp+AQWC9xYR0WT
ooYGEfstYCnQ1WAJQJd7BPr85wxjo38sN12PNKofRQvQlO2RznC8Rdj+8J/zbs94Ot8tqkVUJjjq
ilbduYKkWA0Y4aEmVCwx2gn45O4YqiV7CeWCJkFe8WWuEzYVU81xz4wH7cPst8pz5BML21ue0FxA
3s0ZYM3YX/i9h9G4ZxBPKGsoAqjPgZfBjMDABxcKDZqyBudN43FeLLqzPUQr6oQ4eNoahPjPalAJ
rNv9Yn8GI1V3QjH679BP5KtfGftuES2jVg0V6CcVQa65ISPdnlZ4mGN+aQAmq0jLtU6gG0KbWAAb
WCA3Y3XEaHyrV+Q4IJuCtnlYfURPCzyXH/U6zY9ryVBuMdLwHsm0wrOoUYC2bdDhhWig7C2/lAUs
VuuUTv4B9zVqCNwH7ocM0um3km6SoCuxQjfLlvZjvUG67wGCXslnYkl/iWzA/s62OXnscIJ+eTkB
uCdQOpmQ8oco3VZdkoMepMLc1QQaumUdIgeFr326lk8KmeFSdyg3/IgiM3UtUC0FPyiZI/yG3rFB
ZyXb9D3qOKtAbD3zpUFTZtQPGVJQdpVUG7gBPB6Sb7rLx3sbx8uPqpf9cqNWUTq0Jl2R1aHKqbxh
uivHA9Jv6GH7yk0tM6qaLnu0Dn4ylPqvK3hBjlcQlSweoFW2C8yh7SgbSH+V5oD4ZbjbvFweSL/w
f8Ayd9fQviNdk85d8sTmvlrrcRxRQLZo5d4WZpso3JtySAcDwNWb2tgx+zoM3hLcoDmuHLfmy6e1
Eqj+R2kw6gtcxfI4p0MX1HlMcJl7vGdokYVTEDYD7uyHLcKzDWbzjNokkHEZNJ3CaEKhlNPxMcq1
Xa9Q3Ug/b4iW0fVbkDgffARnpZqiBL+h4ij85TKgZtoIFhpsHx2gjD8MsMCruV7HqOnKoBKHdU78
0GgroHsWA2T3SegEil+0qvryLkUL8beAI+7TpJDw4izukXS39uUlJYPjCNlC5R5wGlAcgl2OvTOU
jxpa1LkbGlFBJ7fpe508ZemE7sUMr4i9/xKM0Y3qkvmqQyGD1E6DrntaNd3UgbCxEEipI4+mp9vk
v2717Amg3Em10OOjvCVdBicBo22KwAB99N/EOX+zqmX7KXrcqbfhFDmcUHC/5xNC4eUq26bYXKxK
BBf5GlKLxlBuyXFwVTWeDOKXH5X3yGUTucVHSRI1tEOq+AN8ZINPaSHTzwa9VFZblRcPYCwP3xRz
ATuMfZHJ2gQxfqRf4Uve5NkyIjV0KUEpwK94OjTyxqxJcJH3bTeTHWts5t1Vclzn7whq+dfOlngY
CxJIivNfoo8F6K+9QG1ks+C4Jjggfc+RbRVrKCHDGI4QyOgVAoUqY/+SZMlMPS8AaEFXzFOBjkxs
hhqc9cnXgNLHTwhP8sdU+MI0VpT+ik4yqmpZZMGlWNY5vXa5cpeLHSy7EGvcPQ0bCkk3HXQe1ZFC
opch1l+QoqSJzL5tSFy6Q4ZCN54HjoLVxVyUpGpWtP6fIAeU8SPYZ1PWWrGq7ogmLn0AYkrAVyVC
cUpOUXUCdt5+y5QvbrUPejTZ+ji8BLifT+gwaRyEfqj6mwj9rLmOl57dB3GEt13bxfDDOI/k/zF3
JstxY1m2/ZW0mCMKffOsIgeAwxs6e1ISpQlMDYXuor9ov/4tKLJeii4+eqlGlYOwlDlJOIDbnHvO
3ut8jtH/1X4ztCyMdHLGE+aKxSx8lXDqIZoHjTBSlLkM7SHqPiyiRAPb1qwaPsjF9h3GReVrxgD4
KlE2JAE1i+jJzPXsppNEEMEyNgb1caAuu35pyfElaV324WDHHV0Ph0JciLJX4q2mdsqFy8JnhxBS
zHLTDU5U7vNOLEVg0zyh8OvUZuPpOku7NE3ZOyF0AmIvTsFYmHUnTbZeq8dVkLSNdlhI1FNfqJp+
l1EZs/w+mQhd7WIYXZLsjSzJn9kmGzWrLdFGjLrPY/mZKRZ72ZXTVh7hkbXo3wo0GV8qE/BrkGtC
IyaQEC28OGXR7iHHB5TfOsf3qqi9GYsl1TbMjMKB4jHT6s/0+tnc2ZpQYw4RyfJBGtaoBvlsV8ZG
KuR8iCa0PgucajI/VAJN9zGh/ZLutwhNrmZl9rSg8QrtZljWYyaLj5Uc0ZpWjxGtQVZRia7dWwTS
nU9JjbJuIfKLYQ16AqBjyoPTABIBlJXpN4LTTnkX6cXyrUD04B4qs+zfuWka39qNu03jWu32k6Il
Ldn2VicvYM65idzA866kN49PlCzceo9HqjhyIGq+KSJmZWgnnd/IC0W/Xcal84gtB4lWlOPATc1W
RKcqdyF3GxFEkNRxTMGRMzeScD1wD5u4zt0NC2vskbwZ+2ZfIfYie1QL4BczPeHFZSuMhMXSHLPr
2Yymjw3b9r3By0nRckn9e+UmRL0rLe9SGl417bjH6sbMspowNpsiMuUGn6kpzbN8UMTIvxbhCY6j
DsPcp9WFiS+2GNAE8mLvjDEit09q3/pkTw4RhN5G6Ve0EeCeJOTPzHdAdHhXFHhJ+rmlSYKK/jaW
upkZoRbLt1AwNKEzaW+SMi5Uv7JhhtH53ZZxWJWNfDQ9eoYdewobXTgL7HMch23cubW91HQMoTP2
Z9Qkeb2dFc7YoTpmbDZ6m8TLziPp/g57tLGmjS1OLvNAyWk/k7XqfdnleMmSVovRGMVOYfp55rrk
gBT2DrYHOy5DcymBChL0aWKbLjlSyFB1e09tfKMZZ2s7GLJQrgtyzzS2rXMh6+c6advkeordkd4F
XZoT8NDH0phZRVM910MhJgUByhAj6Wyv+5Ty9BzYndH075q+aZYdAUwdK34WGWibvAnxJmA6PVEe
dDmZLjR6PUci5ceFzToYOo1WZvdGbDdD5KvgRQUI0bkxHk2a75bXTalMKokYNh1z36k2tiraaupE
2aWqKB/UpBiLQzaNjbP+XpFWxwReRf9ga8NCqKW4i1s902BUJ7Sh7Mc1ZO3hZPD7SrFGjvnLqGp7
a8r18aoxSaJTMaiH8jsg62GpAsrJHMS2bW3H0ffIWxz6R5tZJ45dSXvcDzmdV+Q3V2PvvFbdKrKD
CfD89J5yS6s+FoNNLBREnl1oHyultlR7KwQ1wn2kDQNF5c5Y3OWbMlWroIdwLvlcIp3Nd1ympZoY
r+24Z7ZEmhM8GaaiMrk1J9bJl+UghQHku63ZgXqqECiQgaGiAuUh5+lgnuh6x9oP1tIrD4WlV0Qa
/VhbFEuioZ2ROEu1YUpZ6C7cL3Zj2M6X3nZzR+5S6qRx4puTndUdGajULJ5ql13mm8fRNQondzLS
45SmQt5YcwMcO8D3BvI7cabIOU4tlo1dagxDcalyQjd3Lh02xlCQOl/u7JrvX/mqS6kAhD8d/L7F
aTyJRztRlelTNE9sG9RKZm/fMr65NVvLvR1p8X44aHJgy0xUnVIK6bWxvZiVHqiz3Tn5sO+KkV4i
shTpyFbZd9k1gqik2Vaj01cX7aIuWThYhZF/guwRNZxzO7cNyXqa6r5FarL4WTkv2sZQ5sKhlkGy
JZgts3SfcmbMPUzAbLrsZovTzKKyv4ZykmAR4D3PH/t4Sp7badHag80ikG8mM48+KnFbqX6sDOM7
KJuxvp1UL79Pq8LofdzzgiZLbH9mCMUsrz7FXR45nLUMb9rHNT8UsG/M0SFmunzrrSazNipa53mH
MFN7hwGJHJNFzt7ze488nI+pRrmlkhqLTe5my6e5cap7/NDa4+zGqsOBqUvDrknSkiICMaKfNNht
fUooyVXJ2fvWhd6BkNnsCsuP7Cj5JLu404LBauXgF3U9PxX6Mo8EsoOqbrReb77OQMmfxj6fLhSC
fYEsprIPfQfwnkOaHSoG84Iml/nByLIGzYBcLikDDSKs4sE8Vsye0V/0nvJNPUc06DXTMb8UDk0y
R44NHCONui78IdFregRQGKcyTxLoS7Fo02Nd1Q7pU0cM5aYRyNs3S0Ll9z5jRXxUlbYjJw3DlOYQ
lpPM1DUMRAhCsxF9JDzdx7SxEE3n1dA+oTty76O80PJtXEaOc1/R+ftDQ0NLBDvmZH3zqiGfScZY
3byJZqsoA2uc8rCNvWllO+QOpGagYSIYJ7rgXnZSG8F1iKY4DOqY7EfEzNWVhZUp5UhtsX17bUku
A5wc9Rpgk+R+Rl1NLjGtWyKo+yiLyT139O9l4y8pfDaRY/qN5bSfmpi9KZzmAj1HxtGd3Tj36Hzb
L9G8J60Vm5vO7YrkiJpKKehsmBYiTKOlf7cgE+hCjpHzl8LWkq+A7F3XHxNrOhaAn4bt3DTpp1aO
yJXdJMluZW2mlC51t0K3OC+SKovU2yPnJY6vYPi9q9XeEAdaYScyQOlDHYbiKtVeOZR0PqgL+q76
NBzt2KwGYSp+Ey3yIUk4Gfv04gKe7xDptBtzmqdbmRlDzSOZLNVPWIEWP24dwYqneQiu4qFjOfc8
0Oo7jZTmBwr7KB+GHCh1wLAkcZ0taX2MJ0KscMC6M7C4rU0JrSVtPuaNYT6q3hQJn2WfcaN3s9Qv
lbptU1+lEvQUx50tOON1SLqrrs3cLYuRm2xppppse7VW+sCheKVtheZ1d1YXL6v2z9Kvqri1b0Hr
gHktKhZxX1lydw6TdJ5vU6S5D0baNMWx9ewqCSNzyOKgQXQgw8iKYpdaD0HG1m2piq8pBNL6g9XH
NblMzWq2ml5kxbavTY/8DwdAkrByGoJ+1vpPJXuvGQgNDs4HLBblsmlUtG/k3RInDtXES6GkO0Z3
pJIyV09atrhpuJiK+9mpOtcImqachpDJDT0hK8qC/u5T55mHRq3k1TDR5SqAhESW3S2K8kKvFFLY
icZJbkuAoL9vrKF9Zg2luJWn6posIrOtcvycNDdoM5pBv8uydtlnSCkEOViF0izyoPxdm7TWozYB
Jj5q7Hd3S6HZxANvizR/0ZWhFger5EI9UonpTqFHpZBzT1BFHrbO2m0xJdZhyM5e5dQKC+QX3BEE
cMh0HsyjEyU8h5TGLpbSDeqaHLQjePtWpaF9ytF0TLMRByk08jO39os+b73oDzkojkwyiuvnP8nv
+1hjJ4rAUpt0GT7CSa4eKloM7ApK+L9/KbomI9aFHsWucmrYgsCjiTmvnaDW0BUYbip3sZ33u0Rr
yjOsklNV7cpLXru0/2gKAYnuRKGXjHXJtBvcIMrq0s8juiXkTpHu5iyz/bpfzpkYXhkgq2CYntTg
zVAGnry6fK6XCAmJh35g1g9iGaaDy0J65gG+dlcomvG06uBPfxkgmNkLJ58yL0DCR8PZEQW4EWn5
RgwWZd+stc7IKV8ZGxp93HUCedwSVOpfjg0dhXjX4fAPPLv5kppqvolHNOZpX53Dg7z2/EAjQqti
YWc0nqhEscg1daOkXkAGpH1AEOBcCcLeM8/vF8PeOiw8fHqMCBu+wqlPt7Zai9Mhr0mRJPGrvNav
UG1om9ZVjJuhcYcgE0l039iT9p7KYh/qaGQefnstweOD5ttkz8RRsz6KnyYcRzsHmwYPtWuRzgep
h1QFlZZh/G6vEg1z1zokXTJ3dH82Ti6kZwlObhqe4tJ1BtOnxQB6slGt9Q/LWJ/Ddv46VAwgkNS0
kN6yTnonE05JtI7SCUd4JcmnL9RPKG7OMBGeMNql53pMnxo21jtbvbq2sWLnucOXjzDLOi2izEHC
y9Hcq9opPzdUqbdENV/JfhUB/gpzk8fDeMbK8+sCzXVXQgfzb5U0n1zXntxWIaBnPliDta1p1xU0
velsC6+uN0psz4GqFdr27fHy6s3SsZgxg9gYA87Lm0VMMplNTl1JkszAy47UHY3fvJ1oOOhLM29C
XWtQkgL3/+3pz+2ujURWf62DA+jllUuzoUFQMXlBZCzFe6EU5f1sCFKp4zQWN2/f5a8LABZeiMfr
/sd+dAqOSY0uq4fG41pl7O7UcW522kId4e2rvDZKLU60WIuY/9opfYBjeUQa1WEBnawWx3BF3aov
i+OMPv7MDvTaWLF0nF+YSZ21FvTy4S251zUOBKbAQ611Pck5ujbR/nzU4DGo4VKa0egTBGRW+PYt
vvYg4d/RBY2Oitho10fw0/KiZCr5z56T7TLqxSehx1axEZ40xs3b1zm1yq5zEGOlg6HTgj1mnOwN
naLR+2C2PawEWAVBwDLjMqltqEhgn0TAQPOZ3vrWIoK8Hg33d1tVrpdnGbccKpdwUU9bv/eDTnmW
4nIQAckOTGDtfqY7NJwbM9iGqjxH4Htt5MBsXFmsBnn7U75mAoQjm7GxBm6vDlt6wNxFNA3a0B/N
PbNJnbvSyYOFILqkc8ODje3KCkWh0fAhy6NN0dTm4e13+Oql1h6tOtgKcGMnE5x0VhS3kekFppKa
XwBV0AndSOv3dZqc61H+a+iyttb+96VONiMCDLun0OQFQ+IBq9bpJxqTPwvp8W0hyKS35Nu3drpq
6haBy0p0UH8Qnq2T63G4AebW5304KqO2w300Ic2avW2+9g4wjGnYOjEpHGMW3ZmV7PSh/rgyYCA8
heuue+pdzPQeT6Ou96Hb5e73oqq8Q071FzC+Vp2Zg69dCmKiytoMbdAyT9YYG/C+mKXaY5od3O9I
6s0AW8SjHFrl3DHh9P2td4VdbOUDr90YTuebEH2rpzEqVsWYrqi4aO/bYmx9ihP2vXDFOVfc6erJ
5VZzLqQYNIsAL0/uTJM9jU9cbwgnJUUjabs764dpAg8FRdOq4ntQvTvz5k6XtPWiLCfEZeZ60PNO
gtDUGhrpVCgzXYqca8ecfD+AInnX4hXeEnFYIUme6iLpG/dzMk/jw28PWUIa3iLHI4N7Ppn4Q0wR
rZ0LGRZzK3cy31bVvVHE/W2RuFZIqbVCMlKdu+lXxhDOfA+0mQf3ENfUy/1i6AnmuYgM8zajTmPr
yhIQodrf4zZFS/D2Lb72Wlc3vumuAFwG08uLNT3CEGIziVHKSAOvsMfrqk2620ibk61sEJspdaWe
ea3aK2MXyxSYVvCDNPc4JZWL1InVOK8lSvRWv9ZJ21J1cW35RcjK2zfDOD46yZJfZLLT7zjhiQ8k
hY2wwbHb0P+GUlnkFSmZKewaYVRFhq/RXPxcBP3qt0ShtgIE0ZieDvmJQzpdpTNEySoGvUa6i88o
sfatULp9a1vi69vv4rXR7mB1wZCOdkE9je4we5aFYY99aKCKVtAgKiIKDRRNiGWm8kgv1XSDeyk6
5qno9hHMi2H79jf4QX342bW2TjhiI5tO90CRkVC8HA4tSU597WAU5rVdHEm7FVuH/ud7J07zTd3N
S1B10rrq1KUOLVEh4+YNh03f55RSEDi9/XVeG5y0mnGJs4FFmKcoHgT8cVTplJiXMSmOxSznu0HF
XKEk1pe8jh1qTFNzZmy+dk2QD8S+QGLZrU62qVGo6qKMsQxxBmWBOevDWoqSzl02u0PuU7wjm1BE
pnNm53j1ujQLWEmVyBJOO6JpVMGXhDQbzcsNm/qBLFdwbE8fUqopCbZZRU22Wd6YZ175q9cFbriu
chi5T994JZMp7a1ShqoujL2T5baNrFhmxwjX92aoZo2iCGayM+vO+hhPBxpTiy0MIDYAx3Uu/BQU
j8h7e93A6QEwc3iXplO30Xvbevf2AHplRtHYB9s4Exhe5ClHAC2psKS3dKHdVlnoQR06YAtARNHF
37EtD0GnT3pAaGDA8++Nw9tXf+XR4tZUaeBpaqj2TuMO4oS5zbWEoSQy+5jZqOZdejLtiFC7UJY6
/ICmOwfMeWXR4qJkU4gKVhf7yfhlJ4M067Fn9T01ZMgp7M4zSfXcidLAscbh9+coqCN93aTpuqye
7pFutwKXbVeGppiVY2d37V2Csrfaqngj00AVMt7OnjPf/v6z5eRPSMeD1WnF/HL8SBwTFmp6GSr9
IndzpRV7adVqiMvWvdXRq2MQbOe7/8FFTdIbOmiUNXZ+edG66FJVWOzMdp5Ux8kk7926lvI1rutp
p5b6NY115/zMTHklHCAMYAjrPEcdAv/Li85R5tjCjGRYRUVHktvoHyQ9NgX7Q4sF9e07fCVIp7EF
bmpGLRc7PfQPEgVhP4wEXDPeYgP72IU1LsaDQh3Tl7i3AwNG91bmS/v09pV/aT7K1kMhlA6yKzhr
bXn78j7VcmGLnz30RGQKqE/MzXVDEfI7Box5m9QG7VGNurW+unVU411Ho4yYQ9HVC0Hj73dUYxAk
6mOZbFA14Rd4+9u9NqvYl5lYJCk5RJy8BGsYVYWVm33RRazm0isd81BsX1EZV/0oHn6X7PfjYZC7
JgNLTEavjJcPY05czWkajixJT87aktALdJKTu1SX+u9vACsfGN2otdKLT5vhUCsyugQ/WBihMd8R
8r4vmeU7FhjOLl5r3Xh6kYe//zhpiAv3DoQ+/XdOJhKWtspGxN2HVlGRK9DK/mZMyzn0IoQlJr3e
7t++3msrMYw91zMI5ly6QL18nG6p0ndzLodwMCN1PyW9hoe+k+9wP2qwp4vo2q6q/Fze4LVBA8iU
Pi4gL1dq4surDmnijTGegrDsLSOwvQZlmUiVDcJAZUUSGGfe5CsrhYFC2DR4nzQDOb1e7bICU3Ye
Q2uO86vaStsPrW7OO/Jp+ce3H+grt0amHBQc90fK114//2n7thZyncuSjZQhkV86buNgI7YxICo9
4m9Q8cuZsOyVC5q4rNnEqfWtbL+XFywrEwcKZokwb+JoW9rjc2Gm+p5WaTX0o6o+M0BfeZTgNOH6
UuGFKXF6LKKQ3lP3VcewY9EKUfblO3QNJupy+xw8/AfV7SQUWuMgOqCB+SKbfLLw2QnSMTudplBm
yby3DKgFTar0d1mfaRt7lB3HT7W8TftOvehq/DVW5y036tjHn1JI2F9wdZsQDox2P6wNWRzDih7i
qO2vXQ59F4yHbF9iYtnHcS7P4cleOzDgU+CQStLR+rXJ1aIZtNBE/xZabVchEYowYln6ZB1pUVd+
qFByEMXOU/zksR8fqiaFO4JUSHmWRpViCgEI0G3eHpuv7GFUAyiTacQ6DgWsl0NFVSrAqC1DRbOl
gtiocFf60gCVBUVXrZn5flG8DnNlZZw5wL12ZXLzJLKpRUAqOl1mrJ5+8Ek8hZnqfKPhhEnAvshr
HOVWqEldfLC7IfXHzuvPRJqvDFdKINSVOLIxXHX95S3HuL9KWWtTCBQ9QV5m5z49Ao3QaoZzbbhf
WUqhbK/XIRcO3+TkHg0pYoPtcILZEK3ifHMsdih1Jmq4E+LGeWn3TqMPZ27wlem/rjS0oCAwUPXT
HPqsWX2bVxjb6xnCiYoiFq02uI79Mk4lKwBojzp4exj98kwZzQSY1lqbIJ13ekKh9F9pk9vPzL60
u+60pNzplTnukFL+bl1Q51IMWAgVRDHuL/3o6kwMdubAwVhFlxd471I/H1x0RmS0zwQyr90VpCmD
N+gCrTnd7UutnjPXVuYQKzAZ+qI1+8BCtJIgUxpF+PYjXLfxFysbEEESk1DSSbAivD2ZiS42GZSw
YBNS5NLXKLAp9S9LBYDl7eu8clOsPRx4dJ4f//NeDn8tBnoQN8YcigEOgonnC/8LfX5jr2o+v32p
X4b/ykW0CY1ZsTl6/GBb/rTx2bkHgmBNmGNbbfay7+qww125kb0yb0l9zx9UTYzbty/62v2RnjNW
nCwngdNmWAmMPMyqGqIj5GtwM/T0vpzJ2TkScez/5FIGLQjWmyNWevkobXxvGqrFVd8k6VJrdaiW
4M8hifecv+tx//F1+j/xc3X790Do/vmf/PtrVc8gvhJ58s9/3tTP5YNsn5/l1ef6P9df/X8/+vIX
/3mVfm2rrvouT3/qxS/x9/91/c1n+fnFP7BA4Au665/b+f65w7nz4wJ80/Un/7sf/uP5x18Btv78
1x9fq76U61+L06r8418fHb799cfaeOo/fv7z//rs+nPBr+34CmX3PJ/+xvPnTv71h6L/SfYXudEa
+rN5URj94x/j878+Ym9x6VHG1saBS12vU1atTP76w/T+XMt/pFRJ01PxX3s2dVX/r48YOCyaKioH
BAjWH//11V68o3+/s39AD7qt0lJ2f/1xQtpac7YshpwW0Lus6r9TEB997uS0OPGEeyHxjrYS5e+V
ps+uHUgviOALnBCphRo1ruWVp3bdRWt5g19ZqXNmUmgvp+Lf34R+zVDMOEWgLOJh/ByD0oK0zFyd
PqGZl1cp5J5PkW2klwbG4O/0FSwrpI3JJxSXyY2ZJxyVeyB8O3iV8UfZQczx41lad+bSmXuJmhnm
ga2l90o9n4tdX/miZBJJ6HMEICBxTk47WNbwQRo8sgZnJE2RFWPXNhcAkoKxSKACuFF9ppfCCWL3
x7MhHaOqnKjZU5DYvHw2SlO4Q6Sjp61SBDxLsndgXz4omqr4qk1yBmWEsVGi/inNbdJQnLx9Q044
LFzyjRgta9Tkebobc9SbP8b6b836/+9cfjH/31wb/hfOerpGvDXtH8ZULs+t+Fx++3nm//itv6e+
pv65zl60HQxmxotJFPT3zLf+pH0PIQgyNvYfnbn374nv/Omq60a+omxpf7o2VfiviW/9SQYHBB2H
GMbfqhb7jZnPYZlB8/N2Tm6GIbWWpqjG8edOkiBG2sXIvnGL6eaSPOWmlwcqGy9QEzMj7FcbtQs8
MkPsGDJG1Q1pXhsV57ZoRHRIlkYN68RTfVOjouF1sn7Ag/ep5qR1kFGv3RRT5R1zfEiXHkf1q5gs
C1BGnA9XZUr/63SxzavBa0MLAP2hjj0bU9PQDRdTurho+2KyvAoEE18ftJGeIUq/6yObGlIr5RZ3
7fJxcjhQTQM29AOOMNpAD4Z11LLpofSq9Grit3eG0+K+KIcR/0oXt08SKg5IAtlt9bq+E1RofG8q
oeACAXEDpUjiHe7hLBRAAza5Sa9Rv8Xl5bdJau0a3aB1QZGK6S4D7eKv4XRATKIjEsI3AXymvgB2
NO5EXBpb4AfD11FAMmkN8xnUGFaeCn5JBUIh0HMvu7BFMfujIkh6Gu1wRRJ7uNAE7cKBvWrOYRx0
p4C7AGYfijetpibRJU9qOStfKCHKjVZ7uY9Lj4BPS+eLqcNB7zvapHxcWg3RfZ85eykNvIOV3Xgf
Y03mF0Au64euN+g/aw4Cfm0uvk/w0/Z5OWyniLJYl/TzfsD2fEiqKHI2ZWnsZKuWexdLwbuxhW3X
Y4a/io3FOXaJ1Vg+bSSGfYXtGWtwKqwjHnQt6Ot2OQigBtdGqoKUtYtq51VqBvg6W1EARlFCHKWd
MbjdlaA1ww/vLes7YZh9HNoeo0FULXfLYFp3eon1xa4LXHG94e3cRml3ntd1x2FJcQ8auX2BcweM
O3SqvTNCTIh5qe90oYzgUXAJUBHUdw2IlQCfVLaxOMBtGkPRHuG1CH1jQmbTqT/6trVEfj052HQh
VWD3QVlT1LtO5s4XVOj8FGE2j06oG2dyPpBJa7YjITHS16jDltk4FxC+zCvaz1gB+zcoKyctNk4k
wKLD+jgU7lIckqKR+9qDy2aP3q4YBvU9SVT30bQjuR09TVMCT4XIJ2zhhrK3BwwQmflUiT7BZaPE
kAlivTxGXplkvtrhWCbrhvnJ7DLtKRHJggh3GL5i2ZjZtw29gQSp65uunrSD21mE1GqZJjuMCRH/
sWQ4lg7EdpD7AnYN4HhvBvBn4GMJ+6rn/868y8GfbV3DRDNSzbLE9AlIhRrg8p2+lHpiPWLM+pQr
WovAXRjXiNyPAnwEXmFN2xmKpd3gPovCjpTWbsTpGVY14LWy4BFJGMhXTUPfmBJR+96evARsGACm
ye+sJHH8ehb9+2b0ltyPEFAgxO+fFIoF7/ShXQGK5rjtaPmtTlO1L2lsstGVVgWxkT9VbqeGo+lE
H5iq/WWWueKuSKb3TuQ5+95SjNDW19GIQNS4mczsXqTYPGY5pVslzfPbqMfdbubShX83Tv01DhwT
TnOVUTksqyZ/b+vTtIeM099IY3CemynRjrOLThCNfGdg5ZdpgBlkhC43qfKyMNVJCcdY0a/0XhbY
dOKxazb44strOvJmmOEKC1td3u4qaGF+1C9flLGdrxKafnzDIMRJ0oS2uKvrLgkm0562natAwcAy
+axFoKM8/t5OyWd5UYpiPOq5NDHRzNta5O9yxbRo6jBmLWgMpS/GC7dPB+8mrWb69RD15R8apvp1
xZElC6BSLHeVUl65cWtuDDfWD2xlSeTrkENwzmBMCYVjlo9TZZv1QVXjcpdEeVdvMn0K2W8SPy2U
C92Jxw1ICOlLi+VONDQNAe6hi9BNlff4KuzjkhfZI9VCVJ6jexmP0Czx+Oobihc89yrJdpMdbZAF
xN1mULz4YJhJfxkDPlubs5o73EZwzfLhq9FIdqw+Kw4GTPitpgE5nGBXQ9Sw8gC1P/5XQfNyrOfL
VQqXNRxAP1aUgbbUEr/aeftRdODgvOHJEeLahGtlI5nGtBlnsFhK2059NI/YiuOp3su8/gzLZr5S
5iq+tLR1kBhk7VSq+WFvSAPp4xRr+3phpcyW7ppiiPGkRFocxsIsLsA34MaHKvaYp878iTO1G4KS
hc+U9wLZ69ABflyqj7ponrxhvs5H7wbjdOS3Q/tNtk1Lk3u0JSyMIavFSG7Kma4XKjsoLtPhAEv9
KB09CWbTvTOEhj5KGb+UoxJ9kF2dbIy8TDdxuSxs214Z0JMz26SuB1ItT2hEBhodO6YBWDCO9PhG
INbd9APQPiFS1+/6/LLHTdkEFhswkbkyFnsz9dSHenDyzwVJgcyHku8EGA+jAz1iml0H1Y/Vrhcf
ZjqPXoACWXauDUMIcENE73qneurhbZj05uih7zlY0zS9Nr6Qlqq3ml2mGF6k4dDHubO+gcXXbzxR
qHdtnTjwSfiqNxjBZ3zk3YXuZvPF6MTR+2qYrOyYVo24naLoqzaO4qKN2MRs8CCxo1EKo968G6eF
IBopBPDO2jl4eYolWFrJx2ZOLdBktQHDVonrQ2lFUxkClj44DbsL67LLfyxrx8BUN1mFOYt0qX2T
zypssVho9V3M+epzqYvbAe7/ALRFxfeRFF15xSvG2ChhZd+Oy9y/N3L1Q1cxoyaXpHEK9cTF4wPJ
ArjYtmrpE6HRZuidHinVPm4GKwlKQk8HrKS68mIIIvwakckGCb79VKe4xeLaaKn8N9GVDdrxOgFk
e48lfjpoXd5sEqVZgrngeBBUBtgOqMrKV76jMH1NJVcWFIPrXMdNpB1jOBpbILS0QDBloFutHoIW
ii6XxDZ2icA56AOPzCc/94ok6DGObb0+2SldXe6robiCp6X5dCCjADmYThUoA6QPAJv4RPLeBHQm
8cfh7cujcIx685Ok+kNrRFeZ/DLTckzyNmBYfSX0lN58XUVQ1RbaZF1MrdY+ZlAu2UI0iIWD5k7B
qKnN7dAotdwL9PubiclOt5nMNpogBczzCZNcDmbE1cZAh6G7o0FGjDLGVR7yZGLhwhqs+HK06/dL
mzUfW0Qt6iUEluhZGE2vPSSwX+B21c6yrUigRsGSOp/adFgE7NHU1LclID6aYwNatuzMfWdW3ffW
UL5X0jYeRi9yNy52auxZhguJTdbFZ8+oJcQAkTVQ4qV33ZpOTwRSuO8hdSnZhk+VC8wXO82l/xn7
bvVgml27czgybBtAy/dWxlBpXCyAEnRr1st2q2KCdYm1OCxXhU67HwuGl+SF31iK/cEkltxi3wMS
EjtJuExT9uwWi7Nx6cR06Gd2UjLP+R5IWx3yJpo9kMvlXTlRph+KT42p0+48AjDskB4nhMgvS49I
rFigdtB0Ris+OjS78Z00vTSt5QHfHWQMWp58zqR1neWyve1EHh+IU+5as9kKu77GqfasVx7l6vK+
Ub1nGmndp5P51cj1nQJCcT9Wi34Jef9xdMeDEM5tRCINe6V2gCLfkSUHkdQ1YIzMxD60Mc5+3MmU
Yhw9D1qLmH5UN8JMgMCI5cuURasGZwTV73gyox9EYnf389RoKJzTaoSF2lcF3b8dacGAytOvDhHs
nU4a9JFSI8ncRNqwxPQ5vkPWBXNYFWNQObrYLJNRPESFkfmLN0EARW12ATAjDkc4DDeeNc8U17x2
IMxNI/sIfkCx2fXiFYmrjHcjJOF56wlV2SR2m93HPT+y6tlbbb5Sx1rZd16W7t164bSQCHbXgj6P
ByUWyq2zVLYbkEtark1BizUglDFHLlihtAiurhPK24FBu+Bbc8UXOHUKpwWiDL2mOS/ueqKcKZ3g
M3W44xykcdSsSff6AwiR0DAFq3BRJ/t8jPDNRRkFkJIXbKWsP+y9RnPMpA5V0Y2nq0KadH5Jn0CE
8yC6clIO5SyIIAp710b9FNCsgwZ+uPi12xqIOgJz914sstyU/VMJSofNpP+/zJ3XkuRIkmV/ZT9g
0AJOXuFwOA3OMvMFElmZCW6AGYgB+Po93tMt05Uzu7Wz+7IiLSXSLDzCHQ6Yql4956UtN3MfTFt7
9J1MpWEIPyX3grNoR30uHAf+DfSHp0La18aV4DKmDZh1Lj9YKnaeJXCCGDzskAioL3e+hOviail2
QdW0B9R++cmzjezQmdGGkBVDTVCG9l1hLXYqW989EGySMGAC+VS1XN4bXMrbyrTmZLHczV75BLYI
6smojZPut+YuWyWEFlNE1R6Cc1unYzm3z9u4/JiqzjrqCRAhvlS26tk3LDhxT4a4enztAEoNg7cr
CXC9BbbmK5vn0bO16vpjAqtn78dszt291ubwqkIcItRUkXv7AW1wzUuXf9Rl/lRm9NB2iy/6/aqi
LSks7gjGZvm7vLjtQbniSw6r7N6CyJyDbjKgXIsyHIB9GIhIQsjXbcOnlTXmGVIC9LV5o2AlTFaH
vXiERhNQRlb5I0zSCByEaJ89bxvTQpnbTgIM2LU3uY6arS0BcsJlB9FH/mAxvPvwRq/R8bhwH4pz
WgxuV0Ld1F7mvC8ytA5d5dcvs1zNBM6Vl46bak4gqOu7snJfuRg4/Ezjap43Y5DtXvU3bcZiyBM2
+HLPwKXj+Vzx+RZymGLqD/f2txSxkS3LA3HD8EWB4J+oUofwy41acRl0ONLv6Ps7monmDozD+hpu
HiPwaTG+Z9u67pB2lb+s0Q+/MGapTtADl9d/67xWAqMJ7bj0LPbxS/iNBVClI1RNa1cG5qcVVvry
b2DmtopGB9AuJ5qPpsTItbKFft9X/n1VTtku8KOc00L5RNlZ3VuL9Y9k1X+rQffatfzr9077n7pz
/2c9vMPP7tb0Hn7/Uf8/tu9uHrL/ddf+DarYzx//41KK/EfX/qmDd/s//qOD9zfe/pu1CIcb1QLh
9X928Izwbz6LOWTnA8ant/kRg9N/9O5982900okV3eZybLPdwmz/bOFF/FdcSaRxWcKiP/3f6eD9
ffL9Hw08OKO4OwOia/Qcb1HP3w2l5Fw6NyzbdpdWL+1dH9/vjpenS/IrSo5/NZKz/64R+fOLMfFj
XYDfnLeCP+7PLeitHovNmqwCaEQA8yr2OxWEqWa9A953z6LEYa2b6KJ4EHZATQrr3UK9AhaVpZrG
zAKsdzoPf2V1Z/1aBtGd6f3kp7VZg3Rpg/I1zHW/X4auUS/bti2HQMj+kZSWf/FX2/0i4O4eOqLt
cP/GPst2nbea30rUjN98qwpKFsc50jDOFsB4XWGb1KmLnEFN4EZBZhHOzoHEpvsCy3OKHupIIIcY
t2qEARiQPktycAbzKQJzY6UtZJ4v9gQkOOlGugx7MF8bFWDWRj97zob6OOYeweUsM1wMYit7/AdV
mzhX1gGxyU5Zg0YPMLNym+aSVbiTEbhz+GxHBZC6rLSW5eRmbRBwyB/a+mwGBpTuespxebbOchCt
DqM3YJMIqX14zMcx8ldeIlrarwU7ww9aEgCGRRwa81GEMLY2O1yzpA+BacP+WOe7liZXtdNb3lD5
tnDRDq3jZvvMVgVlA/TRa0WuotuxghZA5stm30692R1qhFXu+mPcTBoR1BGrd+jnLlCPhc6s8bRW
JooBVwSRiktjbV46HfkPtt0v5X4RXX1nr9xtY69oFiu1ZWTMMYtr4iut2bI/o7bS3m7dNisdhtX5
bo0gJ56aCGNDOhYVv7AHOA4KEnmFFBGaFoAIiv4BNqSYXrdu6ahJol7IfRS00XBCGWV+B9EFZCXD
tBhjiYDRKHiq64uqVPgVqwdwvirLNZgjcs9H1pkcyBqqlDsW8cenWVMhwcv2y9doDBRcT9sQf0De
wTRa+PJLt2rzzg2a8ihvxNrJgKUVT/kcQIKPZg7vhelvp6jpjVf2EdvnaJnllOADCxKHYdDFnWAZ
xiWMlJe+aVWaSXvd9iMMdh6xOq/fO0vJR9XhGoYxo4djSC1jskpcAeRAVp99etAJ/+ikAc4+Coft
MHWdCYYqUC0IjYW98T2NXlngUrGyXWisguq7qo8+Y6l3acGaSZow636qzBvcXU/4FEIlOR4Q5zr4
zAvP3naOlXVPpfL6A/FXW+6xgwYPPKps+P41HJ54LgHtxZOZA6oQbaPz3eRk1Wdo0GHBdGGIVLGx
ekemxXms/UnoVHvFArLWKukfDTwU42YdEOrB3Ou9E2t3zZ2xUCOngq/td3+16pwGKSDTvwh9/JZY
IMTMXfYWbbklCaj0fkssQIgZTXf00R2qpAOz5Kv8+C9PjX8MVP91gPpfvgLlH6k5lkKd36OPA3W0
AoOPvl3FaguO4Fz/H1/htxtv1E/aaXteoaV45W8IxuH/5hWIXd/iRmwMeLeB57+EIFgDHrhcPCue
gsTw3KOs1F+8wm+KRqK07COQYaQLxgOR5PNvsybwdYV0KioYNoLc5a6YevNlG9rwo8xdw7qYStIo
CEamHHYdijvhltne7oPmzvJyqE0h28t+Kpep/aA6c4PdkBNN+qKs2WzhpQtlHbAVmcvVNMyqTaym
7v8qGsdI7l+mZfwFXD0W2SEWHAjasX745zdJdvUifRlYcbRZVxOKWFSf3c7cd/q/txX+769kk0dx
TKgCtyjhn1/JcDHjmY1BknXtX7NQVRdOvk+iaLd/n91yrvuvh/+3H/Qfj/R/vhAL6BxAbdpcv70Q
wEi/LVH6xO7kJ22pdo7u3pGHfPnff0X+8zvHtjmJIUblfPb/6UsI27EL11tvxgQJAUy62zUi/LoI
/2jo+i9e68+z+dufRHyALbvbP0hH/M6RKQMa3mYpnHgKl5OoUgltc8GTbQ+X4i8TC7eP/M/vX3DL
WeNUJdYBW+P2h//L96b2xeCGCwbbBfpX479DzuMZERkdbZjP4NZpO4dA1Ie/Sq8Dcvnzbefvfycr
C0SXCOtyhfx+NWq3p5QRcAOl7U00I2aiWJR7TYBHcMofhI4WZ9etTfCDKVhzzkexPTt6RmQzLNJN
XAaa3ZEHfflQda5v72q/FwV7nxmzF9+bjC+9bpvD7PV4rmweiReasv0bolWuFm+qxtdsLa2v2TZE
37LQZ8Y4hKxPx7YnszKx/FvNbLQTRMOSDbg1cfNeGXDjTecKx348dSGnOwIaev7e9Fr47Arb+s3v
wwVtnUQERvc6fPaYUQzP+ciUAbieuy3n1sxM55L32vw+9n352ACeobp1Mgm2F/3n2eyDwQXaFZXP
zpT/5PmQr/Fiign08gJI8BYSYQDBsoT1oge/tC9T2Nv+OVpy+SI3rbrT0nsqXXtj+FGu+fjoiaI7
tXYhjm2QN3t3BA0TF2hKILf3s60O88R+g+NqCDiSwwno1CDszDicO8NNxlsADJKE1X+vSoPxzU0/
ysFzrdvlod/kkPSZLdu7Vq3zJyLS7iJJviWFRNUTQWt6tJTdJR3ZgisNoIK+KccpPB4Tbiv2G7oH
G9ZZm84zS8ovgPkCmihSDnbs10O33A3GkOtL7g+zwXZlNiz+rmKaOR0Gu5hwJ9ZBsCZO1emXXgR5
sRvKsP4aoXOpuN8dPcjxaREq54mDYfTCMoZ0DhZ57aYtAtwNBnhzqp13w7eyq6EiOe5wvuTXvqyF
PvNh2imIBrDmYTafCWCvNEYUMxHcapV41Xxr9gY7oEsq2J9wrxMzHNwTeFC865jr5rCRbHzv7Y0B
eDRNw55UJaO1bvVV8cjhIdjJoQKO6ld+X8Vj2am7aZxp/hgGdPDRUeXJ7gkwP996Bj3jbQYwl5a3
8iEqQnmifcHDgyVnjQOOa8c5aH4cnonCamvOKo1kAeEV8RPiBjvfLgpnabIMvSbUjbeM5ENpd2HK
bhQTIk6ITCFHM2jOUs+MrIjqavA6kCxN+0GTZqj+mE3HtyDjZqNxXL2o0S+EQ6rPoTOi7sIgKDg1
YhPACKOu8enLR96rXwtVAk4VrCZH5YplSdIO/EbvoQKx505DBH2bp/rBpSZbdmM1Nk5LlCug06ZM
H8kN58sPUSO3SEt70InDjD+FHRu9FCzOpR4xgCH2TXv8tGmLpq4x6aOxavW4sF7I8dntf9mWdo+V
2dppiTXvWCk1fYaSLL2XlwNfrqUJ58RyG0yIZSkZ3NPWAO+4hsbbkFXES4RuTUiJ+VT86KALPhMv
pzluQED7UI6jocqB/fuMisrGfZCZIg307J0HG4kPX13LTxmTjF98vAGfKwBLEaOHcQ5MgMdHAlj8
HoZHi8tWsj2XvrKMT8icjnWgb2PspxyEWQILZGmS3l5yY88yApjkgpvcfKjBL13dbf3oRF9gTmnF
Fbrp9gdykCw86BYvwJ5SWK47KOamPiwGzB8Qy1n5tpaKkFU7EEXw2sxQyQ08Vu7Nxmx/6VGGSd07
Onqe6Rn4BxN6pHcxJ7HYD2ggBmtvOX25JsSxQCzC/DPtm+oAhmjrIZY4GiXD9dhnyPBEhanlnbIq
ZuBwp+m6JtKkz1mSy4PBwyQfYdbELRqZcWEuu3Kxl1d+b5GQXtOfJoT+/utItURuzOXWwaoF6Ilx
xm12caoASmthcBiLFcKvg5CWPtiZtuQhuBFEadzCkwsqW51bqQy9m1Zj2zPFKd0YP4PxXOBRzlMz
EuXblrXem5gWb79Woj9HvVWQRJvoMcpwXN/D3sE4YrFxx7x0W6ZXjES1vStLIR5Ho8KRQ/Ttu56s
EAR5hMws9eutd8jMFKHz1oQM0sUCZ69RuQqO3YhZ9sRgSqt93a1b5JMnWnv9Qu1XbefGLMsuDUjW
uo/BCCGT4I/UMmXFZCqffNNv92Y7mWdGxZ31jVyFJZKw9KT7qDk/XiVOIJS2enOPlkQ1doRuUST5
bOf3liv8Z9FPtrvb/H5FL2JlM/a5klyG2LMZ4eefvuJzvQ/c6WbcbKASptW0WfkR6u1qv49111No
+Xq5BGrOj93QR/kdMG/oc5Th6rTaRvfS9nNEDkiPZXPJvQkyPrbr6BEApx3tF3tt+/O6tE2+c4MI
z6w15lCZgPoPEuWNwWwAF4LfpKBvTTCQZrjVF8PbCDdU9C+e54hvy3Gufds/8mxQAHVJUNwrNDTw
ZHPvo81t8O0VTQedAr8dyeVb7QeTie3Lxg0gSHO3FOmARLNKuNvOJ9n4Ft8S3xsK3DyFdchNNT2O
WzkHV8YFy837suZWWg+LkqR9IufZHTfBO7sQwWce/ZmPpWL3Dn7BC5Yck5IAhZZf2dl+m0KSAyun
ikPQViuU/2rhOBIrj5GBV3jcwYLN6g7FtpVL3EDjPSmYY9a1jm7rNrHVZeLZ7dyg39fTbL60hWeA
xI/43OPBVFFw7zlr/sx4l3sPPXz3bSuKZ27TVoWPYJ7kUWbLVH2p6zzS961BgiCAJ3wvcUqEV4i8
Jm0i1ajp0oG0oO3hVzQJRsEqDQWvWnmYEr2lLVMZu2ytlvNsAizvNo5WS40u9JuxNA3fuznU9HQG
XTd7ASSGUWK9uHvmjWL8bqC22rd6Y2syd3rz6DKWqK9txv76sQwdo06gDFog9mUeEa4zIrnSsrG8
galCxvSZIQjuQl296xHSa7KoJgrvfWurIF0uIfP/kKFfj2xU5KcqM/kRCtTnlw27JPqrfOwOs2Xa
NfdaVqCP+SBK75RvUy3OA9z+JJR6ZDrUQoh+toCXzgkdvlruiDuppEUQkpJ23DhB9fTX6ajPL2wa
7ACDVucwlyoR9GYSjEpHaXrFfeFu9SHTUZHmIxGDzALukvPtb1mgJ3fXMKk8Lmx7AC/3MLXjlg2v
8N/N4Zc0ZlihM5kaLUnsDY1hCJ61cJOYVA7t/DS3Wtb7bCaAdwQ0O94XkTC/tnLpa24kU38DvawX
jBKLG4cj4xVGZeayptof3OYLcEpAkZJZKv6L2yq9PQ6KU2/pzldzHTv7LkISzWhoiprvFQ9XDga3
wIqAEl3FOFf8yzJr/7HKtvYRm3AXfup6zvP3yBQ92cgtqnik+cHXjIWvtEDVsG86rTlMGOZXY4Fw
sKMTPTwtDj7ruG0H/4JcLaTpEFbdPop0a4AyKkIbKbOBWHMttgUBFcdFUCf9Is7uZmTfW9hAQGBt
YXyljEIj65asob0Eoggx2Gwlzh/e+/VzrLJ6/WEHKEK/W6qzynQKWlwnZlOq9sXDgnmcR9l3BAKj
grMWbVyIf6HVJvT6or3tdMhvh3khqWQPzuu0ttQJbW+u55Um4cmwQCtj18uM8MoTY941BUrZOHCl
/CXcmhM0nc14qerTWteXaWJMuQrH3TNkRiDOYpJxYoRTp0FX5FBLq+xhYZ37tR/SkaP8QGcINdPM
F8BcoKY/bN5Ipxo69bph0pu2LUEMn1Fu1FvwhAlQwmDfhvA+xGS4p8rw7idzpYZyMcIgpGze+MqF
hwAi/mWIejs1wsH4ZeV8s3bcmteTNqNMn70MP/EFsYrDqXEV+R9ko6aD3LbeeCOo6JBu78LM3nUV
nurbGdVMLWhUCyPBypvfe9ADVGERU/t6GZu98gxkVZRZKlFjXV+H5haAYyaA2QS9sX3I1JJtp3Lb
1vzUGIVb7qyhNbGrCom2qpl1dTJ8TcBWVTIX17DBbRB7XLRfShWIBlfG0uv9uE2duNbTpi9dYTvr
idticaKoIuhFFNYs9yyRrH/wNKjQ5m2tg48Crvc5l7e6q4S0bw1ixIMB+u1Y5RgGOrP3h2Nf5YV+
RgmKYkARtXtcq0Z+l8Ew3zlMGA5ZUGNc7aJpiW1ZwxuZjFJ/gZoxg2kWi55sJsFs/RFjHJeA2Tnx
iGtHFz04jxlo6ddRhLQnGcKjnJBOX39xKIrrHWeR+XmZG+fJWLLhWzgQZ9kjmUDfXJjjZfYa93Np
7Vztcrc1xd3GUJW0STmq4tnPTBuZHSzlLnbYAroYc77qvSS6dw9vXRwHd1b6VpuQdiGs6sVlP6s/
elFODwbK2eFE17H+7uauHFEtJ6Mn0OBsq5XVd54stq+exfk8sUfFTNwpDUrCdag+ILshynR47KIY
o0ePaQYFCWUMz5+RybAdJYavVOIT5uURMAT91am09k9VdJsxDx5nhmhqkrWp+bdRNKdlPY/pyirh
c28tAIZNGRBLCx0Ra2GGh2gu8m+oC7zXfu3ZphQZwRn0COVTpwbzXVmUrGIz6wePXtS+WfwBzjPB
mK+26gMadJa8hHap7out42WXPpc9g1c9f0R4cX81XaM5ky/RcojcYr3H90ldPvpqObgWz8QE6/L4
sHauTdzFt4Y3bMXruRiKEnFiaG8pXzlk2g1raLtW+3/4g23c1fTW2XHLTfHEkbT7Os2WC/KePx59
3cAByHUQK3KbyMHwz6NHpclQyD5BCvUO/rwM17qsmytXtJXozq1SfnX55Nid9ard5iUTHBM8uhuw
5kuTaLfbWEOymHL7xY3GOleRjtw08wt9Wjm/Q71FWfAxqIksEj/Nva8LB6M3XnJMvzPbqPDL6r1W
sjvpLSBqJPpBE3pS1CKQNKOvoWyNY7f09KiMZQBV6gwGj4zGybZlHyAHIPg9ooyU3A/eDaOOkGLW
+Re/GN3uZA+GpGkufXEu7T5MoiZTEZoHv34ySvTohsrbZ1/C+/aMfLk0DGuuWmXdzWsYWPdd6LfH
eXXqZ5WNwd5koLRDStQ9jEOJzraOCHawBk4Gl3qvTfzR19+mCdQhUZrBP1bM8GnrWNKb0qIw62Df
m1i9HB4oRqwXfoEdlvnsDdBreNgs20h8lVlM/5h0+9Im6VoO2zFnSHBSSzRlcRc5YyL0PJxbVv1e
SchUT9CrmbBob8n8PbrUHveJZ2zJTB/+ZWq0f9hmrNtkHWYI76wi18fOzuhYdK7cyWwa/LibLJ2y
tMCDJ1g7/I78x3OdtAWpeVeZa7DTa1RRpg9/D7I01vJk2DjpaCipqzvNYxL2jA+zYi0Pnua+5lkr
4hJGDvyfBvyJ780Kau9ArKheY8tr8tTp1yjRvBEhs317vgorUsNuHpX3E2VAR3awF98mb9iNZVg9
E0935rt+mzAgc3h+u3E6XkDZtBPH1mCq/9jCqP9YcenNqbGFZvPI28HXB3PXGpA1g685TiHmyxFh
44O1+T5Dv1tvkHPAEpoH1+6C9VhWo7leRW55n13pWtyM6YsmyqGwSMvSUOwVqYb9hLU2oySyZFBh
6snqVBYzj6NRzn+gxST47PqPLs5CBN09lVRsGeBnppmvTmCwxjvznXochBf+9Fc6U2tra2c32sX2
BSWj+yUbVv1ME4xaMiJcesGih66AiPYUxkLWlNDFZDOM2xjY7DWMxhcEHujhca/uI0tkZdozl8YX
3XAR7BXzJCcGbii9nVFawdWbGaLuQkflT75aiTD2TOI5/XLlxRRiy/ySbThT3o0rg7yqPZgWlvQB
R5md1ojgpuFqNn25j1rjByxyzLuKevxnNvmGtTey1toJSxepl6ntolXQMZm0QhNXgFDDZ8CO6sEM
OjdBSVyux3W0eGk9wHGPDXNWRMZ662Fp+OCi+kbjilqdmG2J0KS1RrilXYlSQErXNnemGDbvri+H
166fPoOQzZAttNdnd47K67a6G3dZlvDV2TsUTzWX33HNUAvulMt5/BAowvEberHgbI7twt22k90d
PXlgHFFH0bTYeXGy2MPDnOdJ/53aUJ9hTuu9TcR9PuZsWv7oOVSOsReFbTL3XBqxRSAtCelOJVsG
2or2ST2/j5yDvzedz+egfErHfY2JvUmKsIs4bpvUZHcCFwFqEARWZOX6ZSLxbgt5V+iQuy9HNlZh
qm0VbxGLAFZS0n1/QH4YdbGaHG4c0h074q+RnIN7x2m6NJxHBF/sldaS0IGnv9uTLssDWbXpZBfN
EB0yzvqf9VT5h6Kf608DOE2fBNq2ztlWLWZK8bDqQymjB76WT3VB56AgDoV8YPGyU4RwzUujoWxE
LDgnR2nAeeiur0c7R/zYR0nV54ps7ezu1DAwBEevnH0oSp5oZ0+hXuKOj+zdpwkLHWSrBufZwTLA
lkLlnny2+MbU1EabJQQzOTY5M2KDpCwyjd6scWkMOtpXd1m+hj9oaP6EHPiUFTVbLsMS2g9IMzsr
xfmaNfucrZIXZ3SByCi7/OU0INI5J2DcIquJXEgEHRNnTJFRe12rukISYuAoiiVeZOYUfrd+5n3Y
YgPopuXdzchbxDgEqovliJmW0tRYzsneepO9qw1vyy7Ug2r3rB9MdTy501jvm7xVVVoZqPL2ysK6
tyOkOmevLCphZQjKfJtTBszZGjMQzFgkwBsbD2Vfg68SjXM1ytF24qjN0ccULf39+wLW1YpIwlvQ
TIYrZiea45Dljba8Vq6QXgIEfg2OzrpWxoGciv9JxMHCM8LJyU+ivJkOZMi3+im3ZPja+62JfYEr
+zqB7KWV1edmfYp0bRjEQWmy5HFb9H71yB6eQfB17hBHcwNvSSsOUn+2xaBt/A9Sfs606bYfI4UW
SW7OvSfBPXA5CgIDhKJ7236y8s6vk6wW1qtxO+0ec9exhmPUkQ8eR4HdyTDaB5X5w8tk1R59c2la
P7fSKdJFsLcVRwAD6cEvDj5D0y+qa8P7ni6O8ulAW2bK2aS8c+cx2w4NspqnIbcnErFeRRlF1O9h
zMzykWOdvofWMSN8sxb0dYMZ8L/yl+yHWCdT7YzKq50ds9p8iJWoCOWbXatdtNfiljYdsndS5WbS
ZkKFV2IzHUaJkS7880Qyd9yVXMTvSBQ4MuZbYXA0QGj1rqa1XoG5TA1B4tlASTLl9E9hdOTVe4kP
kFqDbv5NppklBOKGaz5m3JiDWnaxaEImQN3yyYsRACf0I1+MzVCY9npIOw1PrJ9uW1WPDcjS5LY0
NB5mPwzZkPJH6uBwACeIyKmHpLW5SLe72rGvpTdh4RipXJGfTKQRsfkN+uCY28q+R5C76DG2Ppzj
fIya4yJqsi/dEhQn8DouQB8xdzjPa/m19VbvLpsMllyiUb+YDtsxEsZDE2c/4ZIbT60xqLSKfpT4
bSJP4SuH8EWohgMo6wgC3yXjGOTmg6UjlMlLhfVLiKxyLnXRFh+kkHu1L6eG0gwP54aHTEdvdAUf
5qJ5zSyv7pKbrAPpTD70fIodCZJxmSg0+urSFnjqhs4PiKmwC3ZZBY2Qqwl0OE/daJXq3I967E9T
JQQjAz7qe3eUsJPwR5P5j/B/IrSzNyO/YOZgQtiKbby6GY7KlE8c7ybT9Lp5MAW5lF4wGErItBQZ
v+TNCbWsTK1IlKj+aDIzfJa3h24+hlx5ftTX6O34dn9j0AdleSDAX8Zcqe6+VOTkqfA3+xX9kHiY
A8FJsKbvyFtF9ZYu9EbrQxU0PBeEDCnPNOzW6mxZc/DFqu3ywsrJsD6obpys2Fscae9EYZ3zqNIl
jOxO2jHKRPm9xn1Rpkptjf7oe2YWsYx0UR5U7/CwVWXQ7Wcj04zq6No89XreLkVULfWTYDzHXxaO
efNojV74VELrEucGSrWRtCJA1zz05oOZY/SMzZa2kVdLAM/AqUyKOtu3OehE/nLX9lvw4ZDohsiM
FoHNCdH4V66lLOUcZabROk7ivIyW+50TJ+8Q9oZeHZl1vXUDuWc+AGcM4qEdgu1gt2E4JlWeV/ar
5Chm7TA+WB2NxW3i9SZj2TE4yvG2gyZZobDCaMbePhvvXUaCvwp4pN52WNfvfHDWXRlg0v1W82ff
NiBt44WhaMNwZa5hVLZG4LzoMcQCz47DkNQWqeCbBgMnKrOn+TS2UQ5+J+97dcgHb3utPLZWkkYv
y9u4gjft19y5rrSrn5iiV9/EKNUR+EKrTkE79vWxUIIU2OLZe7KD9CjbbA0U6MGhehHWKtEd9XVH
fH7T0Utrchy4a0ZDN89jlwX5rkWHSW08hyy4EWHAs47NN6KRKPLG5DQS+L8MQi/NadT9yLCm5f64
c6JmOBUTZ4jvPUOc9c3whVU8D2DONZdsjj9+xWRYxV6o9Ns8V22ZZEsp3ga9RJyRh5AuOtN1wyD4
Tts83ebIKJ7GbOwZfWHG/erkeXvqTbb03aJzSDlXzfZeDo5L7nGpXxAD0leCTp8ZfHY+G1z0OTD8
VbJcQOb3ujevo0Z6eV97RmE+F8XKFQ4qtGX3iUf2CWu7VZ4rpszUpAXvfryG9vRJXHS8t2rNTo8z
RP5TaXMf3mk5to8sYg0vDmW/C9Fr7stzNvosJuXWMl1ZDRVpU3f5V5+D0BDPS0avsfq7Zjwa1k9J
7DvYTflQzrscy+FtY6Ycl4ux5eW0s9wc1Ge3TOWjkzcOK79eJrsPCUvsvil9k2ocO+eHMEkgxKY1
jK+j56vX1Q8cxsB+b9DsL7tzuElVJFtk2G0cOVPtxetGDbFrJUaBHQfh9kpDr3nidzesBPjO6P5R
r5O6zMJTj5bPwcTGG/7ey7W46+CgJA4j94S9yPns0zZhjdxjcoBdShlrflh9DxkVqoVQCfaPq2B5
rqqRyWdgKvupEpP9wzX7qEiKEiZv3RDq/FpyBqT3uZKLiBk9BseB78tJedV0ZeYWfLP6KbyA4fVo
qyv2sSIhs/qglVm2FIKlk9puZT6hKpgPdumzcYzcAlnk0HCHnSduSMEoWfCdqImZWraDdbQnlyKr
FNEo92Rno73HcOIXjyzwNFuvwiTzquZzmJS6I1pYPHZLTaqQywpUhk//r8MwThIyFgRmp2dpS/tx
KKcyLVv4htiY7C+WGq0rKha420CLPiXT+2wnysFrQfwwQmxsjeZy6FauEldgdtMm28jObFThmdHP
8kGnSKScnM0tbtd+vCinyO8Crw/ezclHmaHs6b7XU3Qs2U1Yk4YZNPWKldPAZzAmOJMy+P/Bdynb
z/0QPVZqolPV3EDgue+keWuZD06JyjXuga8nLbeTj8nkcG9yae7JNIZLPGaF3f7Kcs5+11KTdTzn
oT0USdZwPz5ySP+fpJ3nkttYsq1f6CIC3vwFQLJY3pekPwipJMER3uPpz4eac1ssEIcI9fSo1d0h
jRK5Te69M1euBQI26CJxf+i85CmSqu6bkoY+3Y16V3Gr961SuQ9CL68uwPGlkFSr+kUPdfZHn3PG
ihaF5HEA30A5MyqiX6LsjV/lSqMyIlJpK6EbIYwUo1iLNwEVQMZCTXJv3ynI0m06K1R+KWzDnSfS
0+ui+l3WdirEh0ffN8myAGSRHukij7hJkXVDD0xu020gUPaE9/UgO36omMgVe4gV6G1jFBu0HwC5
tUnSuElEk/res3whcJPGyIUtN4qcLmxqhBfpwR8Pz0M49nYrJN21zL3OsoeYKLfNONKuwP010g4Z
3/Reg1jlZvBoSCPzChUBzxvR494yTdzWq7hU35HnNP1v7VjIbJRSm4pbVBFcP2n9myasAEsrQ1q3
r3rGNYtewaq3vULQ+n0jjypZZ5NEGlu84BFJP4prECbpkat0FOEp6Y6Hut3oQ74jXtB53RtxeBn7
dfwYNClleVrOr2CKGF+otsM3EYqSF5E/VPwL6p/+cy6E7KsO4hofdTKyQYbkgyjhnh5tjVTgCcuj
nn0xMmCNI3B7dvtRKHp76IPyvWxjlLz1rG6/aZFG0PKKILmvstrq3Zj6Fu3OUZptTKoS6WOD1Ud1
QNTEI4zd8oTR75q6Lx9gYaApRxZhJR4QJd9ansB7xazj1hmb3Jru9Aco5LJKNTaBrCUXjUkcdmCB
Ex8pnJH4hWFCp7tJU739wGHTXta6DpUmPTfMEg1W/rbUzCS2ezILiU3jWCyDvGiyeyVS5Zs+FQLl
Cmxd1u8VPSTFZZZidi/UaUxxp2WrUOkPeWsU5R093Rp7o0t3EfcbNAKD8btXxt1TCUUGFfhR665L
q4FqOU98tE40gwvWNp8452mXObR7MtfyK8THwRuQ84EMvaZQdlAL6XuTebRBsu287L7PkV1UNdjP
uKIN6mUHAb/1dujF8jqFdDKmgW5olG2pJgUMv7WAmqjRRFS9xEN8F7UM0JZrAgJ1dBBXOjVTU08f
qEIEwxNIgkP5hWtPiYRfUgQXWhnEvytRNIVdYiltcM9T3mx3DfcZV6kOeuKILdyHdqlmZrKZyrh0
++pmT5YeGM4jYSAGuSRmnB9DTmvYWMsQijY91cIu2zDi4legfZO+pcb5J7u8ZLjwc3J3PGJHjXQE
NdMDYTlpI4/6UEVNF8YLc6P0taCTWucCEJPou45CWb2mWwB18wRg3IuS++qrCmulGxty8NOU+ZSL
Uu3zigIEDVm8FiUyU3xxH8AuUPVvUCGE+ja09FLcEHGhH205DP03yyzNn/4wyvE+pVNSuwGdWKKk
S2Nu7Gh5Jt0MVsnVRjK74UudqtGPsE+V78hyVQJgsNT8FoBsqqEsyGkVU3Xf/BlQvrAI8dRfSKF2
RuEIYKoJXUJJmSiIkruoHmiFkMBl0J9ooNN2QfeE9UAKExiI7JvhU5uUYn4be2JH89cQISc/qF3e
3iVqMF4GUtu/i5yrv5SsQPizRUBEIB0MSy3FP7P/IsPx+DQUgoSeWEk3+cV0PTOoFpJa2pLP1iFR
kVMpugaLRke9l5iS6IayVdPNFntXUR/EMFVWLWQmDYF6QIaTYjKNFvIUqX3YZeyk9uneztXCjx3I
WLV4M44eue/YF6pXpenVH0HKBd9R0C7jMOForS9DD9LbPbXz/gGxxCbb/T+ItNImpfGNHEesZK7Q
qu1vs6mU2g7IQD/GTWruJL2JriHQ7L7LUV2QgxXFr+fhtqeoXgiNAaZaKMhCFqXOgMpZJ7UTiYti
y/SyhvJNwsa1jHF/3soC0JZaJDxkykTEq6ozQLeYR54w1BHVeCgGROExtAJI5W6p5ebq/XlTC1hX
S0WeC4y9psFzOHMIfFYOLQMZXQj1HVH0nuPMezhvYmHMYD3VyfIo+AN7/mckr6bkQt/EmFDyh9x4
TmkFtVbA1qcoaBOFP3Eiu9Xo//po5joGCwcZWJigUClKd24hKHYY70RgsmOwJmJonsCSTRGBFU5z
yzAlJF4+O5MWhmLRvgyWBL3yiLReF4o8EWBWeU/My5AWxPODNxP9m8DIDJkM161pgiI/4RDN6EIu
wdmigId8b0vyUJQu03IXWjdReOP7m5Zy75rc0emMTbBnMGyyRu+/OMeuyz5FTQtsHKQBj3LWXLRp
vUU857xnH3DxzwjviRfL1JkuGPyoyX0eyt4QMoAk3KFzt3MgpNq1bu8KtmBLdrjJHC6ZLvpc/F24
rVNvYB5wJYdBt0mVOIJL+WFjuJq7Jt5zuiP4LAhiJdDfhq7OlyvM0E1Y6nyWZN31zWttrogAKBPX
3onfjKwswwwGf+Fsy0HaRZbapG2n2Ex+t27roqvgkAuyR/uP3/SvOVRIHfAx7n+8Bmvp+C5trS4i
qys76IPl7tNXTWB7enoMXVTM//RVHuPtpS4/eGYi9QiR72HmknyXimdUOfpTtZVuvQshudLthhl4
Ceynn2uD/iExes78tO+OdnArRm3mRZgXApseN/kBTdd0/+0uc6CSIKOa2uHe2+YX70BZ7NSmH3Ow
f3c2VDorXU0fKnqfv8SUCFQ0pABg14n0n7+kIu1u9KWu22rVOIUkOm32Fmm6Uw4BDDUqMPEcvZn2
u1y9VuRTSEnvw+h/+T7/z+6RkzBDcwqdPJwx6EEgLzbvGsoSugGskZynot1lKNk3Yv04RHrldIJ0
L6OYSAXq9vyG/GipmHnOnhfpShS1D+WLz57rBwvIbiBRW4ngyCjecnS9oSTpHiohux5SedN0+m1K
ZZHqFrRFNH/d92gnVwrkFMV4Ufn+Te73jytf9ZlJjwA4DQWdTZwhDAZtJ5+/qqwGip10fyHz8iPL
1SuRq7sWqYXdZjem3sADZNpC2rxY8uFOgFcHXaAfsiqt9L4sToglkueZWMdlczYhhkyR1++BWhcJ
SF0NMigLOdKCJn9TuojJ3AEaez/v+cktYHL8yORsS8jlAO4DfQG7ZOFrJMpgfeqo0TZlByPc9ryx
k6g3MzYPxhpce4cOYy2gKu551L8NXqHnjZycKxhhZxkakuMKmnmzwxMc7RA1KaQ64qBtqDXt8hhs
Nk+I82ZObgNoAcJ0amjEb8ukpfrzivENoa6FWvF47Jn3Qyr+RjWJlFpSvcAWlb2eN3YycHD/mopF
KsUwwAeKU7Q/ClyyVraVFsUQIWZfFRXlmhVnlv58bk4sf4aNiDBb/rkFtNTPwKwNY/ajJqUxdsaK
CyfjhQvHJqZPOHIBktUWPAsmRCBVPEXtqDMco3FrgBLnB+t0AVhIBYgmtyddRf92tgDyRIE+RjM8
WwjFncSDxFfaV7b8yqX2dLNiBuG9idJVpzNucvjIoaz25bYeLQ/Gxtc62ibgUeCVKugAaL4Y+ZrO
9Ok+5bIu0ag2tcXRITdzqoNuCfFxxDhSrNpq2OxbOP7jPnmIoT1p09E5P4gn02VgD4kMmTjNP+eh
KAxN0umS7MHw8QN6v9tDXz9C/WKrqb9CjXtiiejLBsIplM50ay49J0yV4DTS4XirjAd+J8xYbUmV
O1JMN4BR6bxfU4j5dPxwI5Kh4OUSD7cDbaCfZ00s+7IB7Uq8g5xJfZK03x29VqlIhd3YJO0XmEY3
5y2eLMfJomqwRCxuPNo8HkG9k8Q+er42VGMOEiCbRvvl/aUoEUMIkwTvEtY7cY9+0JlfpHIH2Up1
gBz9bZ9/1UqPvNeKXu/CTGHDZK5UXgrinD2eYnFu0o7Pw0e4RjfbVstLhAChPTs/YDMJiw9fcIQq
LNf1iRR/9jJta2UwpYPMWw4RzWv6/Wu3MIp+f+iV6GpotN+eArlO4ZPPzdv0Ih5oaSypkG7kyOtX
VufJvoNITNKpR0xRl8v6LGx1VXGwekPSYDZCasAAar8zE1V5VmBf3Y81JEC+2qQrt3f21+ky/ZB7
MtA/p7A2H+oCNGSrFLSEuq575bo37tUN/7adfmy39na/t23+cbPdbvk3e2/vanu/29mPO376/3/p
tJ/8sB/tHb+855+P/D5+72b6dX5yph8Of7nTT45ju87Dg3vBj6sLbLnTT/zt8GP6LdNvnf7D/Xn1
+vB69fMqd3P+6+qKHz+vpv8L33m1sltPVxwU+5MWHuJe5ETm3f9qQ+qYsioIn9qy4/JdFsetF197
+vP5JXc6y4qq6Owduo+BLc8btv1BK8ayBjWcseravKUXUbtKAHfloZNbv88bW3KKTTqJOhoqdmeH
baK0XShZZB7jQ35Po/ie/mpAxt11KwsX502dLiMF9mpdRsxG17lBTH4fnVGxr0Tt6KeGnRxiN/Ne
qwLOwIqqnFxt0vodBMJ5e6exDm0JZkvXUA3jqJpcP7IXSLGSKxF8nbD+lleilxxcIArZZS9AGHve
1Gkgx5SFELjFfUXjCvvZVAhBmKpVaKJBtxHvJYoNqBzBA9cPOmzEVD/1S98Y2itgOK8GKJyVS8bH
0H0+SMDyTdcMgjo66dY09Eeuwt2Yiv0BpmLNzuxv/3lVK3eApmzUNexw127pQ3UT51e3pb8AyaIn
utp23VVnN/Zr7or275+mA2WhO1wKK7tmiknzT0PESyHlMe0Z9AU+fdoIQjMyKqgnGwXuNxlWAGXt
jnVqYpL6+6CEMGT1ZMP07RADCGtQpGthhhZoCy4uz8/vaU6K59ixidlayiWzMWAhZu2G0kRBKQyu
NmTNvgRg6xQDOBdFSn/GQls4XXq4Uxqx+Ns70PQFFowaEzXTJL/9eRyTg+cFassXSJTkoNKUrjOY
otV0+HKASf28uwtBgWZkDRoo8rE8xWfPCToyBsomPI0OdeBKwqVo3SQJt601LaY1O7OXRClA9tpL
2AFh4HbSjQeCCDI1BJlWLgtLKwQlUU2xeF1OeebPgwfDcOw3EqgXVHseitx/j4y1db4QbWhs5roj
kUKZlvpnE10Qgyk+kEooAf7aldI6mtzDyakVK5tdmkb/845iYo4szVZCD4WAGcBeaTcqHY7h/cjC
C37VAjSrWuIIJTnh5nsFzh/S0fPrQloI4ZieBIgpBPAvMydhjh1qIIyEFek59KF6vlTFi6K671AE
BMightdZeyn2qCBt6/IxKK8BVjXWVovtMfu+8i3LA/7nW2bDoEZ1CPUVw8C3DNnOr28z8ZsHJ4yi
XdPwrWu7sH86eFeQSgJIQZRzOwwrV6OFZcXNUJdB9OosrvmNQGp1JdNLhiMvoZ9VmpzzGrzaeUcX
NgliihyYkMCRopsnxhoA+XBPUC+j1/C3nGlbeiV+0aS8KfQ1pakFUxOVnEKYkXn7TMx1x8dI4XeF
mseKblOQf2vD4SGvtCuwte9enK8F7dPp44UA5RzFHk4FNCM+2xI6uSjgUGIVK8KuKMyJlBVWB+vr
344eZngQyyI1H0n6uN4fnYxDCyhzQBDHNur2OughrVXp/kB0itzDSjZx6RSeXvqULyZppP+wrBzZ
slR4JPM2IDlHOsF8yKmw7n1ZEbq3Q50X0VaJqFdvqESabyp6KhHgipHTCm74bnCoeIR7muL11wMk
GMaNV+bdL5jurPGaNi96jwyAEImbJRqPnXqkeLsFuXD4PXi0kbo60gWvMk3p92J5sC5ZMn3Ne6Rr
n/OgpGWwV+AbhygjPewgT+0BAQZh+WLoo/9chXX0lcJxvY/SvvnlGVG9pz+sj/76UJnKHn8uArP9
Wo9t19FIaNL/C6l0Eve+E2VidzFCH7GpMrF/Pj/zH4Wpz3GSKrcscTEjT4Vi+izoIzoxxg38zjaw
SVtX8ss8hhQaSl0BXhD6MK7AVT1DsvGoRr1jBvQmZelVRmu+QdeLJEcP57/n9FqvU3CESABVYrIm
2mzBW+UYoWwveLaUqo+q6tOljCJeVl1EyKWYo7Ry+z2NTfhNkw9FLd5tLMnP+8uPc12QGxR9Cj30
rqPK+N2NcPie9+lkE1M4mh4qqMHAG6nPfSr6Om0iBU48nkSu1FyOKLsY5vC3K2dmZRaWBiiyxjbC
SjvQa0Q9Aq7fGs1xiJv+MtaSbqQSwqsLTU+wddY0qEc7uAbSntEoS7Ft1GmdcQwZpmxlo2ab8+M2
XwtzO7PJGaJSUKpJnBRYE9pYsQ2zN/LFjmAmTpddnDc2f5xMxkhBQyrHIw8dvJmxAN5b+dDjVFNN
pEIKnI48B/vXLIWgXlTTn6hUDLusbKMXkea8lSUyP1M+rBsqCQTSkyRdZ9brPg6h8RAyxx/puIt4
2d7TOl24oZbCMwl1x4q9paGFQxV8kDZJs85zT+MHrTGPWdiT6NpsXq3qsvEuJP8mrFdu5CePgsm1
I1PG7NU3ZkgJhmqMwCTNPly+WmfIgi8aICxAJ29xU+5FQX8fcnk/gBg9P6nSkp+oqipTVYG4Ys4e
7iOZVt9XaNjT7pLbw129pT99c59uASBBdENnTHxf/WhvoMfQ/hYRMPl9bHq2S9JWJ6aok+nhXqKQ
2z7U1aMMf8RwkUgrO2V+45zbmi2fQ1tII7DoSfyiu6Z72y6p0MIytEFn8T5qrV1On/P5oV0yeTyt
s0CdVprfij4rKErgT4Cp0tekOyErHUSBbMD3VIw0YSV/v7RL2CGUCajCa+b8xWVCPJV3PBychh+6
6AjeixTG7uD/+Be+HdmZhVJPKyo04rFjep17A9FI6jtWcS/EW1P+FzOnszzRAzS5SiqzYSTNETc0
ASEGkR8AnSY7n+dX7daldKGptGuu3MUXZ001RBJLpJaMuXSpp+WJ9tHACq8o9KqjLqFBE6E2lGTD
rZVYEnBh7yaHbXRlJ04r8Pia8REFACxSqJrufR8b9ejMoHrkleFQ5E6e3BECaa+4EIvdv5i2IxuT
80c2ojhVgLtho48MSmLxlRei3Gd6T5BJ742gtBXazf7eJCCpKddA0sYSZ/FlYjYxR6QanI7+MySk
/K+AvqruOelkGPJWjC0dUcfGZhEla2QP2ZUQovSYXuH2p4reC31Z0Jx/h4bC9rqrUFuRDF+aNm5F
HPQ01jJ3s+WZByEIjMmkII3bXqq5u8BI0q0Bi07qB9PyAFVEFZ3aHK+dmZ2xKYaq0KPcAU7MLfTJ
D53W3Aa0mGiu7PPqsfPkl2C6WtKvxLGlQaXorEENznbQjOkEOV40YmRoWs5eR8qKmwWQz/BFNF6b
KRf5CCUQNaDn82tmKYpNuAVL5/HDA2j6oiOLOj1JUSUwplIgPzX0kzSJvAm03inT1VTEdLjOt92R
rXldBihqq6Yx46rGP4MhhSrQSx30hl9KP0STD0aDmq5P2i7uIG18Pe/n0tlLBZxUKyVQndTmZz/T
JmirRuTgtw40snqPFleqVDzYFrSIab4S2NaMzfbGOLYa/FQYa5V3y9/JNR1R0VtRbGhSWwll0x91
OqZ//JodtuUI+1JpTKakV/nw3S9WjoTFPx9oC82UFiqVk3bt8frwxdo3kRnMHbgOnqSg/SEna2m4
ZRO8fABFihJV/s8mcrFULOSZCFuxe9BpEsqDlW0lL648oN3/a+Lj149WeQqJKXhyLu/GHfqp+XW/
j3fDffFF3epPuv09/w0r4waI98bcIaam7M+vvcW4pVFAoQYFHnMO9Ri9GhaemmPVEGsH8M9A6jRt
L84bWTpMzSMjs2sCwHOFdjWMKNZLgc4gSpujCZ2M4sAzmryfN7Y4ZUfGZrsJVtCh0FKMyTQtS9nB
UdcukYtjBjwGgdSpTDMHuAlpGhrwzOQOnHEoREZeiJbWixRVK+t72Q4CCgSFKRE0i/XQy7JZGy6r
phlAEc8LZxO3QepKUrWWPlucIQC5KoGWS+P8mQOvIH1kGuHPEstNrV9GoavVvzT0isT0WfEe/36K
CHVTHRx0rmHNdpUFg52SGiz5fHirqwOdHysJ+qWR+2PAFGdPqaEYzeSAJqijd98hxbKRvgzWjow1
G7PZCXRks9IIG4MOWcQDlFxctM+P09IBeOzGbN/kYiPmqPkQfUg2Ro5a7fPGpQvyvJU1R2YbRkt5
bKOlnTulUm3padwOFKSTutycN7N08Bw98+Yvd0Og6aGbgoBcbGvTDqyXuMvtWH9P14rQiw79ecvO
0UuR1QxcrbGUe7WtF56DotOhWrnwSUtx5tif2X0IqQQ4LTqGrQ3HB82EWKjg2KYhXFfjl1aq3QA+
go6+jBBKQ3WsESLJwi0KjyBD+7WPWRvc2Y2ejqQqVafne3Mp3FlPwwOkt3ZMCQcs6k7c05bippvo
xXwzV5boYtbieBhme3mgUC1PnKoOzSavXZnchYgVHiYJqyy47FWICk3E8DrZDZJod35FLQWtI9Pm
bJcHvHFpQp0e8+FN3/8ooEPsNhD6DS00XU/nbf0ffoLuRl6ON+H8slEWdTYUHsbA7Hj7w6AkdHX7
X2CY3UdFz2Xt0GgOLa5PmWVdisWQb89/wIKzPJ54PU3oYh6ms3FuTS9QsrLGWSAASf3eZSary9G6
ndpeRmvBbcldzKk06dA/w+kz7bGjW8mh6CIL4jrOnkC4VZG+ULWanFfo1NBkxG33cwj0zSCiKzwc
Ls57urB9P5meouKxabWEt5ISBzK1N1G+ORSvqbdiYmG7YIJWK8C0sAnNYZSpDklyj/yjEyGc1riC
uono1mqvamWl0r/oC/lS8K1kK805HgYogaSFBsPY6hcyFHLZa9Q9nx+uRV+OTExx6ni4BN2PvRAT
abiJEJoE2C306CVeWO3KXXHhOIIP/I8zszUxlvD2xzkTU8fbJLwc8m+9/9BGP877My3k2asBTA/3
eZ5DlADmL+lDIrSVDF0KBJG21NqWk35XNs01vXNroWs6PueWJBAQaGDJSNrLsy1FlyLiD8G0tm+G
S/9xuA13w7uw9/cJ1poVsN3SeYGQ9z/WlFm0MpCHEgNBzJ3DdbCLrvPrYBvemNfi1t+NO21X7uqv
5wdy4YCi/CCh0cH7GWWQmXsG7OwBzH7c6Wi8b9GwgUPgvIWl1f3HAvCOz0sPnhOrlxosiMJ9218j
dQ931HkTSwmPIy/0D+Wvo+VtCqPReZP2zvAwusMt1Ff6z3IzbL234Juw/RfvPYrVYGIwpAIsm40Z
hV+5HWkwRcRA7F00FQ8QPFbJyo1raSMdWZln+o28UaCj4QHRqF9QoUzkqzR6q8e/Px6PfZkngZHw
aoQgxJfIsg+pamfwLEZbIXqzlFvUs8/P09JSAEQCpBr4LCif2cCBZyoTxIZyaH1LmZybXkFYmwcb
YzS1ldFbMvUhe4eKKS9WZRbwckUaIQIgDCECcdCRk//WGCveLE0Q/YkG+3VCZMyXQd53rVqlbY7e
5c9SgVtuG1Y7IahXPDnB3pDNo+XhHzvzheDXESQWB2J3OGykrQ93gk1S7V7zNoeNcJ2nKxFvceSO
zM2eLHkcJloZ45ZYAaGBG7nv4ONZ2bFrRqaoe7RhrdpqYV6dzqPuqeguDtVj5O//frEdD5vy2YSA
qjEYbfyQNBzItgNdvoDszxtZCp8T58TUygVQeR54hIaHPbc+LrZoxFdjfTWI1r/YoRSHSV+BBreI
1J/90MygTWQ0gmnaVnis9E4G8kgmcxtl1oMa/DCVZGXkli4LNKgBagTpRJV9tgJqHnqdP6UUkKWy
67awZeERXlC06QTEQlde4WvGZiuhgBwenr7pxZdusqZxhv6ygjNzkDbNmtrRNFLzo/zYr9mKyITc
NGMPUxN5DFSDFeB1bxKLdVHngC4UnglzZX0srvOjoZyFoRJu9KGtef+lyEXGqfUF8iyUdpAoOr8O
ly7+rBGKUEBSdWmegmxHnuK+wGEBWNyW49fCeLVU+tj2UnjhBSsPyeVx/MfYPBmZ1cmAQjTGch/2
0EN6Db3TBVxge2QSgXGNv2S9b2xTEP8WlvYRCf94Kc8WZiBGnQ6LFEFdA9tbvPS+jPj0Teqt1ddO
QIdzS7NV2XgE3XZysZPz74GklraIsHEWD9dG3m8SZLIiMbjrza+i7rmZ+cKVbRfRRwPH8J2cP/u9
Skk1tEVkBM5P9OKCmpDlIGDIw82baVJFOCg5vJhQBvuwn3AvCOvfYPdXgs7irqTOAMIZHSlpnr2U
KjGoFYGTWhefK++pVu7KdDdCzPH2L9yhRVtGa1xDQGE2o5AJtgJSQLkT0xs0kP6wIO6thh/nrSx6
w90WVuiPy8DMSgH3ArQFWBGhluZbnPgAb3EPi/Ihu6zpbTlvbvnEPrI3Wz1jNkLL3XC6kcShM0f8
OQbfsh72lkbdUvW8GaXh2RNfjKp00EZdOb8XryVHxmdRLu6FFuQx554sHq5M7QnBsSeo8LbI4axY
WlqLYJt5+xN66GefnUw+GlOekmEpK64TY1MW14GxWRnK6XUwj9mU9liJ4PgshP4+n35hTtnD6EVO
P/O9GZ59Wit6jXqteouOFtTwthw9odu2MoNLx/qx1WlBHV1PeOAOlhFgFRhBVouODj/NeccWZmkC
JoK6mHQS6Tz9bKEAvsAkscHUXn6JFR5foeL/aHr6rEboDc8bW1j/dKOoNE6y07hJzNZ/N+ijXles
f0H6CXrZ1Yd4L6SDa2rw80Tv540trIpPxmaL3+h9SQ46jCWHy6YvOYTsrlupTy6O3pFDszV+yMdR
gSMmd0ZAXqP8Ih8e46qDo+bneV8WTrpPvsyO764SRAgysQNP7ktTaAgygTeyIL0xrRton158RJJh
Sl6Zr7UhnC0OfZSttoNd0pm0kHUAJQlc5GtFvYU1/sm32c4yEVmEoxPffAF1QBOOlXoNF7fmx2wb
NQC2+oOPH1GvXLV1D+uXhSOHlTi0cPn55Mn060e7NUgt7iM9ZkZjp9fXZg31KrL20DNqdeJkK2ti
edwMyEskHpjy/NmHeGKiWRXBPR8gta2uinAt5/RRy58FPRz6x8T8xYcUc5X2MJ052la56Jxhozq9
nV4JL7fiXffVv1Yc+Rn8zU2+8zZxacc/kt/x2kcsHWKfPmIWNFBYQeFySu5Ci4QkniVd95pjZo4B
LwiMFc1E2+roa2aXQ9Uf12fRI7BaoZZQMXLQLqSj5SFJvub9dQtS2u9XgsjKRBqzIKL0MJ0WU9pV
p1G0G3YmLNj/Jnz8cWb6gqOFmQH6hhJyssBLw0RUyd900S6JgfflbiTtunQl17Y2erPAEVLG7McE
g2MBzb07jvdhFztN6HbKt/OuLW/tP67NokeXWmgNiliqxN3QkNWT7FRay4YuHP6fluAsfhR0f9VN
yAVDHEBHu3r4VqbfaomOF/FbGrmDDNXr7rxfa4tiFksgUpJVUcUvRXptvG+rqcq1cZvdmaSi1XWt
58+vreA7MpUXYpK+1bm2Pe/GUmnmeOjmZa9az4N2nBY3zHy2YG7NCOYY56CIVB9v9NRN5UstXTO6
MnjzewaETn2C2NGUDdmYe6QkUX+5SK/CPfFDhYT+TngmhsDhfd7Zaa2dhEsZOh0JnqelHDY3H0/G
rNn5bpiIe4VEhSG8w7y9ctIsOviPpZNcNmLwiC42WBrK2NbLzM6rf7OvjizMoi5CC00jTmdZaca2
0b5r6MZVK14snpdHNuYx1kR0tqRzzNEOX3XrafRvgSb0B1p3FRDkK8YWQxLN3tx04Xuy5jVCBFaM
Qi869rD8oEhUa0wUaK+b8C4XVrbu4tY6sjQLSRDZNk2sTtGiehQ1VxM3Vr4WkZYXwB9vZhFJ8eUw
Gzu86QQuTO1GUOoNlE1SDh0DSjAlRIwINCvALV/j5GuGgFmzssnWvmAWoIYcncK8xssKcVPlPW1W
NtPilfdoFGcBaoSeykv6ycP01e8eLQkx4nuvYeO6SRVtKO39dwtk3seujSjrpAEO+dEFJW3HG53O
f/dpuWnXSlEra3Ge1dA7RAKQU2KFkDgSpvn6Eg5f2vhSWyurrVmabTElzurOqCZLHTRmwlUoBAjM
2fAX9mvgisXop5APgrkWgN4cMlOMQ02vMbtZNN+EWrZ9/Uet3VdrcPDF3XVkZr675PBQ+VOmZjS+
6xZzc617K3nFxaV9ZGK2uWqzlRpjejl25lNQ/x7U/flzYs2F2dbRokJXfI+RklPoDWPfRRhG8X7/
d0Zm+2dQCxMBBpyQW91FQBWRrJ3if/mvjMxP9wQ5opo8Ae9SzqFI3oyCZhthvHJ9XRmv+XFetnAy
V1MaSzJeAvVb6O8O/Qr0QZ42wsnZ/WfOzdlGoXGxOMSTJ4ZkWxddYmt33+T76A7Z+NvCjd4QuHIP
8D251fWLD+k4GlNXwkpIXdysR9+gfL6mFyYIZHO68/UCNNHtawijQpmhtHctWf3KmC6G1yNb0x44
ehIIoRzERoEtP//uyYM7FodXMVLcphM3aB66RZFsNT35en69rA7zNNVHZgMvg154msp6K11LUMjY
41bedL8TJ+pcfT/usmvvqtykr+L2wf9RXb6et7944zjyehY8ahhsDuP0Zva7b2r+IijjRVvq24OE
FHqtI54Ww15y3uT0R55bWLNgkgWt19HEjsc5wuQw+8LPzw4R1jq31jbJLKgYelpK/eSaPOzNHtmW
N0FdOZLXTMxCSl2OqsiZz/pEzKt/TA8/VlsbPjr6zwzX/BQeFCPPLDjenegadbKd9BjawOTuuYQi
T+zfaDvkWvM3ees9Rm/6m2h3F/Jt41jui7JLEFpauROseDw/qIvUFIbG/5i850Nzb1WParhy2Cyb
oGNkKnPydpitj/qgdIU47YhhRCIngl3yBeWO82twObD8sTFbG40uez0sLoTpw/ASJrUd9uo27j07
z7OvqbqGS1ncZQBSREigAeufdEbDFyonCpcOgzamAhp+q9m2ZegW+WUQofy0siyXM0QUvqHrhNtN
n7cZJXpaJT2iGU7yCEsrhLGSE17T2IeW6b16izDF+dFc3NFH5uTPMQyFOpSPDdwLxa/qcGkW+wAi
J3N/3oq0ZmZ2GsAnlJpdhlfChfkwbMSb8BIm9MNb/q20pX20iy7je83xNufNLi7HI+dm54IWH0CZ
pFitlWvwjGL/Fggrnk1h4mSL05wPUQyzdcqgiD6mjvIsqTXak8ULKd4gOIvArVv5OxWq+DF++xc+
HRmcRf2ykYVYEfDpYA7yNdoUneM1GmAccVhjo1ocviNTs908mnkc9UhUO40VP4xp4IS+cXXoV/q8
F5fGkZXZfpbZupXfYEU/7EzlslPvE/FWW2uEOSGRoPgMgPfPRM3jve5lcW9N4MZxYmxwDmJp68Et
6sR99tpmjhle0VYXelct9PiRoyD3+K/e0sbUgwlvI4Wq2Xh2ahSonT4VwKhMKf21NnzT16Lj4no8
sjEbTdhCQNdRg5je64HiJskPo/5ejxvJ+1mom2KNkmBx8o7MzUa1EvxaLD1cUtUv2oAs47NuXa0m
3qZ9erLJYPeGVFql5KbPBs4cDlqWTnNXDb3TFj8Cb2UNLq70IwOzUetUFNJzAwNlvYuTy0T5hQ7Q
+X27dI6QHlIgjed4pDL/OdBCdCAEpk+gRfw1fcyD+hItY2kzNpF2WdNGd+uLaryT1Sq5OG94aYrA
ccIXCj8PAIfJ96NbqtynvWalPQFDfzSMB1CIvXwVr2VQlkZQkWE/hXcePO8cK9PJk0hLoEzbS3a9
UNz72ugKqbI778zCSgDnSHP2ROoKJeBsFCvNQGXM1A6OSPe7IwaeaB/yYu1uOJ8rGqQmmQTZsiZA
iCbOYiy9toNShMjMJcWP0IKo3fxZhJBcFLdRtDfkvwRrfViDV0OE3Abg9UfW+WiCYKhUUGADJSWY
44WieA8oAdlS096ocLUp49o1cL4eJnPGBCYHfw8brzk7FEVdQ92rsugDorwQNBtN6bbG6Eh03Z6f
q/mSkLjAsN41EU7XiZp9tmtRXvAyHxE8W22/h5mIqK6xFZTs+byV6U85jg0fVnRyoCxwDH5w4h+N
XpzTAN2Hge/klfRe5+nOy4fnXjDQPKfxkfyQubIEl9xSIKKCsBZoImRen/fT2KRDK0ixT5vNc5rX
t0FoOJK+NngnN6ZJYIHOVIC9cOLCLDzbtge5L5NMINl+9SWxY9u3oVx9f3M2zsPfpl+xNAVWE4kO
lhq2PjsU0D/hoeYTOPKudCF/3e2uSQ/Y8LKen6mPkfk8VZ8NzVZep8g9Ou9e4KDN+qGcUaKeETn6
RuG/FJyc/k7439WXL+6Ntbm529r7fnJ8d/+u2teqXbjaJt9om3f7XrVJYNgH+223eXIuHn7+vFrL
1JxulM+fO5uB/+Hsy3rkxpFuf5EAShS1vErKtfbF5bJfCLfLJql93379d1Rz0c5U6qbgxvQMptFo
R5IKBoMRJ86B3nskSoF90ew29FWTKrzX8mxjiOjZZp2+0jm9dOTJHPDvQD2DaYDO7qBeB/9AB8Et
P2z6IwQItwSzk05XYMCq3oJwa+WzX7oxiN9BMYoJI0ydgtDg/KvnjYFhWugL+tA3PVYFwWzR0N3k
xhohyjwh+Z93/VnWLArEXLNrp8CypMM9yt8hXLoBrGQ/Nv2egnveYrGORIwF153tYnkAAE1M7VAG
Qihnc7K9UZgVdfoiwtDW6FsgamWR5Tn0L9+7Oqy4+GwWuDUxw0tn6Q/ILlxQRENEq6tuWZl7xhhB
dX7l3EzH4uzYYIxEx6AMLj2EA/CZn3+pAthMQlO0nNHF2jPoiyIUruQIC7uFJUyzzojWFoaez000
o2hoXGIdI2/fpCTbCuTsJLb/3udwvYGVcCKxQKCZrcTkrCr0ifcrRAmE0RLSILdR/H79y0+Oe7Zd
k2zCiZHZizbJoeUVg1LR76c2vS4gcVxhFL3D/Q2Cwpj/ln35ct3kxaMdTg5pLfCzIYya6BrM9q9V
eQfZ0V6BKlQ9yc7YmsAF9iX5qeviqY9a6AKTr5DjBb04CLPMaMVDLkKHCydHgQJewjA4MXfDpnHj
uEUK63cEwHI0SX66qc1+FBR4Eh3CIgGmQocv19e84DI4WJCuMqApNfn+ucv0HaTeQwu8CWVoFBuL
YSQEHHhqIzoc6uumPrHPZ58U60MaBmsOpiKRxJ7bkiHIltpKVxj73446GJBTyCmPbzxu91X01sSY
FxK3ra3dyHjaaoDkXod+ZyXhNo/IQWvuS/7Ltg+sO6z8sIWjCfArZjUxUI9n3Tz5GMuhiwrTUv6Y
gjsGrNQhsig3raDuC4KC5C4aMmUBClNC8FppVlPvs8xgjzI2tA3BqAbfJ8oR8ljiZhg85H40gDip
8dRBCbUNynbIyVbXeu3GISo1fT2CzLGfdR1YJIukoO+NraDZCUUZjFJeX9qlSyO0TRy4OiGggcGB
Ot/zknESDSgh+yEkp6ke6NIfrQOo9FqgXo00QLndc8sNSBGuG17wK9idUNhg9AEnwixGjIVMuZZD
m1XgCNGIBVmlBcJeY5L4hLXPfGq6Gz5JgzDcO38WWVXvsqRMwUUYT8ghCfbOJ9f5YpabaNyUILqt
1abgRyp2bfamQbXdeSkJxqt+5PkNaAQdc9M3D6Ahvb76BYdCXk4gL4JDBQGQ2a5bUVsw1eWRH2U7
SLV7OsLWdQsXIJbpzjo1Mf2Ek4S56QsQLFcwkf8EPNxMfZV57XF47/7pv63RNS8EJgZAB/wHsuYU
99K5LXcs+iLOYMtBUQyIpq56qA3Mw1VBtSYjseQ3YK8kWN7EvcZmV7FA8VYoFxc+hK/3NUd9PWIH
J/tbYojpj0fOBHJduCfu5It0xmh7jZShn4Nc+xZ0t2OQdxzllrFF9U8Ja+VmvkhCJ3sgqMGFBkr6
i8s/KsdWryxIgroyPhr1N6GMrUBuaK48Qhe2D3ZQlwJXJi6Seb4E5sjWEKrCuobiHjfWz5oXO6E5
r9e9b2k5k/QFXk8GLo6LWX6sRyJ1Dv04/K6zj7bdWvQjlyspwLIVIJegxIKa7HzIXEEFWDbKCH1B
DvX4McL5RP+o2o/ri1naM4QqMAJQvHGR1Jx7dxjXSG65q/wQmfROUwyVo8JUynNVmK1UqJbiFdAI
YDSdnPvyDgwhJpGhGx36wIGTtz6xXdBayFB/6gcCAeMB+smGRzSD/FOlnb1NIaD7JVZivE2gcW0/
luANTRC78VLeAVZEIKhLKv5R8bJ/HaWIf9p2xfa2kwLQNrSO/c0MM/3H3+8XOKkJUhVMb6Hcdr5f
RYN7qiPg7GnMIeASQu9utnf5Wgtl6eufmpndIKnBAf23YQZSsNuh36NE6bMoAnbz7fp6Fg2ZKKtZ
EBRDYXIWC1yzMPLRRL7fJDYEzlJwbnzVnah4RtGG/hwticTgusUFj8NILGopiD+QsJkneiCs0gcn
VzGU4zFsABVqE1N9HGCI62YuUuiJpxfXDyI3locIdP6haGlws65l7HOzpF7VoIFvGMfBbVyAvyGP
A/bHpvn9X2xClgY6oXiOzu/9mpd8EDZsupjIVS3c9pDrT2WGR2PyGK3xAy9cTJ/DLxQaUWzifD9f
IYQsmJXRCLwljnVDkCQmLSY4mt+qhjif3W6vr23ps6GyguzcAZfzBW1VwR2oCjMIeYvROZKJYtZh
G6NaCREL7giqdx0VHHBX4nU1W1PDukhztRS10czaTUUEUCR5XSIrL+1WbouF7YO/49kL5nfE2LmD
VG5IEVD60Aczd7tJSavdIYj80wNa7IUQQ990YKBfqY8sLO9/OnU6xPFszM+dfzKNO1phmA7EsTt0
8wqMHxMN8rXJnnfJ4/XvtWZqlrY4Iw1ROkDhN8reckd60EOHCvy7XKszL/jF2ZJm50wRUqMxCjuQ
Fg9EVW3sWu2b0fz7qIFHCv6DgvZEhDGLU0SR0ix1Pu2cEzR6eT+R6aSqXPHyhdwVs9RQCcPsGgLH
nKaStmUWhk0V+Vn4tbNKPPBfrn+Whe2ahHmcqXeGQdk56jXneSStrIl8S3Y4qck2o6EHTfW/d+5J
KAyodLw0wfA+czTCKjDvgNrFt+PsFnT8UDIhxyb9gC6Qp9Tw9x/n7NROvniSjitTC5E/49TS0n2N
y5yCmpiNQ1BaQ7kCg174QDCF8AACPTx85kzyqs0U4gdMsUI7OIP9MOhrjNJrJmarGZhsRc5hosx7
93kUZYiyohDP1x1h4XyeLWTm0HKA8OzowooDIOiI2GOig/FMtbW30kKYgx1IxwH6gUbQfCqpK20y
Aj4Q+6owXybJntbl+9GQm2KI7qjmrNVxlu7dE3vzEaXBoTIWHMSJbl5BxaAEFCNrhe0Jo/jGubMV
QAvKLFo5t4tW0VWbCs942MzfnF0sWCUUOLzGLD6iL5THvwyoGUOvPaE6yIlXzC09QJG8/LE3+dCJ
xxtdaldaAXuiNYD5HzytYh7eQODQf+lAgo46MRs2bri57jQXfDZ4up3Znd2PoNIShEjY1fm4o3Jr
Fk8Dfe3MXY3Vgv4hqwZ/VOm2qQ7WWrlh0ZNO1jw7FxbXkkYksI2uEjzHAl9/rz0OsbgDkYY3suTv
C9Nna52dELN3cfGDPhXyF7dCT7yiklurW+OuXzyHJ6uaPOvkS455KJpy8pzBdTc9q793VQPhdRFC
4W4MVj7fojFUWKHpjvoFBPzOjcV1LNrKRCm3ZlqOxmXp5YX9M51qfYq/hvus8czhNi2VR8mBsJ0M
f3DL8lvx3mYr8WfBlTA5DT0aqN5QGz2GWbGBOFkTxrxjXle69DkddTJ1T9hNz8YS0n5u7TXZGPsR
N3CLpIncNA1vvLAJu01FlbPysT/LjKe1rM/WAJgLMDeJUZ2Ln5OFRhMnSZH56bDtzQf8rtZtvGJs
/RY0os2dy3CMfztl6WF/A31VyWp+MX/ax3tkUgsFXH7Od8XR59e6GiCaxDh26icOlhQfK59/yrku
1vivDTy4zz//YDPOrBI2Ktd8MozGSzCr3pOfIYtu3dDYU4UpNjF8CxvNMxr9kEdrMxXzOHm+SlSa
zn8BwkttxQ5+QTZFaAAOq+oeOI4bq+4DhrM1qNWQNSWA80WDCmuiA8CjGfX2c5PQl46aUTczCLeL
0dpprCvRQBN8Iv/r6mfJ2vypIBpLtgYDX6nHmS3ErS7MaA/oaUu3TWySY+g63dp42PyinzaDQusW
2B/LRC42+2VW32Z9RlE9ZCHbaaOzzVW5khktmsArjaLNAPGBeQe8tZJosAc7nRBbh8JwAP7/W926
z1VMKstT8xvSG7NVkGYogM9lKSj/k71RCPD33ZbK8Fy5BkWcR6/JEkq6E6ZzgpJe7FcWxpEhABNQ
IXreGKnL3CPLnsSaWMOiHfgmSPin0rY7i5JO7JgViCXwXRJyo5OfpCj2VQ9K85Bpf3uhfq7JndSB
KR6dZP6uMDSam9KOJrzoPe++IPh5RO511O4xWq9lX6zmpmHHpP0irZWn7tJRNE8szy6eNjVKJcs4
wwzrnV3c6enB0DWf0XtbftHH/UromQ72/BSis4dCCMQhLvlUQlOKZCBZhshu3pqZ8Ty0r26bb4TI
tnlYezXt7giJbh3NOVY6/3bd/NJa0S6dwAEETOufd9HJJauamjXgjMKMuOG+IcH2jIyC9tgBtxJ5
h7Pe1GLtXXrR/Jm+LOBBUMSDBpqFS+487mj9QCUXWHEfsdfeIEdt0ANoK6AvYYlbS++8IQLXak59
xj8SCLFdX/IlYyPsTyyUBJieSZp8dr9SLnW7rXFasurWyb26OjhohBTOAH33veNuHHfn8m0MfCPa
rGwbrcEaL3LUaQPQ1MNfQGIAPTCL9aWreNWA99vvwoMOLfmaQWtJ+y0RGyxtHw8Hk9+Bwu36spe+
NLBt4GNBCwPX+ezsjqoUhZwuGKhPhLdRXSagZanzO4ievIyNurdD/qON3HplXGgpZKC3MD0M0RHD
NXP+sXVaprEyamiQFtSD7DQE6oYH1Xce0cVKDWdawewkofRr4wGPCizqmLMUnOdmSeyMZH7LfoLu
YYfqW1BnlefW5cHG5O/1/Vz6igbcdxILhVG0Hc5X1sQcw6tuAnBvWb58MiIboK4g0UZ3il1XPbYu
8duGb4X+t5kx/OfM8uxTahn4SzoNliv+2KHyUqelp8Vii5f5Wl68kBjBFC6vicgO7jrbU20Yme4m
iA/1SI8mNAVx899KTQTQIdtEiekludxmzjPq0TdjZ+0q8rdAqc/FArwIttMJ2zGvBqajKgyZYrGj
9r1md5VWeXn9XIVrmLiF82EAOq1PDSqKFtVspY2T8ApnEmkuFOpKp92gMO9bhf5TS+u9lkDKna8x
F3zW8C88FoJraCVZ6MLNO/xmbtuYm4HNSB1YtlfsqItdGe9NIBCcvRyDxP7KtNvU3RrhF9D/AH2x
Z/ZD89djKJNDAWUCziYIYoC0cObK1O2lNuB3hJB/jqD9+GqzO6fkfiRv3HiN6WAhJJxam2uytP1Q
qLBA/E8xbV2Tr3g+Bn1vevlayFsKCAZ4vbGxkCwH2vZ8WTw2hq5pxgzqB7Wfo5UCCvlnoOxuJI2e
e7d8WokIS4cFwQe9R8DvASaZ2atITxR0hTNfdwdANHJwDWyjhnhmfpdibC/fcPXM0zflKJ+o1+vG
F/JZjCD8sT39tpOLHNTdOikTA7ah1TXy8FaX9e66iekEzL0Vz1IUYSfNlAvKXpA35YDZgU8m1pyN
EzY+IwOyQHW4bmbpfjYYLueJoRUcmnNKdNaYrDXrAeGtdLOdEtL0RjMRT4kj3AAyN/FONtldaFsw
TkVQDWboSTEgMRTsC8Y160ObJcNKJFzwJWwudEnxP/i486Ma55WZDDYeS1lUNZaPRxC/BYZzTAPX
iJHb2yWNbpjGw3zF8HT2ZruO2iBSNBSnCXABs6eppSILGkkg3i/FxijvO6uAyorl26CBip0fSRXU
a3zgFwUIhNwzkzM/BhjV7dp+4vrHeGSRf3GBTSF9sjG16NGmpZfJWnrIbHovNsgudl2/48YKmu+i
JT3FfeDNPhlCAASb15OTAUla2OAwldCgagHj7EB1XaCrT+sbkyQ+j3DhmT9cZaGkXe7MpvQxm7pX
yWPpWPuI1RC9zrzQUjfcsXbS0Lw+Xxu7WHZVhioNeooWSiSzVBb6TqEYXJy6tAVtf3hsoveQezYN
MHX0JTTzg6ne9Yp6htW9Gkm8DUNIkxJjJbVbOpg4joCKTZAqNr+6cACgAjgi8VFUq31l6v2+ZECq
0apceRotW8I7E0ABPMvnbTLdroq4mUoGoWnsHV3uqzbeWLG9EmmWbggQ6LKp8+3iZTK7j3pCtZCV
4GB1pIEgulfRh8qyrbk2z7Tk6QYowRieX4CLwNx51EwHxTCWP9GTFpxDhAxkMVtGyhqJm9Z+adHG
+Ko3ur5PpJ3fVnal3zpWqd+YaQ6JVN0VKzfIwrrx1NUBlnWRMV/k6HiLtSW0T1M/BsmFitXG1cq7
WiMHp7L+S/rqAvQLAAv0hlFnPF86qHWBbJ6oFarSa9Utzz4a7bdRb2zznRk7KM3GayH0Amk5HelT
k7OMWYVN1trRNMDr60H5FQWR53+iwsPbFrT8gDh4j0f5S3tsfDtIVsLJws6emZ7C+8n1OMi8RF8Z
lCVh+q0gfmzEXjk8dHSNP2zhmjizM2WZJ3Z4woFTbWBHM+KtVmh+5EJVr68OIGcGq4hcuRyWktbT
HZ0dlI5KjKd02NG4fh9LDITmL516JlqQ8czL3O3KzcyWMpwJKaaDUwvTyvNbcITWqZ1SpG6orNmN
n5R9X+6qonKqDSKDdSxro6AbAZjCdgC/8RvJSwPTxe5Aj7WdtJhQz/V+a0UUJBgN6m9ia47D8GQM
GbF9OlIaPyLIFru8S017r3jU/4gg12lBQ1bQjRwFor1wRHRTFVAdCoxSmiXmpttMokOglceYZBpk
/XA6KZA6mp80RP9wa1LtjQog6oAkrqaCVoap7Vc9d+4Z1D/RH9Kd/JEKk7wWhh6/M5I4BMybzojH
Y0UE8U2lc8OTWR0eGiAE8Bwa3CjQoamJ3+A0963NKfNiookfeqnyAMX08oUWmOwOhqboNk1Yk++Y
oENIM4mysqBOhLS2TBbGUXQgmvXqvKshSlB1TO6qREuAT3HF6Jl6bAZRNZK9Wxgd8eq4MUbPRf8T
Rbc+LRCBMZp77CLpNn4hMEuWgbjBHxrb/R2JXD8k1FU7FJ+GwI25tI7E1bMAnJgt9i3DJnuiCocw
AKte45OoBjtgQ8zkV5EPzZ01ulkFXHDIm63ijWw8sJiw34nL6x+6qgfHj0RV/mwqPX3JwLKE1lox
OEHtaO7vmGF7n+3MFvel3hOg5YY4o15njrdmPRabtoww4K4jm0w719m1KTd6X0JePqmb8AjCpvSA
+qlxIHXv/Cj6vFOekUqQwpcVPEwre5oeGYNcz13KMmdjaK0SQRk36Q34bfkdMXKt3A+pbosgMoh2
lzTwXTTijOzdKAeeehxssqZfDmNRBB2Ai9lT3ofyxioHavpFPhYjMFdFMVF6ZRXb9JEEFlp21b3G
oEJklr0avaIAjbdn0MzQH3PWpvmm6fRG3Gl1SW/7zqg2tKHuP607FDtAG1KGvicmuleu/8VbDLVy
DNxM0ZzOoWJlWcN7EvD+h8TyubGTxZ3RfYvUPY28NNzT7DcYIQZ6aznj2i2yEBDwWEbpcEI6oYs9
i6tZW7tFFSEBqhW7rdr2nomPyAAnTJTvDJgbunabGd1NkSivAha6NrOVoLQQAilCEeZ37Ynnb94t
SzUyJhIpst9o4FH3d+y26UycSsCp0W69HgAXojulAEwgxQI4CXpR59Fd12JW6TUIbEGWbln3eWL5
qtoP/JXTNTDe0rJQM5vgjEAcI9iem8qHDmGzELnPKxNV0sLMjjrpm9hTY8ESSLOrJhiFHqXe2Fjd
X9O24wVwmojMrrFYaw30kZGIAGK9dwoWaNjgaRRJ0BU01MI6AcMHMABUWLgW5mk+7Qe3dAZAoMI2
3fCE5YGhZS9a321CO9k4sbbp+zW468Jb+czmlCycXNK2CC3ZhrAZg+UwBQjR/lsw0fSCAooMgtYA
PaPSO7uXee4qsxoqtH6AxzPT2ItAq8ydFcjN4t79sTJ/GgKg27Rj16T+2Li4VLU3Fbn3KrUwUxhv
bWHuWvHXLANT3R6DXA4Om0lRDTjfupoOlRo7uKUJSu+KNEg0oJqm1nhEpy8we/RSG3h0ZqISgPHy
uRl0IJxc5kjX9BrzEntwGyCjerXXKkRLr0xAuPFswhFD4jaPHoPV5zQXCog1HKL3oo9s1OCHMWV+
3cZAAnSWwK+QYTSMntWZ3PIGJCHfedtgFioWIrpNhW7fyKp191JYcsN5Lm6k6rSNbsYtapWVFfEg
qrvssY8tcDYbZSvXoD1LNYITd5sXnrI61y1gJYEjlF+t+NHhv43+oKrNGD/K5MVqf10Pgwtf59S7
7elSODk/Ya0MoiZzkt85ECTLNmP5Zq6Nki+e0hPvngVbxVDippN3lzbKaV2IKk8k6cq7YKmKDz9D
bcXAuDoC0PQrTtbitiplpAGre26hvCpHT8bpJh6/Q8nU0+X3LvGNOEhMfSVxnxx47uCnZmcOHlVp
YpQhzAJYu8mTVzoMu3htzGppBzHtAxAtwTA57sbztYEwqRpagtdti8aeoPIhEs1K+F4zMQulelbi
rhQwkSQYgR24fDJq9fdFBwQajLihpooO1gWpXUHsNq5ApuWQ/DmttB+Cx9uE5yuP76VDdGpm5tWN
ikurdmAGkLw8foBmCjKIu0lky93Q9ivERq+fooVkYgL5AFWD3hGGmGZfJynQbkkYynj1IIMsqx/C
0d7UvYlBHB7YybD9D+aAjHMwGjHBEWbmwtEqrEbHy5SjPaWP8YYVVmDkJRrM8i5fYy5aupqAcf3X
2swvirbvtXCAtVJ7GLvKM4wPDGXVbCvR0k7XwvjSp4PisAUALyalL+SPzEgZo+wmhhXrl2lvXHvX
d7/j8NXtOEYJP3poJ/79ZgIsBmaISdodNf3zk2XSHo1GERUQge03LOO5N8Zm7zWYoBmkPfiN1fxz
3eL0eWYBA+U9vM7ACzFl+rPPl8g+czMb0mFZJjy9tx6EYDsD777/sDI8fCgKb0hdrPnYkTMMtsJZ
S32oUrfjDUZ4PLffyBLPHv0/mfq3sj1PkigHTGCMkWTa5XtGiJepL4MlvRyqtmsNrvnufaIzHRdM
a/hrKl6ef6/W0Gu7yfHA7lX1K3HUEVBy4cWOWEF3z2/GuZ2Z21Nneke7gBFqhh6ArMYHvSvGGL6r
/zS3DzgnHqYYFEQMmd2OosC4Qo73gA/ePdejmVt4iZutvCyXtm0aEYTKKRBSdD55jlHFPiGyi/0G
muuOyG9ZzG+b2nm77ttLu4bu8tTfBWUMGnbnX8fOW02CkgaQxtBKXy1Izx5KLppbiYPwxpLo63Vz
n1Xq07M0fSUXzyodruBeIhplqzDHr4YYjawoaOsDZvmy9hvKJnw4NlrsFfZd3EFhbHvd7jxKfZql
gAmjTwfByTl6KutSq20EAeBbU5C8yM1dVA3EIxmrHp36KOO3vsmAosx+XLd70WYGMgyvK0xaG5iL
Q09suolOchyg0IZa0Yah1uNirnqs7VtN9u9aRY1NhHFxoB1BRBy249e6y4egDgfTryL1LCj93uni
jTpldK8hLd5FLQk9ITAMf/0nztMI/EKMggMOD5IIZCvzAdEYoi3QESfgYKGvdf61S9+v//nz62j+
50///GQH0qSSZiJ1DAfrO7yTbOO1j5/iZMecIBdr/OmXp+Z8MZMfnBgzw9Qcc8x0ejwOiJBeTFHm
tIwVYM1F1Wda01SDxaAeWhgXvGVGVbe4KTDwjJeaZ9pvLPpOKVACPbpkt5HxpehuqnZL+J0RrWEl
LvpesA0nnoCT05sJkInzJaaoicUFrZln6N/0KIg5Dk2L1sFvm/lgfSqrzmdIbN3uC4+qLXfvVslR
PjEJ54d4+gngSvrUWURyeP4TNCuznL6FU9tDDjb3IOIgGlbH2txIQ6Hb/9DIyGtDHGPL78H0nmbb
HrTLzQayFKABNND4kPsCYyQD9yKj8+tw19qvaf/SlQElEtq3kV8wue0cqFZx7mUhin6oKCqvd0ov
rX6YKUqL2l2df0/MX1X54joPprsLB7IToG/ClGycvDT2MU3XigsXb5b/7f6fpc+8WSmbjyl0yUH4
EQXSir0ec0Ri8KT50DcBGHSDIXxmzdqDbOEQne347KOHSOm0uIPZdtg2HRhIsI8vSMrgbOIWc6Ir
6cFluDz7wHNhZZSAIwfcjczLBlAOD4NH4mPU95C39A2wpVrDB3HWmu0LR/d0iXMOGQWafktLW+ax
Hj3+fISOZoKK2xov6gW58/++IOpeSFopsuTZjceHgVtRAzvD2Puxm3glf0njXy4AQM2TbWte5AZj
FOTD166MAkvfGvQDs3dexyzPSDpPA3tDTu+6/hNwpWn55nq8/LxyL0/Xnx84BeyTGMYTYbJMx+Yz
cBXWzhFdSS81E5jDmbfBr/QrHnQP/KQbWzyO6nuW30QpuhgEOiW96w8q9Yj71FBgyYsHpxVead8b
lbV2sy1+r+kV9f9GJWZBAMO0ZBgq7KMAMaBm+270RclDAbYxkGqFrghM+9kBj4gUnlt8BalI03+Y
aBdc3621XzE7j0bBezvi+BWktj0TXJiTtE6zWua/TJNwICal0AmmhY7tfLEEJJWpDr25uHhKjK0s
D9SMPakSD7i/xn23s28EG47xLvz3B+uzDXG/dSVIkF6vr/cztl54x8kvmS04w3QzpRV+SdWOXljs
G3AKplFx4xhHlyPpLQMdkmGa8UCqZwIl9PG+H76YGg8gGNGARSMMB4xRHMtJOdLZJKz2Q0W93qy9
JH63ocI5ZPnu+m9eSPqm3QOcHJmsCeSCce7RWhR3ttsNDMyE7+iR2PY3jUqvrMxdD/Ib3o6o+AWl
7TX6Wk940T3wyfBeRF34gi1MOK2VtWpkXhN3mdfUVRYkWvth1iB+ub7IZQ/5Y2n2XYTDuUlLWELN
Ew+DxNfktmb9wWrW4ANrlmZ3gZHgo/EIlgQlAcdVCU0Qb+rerlF/flLFXfrav2uaXwNmWjj2IBF2
VMEDB1AwA/83PuYN0JHqqdHCjYHYJHTgQ+91sjPoUagb00Ua8ha77zR/s50Rf/O9G+4wO+6VzQOE
sPyw2GTGG1LNwV0pI33WbS5+8DQGi7YNmnpzXLBFYw66C/xgS+P3vYRGT2k/oUiM2bKebiPD3PZk
RDsUIAfX/R7xn2WpgWCSq93otkFWtyvRadnzT37QLG6M0oSmKdA2XmqN24kmWye1J93bShq+q0Ee
RN1U5LGrLQhSBNcdcsH1gfpGT3KKz9BynblJYiRapxIEirSWGLrU7jjwQnWcryC/l5YIOzZ4K5AT
kwtcglZF6NnZiMBAAYS+JmTnhcB8BMlQg/iRV9oW/y7fcT7RJJS40jD9A4aT1on/y4In1i4MEk4K
qNOGnN6bBa3cFHQqngJUILa7rRohkl2vMTktJeDgwP9jZ5ZAxJQPoUxgJyyrH72gmPjR32iNil4P
uGvGXrjoDg7GRlzS+okpn6xOfwA4dcvaaKU8u7z5J79llisABB+DsR8fuZmKHWzXlgdi3WWj7bni
gXZ+SZKjjbZssnLSpj93dtAYA0AQ4Glgp1EHOd/rGPP6uprsRuHR0oXv1iv9teWVnViYxVO9NQdF
Uuxy4t4L+2tPDyBQjrqvtH9KsiMo2EzjtstWXGgpvT9b1+zQgGAGkFcH62I25o2+co3vYgzJpI+l
+h3XoAICQdNau3nxoAI/MM0VTGX22V6yGq9Wa8BKTQvngpv7BNKKWequPFqnDbv4ZCdmZhtaklIC
9QMzvUj8vNvJaMPTDe2fM4ruQbNSVbgYXUWqBDajP6ua7SSy7Ik5GrdUlD3qyVYL78B8qsSvWLqo
NGySFDejn6UfGK7zkm4l47i+pfZ8pjQOk1ivY4RdWslN55KHlmZ3beysnII1M/r5KRjjCDWuGGvM
2XOFJoL1PvLn61F88aD9u42gdz43kSkiSdPjq0Wj5pGu8FttxcLaImbhDNpbhIGiByFEyh3F7FPf
iyPAR5vrC5m8eO5+U/cDiBVwCmEc+Xwhoug1ILvwSaqSblQRoiV/pxc12PluNGuNzG0pS0YOMNHl
oEgCwu9p0Sd3gTCdnFUhvkyhH9vhN5PGHqMkRdb7VgjEuvtARmC2euQkduxp9o7Y1c7pX9xm37AP
17wn9COzPzQKNNmjW6dBlWWB2d1o9g+AUP2oNrzru7MU7s5+8JT0nfzgLAR9Rz65UhgZ1YMRAlJf
ZPVP6uYNiNBjiKACxvMmRJjeyGFUvtaRB0cCk7LyO6avPftMiEHIG6bXMfgEZ5/JBt6dm1JnXt3n
yUY6UG82aEludZ5Jr2UCLbm063zTDV8kRtN9qxtB+6yYgasebGyQllxxz6WQDG40tF8w1YGWz+fO
neyMho9W2jUgfmP8zY2Jx9J3EcWeXXyxnEPRV75tv2jm2gzsgruefY/ZPqDEhvdthu8hC5RADKsm
eGw17SFKwHwCXqTcE3W4NrU8xcSLzT/x2lmIFonhqFqD0WTcpCihdRg7KlW6AcmZ34SmR+gXB4LC
K598ilIXVpErf1bzDAxlnrseVKdpavU4mRhC96pjGDsIMqAlDJz72H5Ih/K3aSXPpbXWp1yqosLX
/jU812UTLY1j7PL0qH5tum+68Vu4JMid16w81CEIl8en3L4pGjT32MpluBD0ztx8ttPSaCoUMGHa
YomftN868Du36YrrXiBccAeeWZnvrGUVLR9gJcQV20bVTg1vGdAsAyqFzo/SAcoBYEgMlGRozBJ/
jGQwQmwvG14wfRxEapvV74aLSmnsjeP7f/rsEyuNQy0QbM4urypN8yQfcNKz5ks/3MT0QONtC+7m
ftyLAQSCN4npR+nhutml8hv25I9Z49zbImjRa26Kh2TnopgYbSLElQluX4P/uqwCR3f8DNOw4U6X
mHaJ0Q2yfVAgegP09LTnxAgM2+cxwEkStbGbau33TR/+4jCANx2p2DTxM9c2yEJqF1LDrlhmF4SD
8qK6hTLUI7cPVfRtGFdcRF+zN3NELRNxpipsR6j6PWo4uuo8qW/z/BBrR5VjDuKFsTvMHsq+Qenx
brAhYSh+hX2g9CcrX2uuL5/Jk/XPXNYarURvw+nzsPe0GQ9lPG51hLxGfTGAqG/eBtNAMeW1GPCL
VlKE/0+o/3fz56A66I+wHnN2zNOQAefsNub51uJ3HI2vBM+n/MOVP0N7e90j55EeM9coYiLYoymJ
Qcw5u1lGOZhfcwgHWRgYzppvxSe6Th3SRhyNMFrx//n3nlubfW8QrYRWU8BaWxw0/UtYHlknn8ay
AwwF2kHOGuPj2upm3zNNxjZU5SSLVPXbxKb/R9qXNTeOI93+IkaQ4P7KTZIl2Zb38gujbJe57zt/
/T3UfNOmIF4iuqa6uromHDGHCSQSCSDznPtcqQxJi20ckm/7DL0Y66NJX05R9tExXatJrKoBStdb
oTbd/qmsvgv1q2clrVf5Eo1DRa9ac4MwT4FT6+S9ikJcJ4Yptxe87oALshZlGr2CRl6cyHlQgNg1
ab+5Oo8Y50WWtVQwqwJtEITJ2pJzCN4zVWI2qLTumc3gi9MIigj4J5qE8U5yGTXBIZEQfcA0+vkx
KZw+Ogn5pKn96rvb9QlcdNAZ0nQgmaVbHQRW0hF8j6aOOzoe4+ikjTGiy72JoNXcDX/jL2gAw/M4
6qJUuhJL4rq4Bn8d5rEAUiCA5d0z6pEclZgljLE4WTOo6eczy8IyyvlcBFSuCo8aqvRDeUAHhLIr
ZRaxPZ1enL1zBkVlj1XIpSmpMYiSp59wU1kYffMhaRXrkE2nbjQOFU1CyUvdzs8rM/VscbRS1FUT
XL2l8I0ifqo1M6nvR82UWSRBrKGkokqkYjfKSgxlIUKuheiZEZeNEeE+pktlVki5utX9j5Wo1BNA
04JgTaEVSZZPrTMVKIn6P3EuQBzdu9N6b1cnwZubJp5BquY7RJFUpKcHX+OhUFlZIe6sEyV+lXBg
W18iE948R6C+h6Y7bjk1zdH4NY06ClX50tSk1oh9BdVoDqdYqFnMq+4vIg36TCeiaFwTgZjp0nm5
LJbFPi2ByWcg8EhVW8qgh5uXFrYURiXV1T48GTgHo9wqbrlMQxNyZSbFXmz36GyRgkOXWJn6jCaw
WH/10We1Pqbn62h6UOeY1CQnBUpjOB6YknCTBncJ7lPjHPUwj5FoKI0lZUeP30ahXaGYvz4O2lbo
bvz6QQ3sUtkHXs6IS0srePY5EtX6zXEgyhFjfE4le+9dVH0pJNrkvcs4h0zR9NpqKGAgBQcxqTx9
xiwmgbkwE4MMMKHabHol/YXGt9P6yC5tHRCx+AeCCnu6JypuQ6aBDSujkvYVNv+RuxeiF5f//b9B
UU6q6LWm1gIWRjkpkCUnsEE6OMHJXGpWGWPklifoxyzKR+vKx4OCBrMQiEy+tzyOGIPEeNxYBpma
uydO7iulM+hKakHFYdVFlYSrbh80B+4+F1PGFC3tuejs+AeGsqUM4swtxgpCNumxL58Urnqr0tss
rh2F71FaoksM715Mn+aI1GobQfDGhzUQmxStfyBr/wPjxNshN24CzhxRRdv++wYuBJWJVO7cxIoW
rktXr5GH1k2PseS9+hA26EBWOzuub3XhqRZZ7yKL62oGNv18tq7y2Es9OYB9QS7aPRoY/YQzi7w0
caJoPcEQWlsSXjL9VJRbvnlpBCMWnPXFsDzGs2+g1raXjjGITmCwokBP+72XHtB8ktSgcsAOBkIS
3LZo0l2l/vofcakFD2IbX+0q4JZjZMSTouIJpY0FcXJ0VHIxFNqU3GglS0BmsA69uFxmFlPrP01a
LsR9ETKsxo759mZU+k3LOtEsT62OYInESb8qOOc6sC1wXlOZZOStqp4UV+vmbd2Qq9eL8w6Iqsf/
glCJfaeXtar3NTpw9TtUmNfkVdc3JXdIpFt0rZjFq042VX2rZZ+1zhjExWAwg6bWCVdEEtfqgBbj
Gi0qvDEGT5wv5gbaKhV9m3OqzIgGS/kMSNkgQ4fGQ3B4UcFAztOQ90YgcvnT0B5rHY/Rjpt3qJ4s
8LC41TKbMbzT7nm17f0g0rtrq5G4GlIgtuqmJraS3Q/RaLhtZqV+bYg4bVQ5as7+bbHQeVZF1DqL
kzwmwu1lVAhLLUrlXi7NjDtU/Slyj6m3Wzdt0Tt/IOgrDK9Ji6xpAAFhLgPMFVYXs+5oFlfZDGI6
FMxiWyK4HRdPVsghb5RRZnnD3vf/rNuxnANCoxJ13lB0QXXwJQrvCXHAaUDBW+8v/H0jlNq2VHM7
dEf0fYubTjmlREA66LN6RBdXwAyaCt5jmSRj0CJtj4WXvPcNPW6NLmh2jftL7N6rgsUDuej/M7xp
wGcDWuC5I+zaaUB18EePPXo7eDvPUJutt3deoWz4psAdJasPjWUmFaeTvu1FfoIlOvfCuR9tXOBO
UxzAfv8utIndkZx1Xlx0HdQ7I5tBdQze7S8tbVCJrdcjRjYgg0NIjzfu/BgI+UbTxttQeA6EYduD
qxCFvUGOPLtG7R73yke6oVXuJlM6xh65uFqmBmRUE0MGiaaDlPpggEyyVkKBt9/EpHnofZGxIBfT
338gwP5/aXKb40A6+oAQG9xp3uLwEkYbTXLEnpGQTtN1FdNmQNSy5BpZTfReRYoBIofAxaMFmJry
aNziJcdeX5zL0/jfYUP7/aVNRMOdMT9NY1tvW+Wkda81bqzXMf4/AeAHhPKVVKlHfqhhj5p4uM0D
fwTadqL4JnBRMpjatQq9VBx/q78gd0SiOBtIavlDJa7JQRMK6/gaPb2eMYp2Lm3bsDBBszIoW7G4
LVRGCs4a0unnsxgAcs5ICzmApsRSOfQPeBu1ahljuggCkgj0V+NftL9cgohpnPTaNG9ppG37IN9I
g2KrgmiuT92iy89gqMBSEGXQQmgTgntPMZr8o8wgM5xpJg9JIbdngC26/QyMyvkEvVazcgDY9E46
xLd5i5p973eVsXjiWUBTOJ3NkOIJJc5IAArS+7DbCDBK1VDtzOBcZ80RlSPIOTaAKIQjoCQAx73k
0ecHJymqx/U5WoZBZRzK81TwLFPRosgzP6lGhCUBFGudOOAe+7EnrDY/FgoVKNIoLz08fZRmX8tb
QfefQP+4CVOdcUxe3MnkH2OoUNEEauw1mo4Yi3P/6G8kFBbJwbbGcbLwrJF1emVZRQUIkGN2UpMB
zstuUUeZkxavZyzuU5ZN00fM3A2XNb6uoN3ETNALZJVE90N0IyS/g1gb7ZqPcJlSgI7IFuOxeVr3
jcX1i2JpCWxPMjhPKPvKooprRXcBLe+RHfcCumJqS0RfjPA3V5nKDIqysoohyJDmgBLE5iB6A8jl
HvoEjTZ84320ZbwTvdHuchAwrZu4OIUzXCpESXzUt2HEIfeBdzSR3Sves9ez1KwW53CGQsUmqFB3
rjhZp0lWHT/kKN0TwG2JVui81G3Pd9aNWoxQMzgqQo1N2+hCAqNiz25xEdzmG7F6l5SGMXgsHCpE
CXHXagUPswjqp/opaywCXD5Hj00WsjLGKQ5dZTX/2IRGwctlAIrcxA00YOn+c9Dt/MwQ0dLmN+bY
uUYcPY76d88/ZVK9XR/Lq8bJ81ltBkwFyJ5TYmVMABxUmsWH35ULQVytBw0XQlkRcZskf2zbwdBb
zeqQrOat6xCwnBF0FpBWfUDj+f2Q8KyXnXWXAuM/NR61KoF3EXNch891u5e1U535qJl5UZT3qGSV
+i+eTCYmVlTNQQSapwKrKAx5XsYIQiUKn8CUAm0GIxCh+ybs+vT3EEOR0v+b/VxF4zGIJtEnSzeh
95A2IUGJ4IoDuqH6dlX/qsQ/hcLIlpdvWGY4VATgmiEMKxemqcUuT3dJYFbcZ1xuk/Y0CBuB7Pr8
q2yei/g0SK7FcK5lrwYzBx5OcelB18ZLDefXXQfnKmtbLvfoTKx9FItmt3l2o9dWiFaUAo0NPWtT
mSL39Wr6B/fM0jjbVFJvLIY2gtGjQIwY0iJuz1qwi1crOOb8n2nnmqQZxNBydRwLgNDSwOJgRa5u
FWSyaLSOQCI1NI4yODGUfNaHlGUZtS5UVBPxcQu3kTkVU9e8jGW8WYdY3jN+LKMWg6wETQVpU4Si
7FiCYjXInlRs/+sgyyvuB4Tae1U0SXMDeLGg7pNDGGBXIc0sCbQyMWFK/1BHNyPHCHWsoaP24Ljj
k7QhgExdF09s8Y2bpe/rVi3vGD9WUYtNEdEWE2hIaosyBuvWMXWzTaMcg4bVOLoM9JO6UHMEcq8O
bVAIj5Laoew79EySanaLQttMk17XjVoMxbMIQu3uklaQWplcTiy2MRrX3Oilwgs0dM0az+LRJbsO
t2jaDG76nNnCUvJKACMW4DxQNAa3Um4W2l0qW+soi84wQ6H2dhClKnEuAqWNxp0sN19CQxjZ+roh
eHa8NCTmQz1PA0AERYkWZpSViUbJ3ceFs27K4nqdVEZAyQ6SX7oGW9NbUoeJh4v6PjtyknhUEv5F
KdWHdZjld5YZzmTvbGJqP48aV0RcELtXPGUJoh0GjihA2sOz+RL0eVvFhawYS2l2eQeb4VL+Rwau
qppx2kRQUlW2xY07igYOj5YLHoA0Quur/rtK/c9JSQaKZmhLrQ4q+ukYkXdxOmefQfmliH50saun
jCRubnIp31co6krQrE04FuXkZNHV9jWDopwz0eW8w+mrhC7ylwzHKUMc7nKn6l7BWM2Iigyz6N7D
qIrcVJzOlF7peH5gAksfTF5iRMbFIDKVO0yyAdNZ/NJ5JKlXQrWDkxbDRqr+oFInzxIr4C25fi75
f1vgfU5qZ2jUXOmNGtVqj7niu3dSPivtHtI/neubqbpPc2eoWS2ci9vZDJCasahyOQmsRTAPdcWe
YqbcUSiJUWa3iQiVDbT/MKLkYvz6AdSp4CL7Pmr4iY9Fj37RATcNY1g/MRY8wyhax9WtUO6T9jCK
j/mTHnT6RG/aGllCWkuI+9uiC+/4uvosxW40VWl8rtxxx2ku7g+Du6AUfLMs49DO0MkH8ni083dD
lhihDtJixpdOWQ+9YCZ2zalwT77mPopdruYTkDqZsYhn/crb8HjTk+Ms35KQR3VNdOO39UbKIzNH
LObCbtfXOusS6KrkevK6iaIQ8sog+YSQ9KWPezmYl5tpTgazQLeEIZnqG/6DQjH1Vq6M2v7Ff9Qm
/wC1k039LIVmfOIOw2Z9LJZ2g/lHTI4zj9IQgwMvMIaiEFAg2QlOJpmKqDKC4RIKisv/u5z1aUJm
KO6kuOcXcI2QH284vBvFuXTrFdFfvcHNcKghBXlsmIcqFjJucbeim9mFWkHqlHUJvxyd0MSkomkK
PLvU8o0VKUNZG8xRledWGY0qsRrUo6uDLfQnXvnXrSDn+IRWGzDtErzG0O9DXqf2biTBUyD1FqsD
WgMOCd6Ae/+p949dCrrJ0ODqzABH57p3LIaNGTDlHV6gc3GGgg1zUIsNGGg3HYuGbHE/mSHQWbaf
yEilMJS9hhR4dHIF1KDqNgMN97opi5skWNzQUwF6wSviLjUM9T7r4Bqp/yAXdoCCCx5ZqWQHLWvr
X/T2GRQ1am5PWj5NJ6jiJEG7Tal4I/FCZ90gFgo1cmBLB3vndFcH6iwdhQGQ9ojBN7IOshjTUdzM
w9dFyPdQICD35tC/jekRBDxWBIcBvGC8h/7NOz22Q/R7FSJj5xeWPGIiWj5rmkPuhFpcedxGSaQC
sk6N6Cg/DPfKU3VL7l2HtyDAZ6D3qt1530jq1k1dWtQzXDqzIWWUhsL5jDTuNNWWUTgb3hNv3wjg
DjqtY121IJ1j/4+R9DsDGImjFokw9sqNbnhgjDE8xH8Q6t4nN8km3+uj8cob8XPhgFGpBoOKyTGO
G0vrYW4uHZLrWgwUCe4z9k4T7icyoeZJK8Gs83vd1sUXyzkSFZTlBH1FnQckEu4RkpupzYrfy1Cv
dMVtqTgFOMML1qXvVQcPPcLUItTAsENaDiNcGdkRjffpI9pVes/A44f/Wj+7D/taNEA8Z/12bY/1
ui2ynIlaN2SMAr4NEbF1w3fcJ+U+fK0s1Q5svMJtPEzoKbQ0C2T7O/mhsCDjZii7TfWWw7vBwrVF
2qRbmhnutuKv0uFP3D5gnZOWQruKflIQWhKIgdHUOTG46yLw/2MP62/doDcH5ra1FKDmWRY172Wa
oNd7wOYBHhR5QI1bsnGZjQqLx705CjXPZSwH0jhtUQkCutYbanzME1Pyv8QGtRQx5+iCXfDPI7/p
dEceeHvdu1lGTtFsltlIeNVF4SLghezUcQUab0sjSVmPrIuH6bmV9HmoTjgxieBPuH4oNaeqDmP3
onAg24/fqvCZz7ZysSvGh3XjlkPxT55MnYu4vEe9dwLjpIK7iUZ138XfnBC/VgP3tY7EGkYq6Jdo
6k1TDfapw70sPA/tY+1+/08Q9BEobKCEoXowhkSjSQJiuuLojHFqrcOwpoo+Bo2a7stNNw2aBLmb
GxeJRqPtSnLXynYnfIXCPhMsXkl267iMEaRTbM/vW4H3AevJbyWusFvhJJPXdYzlqPaPP9B5qKyF
FZpTMUtBh2LStsDVDvemad2+lMlHqD1WWrBdR1yOUj+I1OqGpEwZSy4QywL9hkhxEwUqrX+BAdJI
CWKPEC6lrUoh1SN0UwQhjX+bgRALpW1S1nyuoyyOnSDpaLFFTRs4ai8DBY9qpy4mEwpIpgfOGPij
Cz0piDpbBaiLcXH+v+FRI5d44xCFHeJ7VDyU0p0bOdFwCLVfiXvqlZIxhIvONzNu+vksCqp8EEa8
ArAB7Ge+tCujyvBZrDqL0WgGQoXayGs7PO8DxO0KGxppUIzUcdeg3aGoheF2rMmiwq3ipSGJeEBl
KL/XUZ5j1+PH0D+KZM/VjLaexbH7uQagHxPVuhry2EWiAl0eeehuBM0KCpbA8nLCOUOh3CGVcMpH
yWhlakf/rtyOW7y375Ij9P9IaOANJTMCS9ylJmSBHD4x4iMEhBjV/1cMitSFx5VSRiNxUhlhCbSf
dyIy3hfUL369PRHZ1KzCak15o5qjObxqdmOKNyMEJxyJ8Q3nA8vV1c9sHCgnwj1wn1QexqEZjNRK
QMr60O+rTbsNP4pP/yTaUW7j4V6w11fjcjo6w6U8Kk7JoFQFcMPM0DgDdy37eku+3K9GBC2kwTvE
KD5Q13GXo3BetVlib8unqhn+5PGzFepKUhTpAfDlR+hbIwV2Dx144kIgD4b20OzdB3Lrjob3sW74
4qKd4VIbe6hUuaykmPOwMwLcj0jHkbMr1rM1A+V8BJlZp0boR+hFWBeUH6G7lyfe7NYYC8bZdPrY
Fec5b/0zGCJXrhjq0yCCqyn21T8izhC64IMB5Hv0eRxreNxRs8qDF4PRzxCeuQFmqFI6ln47ALXJ
vzhXsuJo6/qxMWhPCu5Ig8pZn7ErOMjZgApIQh8HZBevGoJavtO6gtMgg8bv5HAwO3Lw5IMovJTt
Q8ZqF7tibSOCDvVYXMlAQZegooLaOSRISrcjhzD75nw4uz/3n/bto2ex+Kevlx9gsL2DUR01niCi
o8pWPC4XG39ENcOLbBwdxzAOxmZjmPaW8c6vX3kigKCWjaI73AzibEXFWeKSOCNeHpjW0To6b8f/
/HKco3M0AIvf+GX/37/4y8bYGfjtnP/9zw9tw06Nw8G0tqfT9vu0tfanl9PL18t2fZ6vWzuR6vBo
nsO9Dm7FriRFk6KWJTdrArMzK9NxnMA8/9qyrsPO5RMXy2YCQiW5oCjoX4VfXcYevsuSKBkw+Nbe
shzLgdG2wUh3lmYYRPIoxpFE7P24rroEKUU9SYqgCMzI2O9f9tbx3dm8fkrGq82Y4usEfzJnhkSF
Uh7yRq7uA2l/PGLaTJtlylWYAQCoxAUiaqooof3+0pQAshYhNKUmAMt6Ozp/jA3cwdxa6w5wFruh
52WOQxmCZobMjzLgHN/fP56enlDSbTz1xsNoQFoef8f/ArR9sM3t43duPn4/dsb0z/eAawp/+g/r
WmzZclGWkSajBJd+my4hu5D6lQBPmZbL7m6H4TVMC7ZvTZNh/vn/7Nr8H7BpKc/iaqemfC8XE5gF
7zechw1WJpCsrcWAUqbwcgUliaDKUhHj0OZ0CcX3lTfUejVBHacV4OymZT8FApgH+6zp9/rsnu9J
1zDJJaanR31TFTUwE0M08EdkgP3TeIG1kRmYfzavm/vD/eFgMybxOsWa3HdmLHXSaYqW+NDNhFtZ
x8xwnKfNL/OWFVQW1/scRbo0T/UEKPUEk3nWEbSaiKD3G3jqM8tNrqh3sENdmEPtUApEkKDoPgG9
Wc5uY9yyEMRpQK5mCpI5IHyC/AaUhy9NEcMs5SLoUUwztVeNt9ZpbMvZ3H/m9uc5VJrbaQ3crDvI
8vKfwVLLPxJdNHQJgJ38IzLeGvPtpbI7bAcoe7egdWNZKlaFgZ0SbBL4J8ZfX0Gtb9Y2KNoNBfLE
KVanxdiYzjcxa+NB7RdaCuEiIv1naqdt1Dqe/8DCmRbPtKNiG50W6/QH/sSvA/57XkxYTvhlTct4
fbiUab2sfJVMPaFzhVtAB3b+Vedvc6z/7N7TV0zfgt/YEaZfrC8QJ5emv2AqOMWjCJiDoUFz6SdZ
BlZZqYSUwwSMjOL8CyHywXiF9bfmzRQmrZPDSmquchrQhco6QdGphlxNpBl8xbLyRfSGBmbbDCCc
UcBUrjeGHsmosvce1of5LMx3YSQFRkXlGnRBoa9BPHSfGXfTswiI4MzW+IO/jUaPP70pc7NhrwGz
N4d782H3sNnZNsz//j59YVh2zrSQXk777ck6vbzsT9vG+PaszvhiFY5OK5P6WHkaFCQEMt7I6DIV
OeoS6OkKEcrppsLvbIiywh4FERQzRe826mZUx2DnlWnMCLILU6IIoowTNeRt0RtMBSXN5YphlLrI
7NFRa4C6q7GabHyTBzm8idKSVauwCAe2BfQ+aJIgnW8XZltl2WRq2eLsDAbCdwmF7ZxuE901BFYn
8PUxFWy7cG0e3Nuyig4Oyi6vC3hUTgFIKKFBrZgNJJCD1DdGyGmIjs+9ee5zlTp9+kqgaKaYA3mE
HqrGEqK7PpZQ30F7ISgm+MbFdyiha2jEdWLdUZN7kM9J+bHQDDc9qAiceFpIW0PDAyzHuKiYgi/l
WRcDQe0J1cjl8UDwAZLge2aneQZUQfHAj1felI9sEF7YJZFtxuJjgFI7ApoyGrTcArTufTvMb0qo
cMe+w7Vbrv/1F1AgHIQSjyyi5ZyaaLQNgPxEx8rRoR3MeZuc2HEZWCgVcllkLtP/1dVQ6jhd8tCe
hUw7lXxpUaZKXkmwVvS7EZde7etYMy4GliHEaYVAVRLKkviE2foIealNCzz6mf5QmENvDcJ37L2t
j9h1IjL5pP4DQiV0fum7Y6mAgZavVB5scS5f2ZzoNW9Ji8d4RQulrReN/GPax6ET53l3qFHf2Np9
wwW7KA5k1kHoaj+iPohK9AqfjHmAniHTR3Mmb0J5HuzBluzu1fYRspd6sCt0J2h0S1GPgWyWLEnc
67e/8wegE5OIKrIn+qmF1JE0qgk+QMVVbS2YCWeL0k7hjzJubuXAyDgLlYqQyO2LT0neMebjqqSf
QqfmgxukQR4KuHDGb/z6dlRdgwQf2mB13SuvOXHpVCVjyJf97MdgasT1LiratITBovseRw8DWOek
73WzFrY0eNkPBJVXZwU/CvkEAQkbvvyEMGCi3bUjlKBYL9AsY6afzxaNlGQ8OqYxfmI43GbNO6fj
FtRnvcctBtKZPVQk1yNRjMp2QqnRLAVpUWnTaaYKflm1tFWdEbanFOw61vyMHhW2Mz2NZHkavX68
hwS5pN8qyqFPNyDmiuobSHKsT9Z1Oxblg1TELjhFDhsOeKlujG/ud2WI2/Ej/vB22S58ADnJJnqC
Q36w6uGX5g63mQTPZqinQqnO5dwpYhGXbqajQDI/Bd1vL4SUxb9uRoRtMwz6UrchkZB0LTCKyIWO
UAR9nG0H7Yj1IVxKbeYoVOgmEIPplAIoSSw+EXSONrXF46XJEFjCykueCMp46LJJItEVWtMRslVS
qfsQhoEyFKqnE6hPDG9N0IBGed+5m3WzFidoBkYtYyGWFTwIA6xzO1vxTqE0WGX7sQ6yOHYzEGoF
u4iAyAoBomLbI+0xUZwYynu8ywq1i9ZAoQhlezJKVeiTj1ajRWuosIXjMcHIPvu2MwY5sWTBLgti
a/5jDM0dIcMRITWb0hrEO7//XTaMz1g09+crzvecs4AF6bs24HJ8RRoeku53L9+I8aP7rysi4fa4
kMV5giiozD3fFsxQdB17uBJl0MYZb6XI0rVbrrc0FhX/0ogivZ64lCH+dEXxoeStX3UJZFkrrzda
/VcFkU/UZ6/7x/UVG2zR8JYAKRkBV5r0MWXohJDXJxSBhwhNExexBEmkTNtGpIDwE+I/itsyKN7a
XqQ1R9Cd5DYfou772CtqhdYRDVxyfzoOd6UQLsw8nZhj6DeW5sXkD4826RAycR5EDDM55QunGqCS
ZUtaUteHthV7fhMnco/MpJRyyZLE1OOtdQuXXAIUxWgBFXG1p5zvWGaThWc9gWsCqOgWArFS104E
aHZpRjMwqvWWUi0UiiPHEWUBmT61r+S5IBacioEsSq9xUOP8Hecyq4F/EQS6qGDzn3R66BIFt5F8
DgxNOPRkFbgbIZCe+owEZnG8oL0KjUpRnUTHqH2j9ZtiHAPU3dUksvr+vRRKNPDJg9UXA2NulswB
VRhUp0Bhg3csasxcvDsUw4DoFA2JoWWnNr5fn/xFANzYoSYBLSooHbk0Bp1UMhfHMEauIQHY7ML6
828AIOjDgxJExeHlEkD3wt7TJT9GV7f6BZEFU4NYjLGOcf2cgTU6SXbjH5y6QUF0CZKVJCnKMIQQ
NLiEhMDWwdugJRYa5UX5xQs7q0ADAshbdY6BvDx8P8DTz2drp829dijjKEarcfq7bVWw8v7rnjrK
NmqDEqpYg1ozbPPIL7A6WGJvgzzLGWTGbruU9kFvFromqJHGQZOaKEhzqFo4QkmrVAXX9IvPvsSh
vXst2/Be79HgI6XxgY9YWdjSatJBtyeAmAc+Qr9qJnh+rN0WsEOr+KZQiBYoUj7iTHxJWQV6y26C
fWLqV8E7Hv0oxeOyOFWyIjbbXDQV96Bmd4Ny6wc7Iv7Jiq0snzjypLbbde+c1iidT+vgYcEWhZc9
nN8vfUQKsgFJASxUSv+eQMcr/QIlVaVFG4lFerW4I4oKAbkHOD+hUXMJVfgSyYYKoZwr9NsO9YFC
Jx5qj0UStTRnuOj/B4bK2OMKHCm1gkg+uGJriF1vJiqKb6ALhgpFxuixsKgsXUJZBOFaYLXpLy3e
p9Exzm8blpL0dYH3tMvj1RWyx1AqF2ilEi8JhkrEbmziMPKnqUKz4BvU4fq4KpaMxC/vozS2suID
hPeM889iCFHO/VO4lYTk2eWcZVLrqwWBexQ1jneVUG5dL2QRXbNAqHN+yKspPAMgQRehK5B/UhMW
xKKbY6+SCCiHhGvyzAGsliOHnWTgmj+FF+zybjChaLvVuveibJ31RbV0ENFnaJRBIo9DfpchKjbC
iESab2xcuYJE/rfmc69uq98K8us64uJ9qg6SbMwSVINQgXE5UeBb4pKAA2Tm56duTEwhD55VLXtJ
+cHooAoup4JVpznY7cQ3UUddZCOhZTy31ZJFZLY81j+fQi1Atw2HOC6w7ehyZxYclt5tXdiNXNtx
z9jhFgYajQ/oL5sUr3BSptyzKslYJGeBxR4qBNUmVC1f3ipqYnnaO8fqhGehUdMaNFrdjkmKZYjz
sjI+F95b7xG80+DIpN8o6XZ9TheCC2hJUWqBEhL0wdGsnVVeyiPpGmzfsrrBvV/Dfcn1gzYW1jrO
wt6Kync8jSJooiiAro+U+pILyqRFSRekT9Cu2W1l7iaVtkKM9m6C03POeBhdGke0xhMyKcir2Fcv
fVVLGsgKu9jp4vG+L0w/7ffE3jWh3dYVo/ZzwRfVyT/APKdNnCdU7sVzSunxOfacqtH2PfIKCBJA
v1wGd74bqfeK9G9FDVHQBUAVVVAi7lZ0jbJt9DJ0EnII1WFHNg2nGTWeNDqss/U5W/KNGQxda19W
JJfrCcbFsSisjuAed3Pi9IQRyZayEjSloYQM0mhg4jn/fJZDFrrc1PnYIUPOS0i3eqhxNeqUFPsh
lk5cXwUnLRjET7dQamdIs8jxofPiG5KvpAVjL1raBvEsq+M5EHM51VVd+g3naySpNQHfEh5yrYJu
V22O7pS7G6LocDwCGt5T9OL3+lgvuusMlkqjITYHylKfIH/vuVORYSH6ykvmaxtOH+8LNYRcGVOP
czKFSssuTKXyatntXbFKxRgkb3/63O7bDZF2nn5Q9Z0q3en1c5M4BRQn5HDXuYwj5FI8mA8zFVR5
LhHUoYO9Qf8e8O8dceJxEjG+kXnT0ysjYF2ysgaYiqtj5RZBpgAwQ9l+E78W43PiQtwiC80ueRd8
RlxdjAmagrYs5FSoFaK2yqarx8zL4EY1Gi25alurotOCJRKK8V3FuK5eekHBbZoI+ndVQ6ijd6jI
692WC2CbqOQ87sYDFIB0A2S/EgltK4L7KXlhbkd+R24ILzxyriBanVorJi6AdWziPquNZcl6FBmg
TxeP2jhaUwFK7/IilFMJnuVqtirneynchJWjcdGmSMbN+tK5bsFHOJyh0Td6kBXz6jxAubCQ3jVC
aoCYaaLWPiF4gX5fsroktNKSHNGemAsWMdWdEjzl4QFBmkseeNUI73uLs4SQ8WELKSe+a3oHx/XZ
JNhKhRKxgt6PglHo8S4aFfkdtobduu1LIRqCnzoKfQl0thRqCeuR65dcPUWrKFAjC/xXEHYb1G5H
yrEInKDX68d/j4jiWxQ1Qi4JVzLUwm0LvJhpKUTixqAM7xqvwj0ZP0bHohUCy/XqipF9LRzoUCQD
CSMUE8qgrKMGEYcPmUMlMw7lFWe5zW6ExzL5uKePpiPhHISKvlI/VnznA6TldN3o89DsPc6GKgw0
Ujoja/vNiJuUNNRPUJ8KQBr/tT6oi7vOfB6neZ7tgFJTRwT5PJJ5Hb3Zxe+2eVbADSmgWOK1J8fE
x0Hi1zrmonciMMEDsUghHHEJmfCcF4UlXCcGx4ebVIfOZQlBLnonSl9xsYprKRT0XkIIrhCNKKyJ
za468PFe7R84stG707ohi8EGl18yigIEXVApQ7RMLAslm4KNl95HIndT+MXjoAW21zS3vlda63CL
46YiqwTXhzg1gV0axddeV4OsB8G2Kap9pWT6QRm1l3WQJa/Hsv4HhPKHPMQR3W8BIsu9pYNhgwsj
qyC/11GW3Q5MhKh1QAiFI1zaEiOZTcNIgd9LyansBBPsVbug87ecmyOkSNsm1/ed/EfV/yrPmhTX
ECHhfKJGrWsFJcK6G+g4eDRYZcEvgVMMvyRO67tm3ySbRH7vsn6DKm1GVL6uOZXAmTVh4j55IkOg
SgCFvhFwbz5OqYe+zdLYALG45QUv4kC2HKfcVPlT6fl7PK1YOlr2XSLp5gCJmhAJSq2CwsXfSo2E
kp7P9dm4bjc/fxiuukFmg8opumyq9MI2QzlzbGoZV4FaywODjZzxxIz1IHwhLj/+0vRY3wVi023x
FBhZZQOmRSNHCYXp1aNrFFA5fU3LnL9PXRK6Ft/V/4+0K1tuW1e2X8QqziBfwUGSLXlS4iEvrNiJ
OY/g/PV30feeHQniESr7VsqvaTUINBrdq9cysm3A0k6n5TC2N8WojUBUTKbmEoiZ/eqSPhwwvpiP
v7Ii0X9HQRP7TB+nETMppvpO+sbYFcOU3k6h1Y1OEDbzU2c3yrcKNL1vAasXYFzEMP4fs3wvFZ19
SOW+FNToL5I3rAxGOwEmA6HkCqAMkM0+Z9inZJLijWTOkLWo7R34O5udpoFTarKsgE6oJAlekReH
XQeKHbAUwHkxeQJA2/kBGa2IJPOMOaG2+hYUKDNoIvDhxUnnLHD36UBMfUryKEfBskLWuze7myBw
ru+siwi52NDRr0aRzdSxt869yCfg2e0hgRfKHmpOXf/WE19Ld9MgCFtfW/TsIv2yhCYaVBBkDbMz
55Y6LSHhFCA76Jzxo3UXqDrxEb6oeox3s1M9jo5Qp2/1G+l/bC6b5+TutCAG2Jt4Mzqjr3+mt4Nn
ufOm3Gd39a51Qt/YiT7ZxduFc5LLbjOjbUzSw6C8CZ/y7/E+3Y1e5chP17/ayqbHV/vHLz6tNao4
Ag/BkpT4BOQelPkG3OkFaYDICrf/kiJCbX7Jr8aP2Q0fg71aUglDpNd9ESzZVwp/+o1CNWgzKKs4
yR5SF04EHo3ei30iaLBeXmjnn4ZHZ3SK3qLdBjv6o+L32/a28RAXXrONKOlYPbYnH2fZlCcOzSrJ
kR/AkClv58ANm12gfr++ZpdlESS86BqC32xJ03CEz22gwwCRhjlGmTV7q6QbxF637L3JfAqIb9mb
VP0ksl8SQTXrImn7sro8Jpfze8EsaURdYEI7PHeCRUM6bmkcbGtcAqWgAvBf3CMAWqo2Mnu+7K9k
XcZUzJQ5zOy8EkxYgfVSyq+49SkJFM/qg4gyqdsA4eCGc/ouWN2VL7jQEkJFnKBZBIzG+epWepCA
IAApVtI5g1f5xbbca4lT3Qbbpd66MSpabJRj+HLd7srynpnl6hBZ0ip6VC2PVXYz946k/QJOAlrM
gmfTJaZsuTKhs40xRjhn8V1nFH37Ft0wFMj7BvLnURT1B6QHw2fcoRwh6x3AyGZaje9WoXd3xThU
GGHuMTcNImN2A66y5ilLSwa9WGnOvzexnj7UmdS9V7Y0C273y/oFfivqmAAsgovNvGicxHllLOiT
zFEfO4yT556m0siVd/NN6YNER/7Gttc/wsqVcWaQ+whGaSxlYxi02aNWJ5SY3nUDa1/51CMuu231
sLUkJGug/vcgJFVKaInEMgQA3Ot21jYxisAmxgtRd74YJpHqvu5iBfmJZaL70aV3hYZaet8IIEAr
64XnMVJmDMMCG82PZUJ7rk4GjEk4nTW4sYTEU0RtuZaiYLLXQpd4mf3kH3FDpOhD38ARdQLE2FML
r+9UyoDLb4QSLisfB7WSBTWloJuFuv35ye9lHfRkAWI3CPf74kcz3rclaNBEu3rVpRMz3BXRD0M9
JhNyoWljH8OMqk75RG6z++AhdtpPKDGnINT3wfnn1oLQelkRwzVogY8S0By87S0eUqBraRukKTxU
jsZRv9E9yUve9cd34w71x95Jd1ZBuy0ANU6805xpm2yGUBCAVrbM2U/gjlhq2LFqTcsiF2+mdUhE
dLlr18eZAe4rJnLcGwuzoWN8aDFtAxrTnupurFI58rp3U1RkXUuUTteU+5xRnEXgAsMOjXbdocTY
nBvs540O/e4bKDU9SpvppaOJ86x9awUp2mXflfucSxQ4STYkKdMyXYWrzWuyK3ax5fYvOq1Lqiwb
yWmfUv/vA+TZ4i5H6MRiBERon8VLXAG7uCx54fjXTX/OJ+6lkMiJ2eaLT4Wa7sw+2YK39XpsXD/m
fw7B8kFPfKirKKvnCT7URejbGhjZxhcTE5AiLdJVO+ACWib6FFRhuY1o9Cig9xAzwiDR42ygBW/9
hOaqDc3X6/6sxHoD1Ar/2OE2oGmnbAJNRe6E0gOUJEEMLXWinbYkPfz77dQGt9NSM1AZ+lC5M4dP
SYAuXO4VaD6Fw7adD2rzGBc72f4JYa3rromWkNtuKJ/bUmwtwUKHKic4MmrZqcpbTfSpREvIb7qo
xAB3B/cC62hU9w1Qs1rqXvdFZIPbdlM5B7nawkYTPs3WthwcIDIFwXU9ImCYE4QPeLpfFCE7zHGG
OtC+Tm2HWDHXjrcBKDWzwiHyd7BA6vFzkx1ZUNAAjMBd9k0SZR6rTy1MDQAvBPoJyORx275kdc76
Etu+q32NPPa5Xyihj1Z7kIMJx4aO+rjPSv/64q4XGDBcikkhA+h7HsDWGpHZTEvZsHFHN9hV7zNG
4mtqY5I5vDec6iA/jRJG5AVmF2f4c4H+9D9muY+aSFqCVbDw3NsQvCtHP6S0uR2d7rU+1reiZ+za
cTi1xj38iJnOU6MQVCjzbaUfMJNqMeD+BYdu+c1XfDK52lZj51bULlaM5rWoXH0+WH1FU3Btjn6Q
v15fwdWU5MSnL3KFk2isSPU41yqsMRpuoCiOT5bckzukQAkFpWRF1dcQ9aLo6ajdQOQpcQfINIiE
VNZqvwvO4D/f8Ws8/ORXlGNXtUGE7TPf/4hBTDtvmRMdbe+3umN+gEGbCp3D21vRnORaTMBpVXQI
0RMI/3BxZ66UtLRkpIJZ4zZNgzKyQ6Sn6yu89opa5rv/McLt0WEG6LuZ4Fvr966x7e5QU/yZ7wc3
oP1m2HaiDG81Azs1yG3TDkQfKlNgUN0omR9sxm/hY/k6zo5iUpmKipirawiMvoLU/UvA8vw6xziB
btdLvhcXSJ73bbIdRM+cdRP/VHt5CGQ5NMkQjwhpep5QALbHNKSsF1zjyzXNHbslbv1T9uAS4z5N
ZcmKUfYoYyhZWHeKKPtfiR4ovy7NdxXQYZNHA2SkZ+1goYDDEIRT6XNE2y06RKILYGWxzsxwfrSR
1kLKCma0cB8m+z7aGoEg2q8u1Ykn3BUzq5JVh2meO6M6uwP4t6vw2/VDI3Ji+QUn8UBqwgb1CDiB
vgvwdZ9QDKBGJZgrXjuZpopCroI3umVeNHZmIJ0xcQQrSajTahH/BfNXodGiuENpBvZGw50ZVJG/
j933QDShuRzDiw13Yn3ZLyc+ppLWJxguRH7aJxtmk6PcA1lFChpqptewzE0AaCostrm+tEtMu2aW
i3lxloR4fcPpWXtiwT4zDqPypjU/tFlwoC6/IQoHBMRjiw6OibLNuX85G2pws5MEmlVyRNOuvstN
iWZyJCiMXq4jcBzAhOng70fR4CLPb7u6LSYTM4YF5ra7QzUehxrMatpObjFY+1AMgubTmmOYeF+G
AnScAh7mN1Y55IoqArUAwNmV72n0JLG36x9JYIKH+BmdWdhBCROV0W0a/VXrTJeJRnhWstWFkxXj
NWj4auSCECqAji2eSBhJmhWaf1qVk3/aFFo6Gm0bSn5IB/OYuiKyzMvgcW6U2/aTVJFhGGG0Jpid
TJg7iCL5Sk4DE9YCWdQAckK5/Hzn1ZDwjuI6gAmv+Nb7mZP7yabY2ftsxwDXdYqtVjyTTeU8DtTe
Jxt7Lxpfv4z157+AC8K5LpmFHOMXkJ5W0s5QvV7rcWc9X98mK2YAwlkKjJDxWULZuaM4XmAn6GI4
2H037Ftt9In8rRNB9L5gYechA1Rp2CG2ocqYD/3K3k4ilcxUu86zHBkpzZ/SZ6UHqX6iOCjr0Pgm
3gRuRrXQSQ69F/r50RZmhyun4cw+F0nqbFaZjd6H093MvuJmvv6m3IF/HBT+1uEX2fz8dX1ZVy6G
M4f5Fh+AU02eWDAY/DAUOshO+tzfKtT2jEM3+sonYJ9UYPIyLKPhYQMwBkj7Uvvk7tREnqTGAHwY
DyjpmDzUd/0RgHZzb1Yon80b+4fiAGkSOJohbGiu7SJroXhAK3+p9C7Lf/J5DWkylTQIsYuyIAOv
Z/CUyd3dMEtsp8iBSPlvzdFTa8uvObGWEiOZJQ2Dg0Vcp1Svfo5F9k0N36xZ3U7t5/VlXdk5Fsg9
AQdCwwwTkfyqJlUU1DU+pF2Gzij/HKeOmtXxupGViGYtRxBaNYA6gZvy3KNRGduS2B3y0gUNRdEc
JI9IAS3BrlwzA3Eg3Klf+PKLzxRbOdR3BjyxUeiPkbBYf5/KWyhcAHYEckSMKvIogdiOpRzMzHiF
FcxVyTOGi2kkGqtb+ySgCAUKdbGFUbDz1dJJFleDhUabZD32zM86F3C+6x9kJSOwdFAAWGCSXGnQ
TpGdK3XfApYS+On8GjUDtLJ3Fdq0io/ZMTQXRCznAFriZ3MxEjcOuiQY1oJXfF8vmqXcjkLMh2hA
p89U1oPJyQM5eBg1gn1OIlTSsJgVdKisvnPtIRpAhGwBu4LSlwQgGYquYLUfJFT845kNu2GQ9Oc8
YHiNQO2i2iaVls5uryGhknOzjTbdkGmK2yO52rNm6PZoNzZ3tTKF3W1FYv3BnE3cPPM0+2o7Rbem
mss/1KnEKERssV2HgwhlaAUTnFSfdQXiCuhMNNAut83PXC5Hf9at6T2WJuOxZAEk4SWWvlQYJL/V
QX7oG7DxWFmheVsVhRq5+Wj3N3pmmq89cH4bNZ2iZd5iaCdXCaXiroyt3p3ljIXO1Mj9T+TdQB6r
oVLuOhP7jTYDKKCGomnnW2DThuDBlmTtPhltq3cGW7Oh+lxE5Y4Y0fRcdU3kk7i3Q1oqLYYghtTc
RLE2QxDTKqvJDaG0O9BZjaT7DOxhr2k9B49ly2LgxgjEHPJeSlxSTUNz0+vgE0M5OiqgRpeWN/iM
Wuhpdjr9VmsVGmnzkObf4k6tUD4zZNkvGIs/WVtnqi+RpkARiJAuRbkNZEGqPrRv5RxC9aiPrORd
CRvNw1C5PlIg2rQ9ZKZQVW/NQDTue1k0QnkYcEFUHjGohwnS81MVI1eNpLrEmz+fHX1E2UZqN3Mi
b+K2cjDF+juRRHUGdS0gYbgGrTok+AgYnM0+r+sobBH3pCMKVMX+tXTITPODDrLTu/42dsyjcZd6
tds95O+RZyENU6FuJLg5V3/FojQHnpSvAdpzz40gJPoihuJoqW+GGu1GYf6xckFaYGL5xwR3ZWlD
MJZWCxN24EO5SD1MzjvqyISqD3bhao/1Lt431N6JkEYi17j0rioyUrYD7IYawD8ZZvmK3fVIKbLA
1abaSenAMrJESpwvFt+N6uN1A2upFFIK5BUAAH8B088/T4v3R1m0E3LHUpV+kJ6QtyIKUUSsrQJd
H3tmmZ9D5hxRKDehb9BGQay6gF3nv5pQS7B/Y3ZbxUMvmnxbc/30OuVSgywMxiHUcZ0O3XcJKa0Z
CZrza7vm1MDyA04SHatp01KtR/QCBvU5VYtNbYPbfKpuCvVfWDq9UrnXhp0XiCjQ0EWF+EdqmG7S
VW5TDACxiKgKRZc3t2hy2ZXVIOHyZtNWaW4YntoiMeqV/BADEzryUYxNGBdj93E/qT2iGbLRtPBz
o/TzjXkEu7inB8rm+uYUmeLWbSzlPJ0k1L6DKt4O4a7IAEts3VY+RH89dwT9k1OvuIUbFRL2aYBG
BUYE3daM3QlU8+WzLtduAaGh636tXQYExCkoumDGReGBFHVY9h2zsYRD5cQsphV0NvSt3WjUGHdD
ItoUaxv91By30ZmS6lMhwdyUo9vfu5P8GfS0z56ve7XSJLAsCwBW9JdQeIGw5/mB6m2jiYaqxzPQ
6zyytY+/0UP+wJUD0RpgNrSNvB1u7W31OtiuCFu6tvGR5KNsq36NkXNPULMbOyMzYDuSWgpstwWc
iDKX3nUXBVb4d+cECh0znnCjJlFBrQgjqk9m51+3sfa1TjzhiyP5jAmkdIInRmWYmwH8bWgQKgfw
qkI9Og+S4//PHHfG4kmvM5bBnKZ9ZOSjQIZcBSONkpfrdlY6kNgdf74Q3/dM6txSpOUVFv+0v8mo
NdJ5j6IZLs898dDQAu/KneXH7wKzSzeOz/vB6QMECv4Z4FU935QNQkgTdJil6XGD5gbm3p869ahM
KOPGblT67SRGNqyd7wUgaSyVAkxSc8HEjpRoCJfJGq0sKqeatduy647dUOWe0tz1aDJLtgA1tRYq
ob1gwkXZJoBonbuJTHjQyDIXKg16B2LMBwP64+BmLeRdZdWvUEAQ9dJXLS7YfrTSIexkck6aXauz
OsVVU04ZAR5AiedtOsTKDzUNpMip9TrINjlGUgRdgZW8APMnmJAETQmeFTy6F5+4SE2QJkDK1NiV
3YEE9eb6nlk55baCoXtQ2iBxBl/d+VpKAFxbegf8sJymuWfMcuSaDRuBRCS//9ISJ4K8/JKTFKTE
7EQfLcotdQPEgVk7hvbSpn9NAslZWSLOiZWsKUBTOsKKnHwwxWOdW0cfRupNAAAkiXvdpcvuJmeN
24mGNDY5WXSOwL2CkUrQQz3IxI3xpu4YDpzbGZVP2uc4FI3dX3w2zjCXK6sAv0hGDjfbbgOxzTH7
PUaix8zFyeZscNdMq02lki9CRrZKh/l1yHcYy7WCwmuI6s+mAJZ/USc5t8ZfN8bUxF2/fLjc8qTO
iztXLiCCk+xmtXcm+3aUBDv/63I5i5acRa74U1lQw44bfLxsh0tAvQHXS7Vvb20vo/GBAXTJNOdp
8r9nm/5moAYlgt1zcbg5+9xtZIB6IqoWoS4pbb2QEMjgCq7Xi7D1ZQE4ZRXpHhDA3OHuOwmEdioY
c0G/0kU7Yt+29XOUeURU5BIZWlw9OXXGiOc+rmtIBU5+Hf2aZQyRYWbU7cyOXj9yFxkD5xIXRcx+
yKNRhyW5/CghuEycrCZUqFa0/m2sBRQP5iSZb2ZMCUYRMhM4l4ShHYUGkaULXrvrp+uPBe4ETzI4
lS0Tu29WEjrFNWbpStSD9H1fojEZGi4biOA2+cq1L3f8H5vcibaMKLJrGTbjon5JVbBR5VlRe3jg
5FvCKh0SV2GuGhQaf9Nb3Om5k7K8vjUzlHppEUvau9rN7KMbS2nf6Na4l4ex+qG3UfaEGpZ+iGNw
yFCw5cXbfGatm1Rm49Zda31mgxw8d5M8vSOjjZyqHnV3whwupiZbCZoUZhhuwxYl0rw1UF+wKjs9
kD7sD2Sawl0sm+Nz0rYH1saGuszwjW5ta/FHb03VzkptYzsThslEuU4cFSUyFBAlw0u08ShXJN+k
tXHURsne6iWY1MEy81CivCz4oKtnQLMxxoxXAUZGuZtHKlTSdCrqd6HyptcUQ4iUaFRP9yPxrp+B
S1jdcghOTC0/5eS4mc1gW5KUIzIn6s6UgEOxtpX9JumJo5DbNKpQ8vUy0UtuLUIDUIdBHBTZMJDD
7di6GxKp0HEmJmABgAkAzQpIZ8tu1xjFJgoTYMWZy1r55bq3a+tqoZ+IFgAqihgTP3e2AF9gN1kZ
eGUYDjtAhEaSYoMwyL/ZBxli5dfNrd2sp+a4UBZExJDkEeZS+XHImMes70kram6sHf5TI1wUI41l
z2UPI2H5uwAnXOr22WPdKDQrb9XAdK+7dMknj2X7evFDYw29Ib44GmfzUI02qHnMNKJZ8HOwaNXY
rhbQdPjW4fwxFL+KidpTCyyo4FWyuqDLY2gZc8D+4b5fJumYVEe52yHqL+DJnXh+aUVyfavreWKD
+2h1bmhNOjb4aJGKjgUmFcBTnyCDeFO7X7pomnTdIyTlICkGlISHgFlaWobGgJNeaJiHioinv49G
KciH1m4g6Nj9xwg/VZwOYEmUMFzl1CV7jgrDLxrbu74vBH7w3S+zmjGLLcEPVsVeBK3Kemods/91
3cp/SZL/uXV4T6ZgJo3JcOsUoSdVGxBp0BzzdIb2Wi9co/u5/E4mz+5Fh2zNveUC/787nHevQNNH
7aCvBlXymSpA/AYIiSn5F/Hi1Ip6Hp5QsSvmMkVUrCfPMDr0N/wo+P1vlhDjljI6ejgjPJ9EWNt6
Wkww0iXHcN7Iw/fZ2KSQowzCTR77Entvou+xCAewdqowGvSPVe5G0yW1ZA0m/RB5f8b1c6wkrt7f
Sv1OS4+pIWpbrn6uE2vcpZaReOmZw5okvcXah56C5154cy45/UUGdGKEu8OmsUzCAEMSTlI9Bt29
at+NMrDv5c0UuSxsaVE6Q+imleRc/4Jrl9jpjb04f3JjV4ATZ3OLG5s0wWYeQQUaR3fdEN41ZPpJ
WP4vEn/QFEPQDExPYFLnzNlaa8dxgnjYK8/gfVBNAN/mxLUqvGL6THC9rG2TU2PcNtFabVbLFMZs
iIGYD4pVuYPxDsEH1yC7qBX0F9a2CZIsUMUiFUCRjXu1BV1RYfK3Y46mVpuQNDQZDa9IBZfW8pv5
fXJqhTvVmDzC/CfDpVXadwGYy02CUeqHJBOYWUupTs1wd2M3jPOkzzATzsU2g2AF6zvaaJZfpSrt
AL8sxntZaQUfTLSEy9VzshlBCBXaQ7dYVd/s7lNtb1T72/X9Llo/bgPGxNaYqsBE144QsLWhtF5Z
6ttY6LdMebpua9WdBVoBTtqFp4YLHAXwo22v98wZsBMADb8ZdOOtiWN63cyqSyg6fl35oEPizFRt
maBDCTMGnm7OaNkPXaV/amGJwt+4uW5rJVygKKcuexwxDyw051+oSWK9LtKmcQxre682lTP0d1os
4qJdvjO3yc+scAe3mPQyUgyQ72fNtppb2ojSspXtDQMo0C5gAPWC0HMyp3hKAxgwUuYCMERnRffL
7tsMyS+AuT4illNmBQIM7ko8UmQ8U3QFtFULfc/54tlBZGph06KrS5A1yQEdTf2RVBFNin27r4xE
0FZe2Rhn9vg7JQS7XSDBntT7mKxOWLnN8t3MUoFflxBZKLKdOrYs98m5LSLTzFgEQ0q9q3QAOZ3W
3KTMS+1nMvhqXVAIRo/Jxpg72nYWHoGz4AysHLXTX0C4cSA8jIwBTEKNM02HDCNkKvQdRGyza6/b
MyNchM/DDq+j5ful0uQFIyYtEpvGI9szGwUJkngdokmkDMcSVS+Bg//FOOiDoDGFOU2ZOxMpZPxA
OdlBkAJJo1GmVIK+U/xS6EcmlTQgO2ALaCJCzKweFPuPVW7LQgFOHUDGAAWrzldCt1AdPA59ud6E
Ja3y1E8TQT6y/iH/GOT27BBoRS7NcLNhELm7t0eoGAoeMKtLqQBtsUicAJ2uc05NOgmqsAK6YhFV
vRvtaHTlego8MEvm7mgXFcV0CtQlI0x3Gfps0l4vtX/hJ8hi5YXyBd3nCwI7s4UsxDA3TojnbRCq
jjrfReXPv4/Wp0a4PSNlYNucoXDgFDWAnelrpm7kwLWJMzSb65YuGTsQAk5NcWvaynbTBBn8MUcP
YgMjNJmMl6g6ju3GHlM6VF6WHqLsXZM3MzSUgJ7UaAyxPfJ2/YesxbzT38HtnzZGryxr8DukPHQq
qBDI0PUoE5rYImbttZ2KqWk8tQH4Vi76iynaRkZUq/AYaOOp9CdVwtivf92dSzXKZV1PrHApUWRj
EFzPYCWB2JDC3HF6t+SbXr4FfDAwbnuS+4G6j9ODQsA892akn8H8ziLBz1i7uU5/BXftT5UMMrZO
QfCJPTLhc5ZA8hmAIRFqNqhbtv/mdGDiCL0/cHuDmPr8QkGjNMgkAnvzbFduxgz0d4j602gN0Sv5
UtF2WWA8XjUNZjR8x3NTWVJHaRVhgQ06u7U3ugZFxwwS7uldStHkobU3ePENKKyyz2Y7+fE+efld
efm9ehe7ygaX2QvwDnt5KxrbXd1ff36Yxl1pqKXW3Tjgh9XWEUypVJt3qSZ4syynkk+0IB0LDJFM
ltcY911nbQARfaE1Tt481zJiRLJtpxtj9hS1FlxgazndqSkuFsWY/h9nDe60zJPRt0hVUVtQZIEL
QXkNkq50hoUynyhTapqKukmrN8epE1x0ScYxj/UeJuJkZzS3ke4N+c9IBp+h14Hjiu2V8W/HqLA9
wZi+DN7a0Mfh76quKfIpUZZdoPuy5dXQeRWZ+OpgXuyCL80RMBgBbs7tAkjH4OWQYBeUtL5hPtvY
tss+4s3L5ELoieYu8MAUncicULYtPUlwH6+F7P/VIvlf89zOkMrcyKbFxbhqHBlxGpkx0W/i+d/Y
Qa5vgawJPJU84MsyBzlhMdycxvvYdPXk3SzvDfV4PWKvHdvlRfEfK1zAllVpwIQQrCSgTjKlrRmC
u0MET7oEjGJbAHahLdppKgZStPOoBYxJR/oSdXrbyu8kedOMI7Weg/C5m6lmlLep/ZDDvm750GW1
RSdtzbwK9ayF2g1PKAiunJvPJjOMFEjVOOp4z0DfP5JHEr0Y44dafANMP5pdZt5YOBTaPRj5ri/w
yjFfykeg5IUKEMZRuWPOCN6fiq0zp5GlX1ZVuyEz+n9hA0NGACqpeOviwXbuX5diCnmyTdROK4C2
lcnwDZI+Xvdj5U4FaTJK9Ugd0H3gaankQTHTpo9ax4gskDJ786zTxvrsYo+NDY0twRW+csrOzHGh
y4ymXI5nmJOGxA8k66BJI2165PTGuL3u2dfVxAUUQN2RXJog2174T86XL7L0vgnsrHWGm5JG/uAE
bkkNjLe63U256RNnpqX3brk1NZ56J6LEAUuL+5G76V5zZEreGoHza2t98oP4uxSwS32YdfyguQMr
4O+JRC5CdtRktA8PVTP9iwcxFkBXgTsD8TfY7c8XoA+NUicF7CmYh6OSk+suvP5gr9HWTunbkNOS
0HQSZE1fg1qX6/7HLBd71KZHeZLB7HPujTINQQcBvkoQZO/0h3g/b22/v82gYG979g+U6HP60979
ZBAsohoNffZ+V84uRCqcwLu+IdayWKwHiFqthWLoQoUmbGMZvUr8sOC75Ff70G0/uppaIKEKAcaj
FQX9i5PvRDMJa6Hi1Kx6/hkwrScpswazIdMgpgpw48t1x77wkpcr/scx7kNr8mD0NYGF8aN3ta3u
xXflXfLKvsdOcDRQA6bhUX+tkE4CjuDeRF5KP/+fP4H76HmVGmEW5q0zOYx2Xvuu7HW3/P6QHz7e
qoOxGV4CB19aci1quNOtJdh0a2ils2/LZQ+2GoborWIJpO1hvMeEtFNuDXNr7T5ey42cQKeeSj/0
o3W0N+Rxor+uu7/28Dwzv8S9k9rT2ABHpMdw37i/t8Bw078rLuaIaPj4oTjQWvY0pxmpgKPuEke7
6GRhyHfBOeM24iOcnYIIIZ/T1ukCj1W+ocaoji+zjS4ao3J7kMIbtA7lxLFaR/4RR94oagSs3sEL
uTPYi2T88RWEqSKVSQas+9zica21NJV1iqDs6PVG03alfQ8BmLADSqi4m627SvT+XbtQwHa5EK1i
vknm70gJtBal3sH+YNxaiRuC3A10TsNfT28vK31ihjvDA7hXVUxwI3RICGF1uYfuzYfURE9KGwhy
7S8pv4vTDEQraEdU8LTwpK5RAUohY9lL9n3gtG60CR4tL9uN36xvykbb9rcgIzkUn0fjF7IOH1eJ
z9yJghX6RXSq1iPmyU/h3G4SRgbQQrdQDsWx7fEGxtM08YHlT2BwbBwMaG5kf74hO8GBusBqY8GR
84BiFHoE+sWg8zgpcqToCRahnZyZjBtJtZ12EZMc85lG8XSPAuvPttU8lYn0w9YCNkrjOj44XuIX
rYxMarS6nnCs1PAQyL/74Om6cyvJOUYjlqwERwaPKS53lCfDHsLlglSjaQLZXVUSsH4pYZY4LA9r
wbW3/G/cdlrw5ypwzFB2uFDmBY1OVBAZPV3ID4OJ1j7WjeVA6gWI8B99JarCL0nVNWtcIGwCpTHD
eMFeFaFTZIe8cYKAuKX5lA4MzFgH/a95sTHLi54/VGFlLKrMj1MCs6MXKUPAI3HmsQbvRP0lySHa
k2vHofvMgtDpU1FTba3ZYCOPQG6JZivwXtyVm+hJ30KAgTkK5BaNOxUsv6paUL3xZCjHZJ4EcQRd
QtP8p9GVtEl3tSbIb1e+69ku4lLpJKzZhJG11snadlc0pt8yzZswgZti4HyK3q7v2dUzgS0LtCfg
8IB8nl9wjCjh0A1li6sEA1Ep249yJngZr62pipFsDGeAbnWpjJ/bCJNykmWtap2ynDCcVNI5AOSy
sbw0KG/7orgJMHAt6fGWNDqdWecs4lBDozngExAF4bV7BdhWzO/jarkU21PBRqn1XdM6hWR51dg6
uh3c5lO2GYMRinuqj+kYnwxHpTSdXNY2WTftoIFNa6uijZHsQX6D+SMMTHcgLwx+JMXPFM1Ko6uc
Is0OU2wNVGozNM6JIBNaqw5hUAGqligK68gMuEwo1TFJHcr45Ur9Soa9YlO1fausTRc9gI97LG5N
uaXXN8cagu7MJnfqzcBoZJnBZshSGgN1UGiSEw5erkm+XN6P9kHJIBLSAZ3od/+iLHxmnNs2URao
IAmG8W6QvrcsuTGtb0xpvSTL6RjUVJ/eBe6uHb3TJeaPXmEZbGwXdytgLVHjA0FvioK0qbtmaNKh
drVmK4cJ1XSUXVoQKW1iCdHw9zDdEvu34NcsoYYLuWf+c+9c9MWyUB7xawgYeuxx/4UYNlx19OYg
9UjwUBevEIujRfpSZ78l6yiwv3ZVgxsLwpeok6MZz4VCI1WaOlI7rL/6rUGWq0fPqL6o6s4waUN8
OwXWUNSbX3tKn9rknht6rCjVqPeIvdkx6n0rvpkgfmNDIG6saBkKItNK8DsL9py1aBo0KQTDhqOR
8rVgVbWzW7URhJyVTXVmhDu3ejxIYbnAJuM+3IUhRvKNx8aMHXSSfIhTCo7sygLCGtp+YBBBgNP5
TZO0JB9n3Jp2LHtEnR0rflHi+FtbWv6UIEFQqt31fbL8fm6bnlrkNYOQtilJ3y2ITeB5QSkBTZ3Q
SbN/UeGHGaCGlqxAAUHP+SUiQbwFkr4A80p4koHQaf4hy4KG5vra/THBHf9A1apBXbCnclJsURil
5ugvsIMidMcodlTp9frKre4M0A1BicBEp5iv40BuCACysoZLBe0lzWfBfRNvMKCsFX/PM7ZkUye2
uK3eF/bUsAG2yFzKD1NbHezYfOxme1NBGI9qqnRUIY5IFVSU6ciy6SFAvcerjegG+pvJfWvl+ffr
7q+9Mc9+E3cy7L4aejvGbwry5Fkr2Y9cru6yLP0Ihuf8f0j7juXIcabbJ2IEDei2NMVyKnmppQ2j
pW4R9N4+/X+oxTQLxVsIfXciZhajiEomkEgk0pyDAmDs+04v+J4aR9ZEMjz2g09ZA1z89e9YCQlM
E+lYvHYx0wy83nPLKgIFbeIlWutyyevL320DVrHXVOR12F9CeGELlnKYtC/yGKUv1j2G1xxAdQYu
cIkxKWTDsVqq91u4GZ36dnJB6PEoHHko0muHdClbPtexM0EKreezbDn21CTaoCK0S5X/ZSmXVsbE
C3mutpExd9zX2Qmz4nsJ3GD+8KK3259vGTL06HIyUSS4GEyd6ixHyQ9ywsA2RE8P4l2OETZuQ+m3
V7lwbgtBzLEhajeECsjs7M74FGnraWOD7LKvPwcUCHbJGyCmtpKB0dixcdL6tZa7u1Y1XwsYq5TF
p2gUndDkUYiu+qnFRzHnJkcvxCBSfJSoWrJ+JAjNasNLdbQqY+hnGDnnY812lovNbKogCK1QyVjs
dkQZoXGGzsnRmvS/7Ch2E52MGBFhK5G9OGTVEKFzsixsqhcbP88sFX1sscS5jtcX75+g+e+LjF4e
aX43RjVmJrI/RJ3uAKHUGhs1c9rxU/F7zuW45luABP6fWsx1XPW0DtG1iwOhKEgCWKJZewIGxE3R
ub5+8w9dGup/gthbOE/BYK6m6Eam4VuNAkQiOmkDVjP1taSObsSHofeuS1zLUiLKAOLhDAmBQWrm
Ro59NIF+z1FM6bAdysGS0BmSAcI1IfkpVgZb0IqNof5p2y81+ytjEhmPL0vMTEcDieH1j1mz0eW3
MLs6qXIZZymu7rqPwJWMVgynLxXqkJDG2+ui1rZ0KYrZ0kLNEyMiEBUDriTpJIAMtLtoApjrwMNh
4WjFDgePbTHIA6YRbFUSbvISxRNF3mo6p1S49j5fbuQFHAWG2nLdhxgQv3htSF6FHM3zauMKwHJK
GtmOJTQF9po36Chvd5GrhyjBEiBP9oZ7fXHXTie8OpBkDRB8XSDPGGLfCqUKM66D3k7yytKAB16b
6rFvPkIJUDfZxLuz1qIwICChSQVYdTOO57lD6BHwVdSAN1VG5dms2tCq8wjoOmZWOqUiA8gskDiH
9XI2CIkWDPb9x9w7b/zSCSERIyTpHAUI6YZknj69Bf6JjF5TB25b3cvik6F8meLm+urOt9WZk2DE
Mp4cD3nFSBXgKqhRvhEUz9AGjmYX+zdLQFl7TlGg14OtXFSBFCh1Dagppc9sRXKl7jkSPCJsW/Ry
JiGvVeDiLEIcCChxywK3E8ylzN6pExhIDYpskSQhIdLbUUPsOnrPhZBjl2srtxTExE91oWZBrQOW
kRTZYztlT0r24ybjWRfwmyKcmYvabOYxJH6iGB3gPWjzy4BHKYGazMkhre3OUsSs5cLsVLFJyvSb
Wb5/BoGyHoKdh6h2G9hNeVdKv69b2+rmLBRijNyMTbEMfWzOGO+lCnxuemH1BgoMPDJxniDGrAch
ktsuxspF/l4ynrvkpqofdMq5yufPZQ8PWmsAo4bqzTyJfL54QzQZkzbDRwWJAXIs4a0oSiBWZRxv
vGZpeA3CO8ALAmmUMWmfiupEdLgGI47IQcTMjxU0UvR8fW8ufT6sDaUYzBPNBZmLOozYRHrW9kAC
Aufde1sqnox5WAE8bKOKBsyBHvv6Q+nRRDFWG7MN3ABHyigCO0GDPedTZo3YhQVWqDI3gsMLs6hB
SqH1GC1PAao6NQTz9t1gxQAQrEgONl4MpmFaPgdQgFnAM0eTnaNl+voXXMRO32vx7wOYY6GZZZLq
MyqSBibprN3E+iEDZDXSXEEqum2eW3g4XRe5ZrJLnZmzofp9FBQBsCLNatiEzUcdenmvOFPzcV3O
ZQaX0Y05Gyre/aEuQbdRBbtxBsqqogemsV7tA9CBWkggOXrzoUyx1/eZG6HSnCgZZ31Xr7ultszR
IXEnG/28wDXQydAmTtCiQoy/k/pZah8jvWmG1o4xBdb+NNb/Vt5ETwgI3xQ05Z0fWUMZaUwUyKVS
tA100zJzkLhGj43hRNpH1DnXF/sikmDEMWtd5iDqFgjEBXR6zcbS7Yi2L1rgqqoIfCXz67q4VRtS
keSbq3+AdmTys0BljEyjLhI7bg1nLJ28OE2iF428VuFVtTBHD2xqdG9edAPScMpbEkJOmT7Oh6Ir
PRQ1HaO8MWoOk9yqKBOo/gr+ReWfcX5FlVKtikq4AlGyxWCrCE6K3nf/d6jcXV+8tasQjZpoSpY1
tKWyY23haAxNO1aIHBq3UR1Nuu/iW1HrbV061j9uOIdhLIXNH7O4d6UwLgKqQ1jW1Rk61CQR8zWk
2cmt8uMhR0YU8zqJ46kkqQRRSn/Sx89EuBMnHo3XmuEByxsRHuJ0gEQyuyTVBsCJIxhEgTaruM3t
GdC5kAXL/J+0WUiSzxcuAg39ZOaQFDSNJSipJfmnrnu7bgpr7n+pDnOOorIjIkDcEBWT0CrByFGG
lqR6kvSUjqVVD7clr3S/uoDo+0S2EbUVxBPnauGyCdpsBOTrQE8k3xTiLgT+Om/YiSeFsbpx5iUY
0LZuAx3atIAA/T4l0z6U5NuE+jwXP+8Ec4kbOLEY3YQ+cEiMq6WKbEiRgcmbFMFChfRXbxaWViZW
S770RNiBd1PG9aPug7YDH7SEEc+K8w0rRxqfgFkDjD1peMkxqzoU5TgW8yfo5EvW3a5yCnXX4Q0p
6p/gNP25szfAVozJDozf4vnIHDS5HvJ6ml8EqQqgrlDYoHrxRLRhawr5IQ00HsLnSlw4LyyZk8hA
NWER6yapGlpFwW5Ooub2muGir/L6OZi3iN1CWSaACZhbhsEjdW6VwNROxkr5xtd8L4JTihaWKOG0
tvFkMDZJklDU0xIyph7FZOM91oUj8qeb65qsWL6x1ITZmz6MVQUjeLhGotxSgHQGdGjlUWp44z3X
5QD7+3zFgDEuSxiBA9s96axcvKXhro0KICFxosXvSRl2a5ATAPE4/oM2CsZFyZj0K5UKz+qpQmeZ
1VYjCtQUk8COLw0hdUwjp7mbtqXp+kD939F+6HdDDXjgIFSyLQlbE61emg6WtZ7GzmSUvTdRGm0g
rf2bibGIDkNaZndGY/qpG1eRmBzCYQp0K8Uoc+82OHX6ts2URASqGhpS4qSQLVWYhle/n8S3KKiD
oxkW4/sQJLp/H7ey8kbaER1CVKCVhTHPAJUtSfvjhzGSromcyo5gdJlXFEUGQLMh6NG4PVSt71V+
o3dHs4oFsCfWgPvwpCCgr5XagdazKpFIzfKcvhWjIYWWEPhphuYVudv6hZxt+qiKTM5RX3Ms4GKY
0XzRuwdOG2abC1yDqQSsTz8DMrHqVQhfC4KU57Egbmo8XDfetSOylDZ72kWwEERtOEYypOllb7WY
3xYaCnAxXi5gzXaXYhiTqmMQDpgjxEjKHym9j/2Hrv0sc87SrYX+oPXSZQND6ZJ5gcFU+So1Faoh
9C8/C8WRU08htzGNwNFwECJPz2/N8k7T7q+vIVfsrP1iEfuGBgneA4CEVf50nWrl6UOCFhatA1gN
WNPJbS24TWgL7Y4jeGX3TElDoRWQ/N/k4+eCjXJCKx5B5r3Vw0+Sv08deBrU+6B7bsEdrwWja+BB
EMTqbmhOU6ze4yrdTRRILIruXf+W2V8zTuPsU5g1aCojERoJn0IwDGIpueoIKrgslQa0qHm8A68C
Z7NXAikojhtqHnkEeCDjdn3Nz0KS9ikSt9pjnuSuYRSxrab+qRXyr6Btt/VYPxaEx8ry3frEaroQ
zEItqakU98CPT+0un3a+mCDYMVIASwqkuRG1bugRAsXRIZpqPd/HVPAPIihQQrsravrlj4oo2E2s
SRhDT7s7UR6jbQQk49wCElUC3L3Wb95orA4vXYAheSsitNzTvlP3aGtL7sQIF3IW5JwHypoJIyoF
+hvYpUBo811+WZhwFEx1QzvgAEhC14GVt70RjVqFVyBvYImP3aqKn5CRuVMTD2jSmEAY2q/rBnSJ
9i0jH47ua2BZYDuByHtuzHqg6vVgtqmtjc9qIW6olL6YPZoVouTRrCnonEU7ETpbqitLosMdOlys
Rg0fG/mRtNGNLz0NegEIfB6118razJPRQPbHOQOBDbs2RuYrpBJL8D2jKxwxO2oUoT7dIrdk+Tl1
i0m0ovFjAPFuUn/6pfp4fWHWDjl6NAl6bCV037LXMaE66JNCEXznQvqqKNQza/1Fk3iViRUXjd7/
OSuGNAzeCuy900eDppYw67GfLE3edDP9M/XSlnIiv5WNnjOOmDMneAyDg5WRVEs9urWNEf3fAKvB
y5v86nKnkpx0wjD4M2k3fmsBj19BkS8BMTRIYZJwR4OtiB5N/L+fru6cyUdaQ0W3KMpATIwoJiCn
wsFCOk4FEyjdtmNmJ4N9XciKz8DOwbnquJWQ0tXmeHtxvITERIBL0c3rbG5un+Z/HjzLsvf242ht
qbXdciLfy81EzzuGtWZMGJxrtn2zpZ2uDCVuJGAeWVLoDOq7LL8Mzft1vebPPneF52IYp4/wUSnr
HGIAy2315DRiIuy6hMtrZZaAd8/MaiCCUuF84TBNizYDdQYFV1p3FJ+zyYmzxEsm1/8xNcq3/8Gz
kqChXlTYapKmTT5MAf4nNqPmrsnCGnVAtIBfV+iysxZilt6EWbMoENROaypUy0vMsJUdAAGFEWjn
9DT5X1UdbkaBBOAgwnudl8NbW0zUr3Bd4tKEk2euzDwHKgiYl+Bh8WQOuxsZU4oIjvzhMMW8AtOa
BS5ksdXksMe8Dw0hS5nQ0ylhkmo4KOHB4L1WVnWa5/1RBTTRp8zcGjHVkNvWEHekSNpIwJnTk007
npLmPeOBWa9fBAtZzCkeOlKDRQuy8HhFTP5XlBCTbzU/t4n+MSHBHQJ5ae4efbpuMys64ilmGjKO
AUg7WaQq2TTCWid5ZvfpVwACMTnDzUwsMdrrZuT+D7KQZpi5Bkx0PjLOWeirNAOdTAZAcvTnEU8G
zkqh2rQG3NHPC6rSPHqGkEPCZAmK8OeHu2jGUg7GErJqTwMjBdAI60Gyppazfiv1p3NBzJkrlLHS
kgGC2hTIvTdT4Q3KH9lwwdWT6S3o4Q6ouYjyS57vjNpteePRl6EqxAP9A0B6GNaBxud6ZqqZBAhG
M9tXe2eGFG5Cze7neqj+iEZgW1b+xKp3fR9Xzt+ZTOZeU+DN5JRAJmaFN2a0kVJ/qyt7teFV1HjK
MU6lKBs1KoYKBXglskCSCqVGq40/JRW8N6SzQ3ETGm/Xlbt8I58tKGFSIbjLR3QJQblMR85t39TO
RN6nmuCRD9yPavdzaQhLMaKD8AC0YMz2jYPYVUij4+Gfh64ylnZcHQVk+uJy2ACw2RoKHgD72oFf
SmQ2DxCnYdbrYga24cKrh99CChBoQ9uENAUtGC86WZUm4+GMcoukITA7N09goUYUOASZ3Qy5M2a6
pYK2ORxzRw5eMoH3SL/Yu3keD5PTM0M0LvXvPt1FKOT3ct+1rSSg3GoLmHwC8Q3VZDsSb4zoHi+2
63t3EaHM0gCtAHZghHcX1wMNMV2V+JAmmL8xFmf3hBMCfV9kZzEQI4G5FHxKmjKPUI/QvOkz3Ca7
zbT9q3jCvngJ7Y/Oim3NEh0s7ubHPNiQrOlwKRimQnAky+f71uW1HpaAjbcyES8hZB+aU52/RGOE
ijYQTupt0f+YwpwRydy2SQoWy06GeQTje4Iqp5hZAKTCEFMh/e4MkOH4nLN38fhhBDKrCyj8psuQ
t7WG4WTIGwUQHFL4U1fJyGCuIX8KplSnkEHhkv1gA9xOSwD4PY+NYM0W8bhCpgaJTlgj40cwE1dT
OYScqnhKFPAJ8vjt1xfrnwDGbWhxM05pPgsYHpGRkKR7Org/P09LHRhv36ijEsUNRBgU1GlgBJoI
z8Y4y8RSoedShKzOvEw11SwSvIjm/2RT87DnHOXrhIkG/EHWOiAUQYeotgDqWFUPsvZwfZ0uxw1m
ozJQsFRMABxexDa9RjVB66CF9ix7vzonfknA8OpJXrzLvHpbbjnyLu57Rh6jVJmprSgXkNdtpEfp
V/dLth9igEo78t2xP8pH3UHnusMROnsY1vctlWQsmjRTTNFghpUMYicoVbuqnMk8dK0dEcCp6bd0
JphFkyOgSQG0eF36qp0YgII0TRV5QBaCVApiLdYraKz7N2UKhICfvqG/V/Tf7zOnKei6LmpT/D7o
sm2idBiLtcTpJuHxI/P0YI5UCSBVdZxdXA4Ml1Ta+iKvI+ByAv9cFRZStCKtEPUBRCDPoQfOe3g/
HbvtJ7jS6FcGGBVtk26K55KzgFyxTGAR+mY4DT3EmrI9PtynX6IdWikiwkP/BkCudPdsOqnKe2DP
63VhlDh8Emg0EGawL5hWbAURtSTBmkxggKmfsjd6xk351ThPAJe2xluKsxA4ADR5Fg+80ZfL5/28
1AvpzKVcmjV6InwciREgfNTNXxqrqTBB6gqe/Eo5R+ByYuRbmvqd6llhIs/TUMqnOQSIjuVX+SLb
SIcftJ3kDQ/5r2FfWeijOcQiYBeun71VNeeOYvBN4B/MAJ7HHkY0DVM/QM0hzi1NdQqUGaJTpaCv
eVeoTuSfSl79c1VZHaV9gkZFXKLsM7iO/a4tBCibpuCDFN2stUovO6gPidUfxw3wwe777eBF7o97
G7DKS8GMb9Xqsik7EYJj89SI1ig9EfQtlirHh685gqUYxptiL1EnkCFGlN/0fq4f/b2+a6ux6lIC
49IE3fdlH/2eFjKRGK7dFxty11hWcKwDR7MM67neZt69slPveOdi5XpSUM4UgVCrI5HBolXIQ0HV
qRpBf1E/S6jVlOBD3Q3my3UFVwIgSMFlMLdKzIhq51apRKmpAjEVfo64GYontIpRvqacbO7KPiFp
MWPVICuJLhTGYYt+pSttBq6LyHw29XuRcvrSvuFmzjwYMpAq3mOY+gS098WoZieVak3zlNqHwTHs
YGveKpbhRY6/Ka1mEx5itzmk9wRTfYMNzJyXu95TTxpeGpmV3tW38DUH3yWn0+Rldr6TgUf2nHDW
4GKlmU+c12jxiqNG2Aho6KWApzjF/SHWXMX/6XGACOwhHtwYmJgnVs9FdIEkmVWfgcgqOorJA/kx
9MX8+6jpaGjMA54XOxArdCIgRvqc2o3yJVWPfbPvMVHUOzTkKHJh+4wgZq0C08e5CMDJK+eT1fv7
UH8niStWnC355oZizeY7FgKavY5+OcZ/JBPSkkreQiFHexks3S2Osauc3gsHjRV24DXHcN8Bmgwg
7Sf1PnnATKaDCMATnnKXVzS7OCNoWf9GUwR7D4yYHddS0kxMwUhNbUn+AtZHi8ml60d9ZVHPBDCu
LG0iCcj3EKDqt5O/oemuQEcqr29hXjJmSVF1g+2pKAvIgDY8t8HYTyVfbWYp5U3i11Ymb5sut40E
FRXnukIrJ2opih0MlgYzV6QBoobpjuReW+87gxOQrWmDbAjwVxTMPKLada5NklMCSgpQw0nkkxSg
ND74dWnNJVXe2Nra9i8lzbu3cA+ZrE3oL4KkXEX9NkMVmwsif/H2gIUtRTDWbmaGKOYFwXphvBgz
qZbs+k7h1oE3yhYQ4uzpz/UNunzSMRIZkwtM9DglAyRWwmZm3LWIXdrZITiWCLXIp2rYvGboy8Q1
I5Kxv0aYcEUQiGz3mXBToGRq/zXtwRZ/gU1WHS0pdQRn9K4rumKJyFTD3tHViOYStnjY9H0Xk1ql
dooMXfxMNDeqOP0G38U05mBBBiaPFJgi8CMYU1QEbeqyQaN255SnwNItY6/fpg+DFdr9JvrSnMDK
beDAHbPTl+L21gltb+BzBvhfbwUf1/W9nJUHc9vyYxhrNaq0Vptcp4AdjICdbWKSEyTOznQkNv1o
XH+TWUNp58AOli0NBAWc+37FlZ2JZywZ81m+0fhYi0T5axAgealWGT3kAIO6rudlFZrRkzHgKM7l
sp4gaHQVC6wgp2oju8lTbqcPzVbaTt5zZ5NNYikucZqT6Zn7doviDAcHZVVdAJQDSAzXLgLrc99g
GL2Z64VJwUHlRIodIfQ0bqeao+yKB0K1eJ7sBPyaghnBcyltqMihNrWhrQLDSHgKuXgSK870TMD8
AQsXVwXI54UNBDSfNZycaSW78BC4xo5+TCfxVvUCO6Wua+6k3fVtvByFxjYuVbs4O2Eplx0k124O
1Ndf5Kv1ptsadB22eiO8l8c6xL3Oi+B5C8ockk5uM5pKkFrEmzq9a4qv62pdmgV6j1BlgXJIZl+E
eyHtTaWuAnSdRnKzNf3mZJCp3jU5GmnLgfLaxy7fQigIzDWBGWJ27q1h9AFVWBG3HRIiVLF7F93+
mIJrnP73BCzXJnUrawQ78Uv8hJRBYP8RUeXhWOjsu89dID4AAxTw35hhJYTZRlC7CjGaBpG3D+Fs
Zm9HboO73uImCS537lwQo2lJoiSRQwhSH5MjunLBA4Dy9SHcpfar/ClvDKDqcmLRFRs9l8n4tDjN
JrXWIBPNq0/iXrTJW4v1/GvchjYadK30I+OIXFtORJoieiFNHD0Wwa/TZZAfzbNnKsBcSORmFPwn
d2iBFCMnb3rL5zXqrloQrklw2CDUwE3JbKA4dlokTBSToEfFiXYpyBVMFzcHqiOW4kVfwZN+0xn2
CFLr4bMFSxfHgFYu0bld798HMBsbmhrmq3V8QGopG2E7YZLkaHw1x19/AL+0H5zgMBwwneCihzu3
skP8RNBPaIv7UzPZpW+hL4PzRatnePFBzK7jsTVMZhQiuTC6Wp2DiG8TIlQOfsz0h4OLdjzUKg1E
seCePPe9dTK1ftv6sR0OtxLIvety0xd3rVxviv73dbe0ZlZAmgY0PZ6iygX4C1iN0YFJIMrIW/M+
zsRhZqw9TGNcbfOuBlDT2H8o9Tgc4nD4vC579eACdQZoGoBlBmjAuZp9AD7lysByqvBNvp65NW9q
er7xL3wQXp/IN2CUBe2X5xKCqNSSTAMAAbB0XF1A7KM3BwACvzb6aHfo3NEzHsXbqlILv8soFSlt
SIsGniEs7yLgHDa8TuT5B850+h5a+QexIJ/r5Bc+6CcTQCzoRqkD82Ay3CrsB4t2Kg8bfc4nXYjC
GDHQ6AFMctGymkq9EOoKACTSRrsJgz9m0u5lsfVEGrtR/KWrEQDETEuX210udpw44GIhZz1R9oVt
ooUGuMXnemICSlH6EsKLMdqEkfoQdxPnwbi6lAsRTMAoR0Mk5kgr2K0Wb8AIuUWjJGYsCve6nV9m
kxlV5kO4iKWUDLuUtJATJUeFPveUgk/uvpaduNxr6FBLxF8CiEOvS71wVt9C0XA8dyIgx8QkC7PS
TM26BgiQhqBGSxHlRy1GBPB4NCiHm4YnijHJVtXAsE4gCtUydwBmUjT2ICwwb9Edy3lZXZzob63w
MgauEdgN2Td+nAwmIPuxlHAZADprsg3GQMGp9lylH6rBe1KsK/ZP2vz3xcZVQVyTZAZS8qUbDTN2
RbQzKcp9PCTV2ZYvDpryTw5j63ikood+hFZjkHoD7a2wAGBJvR/oayfwWgp5SjFWj+GmUk5mMm2h
ccPEvIn1j8bvb2ue2V9cLcxWMVYvZ2ETyyGg4LoxNJ0y8GPwGDT3jd7/CuT+1I59aAegLj0kWkR4
O7cq/B8OHZvZ6vBiEqUUwtWwdYTCGYZPod6ZaWjl9WNSfAXR5vpxuwwJZ3X/SWT7+ycVMxNAgQCU
0W/ianuEJYarPhTuuMkeysKi8NCeeOCl1S6LkIzY2Y0uTDTogTZmFLPYl9xNqCNskRu/6V/I39TL
tphyG1u7+kIngMo5iavOE64F7mXub2ShfgCGEea+D8GGfGNKIH1HzUOvHM6qzq7j4mQspDCuRZCb
UJFmnL+o8tT6Vg1GG60f/YSCO0ZSg9wNRq8EgBq8qNk9XRe+elAWspnoIUv1LiwEyA4achgTCBEx
pSaEXhVq2+uiVh3AQhSzi2mSiVERQFQm9J6QTh7mZqwyRVuxlgBXQn2+Lo63d/PfF0YzFH7RJhnE
SeZbId3ngOUFavR1GbzVm/++kKEmAMkEKCxWrwrhz+7TBqgRe4PXiL2qCoY4dVEBfw2goM/F1I3S
UCMW4TpR6RecqvikhJPAWr+/EYgTJAsBXMTyGJVNV6SGjFBEbV4lo933fVE5/fQ2CfUNqvRuNxW/
MukpzvLH62u4etstBDOuOqwz/OZ824UANDWRo5vgSBofVZbA0qLCjTSVk71aNcSFRMZpp6oRjpox
369oi7YGWd9Extvgd/dSOXPjiJylne364nj/E8dWBWgmUtrNF2zUgJKxDX53I4hnry8iTwYbCFUV
xlNmkEKCXUM461viKPJwHVetfaEI46fGpFFJW0NI2xZO2Imq7aMBe9IlxAw57wa/TNXPTt+AtWMy
G6bPRkFlXUqjPGLZymibT16Y30X+GzjtSPDUKEAJHV9lFdPTdwXd1TyQ+8sxAUY4c7D7vsmzcKb+
RpUvVg9Evgm0VzXaYsQ9AdB0eZRUy+g4t83qfW6i2wUpJRnhEOOxprLQ6zyE0AxTYgMFm2MUOr0s
uwVGuOtaswodT/9U2Fy3nXVlF3IZZYeaGoM2B0sTKE3GEF0LWmD5xugO+YuO8Q9pfMkoQPaNFzXm
wVByhTO+rUW9U8fgIhrq4w6Y/jd5dtLVzzGKnFDft7pX+k5QbX0ehuGqLS90ZryOEEyBSTuIFWS3
joz7stUs1S83kv5yfXVXffdCEONsRFXsq4ZCEAXA2IgXkCFkG4IxietiOPp8u/fFTRShg38o1FnM
YPpW2Q+vVJksAaj3Utva12Xx9uz77wthwEgC3n0JYZH8JRXuoNh+sPMxPFMCemvsN2K7GWqrwxnh
CF7XEhg8qEajA/e762IhOE/ToNEDRLxNhRpS59vxEIA5UfAMJH+VKt/KyYj/X+2IGLkECy1M+mMC
wt/EfBmVv0XKHd9eTR+Y/76I8YkAIBKmsQLbfVfcU93tu1ugO2Ql3atjYenoIa/BgtS4ZsAJptZI
7UzU3P5bCiZwq5OCqBlGw+2pfKsCxWs0GQ3W2q02EjCOonFAAIJUdN+kI4rQqDZG4k5FhV0RH5WE
7k3VfwKUVm+8ZbVsi60MM6H7Tgdwdi9Tr8mlv3VSuUGAHqlcEi3AEIF82kBUWuoP1zd19TZeKMKE
hbJmxuqoQpGku+uaXRB9lqDPIKITDOPuuqh1B/tvzRgHW/lFB7QKiCrlQyM/1v6Awah7qbkleFMI
OrCRn64LXD/8/wTO9ryw16ASE430sI6C+BYO/bYGTJU28Dq6/x8H8p8c1olmYATvuvlcoIlWd0t0
HOWpFYggRdnFsZ22rdOhb0XiQvrOVnYe2wDERFQxUoPZ2LnZ6VzBwgR7kSwiAC7CY+2Hnk/2Giwe
z5c2+oiRixkiu8uOQ+pUbWcBpv36+q48SCEffaIAYcekLOAwz+WjPVupAcKPALxsLLNGUmYTiwcS
yo5fGmhMHW09v6tEu0owRVU/qILiJPRWHLPN9Q+5NOLz72CuE1loqpaW+A7aTMUGGYHeigYqOiSr
bv08ApCerI8cmZfGBZmqjkYhJJcRNDAeoJ/kGLAQCsIx85SQbVA+xTnHy8yffbG9oP2a0X2wxWyS
vptqYO2MIB71tQJAvoEnqrnbGmg8kajsmP6xBo8nx8mvqTXXe+cmR6A7sjU1ASBiYk+g1jCetArt
cOMmGP5e367LcBk3yEIGcy4HzQzAE0jwoKK2IcBsuLwkPC0YwwzHMvGHeXPQAtghsTyeyuTXdSXm
j2Q3Z6kEY3MtMgOmIECEnt0KGIFMfFcLjk3948Tn+VoxAUw/g7rNx8weyhtl+JODwDG9NxROHn59
R4AG8o2Yikrc+UFOR60PxgQ70sq91QSbuOFs+fpq/SeA7Z/3AeA3iuiJQar9sapm8HvqP8odD9fs
8orBaqGqBRgOoAQAl/Bcj0APQSg3r5bfBQqwpAwCxzsVvvpHi9rsNVCF+M9EiuZp8iMKbvck9jmv
CHl1KQEThzlV9FmjJnT+CVOkycY4BY1dbfJT6fm74F0NLCCBpDs3eVHtzNZOh+mP8qg7/S8DXKeR
XR3RCnvdOi/7nqA92u6MuYkX9wML+qeUygRqkBCEWYkjo5IZvmuoHxdb30qPaDjPXPNJ4NXj11X/
J5OJxgyhA9SKSZv5OtK6J/nn+OrnOjG7WzVCJEU+fp8qx6rYamgejpzr67bqOBbLNqu4CBnS0OwF
QFQ3tmacBHUXGLFFfjwW8701aOEGs+Kc8GEOW2eEwISLICMtKyCi/MbzcsAMYG1wbqi1MycjVJ/x
YJBDZd8JYtwOsPKZlrTTEs+Y4u4x8Q0KIjSjlT+GmAIp9/rqrd3DSNWCi0+U8K/KrB7SCbHSVJhJ
NRNMGbZfgQZglxxWr3eWSobX69LWzA29JyJqT2iFvABjQGmv7JUWPoUMuZdiuHeoeVC4qwphXgJl
IB1WYTBbpU9ipKQabmBJHpxMc2e05QokqsonaR6va3PZiwCzQGfpDPmB6d7L7aoLdJnUDax7Z26b
X/KN4gy5NfzqT5hCo5b8aez6zYQu9efsRrsd78bbN8D7b82tbinoRMjd69+ztrrLz2EOcwmYuAll
ZpCrYRMHP0dK6+W6hBWy4HONmfMc5qki+w1EKBv15N+AIPiucfStfkr37ZvgdPviRrMSD3iN2/SY
uQ2vP37tgCxVZMy1kesSNRzIJzneqMnRCE9+Ljg5HlrXNV0ThE5bGCuOBeYeGDPKItKLOYGlygEa
UctdKlq1Hlspbz521XthbmNu4UEemcUFGvQyHYFyiSwyfTc6MFz7mNbigbWtnQkUy/8TwhiGhjnf
spmFEDiV8G7qH5PuBS8RqwVS2vV1W7PBpSjGQPIAcPRAV0cByD9qZoJ5pZSzM6sBw0IZxgRAWagV
QgcJPfmVhtshvEWsKBXPtbYl0a+857QDrEX0cMiAcsc0PTibGIWaoa7ySDXx2s6fMiW2BFkBkOMf
WnwS/T38MR7PfNEspLHK+WbSIyeE+vy4LZMPoeBk8lcXD5T2cI4ojuhs0SJW4qAPOrh7tXttgqMi
nuIC+RbzTSe/otEu+8/r5rBq3ovQav774nLOOnFMjTm0ijrilkh8w2WC25L3muSJmU/zQkylp2ba
FxCTqDsCvDK4a6vmvbPWTHt5OTOnaCqVQAhSECtn/WtX7EXz+fparbmc5e8zljbFUpF2Mn5fAopB
99UroWWOXpfySh9r3kDG8x+yMFN40d01ShLw9ETYgDg4Uk8tVd524s7oazyIttdVWtuXpSjGnAWa
JcQvsS+FgvQmYLIV+loaofP/J4UxMgHQUkHUQIoh7lOps0Eupwm8QGldFWAuaTOUFZqfzk1sasH0
0JizKvL/cfZly43ryLZfxAgSnF85SrJkSZ7tF0a5XEUCnOfh689i3XtOSTBDjNrRu1+6YzsFMJFI
ZK5c6ysoQUVE7CZiK9Fz0QUw5Pm/RrgXahUCWRVGMEKhcDvJ1NEgFxDHkhWt0QMtWtIhzwvWL4yE
8fwupEC1m0nINHUFGNzgyAbMYLvdGkB1oUuKJx3edVDbmHk7/jStLk7mEI8U9A8Tyr06JkdU/WUe
klfkqbJMrcZIZmaPqeqjdelp9Zr649KBvbTNeZ8xNnLeQxDQJtlkt2p1mkxp5RW+FE9lRFOEuBlM
yGebkCGIMvjLjNEJEXLarHOUOiQOa03A4HJV3zZVEDvEqF4zzCGtNEqXfBKvRTiMjJwab5NrnwT8
N9AnittCZ8gcQih5FMYecxUrD+QlX5mnYmY9Z8mEyvS1mTYB3ypuXVxKgUugRhyCuhAUp4VZev9+
kC8M8Syj5Zj3UTHn7rIIwkRLAk/xY5aC0QVFjhQn4ra1Zd/8uy7+wY0SfT6COgTrohBEoaKVMHFj
DLjkE720GAV/DcZi9OHYFqujGktpBQqRkJGdwcwoSl7vqZxJM6+0gbIH6rCK+VAUkSe35T6KiaNI
X02wxvm4FPUvH3qcQR1M9UqTzVFf7UHYDvpeO1RptiElObEO3dPybWV75/uQL7dB/Aa8pmhHzy+k
6yWyBPjDuofSMCLQm4CTHo+Zow3KjmqBn6RI19qGWQQquhBXBibEEfNVuPjiN54HbvRZVwh1FS5s
gwYJ1AQ1iiosbneBCvy/Zlisar2WjNaQhFY3nhgGLaTo6/byl87mpWEulKMZX6LEA8NDmFkt3WRQ
dm6G7W0jSydThxNJM8EaatvcFosFOLw1DSmDoPtT4IsMgmOf6rT2JWff4L8kUAUyfjBEZnQe9B+3
vaK04pyZhCcthkDQCFKLONl0Ur3t4mZD1fFRK94hZ21PYQb5dGlHsmhFamZxrSZuX0A8MWXLFzwF
gRABiNnG7kH7BEgpy0Mrrdxi7Q5eOpn6Xzt83XPIxNoAwgYek7EHmTK3lIqPKRCdjoRWUX6NdA2u
t3SJgGkNYxzQegQql4uvypRC5HAoGjugMgN99JRuqhzvQDYEJ1nOD0PfzXPUAkbxJJKvbOtSXJjJ
elD9FGdANRcXxiGtWTXmeNGrn6w/dekvDBQPtTf0K+F2aV8NTGkDNg7oKqadrsMBtAWFMCZ4umvG
a1FvGXuv6c+4eG/Fn8HD7WOx0N6D1qACnkWQz8pIxbhFsT5rR4Q57ChKym3njehp9Z4UHSXVMyTP
IBiwJ69k7Wm6WMK9tMtlHEMcy4LYQd1GVLyvwT4Lm7ryjI8H4cWoXFq71ctKlFn8etBegsPOfAF8
6VqbEnRjCBTkjQRC5OoexFSy9ENkz9Gw4idLx8+4sMTFs0Ttc4POlpDngdvGKsQffWwrwUpCtYBi
wqe7sMO5STjo8mDMdrIGSFlp01mJle3kc4OKvAMNvcBWn257y8rK/lwhFykqhML+/x5SVEQaKITn
rznoY8x0zSsXPxaeXKBqxBAw5FquT8DMjd4p+YDila/Z0kZ68kCiCpaLo/QRPk4288tTgcelNb3f
XuDSVYTq5P/ZnS/qiwU2SSBAnL6HV9afYbftwkNoerdN/OHd46+ISxvcietEsDDEAmxA1o1Y5KXc
Bc6wNba1EzzmT1IPMkAZ08yqE/5I7DuA5lfnsNZ2lzt7CdMFGTyR4AYh5BRPolekE/Tmzs1knLpy
jR/z255iGgvXLnBK6CeDHI77ll3KKtMoIWkUZKcJ/MzluV3jhFsY0Z6fmnidgTXgj1jX9XfTm1Io
OhGEVdrHcITOSul3HthQuk3o66YN/k/X7Z25G5U6azWCZdtoh+G+nSc1+dvW0KpBogZu2njDWmt4
zDzTjjAzOjfsbcEuHfPXpNnTIfSGyarvVhFTi/v71z5/C4uMFrIywH5rB2d9q1UgHjAcpB5+724n
u48cyX687cPfuZbmb3phk/umdAD3WaTMBGG5xbZ4eO/0N9QRPmO7/Dlg8U7kDm7wWhzWuJa+awjO
JM6YDTdkEw1Inad1K0jeFsYYxpBhfNUDW6TbstsMoT8Pr+TCqWtjB8+EDGX9uPZvr/pb9ONMc3G9
aAYJaHqYJvqwHSQXShbu0D1Ahfy2ne+BnTPEBfaGEinIJhgq9vJX5U1v6U7ZyocK7AOu4oGFck3C
fmFW9WpXeR8CghhTwCIsiqOtfOSbwWHH8RA+dBtwzh0GG6PjdnYGVe+zhHnVXbGyswv+dG2f86eM
SYFINdiPtsLRfAzBhli+MCfeG09j6E4b9BMyu3wi9yBvur3Z30/PtWUu4ktJ0w+NFMX2ZIDoLn6N
ssJr1qjB5w92FfKvPyifOVYB7VndY3mTBOGxtrZqUjzU5mDljfgSSg2y896qe9O+vbbvwy2cXS7Q
D1jXrIyOz+p3e5FtwHhn01+jaQFDRI69M+zIHXjRHHklT1jc1JkXRwKjM8bMuCuu6OtYnBRsaoBn
I2F+lb8E/8xgPa8N/Jwm/gFhKh92SYniPFryiDim1m161fwVT9KxEcZig6H6lUt7cUF/jfHnozPl
GF1aGIvkX6roThh7DZW1QyAuecmFEe4Q6BGKnSDFQaoo7APF6bQ90zs3S2WvIrtacqfiJ1kr/C3G
tAubnPtHbDJHKYBNk5LMqRJ2ULtRAZNdLri5TNZUSdf2kXOMVAyyQc8ZHFI+R8Gp7KD+s5J9r5ng
fD4yWTTpIcWnMj5BlwJFA0tfQ8guHywFOADIk8yCZ/OPuMgToYqsKr2KdajmAQOGU3nIFavB7S9v
gmSr0iddQNEIL4zQK9UjUCpMs0izUtP8/nabj8DFr5g/7sWvMDO5GPUev2KotqJsEczIkcrV4x/R
cExbFWMujha5ZreWbi06zYXdOb+8sBtVSG+LGnZH9kg0m8SbqUABnq5Eke8VKawPZgDghawOSlLc
LtdTy9QsgB1BAUmsgnVIGvD6AajHA0xLAB9ol6LkCLW8i6qVSu7sJnzIBjkvME4mCnKg3rpeYykz
qsliDjcKx3tZKCEyt8aCMW/TNxPgakGp2DCQz3DXPPTI1VEiWF5cGjvQLjoJqF37Qf7Qcn0brt3x
i94yU8P8P3MoYlyvaMC8ez4SQHYTUCLov4pBckIgh+uHwoDAdVY5Ue6lWb9Fwnj7Glpyl0vD3FZq
VKxHEsJwxvAulbVtSCuQckHkLVwVD5rj1bc9lZCFyyj0gT+Ic01MiQ9tRmHLAJ271WFOwWgnK1MT
Z9QA0ykGd/7fq1q+j6VkA+eD/uDau3xez63fwOWJ4PxvsqTHbxB0FjyBgri/S7UMbEZT3tmZWEhO
jxkRPxyMcVdQUh3TofIbEB+tdLAXc2U8ZVEnAz4DKkbc+ZGiJEUdCz8EiCw7aJyu3TD9p9B4seqF
ipVrg4OxxQ4smMNahFz85jOGGFREgBbx80ZkNNFm1krsAf0wYj+Wv0zBTdSVBGcp1kNfFTQHGOSC
PgF3nTBhkIW8qOY8Q921Wr6JWgwZjJ+3/fd7rQpxaO4Cz6iGuXjMObCeFFQyGNIo0iHEDoHxkulC
aqlNIdpBm5DnQJY91qQBlNH6z6HI3+paP4Pn17SlVH4OGkVeiU6LoRFtJhFwtD9QC87Pu0TAxVRB
9yGuUzeQgwd0DjfNVNooLDhxQM9Km7rqkLrhGjR4MVdHFxQ0qvCrWX7pOo6QOO07lA9gujhV2uDT
SvlMMAGbNg+T1DhSGP0yAMIE+2kHpvyueG8YbqG+IttajZGogSTNXCnbfCuY4gPhuxiYrAMEFvzK
1z9p1OuybEYEazqwXdydU3n0ExX6a8Fwn2edF8Tliuct+felRS5vKjozGccJFgs2lZaMdK0Wk3eq
NiBjWZPEWPLyS1ucl0tCMw2kh60Y2bTZU0svXop+c9vJly6jSyNc2lSpQlRLJoyMiI+MlRYNfcHc
BXjId+5tU0uvoUtTnAPlSdNGYAmJ7RpSeTXAuhjRph9BHDoE77wxbK2iXYnJyybRlYW0HKKRzF21
rC9o3GlYnRiUsARUcky2oylarWbeB2ivq+kxFqYVePv3QarZL+cJU4LO0yxncu2XSdBqAkkQnxSf
viqgesIzdp8fZPBu3wnuaAdbcz84CojF0kPhTFbw9FbaID7e0afgrfxSVr7xUk6DYfdZZp4Ao8WL
YQlppY6RhKCMehGEqI17Gq7mbIvOCkqiuXFB5vmR6yXnWTpBj61GSD4rD5KX70K3M53BJh4o77zY
KXrLXmMbXvLd+aOCSWGm2uKRE3mB2kFeN0gwNH0sTunY9ZAuA0BNdWhS9OAQbNSHus71NZXvpcUa
mCuYu2xzUYpbbIWhv74RO0xBjcdY9posQs79HyKNIeMOBUZXAas057piM/QZVfsYk9E/hOk+jJ6p
+aytwakXVyKD+BVc5gbyXi6CTvowJrhOcUAM+ti23QurIPTbT+7to7+YkszoQNU04CHfxB2h6ByE
4jAiCTUPauRq8V2feWPlV+1JVN1ccmU8lLS9tMZFsbi+C7tcvI4GzCD20TTHUNRnY7aVy4d8ddx5
6R66XB0XqVlIpzDtsYuRrhR2Jeu/ZqMbkyqZTYpM92jRSk6ZZR+3t3XZLkDigFYDW82HN7XPSrmG
2gamrKGfkBp3na454yQcAyGzMknwNO33bYtLoQQR5H8tKtxjImhS2snQ6rblPLQNdm+2a+pviynO
pQnOJfHCU0othAnDCMBtgJPlRuEp7F8LzQbRMsmACFkjfVq6J/6oYs6si4BjcYctUAu1npgKN+nA
Qq++91luD3HvyBBPotWwa5R0L/b/PDuKa+LCKr+Z0EkZYghDY6XDcSqOrD2R6KUSTrWyqUq7XNOk
WjoLl+a4jTVls42hgwvNMAZl5LtIBgFg5N32jyWPvLTBnbd8qHItJLChxDVG7zEgAZA/OKeq0Rkb
d/ov9blLc9zBA3I2HksR5vToR4Jx4mxwq9V57PmPcO86DQ4/Cwcg/UUp7vpqAyC4KWskEnY7Jgn1
JNKF72Bb0H5SSBN6Zi5lj0NuxPf60FSTPVahcATPOfh0e0CJ91GZJHeNavSjfXurFz4nrnNMLkLX
AJBoXgDYyCB13+B9jSoUBuV3tT6APmJt9mzpNGIEF3zTmo70wfzTBbuo+VTJVGEOGIXCvi/VvWAA
CxWm6l0y9HhUVqY/dqR3kMMd0BoaQSeUT/9hmeh3Q3sSGsSAKXERp9L1ukgTPGYD49FQTrmxkdbo
3L9LDwMZeGmDOxlyV0yZiZo5FBiZHceTqzS5hVkRRw8qSLQLewK22ajTLCpB5k827TiFgHsmWTFA
oWMGLkuZWI34of876Rj3y7jzZOhxGdRz4bQKXVN+6VucoV241uFaiOpwbgNESqB/R71gdrWLj6x1
SY0yAl6VpPodV09R9XzbVZf+PrgIMSmJlr7+jWNBy/GG13T8/Qn7NPaQn5Dc2xYW/VQG9BKZEhLd
bylZOJVBo4JCAsxPd2azGWrXyO1Ef1ciERrO/tCj5LIy97BUH0C96a/NORhebFsVAaTcmRkuw0dT
skZftUAy8J775v2EnvNLvTedNU6lpUM/Q6tNKL4CUsoz2CSanDZKPj/XhH2igfIqtLK1PuTCZYgZ
vr825jfw5bIkEVpTzbys0pEwJhU6U3oI6LOoWzGx2rUUdPH0oaMDvSCAECEKwcVXDD/qUj3gedKC
9l18HqjVWWiD2NDV8ujeOIro4At3jZf4a4Crxd2UwS+Natn8QuTy+LoeQ62V8U6j0k6JdsXwYdCV
t+BSU1eTL2xwTpJnsdJmIR5GEFqz6CZ0yXuwbz3TjyztIXSklQrR8pKgCz/XrXRotl9/vLRUaBRN
WJIh4Vb42aeHsVkxAWA6/gh/I87vaaCq8HL4BtNp2FCNMRXAwCnQ8hlgRPVTFePuRTHSYtMWAflI
6szcBpQJ93rGmh1LpdRlsqpsglyMQMhRNe/KEIg/SpYHG1EKJ48Jaojqg5bLft6FgTeEpN2J0ANQ
rEnPpvd4bBRbC4cE7jEoYmEJpVE56cjaQ0MT+EgNPgFat+RQj7pwrMpgaCwRU8s+cKbhD8Kk5KCl
bXEOinrYK4w2p0SoWlSlosIEkiE1Bw+si6ETiuQTc6UtuKKVOiCA32K0um0pxa3Q0XtVr9TaoSpl
E2Y2gAKxskivDWvKx/ql0WLFx8b1D7hSwq2klpJrBngLYI7MUDZRMeQFWlNltaeyPP+ygG07MBE6
pGyzzBqViDmZmfdeqamVJ2a9mfptWLYbtAr6rRakNLQxwSg/h8lk7HqtHgBUHjKZuoGSgB1GSUVl
Twox2IS9OTCrqMW6tlpsotenieyoUEF6HyQtFTZdm1C71dXO9JjWUT+dTO0tbSJgDkRReGK44oDp
NAIQXPaKK0iR3EKiTZETi4IFWHHkJFQgfifG0qs8ETz1w0G7S9JW+tEmFfml5FQ89XrC3LySKN6U
0B1OHCHLk9c01vrSDs08+coCddgxWUhfmNR12zyTJrvqx/SAf709RIYBgHmiy4dAGCU0YOVoawyE
HQhVS6fKJ1pYJdpCr2ZJtHOfhSazzLaSC6hwG0nvBWkYJn5bRGSbk7o5x0wuPQwWm0CuyvK4g1RR
/6F3kQiO4wpNJUPIQ7/HFDygNFRNTgb0me+ToGSFlZtzmmMO4WMIEvOHPJu03GFFVGzbvCzfQ0WL
0GSXqv6H0jGoGybSOKk7EiXNG4OIn8empNgFrSg/ZW0hB1ulj+mmjcl0lnrMeqXxqNpCIOhnVS+D
bSPVKlr3Cnr4btmWgWRpGZontsLisfOTuh7OSdGNHeDZIMzoVSGF3LjQbgLwLkqWPpT5J1hroycZ
+xJZZVQJj6Gk1pmT6R2EHZgyPJKwkT7MAjMYYWKKjcUKlmF6ryt/qAkqjxAT16AJHcVR+Zr3iXkO
zBBsYVkhy34rKOmd0Q8AaLTd4CV53T+RciSVFQpV/nvo+sGVgHh4IhpNMRVooKlspSQfChej6NGj
HAdsn1IVfK0h3q9PZCSClwetHFliLiYQ/g2G/kWuwn4bJGllWlmvaXd9QYL7UG5wgHNRHXCKIBUW
pUV31/ex+D5CJscicYlZHaIaQeqMXY6Z2wqFLwtiPcO2DKiA0KFV8ejTYqp2SiXEp5FNIEE3MeK/
LTHo7WUqSP4DdYoqVCnVAYLOLP6CCFD/XGA+YJsaiQlAG5oFxwxljAwy5ZFTVHn1IzSC6B7REKyp
VTp+6ikpvUmRBTwhsyHCZCz47KwJfL93tKN43ZkjIP7g4E8fB4RrT2Q16SwYCre5WZQeCM7jg1Lk
7EEIxmijRbKK4xAXOEha1LihnA13yTh1Xj5p8TsYiwVLGaPWTSEZuelFvRssLVQ7p6pGHc0BCVPB
nt6iLa2MunHslLJ3KcsUN+9itfcxUVKZtpEq6mSZslSbVp/TsnFIVIMatcwqwFfUAhMEVqfImdvq
tJGhGKnHribFyZPBZJRSs3oQJoQwtRrBi6NMhY3hhvh3pGUYNxzysnkpczNwR7kqMEsZNJsuSmJv
VJL6HWODzQajTzo0dNrGrfSqcOR506NMmF4VqRV/90psWLoe52fAxPR92Jj1nW4Y01aCIz63qQBE
2u2UcqHUrwFpIpsYYJ8RfnxyoIp1MNa4SVPTLTGZUGHsuHSMbI21funGVgH6xjPLACMsT+/RE4a3
ZYzMVQ52RPhVdr6RrJTB10zM+flFRieqY8n6ASZa49GErkRbOeK40nVcszH//xc28rjqMCCMzNTI
f5exG+fHoXj4L1/k7059S0zBTVb0WEaBUFGqr0b+EaTgo1or7y49Vy6/CPflqUSiUFNhJ2t3qvzM
upWy3dpWcSmhUOJyDjCeb5epW0KnoVZfJOPl9l6t2eDyQBYTuUsKrKGpd6x9rczHODjfNrGyTX+e
ZBdf3AwyTPdUMEGUtygp4VX/DulBIovRL9Q38EDnewqj2MajmOJhkEo7OrgCWKjFYO0RN78u+Fz2
0gj3MTo56XWxgRHtnP6A6NT9tBFszWm9vrNau/ghbm7v2uKr8dIg92XiBJBVMq+qtyXcbadpc+ru
AL06yT6Eb8X92iNnKVmHRgWoe6CQqmBE8fpgioZASrNBHBtT4D36kyGcW/UQQlxJWynVkKWQefku
4KoVspIMVR/jXaBagLB61VuzPfZuaNiaz06ao9sRNFnfmh3GI/zid2bjinhWJGsD4vbVgsBcs+G/
6+Vv4ZYdUWGMZSMAV5z8MFHwR06WpL8T81UEahBLB1FQPHpK593+vEuHAhBlE8h3dIe+PWYryCHl
0owYFGq/HFIrqdYEHRef5xcWuGAetgUJzRkuaLbjRyF9JUC6mWJgaTI6XvSnmSQnpVmbjVysr4Cl
HQVrICJADcfFxJrVci2xP5+WgFbRAv1TtjFacLSER/p5ew9XjXFnsqx11g4CjMWzpCLdqp3X4vAb
qkcj0Fm8BsoXK3+vGJ2dk3eYyxVy5zKvGIr/KYxCqUDeVF/pDmVlW/kpOswd/Ox5xdy8hu/m8NhQ
VajSKnztQRFLUPtj3ssm5wpCQcn2E7T+h8bSU4jdkVPg1Vs0IYz78LhGzrvkQMBl/Z9lbnfNaopC
6Mqhpph4xTb5He7Fn9UL8/WVjOA7FQ6Kl5eGuB3NzJgGVQRDChRkHvMXD5TLEJgLLfBpfKUH9QGa
aHZ1j+lP7b56Nlai0WKVAh0WAwVHyGihBHMd+Go86ohS4IMe8ofmaJwUaFv6JdIs27RDm33kp/EO
j2qIjb/+l297YZmLg6oZ5WY0u1LzZqjWEWmx5GuOrFv5TyOCglhlUae+o5/MB53AqhDcoiNfWOci
H8WQT4bEmdnlC+aYw81R0q3kpXeKneBTb20OZel6mcfeoRw6623w7C+0jhKizUjiPLin1Oo1ryn8
vj4Ea62lpYzm0hAX97qxGqFhgjaMUD211ZscbltxxWWWgvelifknXGQ0rIS70jm0Tvp2AOlCKMn/
IaVBmx39JMx5Gt/YEHKohilkxima/V0/YkjJNdUVePDSJXzRzOAB8lKdghG2Q8sAEkf73kh2DY0d
Kae2zIhz29GXvv1lasF9khLP0CiDmrY9ir4SbcLKsBTtPMV+bq5YWrwSgKXBxKqCJ9K32ViWpKrW
pTAVnNlRl1zcP90OLCDElb/WhmOXPO3CFp/YEqkIyozBVic5hnI/KV7X/5fcGWrhQMugtQh+g2tP
qwaNJFIAMF1TQAoht5q1UcpFL/hrQOXaZknW5JoRzS2d7jnrPS26ywNfWxPLXtwpQJghBqVI+C93
YHSRZiUoPfB21f0+9IQytthad25pJaBfwTwoUA7mN/RSXkxGFPaAjkQRmFuBJdJGK8ldibm3nXkJ
o6JdGuK8WRRYpaTNbKhuoJGdmvEuQ0HS1Zu6PukVps6qrsVwoYZhQ1GqHW1SvUSjst0qYMe4/WOW
ThaacbO6nAZE1p+r9SISJY085RPBI0GPPZFgECt6CMW7BpN3g7TSoZiXxScil6a4yyorSIlkAabm
oR0qn/toDcq0bEEDmB6JDnTV58VeLEZOklRnc5ulqf0iv5e7lcO06CFoUP/v3+cTmsw0pGrA3y+z
L9YyJ8xQ6TR1V6ZrystLA3PoUyGtB0oEIBV+oguOCMhGBVNGpzkY3EE2KnhqCDlL1JtBIAesNTi/
Q+qGcb7HUNL9iLr9VENLCM9J0C6ibClatDc3rXTfBiaK1it7sZTcXf5AzokhQ95O7bwXrfBqaKdI
20FuNsrtstmVxUZeA1gubv3FfnABAP0CJDsU3a0YeA+QiFhaMYKIYROiuHv7RCyFmsuFzb/kwoky
k0HucMTCGCYW5OdGuBfFlQiw6KcgYtGRjqO9yvtpL2QgSxCBJ2QELDMSeu6r4Kbl/fprgnPVUcsV
NDCwXy2mP+wotdv7zAtd8Ks72rHdCk72mz61j8ZKTrBYdNAulsbdN92kR0IxfydMsNH75kQEC40X
60vcE0iFS3iJxyvfazGC/bVochcQzRIzBzoTiD8q2kn9VOtelrwl9V5I/326DOxSYJhCVoUUFE/j
a9eYClOLRQGFeZbXTk/OkPhAUFtxjgWZbDTiCGbNUUoB1pwfbtTaIYxSeQKzSueM0AqLHLKVnexu
9BJnnrs2HEjL2lae2X3uZL7zY2cb7kr6uDB0fv0juONN9UKtFHGWJ/NZC4176dO8C5z6QLf51jwY
VvkV/9oTKz4WjvFw+wB+Px3XprmjLuEaruIK61dxAQ+YO5PXsOh/tvD6Kro2wZ1xuayMzpCwunmq
PrGUjw/mae8/1R2KVZva0s7Nnn6k5/ypuZ8+tXkW05bc4MftdX533Osfwd1W+hRGWB1+RIUxM3Zi
oifJmzTd55AWu21p4VRem+KiQZiIGVJEmMID7R25kzZYxWf6vO9ehN/GRnloYldfad4vfkVFIuiN
qJgI46HpcTZkM2s5Jvil0NJb0y6in7dX9acx8u0rXpjgvyKlIto2MJEnjnRETz/1G0ew9OMT062f
ohX91p5eKwu6LpWb+qXT410eWa1HP7X79o6tTXp/D7mIDJjfASk1EBGmIl1Hh7hneiEXcmIr4Fzq
d2h6jcbvXF3jvlxYNsRCZzwQZAB0/IeLQip63yMVTTgvo7lntmG3yToUWyw9U7XQ0c3IOFAxje6h
EtTmaF+n5X3fQ/qJgsZwl6Qkzf2gkgRI3pSt4uJRnTwSAO720FuFNihElMuNBpQ//aj7vg7AQc0E
6mqUjsSWCwoVbxMZLEIt0baQ7Sqxw+jkZs7tr/s9v8D6cEGaAN4b2rcR72CMw6CqsEo5xkA0sFyB
rdS1sO2b2SCmcVxCesVXx7b3qw6qIbfNf88CYN6AYjQe0OCC4kkZU73vaVyEQDsTNFgbPQ7fjFEG
J0xQ/TNjqgJTaP6BjAkZ+DfY52CClz0D8ZmdtB3ID6SMbkG9Z0Cgdfj33MbELDGmXVEQABKKnwhl
BcbZIB+d2tFY1He5oRVnsJxijrmQV18W33loMCkFtCNm56CygIouF98G2kBtsyhxTdnZk3mcSR9U
yWmB67BqZsX7xg28eB/6hqO6iYtA9Jr5a3nQwme8+g1c4JPitunDHr+hY3tVfYn09xisPv/sKlc2
uPM4xmLY5gZsTNkxaI9V5DH6eNvE92B6tZV/5oAuctJqgMqYMMGEMo2ehMHSMapXztuSCQysoG8z
94zAR3wdvfReyTBQCBMCwxiBpp/6LF5ZxQJEDfnMhQ0uYHdobWeNABsllFBddkqfjb24JaEr7WaY
mlRY09rHWVsW54Q1BeuBqcIk8MXgkQIwY6XHulD9vV4U52IhGPZzYbZQ7fVHkMPN9Djqg+JoVur1
Tj3jC4/6LrPXpBkX4IzXhjm/ExKdmkNUZbZxTk6dIyFhfFfvyInaxlZ3wavimS/SS3cATdeKr8xL
ur54YRlUbhrafLiBeHCopnZNQ0tY1nKMzWdP4PrGYJ06oFIBlNjnbd9fuAg03Kuoy8xUBJANu3ZM
hBfImlfNjOU9jl1nScCJiqE9aI4R+GOg+eJa42spaGCBEA4CNzfYueVriy1DVb3IUTHPkPqJwy5l
PyBPdXtV35MFWLiwMfvt5YmWKwH0fLCBARr6u6tfxdBh0dqBm98+3IfSRYx2AdEOygTCI15rtTGA
uR8yO3gWd8WjNrsF8UoD84HjSn974TNdmeIWFPUkGCoA3WyA9gWNWWn0qAGgA7SapN1Vql1OK12f
hR3E0QIGG2gWxQCc93oHEwAKtboDp31RHEu5t2KFgUHURyPm3z+ViGEdsHOjzDlPeF4bColW6lnc
pWDYK6yRSpY50ftIBwGXUv7z0wf3819TfEE4KJRcnBqYGrXSgiDHcWyL99uOt+Dc8Aiiz/RaoITg
37ClkiKnK2Ci70InDeRTLIeA343+bTNLsR5CCjKAmhA7BCUyF3hbagp9mADsOPVeOz3Q5E5gLyHZ
qopjUIYM7m4aMCB0XySnMnm6bXyhIQhWIBnfCvMqKAXyNMlao+pxFCgpep79aEEHZG9sXbAE+DVI
PdAXM88C3rGg92utZ8H/9zIkrAO8CgJRvOEJ//QRIcfX0ViF+GgaQr8OR4J6txe49BExRYlZCQwF
QKCIi4lqq+YBhh2QnRYvar6byHk1VVx4M86rQJxHzUNED5c7XwrtRi0FghdU4XeYUAOCxAMO9EwP
0xn8z6Xg/SCbcnN7XQvADhhFzggE1zw/zLdSp0LNG7XEwlILcOLdW+2ClxhI7Hb+VKl17ByCqQfU
F++DTTW6xja1UbpWLZDheGs/ZumCvfox5Prgx1NaFRhYSW21tYCgAbF3YIdObDUn5uE5Kb7pD2il
44FE7fuvlY2Y/zYXua9s83eQkVEpzmC7e4t/jzuwHrilpZza95/G1+QPG8glbvq9plvsrPuQIkJl
zbn9E/646a2fwEX0FqDRopq/Re6aj/JbB24v+aD6cDobGKnDmZyLFfjgQvMNg1948pkzmwjglVyo
bXHZ92GVJ7bU+JC3G936gLrXsa7d+DSsGFs4Q/MrHXw1YHVAEsPtMCj+8mrChDWm5zYQJramaUPJ
2uT4vEfcHqpzs3qOgkit+QvYUPOSFoYEFxolu41dWVmjKFn6TKD0l3VcgkhZIFhw7aVBkEVgT9dT
u76v/ehV6a1gT1pLfDzFb5Ebsg0KEmvSMktH48ool8kTIUozI4XR3q79cCNZANBXm/q9eNUPGJ09
qkCAedEhvZMQ/VYyjYXaJCiTENtRFlA0UFBzXqKb01AEqZGC1gDQ5gPbGjuwzQyfmBi0h3P2Qh11
S9/jV/rI/Gbl+lzIOjTI/GGASDMQqvhqcwrovRwFEXLDDMiDe1oedPN3T1bi4ILbQBUUXWhEXhR5
+K6cEdOsicF8DcnaF0l50/4dp4v3JKIrQXEO43j8pGlWt2g/KhmAcegz9hBFyI5yu5KfzV+Bc328
D2R4PrQtZimBa78kSaBofTc/9iRfSp96w8/1V0XbiupDoCaWgIGWlYC1mO3iwgKpFoEKxP+Qdh47
ciPNFn4iAvRmy7Lt1UYtsyFa0ojeez79/SjgH1VlE0X03AFmZtFABTMzMiIyzDkiHFGYdiOkqiOj
HA3QpL4rvTndNnOZ1l19AS3dOguv+K8s4QJIUxypQYUs6hzpfXpn/wr2czOnulcfNoEb3Mk/5LWX
5oJWnMkUQiolZ/ahV5CZ74IX+ZDjIoMtM2WY5eC+ca9BKF3Z0QUbeSZReNtKsjIDsU7ZBorO6af8
Gvubxh2vRvCfnZ33rGyS6/bK2l6WOi9DUJwzoYLi9LWa6/k4L9N5nqQbgA56c6M1qZuNq2ivs5G/
IEtMrORpZ5jNgCyeYfVOZmFzK95zdhNtP1mP9bO/srbFDbVMDc3BgIADfX4pbL3LsGoyxrJleAF3
E+kv5bB2bu+kGHDrkmmxGZkDakPsZ5aZq5x4pCRw18SuMm4LBYzCcCXCXxMi6EZZKA7UGAgxQElo
oLjTskO9ZqjeqTwrAfDCYGRS0+c86fl+yQxdQDkds08qyq4BJ1Z89HX3RwIyYBxVFSzuuYSmLYqw
g0oFilhnmzF34TwpibORf1xW6oXdIgIARswApvp9A4uXVwXvSECqa9CDk3IAReyL/+FnAYyAABkS
r3PqPECEtUh1HhgVk1ebLNAetbbbGplyUP0VO7S0lFMpc+h6kroYk95rI2+WosVXpiwflLB90Ky1
WfFFMRr7RU1FJw0vmIFuIClvTkOy6RLjthm0O8ticCltP67GgHrj08EPpytXfA8DYqKaFYhCm7rS
6IndWKXmSvHKtZ/vwpmZ4WBgrsULWrqm4HHPt0zNy4yMvgl8uGHseyfc5dNIH5O5rZPoaZCAsw7W
Mt/v3K8gUnAWkV2U4ERYCY9PfZPLu7B484Hoi5l61pO9Xh2McCUue2e3yRpTwCAMZQSf+f75QE/0
wppyszCamREELp0+5mnSFzsjLg7mZD91XroSI73Hm5zlEfGS2DJhlBGDpMDTWq9N+2TTe+WhTXYF
LSjOIY82ufU5jl8V5TEIvjr+SmV8aZXAaULSQRGF5nvhjhFV9WFakWzVqmv4KOEQoB3lph4cN+9W
minexZoskKY9wjT6mxUeRecbqmZxMpU5ogiCr1KNae4kbsmc/G6d5vGyeVoSpc7D47aC18A5nYvS
M2YrjQ5tofkRek0FgDQ7GJvboi4lKK3H/2CpgDp0KO7R8jWXvs7l9apdK57KhahUc8eEuWtblCPX
EjFLZ6Uy0sMg9EywKD7xHCce0R5qiLkSW9uYQcKZ5uwxVBLAKbN8P2bZ18v7uCwRPDaabvHuYmBd
WlWXVKU9924Y/yTjcFD10p38Cpp2O97X5ocpdlERMHr/lTf7z5M7Vw91k1sB8oo0/C3DB1Bnw/Xg
Yc2k8tEE0P3y8hZs8pk44YqPvDPLJGZDbVo9C+kFTN19Hu7+gxBePw44HvMTS3iYwwTm2Pm8hgEM
vRK6kc6Yxz9XlrKo8SdShJ3z07aKo7mXZwjUvVx5X9sGjvjpJ+PPK50QS5tGsRWjiH8BzU3QdeaH
o2iKRixx95SAwe5LkhusGd8FD0N2mj4L/qFiLrp+PdLHygMLcBMBORvIX2SGV6iyZl79WIZvqbVi
LxbF0YhvazLzcrImrGkcAiiUitlrTsW1Fd8m8Aj05c78p+j9q057vqwRC1EgHKkwezgENjPixLmW
V3LfynVHxBE7zk8psXdaFq5kg5bUgfBMo+RDmGaJOVsuEax+NbaWNM6V3Gbbth+/U9NwgW9e8ZNL
+kD8ZFFamkv+YkELaB/ecBZtK5F1pHvfTeRjra4y6i3t2akUwXmYephmTsmCmkRPf0mTYV57g1Z9
ytVu/KxIk3WkulIc6FpJSM5b9U1UUCt3sypyHlSn757NdKf23dXHT5Itnjus9RnDUTAgbQIAUhLo
JPgcCLXC4tNQfr4sYfEgoQAHN3Z+Y4kYlKpvZM5YzRLCMg6vOzlVosOgKWUA9IDhvTVBt5YpXRJJ
4o3BFJs0Hyp0rp5eo2lebWCEwyT92stfplh7BMuC7EqX7i+v7n2GFIN/eqzCxXPC0fACE+WRSpDg
+4PZ7swJ+kBAXqJtXmobPTjUa3506bbT1YSrBupZV/9EYideRpH8ypoMOpuKqrkCtvxqCttbLwGS
ClPmVe11rFfbywtdEynsaZebo5f5iKwqRuJ10x3sn423TXwPVIBDFv4He8b70gB1mEcmZZXzI+zG
sdN9CXvWZOGhteSvwGhf5wU1WUu9a8ZwK6XW7vIKl7RGn5NwQCyASiUataCcBiNyCLngmXV1SJLG
NLvRc+oskIddFrUYKnPfZvuJQP49X55qRbGRt2ioR+lGi3toZpHr76P452C5knZfes+WuocP9rLg
RVOHxqAzOt1GYqtaQLvsFAPlQgbacpUs/VQ18d4Da/+ymKWoi+z6/8T8aaY/0c8avh61nfVTBr3M
b14lihZlvg/Gye2iFeu9dGywzHJeM6a+IT5LfUNSInUG5yBE6dzas385ZW9tpGZg4M6JD5dXtnjf
T22L4Pp8p7Np2OK0wI8CIfIpt63cjfMe+Gl/r07Jt2EyvlbpAxDYKx5x6ezogKAiQeBMQk7QGavs
Ms+P0Jm4NGK3MPTfTpNeU1leg7pe8lQzZDBhLF1iigipD8RHlk8D2I30NX7LSydwtdFasZuLp8aE
C4+omc3lHQFqO6Q9rUfkLKzR7aFFy6MIV6+6qbnyPlw8Md76zChhRuAImPf1RBntXBqnfqKdz2wa
W7luHM1P7gg2i8HV9d4xD0EXAeNk9mp8rzdG8KQGantjt1Wwkqd5v2aec1gWvoQUii2GNIbWG8BS
p3Tp2M6uN90RXguAit0se7qspO+vH4Jsqk86HeuWIQrSut5oNYdMv1ffZswsgRWXZEeeqnSUrdz0
90p5Lmpe88nmApxZaMC2Msw6Vm7NUGNOGLUWQqwJEXxsZxg1gFkISb2dX/9wpM6NjZVAaEkGvUxY
RfIlcBgJtyu0u0oefNpl4qLamkl3TK1kDz7V8fLRLIiZoV54E5BFYCZK8GujQrhQKOSbs9p6o/fk
YHnYD7/wV6ziihwRPFOTSIf1UOFszBRwzkLa1xL8bIayYg4XxUA2MTsT3KZI2yg5VHjq0pz5i71u
I9u5DXd5nsGM4338GsMIQ6BK3o5MD23d55rml0yvp4mTbUKzcFN7Z1ubOLqz83BrV99NKKJtIDpX
2cLehz1zuY+XHElcRj/EySCTKefIC5FqJ8lLUVWvaoGXlulRkTNA5CUgSnxnd1lHFuyEMkOeOqyS
mTNRRzrNj5J2CvONZ8n7ToNroT9MxFrQtu4vS5q17TwNiiL+lSRqiRfmfj0MSGrsz4bt4EJ3kmfs
puG7oRKaQD694sMW6tQqS/p3DEqEHfd6r4kDmJk3ydV0q91oWwCx7plF2IVX9U/5p+pat+PRYC7g
aVp59b/zauTsTiWr5/rjOSYPYpUZryAsjnkU3pp68tHLLYgQbEitqeMQeUw+OWZ7yLUeqLAMvvRk
RT/emXdBzLzSE5tbdnGlKx57OA4SYLSMGdAKEm/17pm340rY/+6CC7Lmv5/IGgtZHTuTXVMbOmjz
z6nJsIq9sm8LxdvzsxG8CFR5ei0D0LaJX51b/XHYOnsP/sP+W3Pj7ZPr7ml019ThneoLCxPMiScr
oeXUnBUNGTKEOFV9N/Z3JY2SlbmlSuNoH71rfwRCg0FDNxly0ZIorRkORtICMfC1vwdM+Db+NF1r
m/DL5Su9PMyM56BtnIEC6hfnJ1ZEYzxTktOFFd6GKTmGhwS6J1X5YvbHFlxV3dUVZjh8lwjlo8HA
vMSZb4PCDeT2uiA6GyjCFxGig/o6a4ONDCxjEB1WFrio/idSBGXpIis2gllKvQMU+dlwp314XXzJ
ip1vbqqb8ap8jj5LPKme1gA2Fi/DiWRBZzo9o59hHhN17ENkHaq0dtXmv5ipExmzQzq5cGUWTsZk
IIOojX5npjXblSu9aAhPJAghiN9TYJUkJHCMriflm26tBWphnG9WBIuuHLKEVEAFRUg9R52yZgD6
dtMfwqdka+zxzUfzFVZnZ9PdmV/DfcAUqr2vbz9T4z9uVnRk1oEzx/ZHE/9+gKAjgxHawNHzAcP2
zts6P8Ob6uqf+Jb5qHuqiVvS/tf57rLMRYNysmZBOXLK5maeQtuR2dFLxNCym9LZezsFuUlGYSRp
koxP4Iq+QR9ydVn0Ejvh2X4LSqOp4dCYJbLNu6CD/XDrPDA/eQgfsy/GnRVspINO2/cu3K+1hixa
GyYOSIuSjjLfvb7LuK8jez7p0PAfU1uDnPOlr0swJovbrrY22SA/VsOPqXmFdG6nS2tp1aWDhnBH
JQVHToPE9/l16aW0VyuFlaeREkd72Rrlo95Jxi8nKSCTtXPl8+W9XrIB6BUVMsJRjLmg2kPYK2Qs
WTDPYiUuwGd9mPxxxZAumbhTIYL6InsICx0hgfYztABaPSbERG31Urevl5ezuH8nyxG0dhjK0e9a
oC8K2MHbHghW0I1VwFu1tUa9tY0TdJRwyEwASAULwnnzfQh+n621DN77tBrXnkb6maTsz+tXMG06
yKe1NF/70tpOt/rO3Ka30j/Gdf/S3gSHyzu3dN9JMPNiJBUzt+6fax5TiGUd9lCwZN6bFe5jCxDq
Alhi2e2dN03al/6PywKXN/BfgSJpiJ20UI/VCFRzbWcO4LObzT4FCfmymOUr/XdhYgMODQmqMpaz
nOuq27zU0Vb9VdmbDhB2v3GVaFvtL0tc1sG/C1PPd7LIDaVSs1kH472Z7XR9myXPmv4f3N7JeYlo
iEam5mlbIkWrvqbgbxUrzQFLbvX09+e/nzhuK6Q3xk9l0FSGTdT4bh+thVeLGjeHdczWwMYuIvuQ
pUoYPaDwWlvPVTNuouG1knUwjIFfvgpH8A0/nMed7xMd2TAu0lpBQ875mnxq2cCVItFRbkMe+Fm0
z/ze7VuFHosVLVjcvxNZghaodiIZRsX+BVBjS2Byaq+X1WxhgOJ8NYKvyOwx06sBCSVcSdF1UT3n
/lOlbzK6VcClBvYjulb8fQ+StgLjULYWlMwrEIMSaOFwV8z62u8ic69PTaVljnojBUrPQJZF4U8P
JXCuq8jOt3njMRarDeVTYpnpA+Tocb5hNCO4U6Afrlwgotdu3qJJseaivi3Tvy3GaZbKKG7taXxR
9xypu7onO7q7vOtrIubLf3IttNQZyzDRCQUj6z5uM9fLovusWhvCX7wbJysR/BjOpbPDCTF1lzQ3
htXnhLbKdTSE9HQZ0TUzi4GrR/6NXuZrI62L4RcY2P9uo+Da+qpQRnJI8eYpcVzjQd1532q3yY7y
jfaYbqud+oTxPK69YBeDhBOpggPqmzY0umJespa7srqv4uc8OOTBBlLQy2e4eDX/ShLLOVFUd7Zf
ISkgWw0KiduoK5d/RUtEQ2NpuWVVORISRiPUYq9Cb6CnK8mntWUIFsYZlAKwfo6pU14tGxnPl7dp
8UBo8SU4VDHPYmiYRVE2GCX4eyF4WrKxSYdtlNxJ3ie4gi5LWhjmU/90K9P0xtUFA+f8VsWJEiXa
TG9Z2KPraTdd9zvxqKHcSxUl03zXa0cr/TZ6d4XxibToivSlhdKbOxONkMkzxdAn0+OA9CTAYf2j
s9cP+dN0zGNXv2p2t+OW4a/Cva02TOhKK2XTZblgejLMBxqtPP/9xJZ4ppRFkgfuNK7wrQpguRu+
w+HxMBgvWlyvGK4li0LxjM5Cugh0YL/OheU5+Q175lNRdXkzTDdp9GPQbNfIN0F208Xbuvnn8rYu
CtQZtpNhs+a3BYFSQYhSkB4F+za/GetvtU0adLgP7H4zef7LlI5bHyLTy0LnHxV9EkGDTZ8hw1fk
189XaZGvsTIFQstYh3UnvlK7m7FbC1wWhdDUS9cf+XtKmOdCHHtoQYEj11bp9b72pqsykA+1b+4u
r2Ux/Af01WE5wLDQp3kup6KCZ8bW/BgMk7uxephGkLaq+p4s+w72pH1QBp90S3kao3rjJG+XpS9Z
l3l2jTewyTyvWGY0nSkzS2d+ewyZKw23Xf7rsoDFXbTnDAP3fZ6jPV9dTOfiDE9EYs+bDjNIfSHJ
ex+M7ctiZof8TiNOxAgOW9YSG95UoiTVgi1Xhfcp3bfRs/4fSOJNapT/Lke4zEqu9F0L3c7GI4YN
AcyOQWFXoFNeAydfvFcnggTvHNqe2RYT+5arMiTVbzpsOclzoz+01jbLw2Ntr5SqFg+K9kIT40E/
iVi/KfrWkasS8+jH1+P0VTaPSrVSSl4SMU8VQPQ0s/uK/lLSIjLVEjlQh7K5NewyEGSatY71JY0+
FSI4GTOeIj3IEJKa9ifZbB+dtUL1mgTBMGhaluZjivUpjRlH4sFIVo5i8THLqLQxc+kq2B7BvsXy
GPp9xa2s7S9yDmvpzag+S+3nKHhUsk1wJ92RBZ/W3tBLd+hEqvhSC4i1E2AecJDxBH3ha1NZbmFv
M+lw+a7Oqive1VM5gsHzacQcMhk5CjXYQ6iOj93wpZqcT+b0MwVEybXiH5clLire3/00RJ3IYi2P
cy4TIFAbE+AirX2K1xD31rZPUItUrVW/8lhW5xymOHAn0y0tVwtWXuxrYmbtPAkncqvutcFCTMGL
MwFpKzV/NP2xkFdq8e87UHhGnx6TYLn1UUkstUeQQU7fH98mjwO784qnamhdPy42DN0Qya11CS7c
LspNjLdQDXLIjwrb6ER+VKuzO0w6+brJrPuufbmsDUvXa65oOXTN0sgDZfX5FnpG3g/QnCHCKu/L
OS1QTG4YAA0QafA9lqTDri0t2/bG18H/Su18JRBeOEK66KiRA/4IWbbYvmp2rZKGKk5EZuyzzw8R
hCTyd+PDo3U6zu5EzPwZJ5pChcPXYwsxTQPXVjM8NHr5u8nk7eXtXLjOZ2KE3WzaqezCmdU5qaM7
vY2YEXTjx8Fy7qrcc6FdWXH1C56R0TfsAIgSoCyLpxcpklxGNa4+MstXXWWKtf0deP5B6p9RKaib
fjhh/3GTdSZT8MaSLvVG2aizydpW03MVP7ouIHZu1KygGy9YKvBveBvRdKwQMwmbWdRV6oezoH7M
D60d7LspvS4nf+VNsiZGWI82VL7Vy4gZmkNpforqfRKsKPn8pYKVn+eq5lEFWn2JmM61r/HKIovh
KNt0Pc2o4c6pyFq5HSFTs1ZcXVwNbK0GU+LcZrGxmLYortQsagj6bWsetaHdJGv5kmUh9JPMrdlM
qAknU6cabHSGTdaJdqtE/TxqkIytjYUt3aV5WB+YKl4ctFudb5rvD6rkt/Tn6JFy8AIqG5Eeb0t9
3DqdQw/+QOI0zFdOamllNNQA5sfu0XM4//3ETkS9ycO48MHYbGx541RpubWcrt+H2rQS2CwZvlNJ
gkWaJkYxzZjlBY4OaIB+C+LklZ8FWzzN1WWrtLQodZ4fZJJFY7JEWFSXSF7ixCSBi8Hc9XJ0qCJz
N1bOijde0nKVhlCKeExcw4xyvnclkKRJHpICcmIQuMCNYhftGwBVxmh/eUFLe3cqSfD7gZROcM2z
oEzaTwM8oNaPztl9fEgG5T4VI+ybIqmyz3IRY0wPVs8kZP7hWek/Iv4gX9AW/I5KJkkTi5IoGa00
+z1CVu98sdpd/+HWSEGKYOLCWNFKhjuBri4+5e3VGOyG4XD5SBZwhkiQMu1r6xCtc/jCZhVDl8Zy
ZLASuLeSX8Vt+DRev0ib5GY4GvvqJryyrqnnPqhudg/dwM3jzA28Rt+ypOmnHyFcqjBNnbafP6IZ
7wfjVWrDjbyGM7cmQzB+1dBXeFxk2Ppe97/2ygDYl3t5N5dsHwV5+gdp4dbBLzu/SkOixgPUAiQi
o+lHkQa3nZbexFq0TxirN0Cbs5VgDYFmKZaYmU3m7ByN1mIkZsCi1Dc+6woZ51Hk+wi3UaZAYlT+
xix2rUpBbCV8WbIYpyKF4+oKNfELGYtRptY9HXEbtU9/doWySx1731lrrbtrKxROTq+gMvBMdnXM
Czom9eHNK6T6Kunqr3knf5MdP9/RKnqfQiCwcqBLpSt6UBkAk6kcKfzv/ESjLojKYmR3aSHba2F4
pZjqRumyXWc1R5wN2choCxP6U9dpewDfd7b/Jkv+pyRYcQbvbSdzVQYd+8zPE1mJ+cI+gXg1HEgy
J60DJ+hVWHyP7K/m2njAsgb/1SbB5EgQAA5JwXonSxkOckG+0LDlbpta0tuQe9/kXLkLjLWKyvvF
YYSgAZpb1+aROPE5PaXqWEizC+pveK1pQ+xO4abyfl++nkt5SuQwHAocD2zrYp8ceM75AFocxk41
7+TY3IyJuWX29lBK0U0af2vs9MqAZdfwx6NvtD8vi1+8NnP+kMT1DDokOFqz67oKNCLeTPnPJk65
KeFe9TsiiTeYq1Y0d3FLT4QJvlYz5NCra4tcmOo9FeZrPMVXTu3vDem/PGb4uX+XJRg9gL2ayKxY
1hhAFy7bN1ZmEY5bx3bIH6JG3lZB49rTKnnM2grnv5/EfBmfZNs9coOoOKpJtYlApzPgje2c5G4Y
QdyMlU8+wKJqJB+9tnlOC/PBCvvGlZrkUDKVoTDh/x+O+K+5EHtA4YpOqr6drw8FgyTYO/7W1Lce
1bvxx2VJixf1RJKw+t6qnFxhrGyjD991zU2TY0LxiyYRbyZ361ZUd9F5nkgTTHA+yiC6zesKNd2V
x68e6WnFX9PZNSmC8Qn62GDycNYkA8aWnW5ULkHwyhEtepOTpcx/P1EbrTHagGEQjqhtvmpOcxu0
5rbzXiEi2+lmuAuDtww2m8untbIyESujKSXTg95szrmrWz1QN3YdHgqpWXHM86UWH6wgs/IKYu7d
scQmfyupC8OJeeD5FugqkXmEBP3wX1byV4R6vn0w8YSDL2FX6s6/jqyAbv7g1ZumFTGLl/tkJYKt
zLUmt5uRleijf1XVxZ3SPSmZTY+PuaIPSyVdumV1hlugBnuPrKQ7TS1pgUPw6bfuMLiT8ZQwYaK9
WvrXYdq33oPBNLgON227q9co9lalC/sZEJbXesVCVRJpuf5oBteBvemLG7XaJe0Pky+poDradCot
gv3u8mEuGpGTpQu7XFt92VZzQiAPK16Xm8k8+GG79dPPmePqa/DBS+nYs50WfJLvB8U8SYTFnu6N
DpiayDW6wxRWhG9PmvSUqNshWuk9WFSkuRd6vhCAKM038+S6g2vRy06OzMILrrKqc00K1pktHVqW
eHk3F/07YK0A8DA8zZDvuahuNNLRU0kNGEFHS6Kyk1r9kPCQmfSvxJYfDghVkFxmhWUkVQaI8Vza
mPu6IelM/fEUqd0qTn41pdNtVB+o7kk1Pl9e22LCmfATyi/IU1VZzIX5uWPXsoE4Gh/1Qx0Xt01d
5luj8YerLhrNQ2tqP8FCr5lPh2tDG8DgK7zpOQUKacU2vN9nQmGGORnC16g1i8a0zyutpaOQWWq7
36lDcmU68TaodTfRvvmDvmJT35vuc2nCBZ06tYuiCmnNpGxLVd0l1qdy+HAycxYCIwAtAXNWWNBS
NYgH33JCMFjS/ueM9PbJtrrPedTkK8mehdWgLFTqAYqa+S8ErTF0KRgIg5ONI32vHd9t4TNZ4/R8
72G1uY2CIXfmBUluz+d3cuWUdugTZs245uaPxLuaEsDqrioLXuH4Js+/DK+XVXNpSfT9MD1KxoWM
o+DQ5UYmDeeDKhOPO8k+Gvbz9PEuKRBl/ooQ+7AKtQeMokBEVd4l/rfS3Ekf5z5RLaISHdPBFSMN
fL5patpoAwE7Q7yJc6235UYvrbtkNUOxYIOpXc9bNfcPgckt7FYT+R3wbB1lgPDJzt6K7jEftv3Y
bei8DLJdDY4FJb/LJ/TeBs/I4+D9zGMpgEEJ2i3ZahDmHjIjkMDr59Cu3Ny8ynvv/yln/o4TxbPU
NvLljKLYaG2a9nnM9tb0UOlf/n+rEdS7iHrDDGxWY0DKHdgwZCrPukxvy8tlOQt6za5hc5k6kB2g
Y89XU4ZB3sjNvJrkue8eM/mh1A+XRcyfeh4vzgfzV4TgkAOjmBxnFjFYP3zrSqm2fk5D0u9prY73
PjDlfsoqKD8mgDdclvO1NHVjSOM8vDEUj37lPMl2u1J1WpQAwRaT98Blk506l6ApUeCFHiW1toIO
6ouufTiOYAXUFgBNIElB8eT899ugGOvhT/nM+lxrew2Yz9h7yOBfvHwkS3flVI7wBlKHjHbXnuS1
mW79JHF967OfUM7VV9aztF8Ujynfkvk1qFIL62l4jRQmueUKlKP8n6RXV/zmn8yxoFw0SeNpFKAJ
eTAI+mtKViEPHa+54paZqKvvKuxn23Lnfa8P4y51Zff1Tr3W9saOidPJ/ZIy7dBd+1tyBS7ZEPq0
3wAdoFNkPKy9YRaYakhYcIg6I+ZzhUUwSBXzkdmY8RxrjcKthxe59dwAGnjGWNwqv3Oc37oZPTZa
u4+jR7mrj1RPX1pV28pKtTH9HPNVrj1+F+4iuT3gSnE1wKKK171qE69mIJ4nopnceFN7U4XKQSuN
/ci1HKe11oglcSDMcyvN2e+IcXGeJ3HcW+hZBXDZt9HyYttNJwis4JBL6sSNRkXvN1FbGsdMSpla
1fUO0MDB6q/90u92Tjsltgsz8B/QAZu2YTnq6s8eueFPRt7pa0w7C9YQFwwSAG2apNfFsuKYa1Oj
ST3QUtNx1L/I0W211hS1KALzYcpAFtIwKVzxoFOVarLw8t0ABtDVGN8ST1++3Uvul0GpvzKE6z0a
SunXNTKc6uv0Xed06dY1/lHD7233mPiVa7TpiszlZWmY3hllQxOVvSyaFhRpMOOM6sr3f4fGTtfe
Li/r/TsSpQXa/H8iBMfrAVWScuiA4Hm7XjrGv2tjG2X3k7NT6/8QwJ6KEg7JGX1Q01pEOTbGUTn2
4XeqfJeXs3A3zpYjHFLcjn2tyMgow9ENYcW0Xkc7dR3lRluzkgvm/kyU4LYUq6w8pUBUn/9UpOuk
/l1ABuMfPrwgQn3wJij00bQoPi+8qfOo8GJbRkoXrhfLW2karu0wvx2k5lcWtisqt6TmCMTuq/oM
XfnucWoF1uDbc1ZDqoDZreVtD6w+SBBbaxq3VemQ6U8hL4exUI/XTNvsukTHA+woNBAoO2Gn4NoY
hq+lduIdPnTOturloyQ7e0tmpgfMYanVPk9hz/ucwR71pSv8D8+Ra0Aog8LLF9BjK9bjMmKIiTls
wkP/Rx/YrlqvZawWdIZn75+WAMADsVXnrjvp/KHUOo9KprfTg6tSuRmyXbsG4Lp4hqdihIcvUBqS
LFVso/xaqDv/s/ZD/jZuKZzovrtGkrRgo86WJMQKQxYojeEjq7OuKlDgw/LBsXeXL8FCqm1OF+BZ
gcue4d/mjzh5HtTVFE5VTZNIZgz7mKlO1/cdZWM1ynhonDh2MwMGiCSPfdJQzXBPwznFBKU3ruu0
feyaaVz7onkLBU3F+4JJQZYPaCqxdX2Kehg/W7zBWMY7SkMuVTfXa7sbqzQ3nlodLae4B5TsAHjR
XWD5j0G50s+8YOqo+VOuBrSR/4puVQu9HnKbaIYf/k1PA/g+954sfWqdnq6JYbtyAks3kysJrCjp
VpUrcn4CWlfTYDfnGwvF04Awr28dT7N2QZmX37rQjPa8eB4af7Lu4cS5i2zJ2kZTvHJB/5yzsOsG
OqBilrBPdIuff4Vn2MHQeQHJlsLsGwCKU03e+Gaqv0hOpG6buK18l4GCLLihm5xLFkYxDVNKpkxX
lhVVL4MWt5PbSJb+Zne+to0lDVImCMXia7kcs2AXT/ySWzdm/ZI7obItvCKoQCSGq9WfzPSzajZ4
4SZXXuRGl36XWV0enEhSXw3PK49JM6ZQ4OnTbRDqKd0Qnhe4fmonn1q/GtZapt9fPYDYYZhiJ0gJ
wVJ2vhtyaMndqIRcPXXaSrzJh+G7N60NtK5JmZ8jJ3fPc7LUKBKkhNpNED23PQ2W44rXeW8XWQlu
hwklmwylCC9cVGnuTQ4ySqDdJkAuSEHSGRtQbrmsx+8vzbkgMT5wssZTLAQNKrON0k+/vHO03VS5
Zbe/LGl2/+eqqpsKaToN5htyQuKjQPLaxJksTBblMCN76MJtYz13+T1XJc63VrqShlyI4wz4H4CL
nd/q0Pydn1I8UCFRuwxUaxVQCdX6lBk/G9pKYqVyW1vbD2ujNQsVeSwP2je/QuZuUUFi1Jl631qk
ldtx59iPmr/N2i+Z9RJ0b63zGFIsw9/U/soj+702IhVNAXgYlHfSbefrBPZwNKyEqkofNMdB8YhQ
4gez0le2c3l1tuPQC0RDGnN753Iiuparfs7R5x60jOmPeqSZ+GZyXH+gDWmnWtcdUDaF8mGtYXkO
TAA8v2nlEOdgbL2xPDMlyWs2n6f2eSiu/ei2kdxY+ixXR2UtubNQG2DqEughCCqANKaH8HyZbd4W
KYMDJOSbz2m3HbSNHG+9cAfnihV9BY3UR6p5bxeHy7djIYdxJle4h/AOZVJvs067bg6hNRz7cW2C
bv708wvI0kgqsZn0jLyrqFZN36hJxgmCVlXUV2V/HEs4zMxNDsPr5dUsKeWpKCHeinOfRn/e5Rvb
b3gCmEcbcig5TVaUY21Fgr33IyAmqgAxHihExfBpiL86KZB34y840leWtGRPaJ+msOFgUOAoPVeM
udJeZz1EGANjsc6TEzmuYzxW3nMLVa25VmRXl/Rh5lCA9ooKhCkaE6WUurICZBTWF3dqoCctnlUg
oaMdFAC19wp4lKTftf7bmG9S+6jxTC2gLy3omjjY3Y2s/6qk0k2L52Q6ZuY2zNKnyye8tPWn3yfo
q1nWULj7BB4hA/Ky2437ynrU6h9NuBLi/CnjiGqLOQWbiPQeJk4wPFoFq0RgsBMVHgog52SkI80t
g8pt4sfSHLeBorlxk+2SHMuefC+0m9zbJOVPQ7uOh9fMHlxz2Mjm4+Cv+M7FKPz00wQ1b9VCo8WK
TSjTm1FO2fwdufQq2mrOS5TuAe/u4mMuAXCdbrP/UMgBUgPxtIib6rtmybIkS0zqPtlMgbyhgup6
+qZfawJ677S1MyFznHIS68R14WRgSOBdlG9N4xrNwUr3WvDSG8fUe1DXujHnn3t31idrmrXuRFxZ
joYfjogzjWhjm66u3Q8AEzhrz84l7SUBCRkfQKAW3VXnctpRAl4vx9pqMYij0VU1PQU8W3TlLVkD
P1ywG7jLP6NTNPRToTgXBfZJBFkPosLo2SQpllqV6+cPvuLG2obh+8vXcuG8zqQJ59VHqp9Ic000
jq6gmQFGKGCUSndNQJH17xrAJKDKXBa5YOvPRApnFoE1kxkdItVK28lNu+3zO3lNMRYO7EyIYG6m
Poo8QOPxXX3qlsk1cTDb6trVtitXIh118cS4T2T8qY3QanF+YmkW6Yk+znuYPIfDVR/eN5kGIMLW
8HfwooeRvgm6X3X2KzRvveloadW2B8tek/d2u6GttvH3lZdslXbHMPlmSFo36PZEFDH8NMFD73zc
CVIG//u5wtZgH9tMDfn9iv5Ah05ppTpY5Y9esnfWr8tHvYC8Skb5/zj7rmU7dWDbL6KKIEC8Cphh
5Rz8QjnsRQ4iw9efgc8920xN7lR5u/zk5VpNS61Wq8MYK1lCiq+mGEuelygl4D9K02uU9xj1I6dl
aXRUJ7+Od5Vx42i+Xj60IG4CBR/XnxzzI8ujfSW7grbc7+prdFVoaG7ULBhUFV/jYJnRXhXemr1r
pqA66o9WEbJg+OjqcW+aD0XuDeN/KNGu+w/EYr2CnEAzLqFpwB9G5wVohUDVuhojyQW4eb5WbQ6C
lsocKE4TQ0zRfMT14IXVoeAyyqEtv7HO3gh+o0KjNPBZkL0x6LGf/rH6F91A6fkKAGQl3cXqXmJI
G9kTzHziMYj6IJhtxIJa78zROGigZujq2O0isEG/2qWfBVcjmdnovINBRW8R4kh81e89ES4YjAaB
EgYJE32ZMjg923augFGntND6w5q37nvuGz8ML/pVokuNxUdAuIa/Ila+t7f0WobHt7GPEI1ZGiBz
APVEbFdJ65YHNlpHlqoPpV7e7vvRv7ysG7uIcTvNBpsOmCKB6XKqXZXb1chjAOJbPAYc885S96Cg
Q9mMmbEHX5TIWnA27uu1wN9519V9belFrVULq5NBwOidVGh1P87dTWJI8uBba7dSTKzw9iogKkju
4D2hhC61kUwaWSM7AzIhQjRnV51ZFPDcboQRSSdwDed9qCUjdxv3GEBF0Ba1tKzAEoS7JbWUOTdS
2B/qmTdN2bkGT67bAdyBy1S3lNdi4yo7ESfcDcAFM0JFhc1l+q+UxwyofCxTfE6vQAEhnRWXSRPM
rzY7NB4VkKZbXp18x8AJI/VhTD1Tf0y7r8u2vnFNL6yLyBij/WuhshCW0jYzh7dtmLrXKMrv+132
Uu6nq/rYgEDecZXX2CX34Q1GNu+Ub2jS8at9cuPB4YAS9u8JYE8/RVhmULNaRWcrQNFoOB4bVy3p
GZjoLit8ftYgBMV0JARRWAc6zenhNucclaAR+uooaZPO4wpIiu0nWzlelnPuRCDHQO8nil4oU4vh
TzKHpVrFkKNpX6ntI40183e9SFgPPD17cCNTcsEZy8E6dcqnEoXlw7s60YIAEo37b+A9/mj85+QI
xh7/5afD5o/46Wfe+LHbuMAmrFpGvPimYtlV+RzuZt/wkdrbywos5+f09JMEU87UodSmfFnswK+L
Q+9cNe2nY3pF611e7Y3S1FoSuDZOtxU9OhVITCBpBq8QkrxBAITdNghvNSNJdrGTm4ic6vIXiazw
KdJoBHYoJ32RfMWmcf276WdMc+qkhcMAtEBQv9d4NfiR6/jtj0xlDyAaZtyLcWyulYMM+ndzmclC
ugMcXPMczbB2aiNXkX0GTV+DSYVMf6T252h6vJbcIJtWvZK0LMDqpsrNRK2LJc+dDpXnoFGBW0xF
h3xJDtHw3pNH0kqq+5tLupIo+CdKAmB2GJBo2Pty8GfdRjniPqj+QyUKFvSn6iG2i5ExKsZpqUeo
NngtXFNrWN8DO1RldfcVkCc1fhmdO4zTXLaZ7b37U2wRDDcI1SS0ikU/DRB1wJ9UHizHLxxfHSQv
svOL+URBsQiuhTVAYkpIUohvZrfD/KBNH5eV2T6GfxZRpHvTFKWyuyjCLMiCIlT6OZLZ7dz4ThCj
sf+1T5gyHXsZqsuGZhboNJHAR4IL+S3BRpLICHuaxojtkxtbe8jMj/zvIw5kD1ciBOcKYjcrGSbk
qNLiodUf6v6Vl+483eudxI1vpCxPJQk+c+ToREKJEA/Rj/Q7cWvQVrD+LXSHXXhj3DE+uIRF368Q
89w3V0bCvr7Ub5kk//G7/1a4S5AsRQEQ9yQa68XC+ARotQUpDgGWxoyOkT29Ur/zjKVv5T67LgBs
eTV+jc1Ol7wsNk7DiVzBv/AOSUq7h1waPGTqc8JdSl0Ch55Mh7831RNRgtGgd43alYV1ptlXq3xY
/0SDW1ZAwO9uNf6mJbdh0Em02/BlJyIFI8oUQoBID+2QThq0j1nd185NIav1LL/l0t4JBtRPaTNP
FIo52q+p/24oXuA88egpiw+BLvEpmxoBmnHpwVtyqELpQO2GJhoGZBoJEgU9qnJx44bZjdFJdmvz
hK/kkNN7Jx163UhbyAnne930guqll8Uqy68Qlw0GDw+CpCVaEgR7KFoalXqAdvtARzen+mXIMs3b
AgC8CFxJNECJz0qDIjtgzxj7DzWAhqf682yWknfRpgh0Qi6VKTR2iU1WaaSB1gzdmvBSv8rqycL4
2uVTs7XfS6vl/wlYYtDV/R+1mj7ORY7OwfxRRTFdT+/t7CmShXNb270WI5hVnfAeNxX0iJrjXLzZ
nCWBxKK2PM1ahGBRUdiE0ZhCE1q+KfGnU/pUQQJuSlkmA2nd3BXLRHxmAOrhjPiapmTQGhX1NTO+
IW3lNjmXbItMgqBMimClLJeqcosrAXmgypREYZsbslJh+flq3+u2Qg7PQRuAEr3G5MWYAKw+SHZk
UwamnZapSyT9xNJgGMwFT0eU4MvxXlE8Wt4Y+ddl890IXxcooH9FLOa9UiOrwyYlFURU011LWed4
oCDvq1uuHLqKe4UtGwDc8sXAGMd4P8jqMYQgrBu6G0D+aSDrGE07bjWeXuLJNXmKdQP/zNHRflm/
TaNeiRP0a00nAgIWxNH6ZtAOsf1mG95UHypZR+X2Xv3RS3CWQ08BjzZDUDd+s5I9R8stkZjcpi4o
Yi2zk0ulWLjGKHdyDMIgIW9UL0P1GkdHEqIV7zlJJBGXRJDIvMa7octzDsevToc+f0HUmlVuj74s
SzJgsblofzSyhdRDCCKqVkPDm2tF70pWMgxO+44MKXTTQy/sicCIwmSNaHEquu0T4L7AxA1GMM5X
U0/tMMouiRA3Pc5KjGBpWpskWhRCjK4+KsoHV7zLlrz1klgAMbDFCxsFAvvTo1omVlIES6MAn3Of
K9E1TVLPiPWDFg3X6nA3FgV6SfSCs8JpJN3eGyURZAlM9KgDSh7FcrHvPymM2KbtDFd0p13ne6R8
PVVhKNzujZEFPjrJRonI3wODYvixFrl4kpVrgqfoAAAIkfq+OMZPL8UxbJj27rjcq76QPdhHd9qj
9s1wFa9WmPLr8nJvWQ2IFcEgjzlN/BVWuwU3ABgqcdhGel+mGTOTw6Cg5+t4WczWCUAfxhI/IDNL
RQjYqO2NuaE4AaW214N/+ul+smX5540WK2zeHyEi4iuIbTqgEEFIV7loofF0ehvYn8TeO6aroZ5b
PCXOvpHRKW4diLVU8XBPBoq2i9SmuI7bklV/P2QItcAgiz0ClCL6Z04NpNb7uZorHIh2VKzOJXbS
7A1Ml3Mw7KQWwJo71cklp3DrvjTQOQnEUjSpY7j6VOZozBpKJJAZtCBcY5iuTsDrXCkcjHYt3ZuD
rntVU8W3Shsgtzflf01qSk6UJkJ2BAXkJqWL0rz8nttHTj+7bnfZJrc9zZ+FFfMifOiB6jhDhmYd
o0ZjQ22i+eQhax9mpIibwCsVX9X9y1K3Lp2F2GfBWMPjSeyrzDKFGl0GoQShVGb4HIcucDKmZG96
IQmsNg/3UiFEhh9ZfnU5lSvXouZG1ztOh5JZHXtzUvih0nIWgem5AkWKJATZPOIrYcLFMJdFFowc
4ytq9TARrx1eUyrZsc21c4BvgJkKoMuLwFdKGNlZkQ3YMF4AtUdhNv2OhzV68DCBGZkShTbPwB9p
jmCC3OItemCg0BST54h+zvVH6MyPeaFeqwVFrIApASJrMjw3Soo5yWUmG/EPGuNFTxmrESZWyqoG
MEY2YuKoRcZgUm5oHP+TRkDUtyPkX1W18DHdHHrcHuqvywZ6to/4APwC8MihARzTmoLRlNOoV1mL
D9A4sqD4z0BUm4YfgdL0/mVJZzHyb0lo0INXQ7An9ugtEFxJS3jtOiR4L7K+dx2eVH5rAPYW7OoE
AO6sNu1J4tvOrEgQK1y4CZDjAkODWA5EcNL7se0RHMKoCFgoa9o+uxwEWYLvLuoaxDcKFjNubPB/
Y0MryRnf3q5/F/EMj6AG/l0COW5M7yygaw3DdZ3+uLxRZ37kVAux9E5xwcxBixULi68YQUgcgSte
De9b3kti/7Mzt0haipKAjEBySZyYKnU0r3UE2qQgcLC7Edh6mCZ13mZjcps4fcjrik0Nl2RPZFIF
16VacWQGpIFFJFdDpnqVdQMKGTZpaFbNgYy8i9r8b12ZoOhipGvXHA22CtTC2iU9btJSY7HWPacF
91RTQa+UbMx5cwdX6yrYfNzVPXggIC4zJ2YER6t/5M3kGrK52U05eMQvhGVL0lxQCzDPhTZNHTp6
nfI6CmzX7HNfgae0CllyZfMYr0QJKoEE2enNvoWfakD3+d0aD3E6AgKtcGtLBs20LQugFYDFRbeN
iJTR6XSo8gIHwDQ6yqbyux1lV1zXIw8QOIeaSLmFzvp7FvNYUDL+V6Ah3D2mrXRFr8JvgAHoqFbk
CiTo102oHovuo434PVKZDJBvNzxXcUyy4+XzvulTFhw/alMgt4iOmY9ZGWQcu5gplZdwgwXzj8AM
JH5401ZWUoQNLHO97NoEUtQo9pSuP6pRsuvSkmXS9OjmrQq6XeDz2ohszmBHaFMNdZhDltL6ep95
qQ6088zTQ68CjDfFlF+IV7OMjnZzHU0ToRemIbCdgvfXO4vn2TDAr0zBbrTQI4WitGcprSQZv+m/
/sgRHz5ThFmtXOlr9MM6iCm/NYU/FB3rwZAMwkCz/ok5vP9yd69ECq+ekaJpVTEgMsOGOZGH+7rP
3YZ/S7SCqZbEQS+mcPJGXo7DSpp+6i1nWoEYkWIhycD04DlUniznNkJUhpBWhoYhW0zh6TNYhUUK
FbKsnvuz4gE6pp0RjLwVvctHzUulyTuZxCWIWN0FaaUsKOOQqAFmuzV7L3FCfwDEVIiTDazA1ywe
78Gf8+vyKd+MTVaLuljvSixmGOOelhC7jOugD9OLiCyEPm94XTYOoSTRgWmF0RlhMfUCXAt2PCE6
UW6i/q3mH21zjZYYTT8kyIMVh5zs5hkvoOSRqhED/tRoXtvd0ajcOozdywpvHsfVxwjrXMd5008Z
FO6tpxxDZkiOAnBHImRzVVdChFXNDIBXDxwap+mVUY8+n2Q1kk2/CQLLBVkO7yAxXW5jq7K2n+HL
sIQaOqlJwNSCUXRk/If1WglaPmRlICkxgirBhBCaO1tW9okbGm+aJfFd55tCVPxZmvnoggskOJI6
0/QM+PxwJMAYUfp4X3ZkV2IW+7Iu59tyKkbwIIodh0ZqYO+prvcA/VMDf4pb2bDC+dacShHMXQHv
aNu3UIbOupcnb3UWMx78GMxvl7XZlgMMLfC4IUoQB3XpWJlJZiH2Ia211yg51I5dMWNo94Oly4BK
zt0TlMLc2zIOisyyiGWo03SuABQHNkGYQTQ9Gxgtsb0IzcVm4uPtgVMrMbzNzVpJFDYrjwwrDTMV
95k139kNJpWc8PHyCm6a3QKO+r+IN45g2709gmBtglKKkf0oioG8p8QO9kHq/PXoBYgScVSRYwUI
BsZphZA4q4CvoU0EmMRpeaVHh7417kijM/4JFKTLSp2ToC6yMH4J9Hdwnp31SHdNqac0txA2Tq72
sVOfR6Y/lm51DWjrFG1ow0fodj802dz47xTk6f18KlfYMA1PMzpZZu3a7IVeZTfzQ+PP9/3uUXMz
/FvHin2Hf7YxS89eTH90+/dmr/jUM/3abw/Jm+aincxz3PKm9Fp/eDd+XV4ZffmCS18onEwMU9Yd
ps3whffRPnqp3gE14FLP8fEF15U/AGtqvgJCx1PBrqK9wXpT4oDOQ5jTJVpsfuVMZ5U3XTfiAzDw
V9fvmvWClDTJHyYDN4XEuDfC3VNhwiUUq3pYKjOE6ZijIbeGicxfzFQg8te7oHquUcmoJC7p/Il0
KlI4UNPQJ0Ucw/QWKDyjA/CojV6HkvXBwZbdgFtriaKFimkwnF9Up0/XMlRp0JeKjSNVslExMPAQ
sKnn7hz2XldfyygpzgsLOFZreYJ5F7FNQNEJeUX62gJbVL3Lq294/blOeatMaEtcJpcax7tss1t+
F7lA0LDg5YDBWcFxjNWoRGmGAh6ivyA5KrHDstDXIoelADlXX6kMRnbLJ2JyG13hmO3HXMLyQSsT
dWIQ208cAtt0N9Tf7PJtDCTn8LzAhqVcyRDTVdzUK72tFdxcdf08F7PXdd/7NP5GclQsJ+1Bq8h1
ZWaeSgdQOYWAz3gHu4rkLJ5PqQtfIRhQksURPgOaDkPlVuYPHhSP+VjuNNB7xfrbPIR4ytwoSryv
+w5IZ5mk6Ld1WNarIBhUWmpm7hRYBQukN7zC3Ad5n7UbM3mwR0mRe8uK1qIEx1cWfcXtBqqqyHbW
FYYnbc/ofhkNplvctDnY/X9xPmuJgqcrTSOxmxkS0+kl4fsxd8MyZ4AA9Nr+tbFDH/O2tfr3mdZT
wxJc3ggqYjIvUkf7tSSArJbFXLKFFBwczTWzaSoIaIoZGCzgyFYG1MSKGMwupW8YwVuhFGwuzKfL
bmDL2a2XU3ADShNUFeZi4QaMnpnjM0lbZre2W0X/JGjz//uszLKOyJEsk5soUwn2MrcoRmcAe3LD
/GtoeyRjUGf3cu31slbbvuaPGMFIdB70mr2cgHZODkEz3ZKWoNgmG0bdCpTX2ghWYcZtqDYGxKjN
UwGgmdk2dkXl2sDDv6zP/8el/FFIMA+DB1MSKpBURxWGVlvfjN+t2dPtvQHuaHO3POFNzJp76EBk
EtmLuxKDm4VlD+X13yAmgjujY6OVMwkbd8jM4Z88JeN+IY49FpVNO3AHB/2TUpHmfe4J9/q6K6+I
WQ1+neTK7vKnbDo2TUeRHx31qF8txry6QozM6mK7jho374kXJS8VuFfxSiDEt2NJqeB3LeBM65Us
4boKRrOP0wZa23XnxcMMmRA2J68cbC6185kbkwc1r1sz3XPd+rSriKmAYO/H4UbtvxSa72D+x0z9
6WgRuvAd9Hgo+yQOnniNobKmdDNH1gchWx/hdClRlYKTAd+sqP+MxXGod5VyXSKJq8reAjJJwgFz
HGIkUQ5J1And0vaL6qVUP0Ie+SVoqy/v+qZrXO2EcMpCJLBIV2HXi2zX1qD2dcHx5xZWxXIzdpXu
XYvfLkvcjHABrPevoQnHDdGLYs8Wjptp7xPzqHS+SoAVC6g0jLR3j86E/JKsB3Y7eFkJFVyxw4O4
a22sqVE9YtqBqeZ11rxns+Y3Wrgr6pZ1S8rwcaKsdq7SSXK4zpvzl7BlmfRBcRj0T+L0LUfXh920
6LQ2tRtceO5goUM/OszJHY55VX+j6BzqxydtdK3hZXCuLPXdlgK56NuW9ecrhKUn6dRVg46vsO/v
rU9w6+xrLzmCd0BlxG0RvbHBU4+l+7NiEftCuVDdpZ6yy3zHmz8vm8Hm3bhaEGFDND73NTxO46Iz
JmX68A1JjJgZxeR1Kj+apPHGTtrosPmWXG+D4OQyQAWiXQRSAWHJil0UsX++OXcxC35FeEaCmwML
0DKLAUsAJEtH5fD3QG2CIQiuL9bztMwifEFaM/ACArvKK6tRcq2czxWeShEbIEokwJPMhBR13+R+
d9D3MbOOP2ov/2Ey49fkhn71HiiMevGxuOr9lgGv9NN4+qm58a48AvTESz35IZTYn5iP6prWoP3y
WeGoAVqvrixzF6ADHiAu9fiq9FR7QqtgMbg2IL2umi4Gzx7ALrp/iJYQAqjuyfkBsubkum8051Zt
c9qysHDI9DiPQftZ9im/QbdmgAZh22yeAC3Q7aYoAd+LPqSOVwKFzW/jUelYW1UO0CkiHoQ+MPk4
sLXM9pDbPSB0bI6sLFe0x1HtrGdkH2Ika22bHIKoou95MwRXaR1OIQP2fefhSCHjbQzzHVqRs32i
jOhUK5oSDZAKWPsAUXGTg0fLQ3IZCNB53b5m5TRcBZYTAXmOl0sPES1uM3Te3ZdgyfvuIN16m3dz
hcFD9KajjbHsbWsXmKS4MtD/vjMDW/UKQMKzMVaAfFM1xmcMvMOHEqade84YVqhDz4U3t3n0ogCd
jYF3jj60WT+BB5zUXcOsedYObUVNIDe0k/VTxQJeRzwsgKRodypGl5xKNRh3ovEAUPDgaCqZPcBN
8/aqc5z6jc799GJSyh/oOEb3jRqmV8Dk0Y4cwCJ+NvTqV8x18BKUtfrZt7pz7IsIvzGgdb6rJptP
GMXS2mONYtRVmBL1UQ0GoDCiOkVfe7VvbyM+WZXHuVr8CmZb2QWR1QULJ5Jx0GheAXs8zGpy1QHj
2mJ61DrFDqks0rE6CMwcxaa0GxnKQfrEaKJrT9PYhI8k0IHhWFZZcNc4lv6AhzpwAixO8292HQYN
K5MQdMqNXSvAxea2c1BJQR7UIG2votxQbh201rVupdLEr61g+rIai7glOrTa/WUH+Tt9fh4k/eus
HeGlSWZkClMVh0W/jZ8QC35LvIf0KvB+gt91r9+Xx9h7H67t47SLmCLLC573tgoeRAh38qgpnX7x
lHT/o0NS7RA9Az1zfiyY/jn71E8egbli39j3wR3aQSMmI+HcDEwczKxYmIlBQ6Egf8pwrEmYQvu2
JKyd+K1FZuoH3fA9T+jPtO5u7AKbZpbT8fLCb+aMkLbB8MfC+46Ov9NIOOaGnVdj3riZ1uwCowGx
EnW+pxEnu9rocTNYCoJOBWlZNQOygKIhkVSWhSTRsNzFZ9u/+grhrrbbuqQq6l4ualJ3gTLuiXKc
8z1PBu+yvptOeSVIuIl7YDoqKK41bsc7pHu7tGdVEtyYqvLZxZShhVVyO21GgEDuR6M4AQrKGaCi
kqWOOZKkcdvh2sCNM1Gvtp81+OY2xNPG68fbxPb/Xkswhy501ggD8UQ+3VTSTnqXTZCp1j8KG/e8
+W7VJqPduynrpNnWD5k4DGEC2pmKD3H0OqptU2NFLfUFGJHGeI3ZXdw6HkWzmk12MabKNU2i4GKV
or2YeLyhYRQwh6ZYrOidOKz6tmjgjArgzyfXURv7FZ7nl9dxUwxaUjHg8ZuoRziXYTflvA8QSJfz
oU4dZim3evt1WcbywDlTZSVDeADh7QvYHB0yQrviO61u+yNPw0CyYFsHDAiD/2qyaLp68AbTZHRc
g5R+ADdbytkABLtB94BcLXlkbRsEwIrRlwMamDMktNgqqkRRIMocan8eEGbjDqF8dnlTHk3eWsDM
yFmEuQ9SGbLjtrVjmIwAEwLIhTGbI+iJ13EImoS2cR00QoClLQYoDoavJVmULX+94DH/n4qCu5o1
J+34gIdkqmBgbvKMKf1AD/VromTftACHPANOZSur0G2vLAGWHdrJltqZEE6bKV4LYKBr3Ko+AIw6
1fa9syO6O+uuNY+Ma8zOc4n/2lpQNF84QKxYphZ+v7JWhkOAoQd6F6jqGE8m7CWfmGVILqFNGWhY
A9g/WolRZD81ToBrzU5ZQa/MCq+5vtf76lBV/1w+Z5s3nbmSIhy0pKV11g6QEmMOUZuA/1SmTzwY
7xtCXS2oezeva4/0g4cG+xenLmQjQ1t3z/oDBNsMKgydlDmijDadPqwR6bc5/qkY1UHt0ECMkYzL
Cm8e+ZW+gpGaudZjcgD6FtG+7d/i8b2N33rZ4PNG6wwSl6C9xAAhUNKBN3u6eUEe5VrZIXaZu/TX
rNJfIEb2TTtlRhPe9OQn8E1ZDKp01hnxFdFzRvM0ZgVvBuA9RgnwXH9VVLuNY5AutLK4Yuvhvfo4
KvQnFpgNicMASz7MjMfXM913peuYjZuoiVfLaIW37RjgR2AVwXC+OI2ig5YzCJelKOjEqkLDIFR5
JEUhaUXZ9D6A7Pk/MYIhjwT4/pRATNK/t9V9NyfeRHY0o2AbB30qssaNf9mUZIoJlju1WsCjHhLV
fHZbGmaMoum4bEfZnLBMkGCzYWRVRGuWFbRfU/NuDAeEZ7IJxM31Q3Pl0s6P3l9xcBOkIlWsNQg2
A7S9NOn7kNyFU+I1wXeQiOGCYg2eYpcXcPMsAqiNAmvJQL5ZCMiyqussjO3D95g7yul+aPbEuZ06
GbTC5vqhGxa0CGjJxQV1ehhTBH5zmUKOia7pmRwj5Pw6JfUva7PpyFZShF3K6cJvP2MBuVndFKAG
2oWt8mm3dGa63j2WYWJJJJ6T2uOFtr7XBZEjyC4Gq+zxQlN+tiAuADYcimc04K6iodxkMMTUoGpR
E1+PvoV8ZGZpS5o7t/Zw/QnC02E0oixLInyCzXNPjcxdSp4mMj7U3ePl5T1/ji5DZauJHsFa6oJy
ks2YH5rv1cgNn5aOTkCb3Dn+fBe78TF8cfbokcBF5UV+cFceZcmrxYOcxKTCBwiv8Szkih5q+IAc
sNTLSHgvQxXaQGg81VG4821FzZUxwdTSuNN25nP0EkVe75Ervq+uQVQ2R6595Yaf6kfNwIizu7zC
Zwb8Wz+wwuKcoB1EnKjLczgVK4JwknwZs8LmgRkmc4pXUxaPyiQJKwlYvjFqlmmzTgUlC1JRjmvE
j30P3MbP/6ITGEyXceAFweP06LfAzjZaawSqCpBR7fau5m5PXwCe3we1JLI48zJYPpR6EQwaGJRF
48epKAuZp9jIF/sEJXKKCh3vgLShv11W6LxUKYgRznwcoXFUryFGOQS35XcFPL1PpPbTm8EzkYhj
uSzAPjvhvwUC7hwso+bCYHGqV6ma6KnWJuBg2N8T42sE6DoP7htZl/iWTeBdDupc0NdoZ2RIXdMN
YR1hp0LlpguPqn6XDdd6+dhZkl6n85B3UWglSbA+FQxnXdQuNqFV+7l2rpMWIL5GYXiOXnWe1qNJ
qOR7HWTEY9P8qsyPy1u4uaDQEPR3QJXBFOLpgnY1nefWWRa0RrSnEC/kfos5yPDrspxNg1zJESod
VFEyIJOqWFF6nZjXJNkpjeQG/z1MIvpEspIhnK9cm+ah0TD/rj5aj9ox6tGy2PwDpJT2YD23tqe8
BiGbXYyIeDLkn7OA5fc2/ruM4pRNOlqVEcVYxrF/nxxwtoyHZJxYaHxNQBHUpzvVkDxwNzcOM5WA
GEBiGG39pxtn00kftAALmgOREDVSS/uKJi/UZa3um0cBkGgUCNzqUi88lZNPcacnJgw0RYIl+V7F
L8rgN9W9KQuMNhVaAE6gD8bTRY+fdWGDsETHSciUo1V/Uaf/6WQxEmSyIT2ZJOHM1VkQT0ENSYP+
6NAdyd+NxnaBri8LiTatYqWScIMCRQXQ5oEGlTi9nfuSGehq7IvktWrIU512N7GKJ2b0olfIhEQP
aJtmSjz7A/0kwPaYKiRnrBjBDNo7++h4+UDKFkF4onSZyS3C8W0a9xrHr8itGuE19HRZytnrbjkX
6K9c0KUt3HuC9YTcGXStB7o0Hb9l3RcGc9FMovKrqXKHX5dFnde0BVnCtkY57kHgUgA+wS8+AIFx
D7B3RKNe2HoIxxB4ukHilj9ktIRbkRgBPQiieQME5SKbEpkSbaDpckDG+1K7b1rZ6MvmTq0ECDuV
Gko1pZikc7mVeYlxgzGQjBu7XtYLu+miV3KEmMHWyz63Osgx429xPjNTe9Rk87+b3mQlY9F1lasC
4y041RcZU5ezJP0Yq9BN0TOTdE9UBjS6uW7oYiIWYMYJhhtOZQ1hDwyPCbIw6RtBVIOeHXeUAUdu
WvhKinCxRXUzYCQFnj/CkbUSvw0Y8NM79YEGO0JfLtv4pkNZCVt+vlo+VBgHQ1uo/WL1NgCrQANi
g52jvUToMq0PPP68LE6yguI0YIEngG5Ov4ODj67cj0CQMV5C1bssZfveRli8cBUu8w2CVqSajDky
lns7v7Z3/Yfqh+D9RemTTQ8Fax7MvfXced9RN5Ukwjct/o9gEbZJq8q0K0oIbhS6n7XU41Z7G7T2
8bKCmx5iJUZwgmYM1L4ggZgIWcQ4Qsny/bKA87Tz4vpWEgTXxw0DrXrgTkae+Yt0KuP1YXDeCHnS
+XsEpHFFu6KykVTZtomOb4x61SIphJoVbjOgKCEa99I4Ynj8eIb9q0MmJSqeOgsvEOdzjKOlf6tU
i5ceXSwcDfcJGV4vL8Smwa7WQXCVCjoFzCrEJ/XJAEiP56oC3cdTrewvi9naUJRqgBuPDneMTQkG
m1dt3petBRwd3YsnZKXnWWKZmy+rlYizo2fGIS0BUuKGd6k/okDCgl38Ou9BHv4Lle5U9rCSChSM
1CpDNVQXyPjkpvsqjsFVfw2CGjBwz18qw3yRrL9za6vWCgom64SpVecxxRr276PqjfajZn+YA7u8
UzIpQgQWJDAHg0OrKftnxFBOmLJ2/NY6X5fFbDkS9AWYGD00wcwnejBrKJsEqLvL8KuLqUpmYhb1
75OiOOQrIaK3onqlRnoNIRx8O3n47HDPwbBrzZrkuikTr0Li67JaW3fbWqJgE5j9ccBqCIkW3xHM
e+k44zqbipvhFwAmJMIka2gLBkGdrtenAcKU8iXtvLF/NSTX2flQ27KCaOJAw6Ojo7FTsIa2VUg9
dUBMMuvmxQZz2mGc9J3N5w+n1FKWDhgVGZt68uKw16+olX0MJQc4VuI78TL5fmPmw84Y51YCib4V
FVmgd8ZQJNrF0Hl9eq07ekcidFUhSu4VIAHFaOkIAOP0PbFYK2s82FrmtSxhmWtwCiiYXga4Hx/Q
RobSZP2TyHDCt47dWoiw0AiJQjotfOoFinhDqHll1t/lSsrm/wSJ+7vquVAqAmlo0XcVEiHso1ET
jrj6NM8cU4DvfL98CDY3Zymr/j8Bi64rAWpCQ8fOISDUgMcPMp5lJC3o30ria4Wslrt1s2AU18as
FpomQDx7KqyjZFLjkSwApt+q4ScfdpeV2dr99e8XlOFRR+wwMPAiRfo2NBovsl9azNVclrK1ZGsp
y89XS1Zgej/Iwd3llsmxN/eB6hOtdzOKF+7zZUmb+iywTwuyHKZNhJs4G/KS0oVFaCIJuhd2Rhfs
dFviNzY35Y+Q39HXWh0z6PVGhZAAbE/U3kcYYL+sxtZ5scG6YOgwZSBGCmoUNVguxgTXlMEPMwr5
BSvGp+S/oEevpJyXWk1UDHTooYe7XPsaQQB9WY3zGhAcrA0Gc4suM5WaKejRdSb8ywQJFmDvCnJE
bsHq7uNxn6oeDY5V/Y4Tmrb7KozZgPOKV+blL9heyH8/wBKqyehqSWpgtyzp1MitKQus17L5GPvj
ZTHbZvdHjOCwQzXWSq2BnpoWMYq7IXt2ZKHL5iHCbIX+P6R9aW/cOLDtLxIgURIlfdXSu93eYjv+
IiQeR/u+69e/w7x7J2q20ETmAjOTAAN0qchisVjLOUgrWAD85lyBP6kN6WMkaHLyqtfPerSX833R
eLEod7l2yxsLQbxPIMUUxCHSYcgikuFuGL5N0k5r3+tsp4lwBK873pmFLIRxrkErrK62KghDiXDe
GM+WHdlTbNPQfjjZb2+zY3snz6P2Tth3tHqKF5K5h/pQxHk6GZAcAyNxBjltGQmu8VXehaVynPnH
2QC8lREi1HOXuc2T5Ej3klNtgzvDq9xqXzqePXrB8+Dm37RT4Ires6tPssUH8OafmwCsmiXYjPmh
PAf3xStY4ls7fv6SPpoH5fHQubVd34lKvwIDotxpKMioNZMJqSQLUa0HnuLJ7E5VCzC8j5QKplDX
hJmMDxpJHUNDy9bl3TIHlpZ2zBmPSbGJCHE6Q993c71DCz4m4ke7rUtB6+uqWzNV1tIFhgICEMxL
mWrrR5GfIjQtIsdXZXTn2aoa2a109jEbYtqR/4VY2Y6r+4ScjMRtx+1tf7P6wF9+ATPuxRUkmTWa
n3t8QVDck9GdA1cfNmV6FwZ3NewrfvLx4P0vMpE3YwUwAvpjTmsAgbdt1Fl41IB5adBQaX6Iygep
PoYUjRkU7J9FwiZTBGLZz/JVHEA24/ZAAx1odTkPkZpmnuUUYq1clf7B2F+DUoo1HLtRyvZ5w/g8
QIGwrcCwhz6aWMWDhAx4pJqzjC8DpGzfDf8Fq5wVA2WVoGcIUNKXy9/FaNmoSZBhJuypUd/SWsWe
/3U3GFzjUggXmZN8ntrMDzNHA55FeKDmGeFSPAjWd80NLqVwu5pOs9FLMlTBO8M2KtU2RLQIa3fw
UgJnq76sZHKuQIKePA4ZsoaQgU6QUNSgsHZBAg4KrMGEHUw+2EhMuahKTJ46UlC/xob1UCvSvUrH
o0m7bUPa3W3DXLvz2SwqvA7iV4MPNSukXXNrZpSOcmHn7Xtl/irRBnFbyOru/BHCh5ojSojaYIH5
0Gw6p9ZktD8I9v+6G5CZmQJ8JMD4oujLPzaLYPCD3IceIRCFMjv7JZ2j43gsN/kRj5voZHgDrorZ
o/fhQRfETavlbsDXmYDbwPEGJODlQVKQKDGrBrZRhE5v2bigTsldNTwn+8SNt+hRuL2cqyby59zy
iTo9QWt60EYZ0j9oJg0+O6myE+ufvHwQ0pqtmscfUXzCTtEmc4giaDYGqRvF8ykaQ5eMg6DFadVA
/hg9f8MnWRTrsw+Ner3bjsr4OOP6u71oq5pobDIUc/vWFY4WVXy9DzKIaMpPFdhMSegNwffbMtYa
qAwTKQIFtWsgT/HjARlN616uqgw0d/PGOmlOcAi+6l34FjyWP5F4VJ/M0ib/gNec1exzp8j3ydvt
b1jR8+ITuICwo02gV1KZYaJ/8jV78mX5AWAGMUB88zyNvNvS1hKspoKuT/Q0oj0ceGuXpi+rqa9i
ah7uPYttjOU5hn7y0bzVGWjQcco5wfBHuFPSB7VuN3ErC47CStx0IZ67XeSexAlNauyqtpFQmhqR
bHItENWo8lmWBJHwWrxyIY27ZRqwxCVJBGmq+tQi3TC3Xg1qJyN87VRc7EjAnfz2P1xtF0K5i0ef
MKLVEqxwWJ5L9KXOwufl2vPlQgSzqUUcFqhmkUkp9JKkR1/fNKanhoGryXe6/55IXpRLdv2PCjCE
OPTC6C2MO0YDgqyOY4ARIToOGG0Mvk/Vi9mL5kfW15zqgPOzmI3xjBMgOMyqaMS3deVrlvxq+h/6
vBlKc5vVL9rswvhAiCPkPFw5RSYg6FEJYcV1kx+MUyMd88MmFn06yF/a9wqzrrvK1Z3kRXe6I+Yv
vUEG34XgMK04djzjMe9gGOgPJHzWL4ylNpcIzu64mTzyw/8g3gyK0qzYBF/5Pd1kZwuWvY8fRdfn
qrpsVAywRkj287enPGl+pYAE0fFHO1ZfaXEXt5vbyq3qhqcN6H6Q0jR4Ru5UktVRNTqcVKJujfGT
pJsJszpjvh3j7W1RK6GaCdC/f0VxJ6YCgL9JC4gKFTeVwPKys/LtZAgUWrmzLqRwhwZM2K0FzLLM
MZPtSM6NKeLrWN2UhRpMzcWpxChzQcoIAmKM2QTfon4TijBC1iIXsGawAgzr+73idgtDQE1FPfjE
jEj2QJBnm4qXJT8TH7NzJwCzFMkmjTBgjZni23u0dq4vJHP3FGAFATenMiaz6rFDWRytzfFPJAdn
1ClKt0aRTpTeWhVJwY4NpisKZ8K/wTAM76dqj0IJsjRp81KAA7eTkLjD4GuHCfgOFJx4P7i3FV3Z
RTAb/RHK64kZ5ilhRB35/FDQB1n5RcfP2yJWLsELEVz4WfvBrFYjRAQmqJrQkQ4UguAEHG5TsGnX
0BaAVF0owxfrmr7VB0WGJLUcXvSuOsT+ZMeYsWnAD5m0qtuqv+r0nSrPeE1U9JSNoaeY6LsxbTmJ
bVMP91FPNxjQdwP6jfiyk5HPiIBmIJYBKZg/jIN+jgHFd3uBVhzCxWfzQUrUhwCnwmf3yGeQYjMo
rxb6JXPvtpjVfSDAzwbwnsxGyi8PbKCFPkZBwXQz0Vl7jSwr+8BQIK3tTFNDPEN0ePY2pyBAlpMQ
yAy3pV/7I0z7sjkBjHOb8tWQ3pBWGXieI3Rspc+FfMxTgXbXhozfN9gwHptyhJqX2mV9GdV+jN9v
UKi1qgCjTMnGkt9va7HSnw8xaNxFpgR1Osi6FMMaPvRCB6FlGj3VrTMkG1ndjoFLgwCUM2d9dqve
NqxT61QvOmbWHYfYermZRa5xTV2qMQAdqEyumqXbsFTiiUDdqvgqEnpqJ2k7dUTUKX19LeoyqjwU
dLIYkgXB5qW6bZorVdpWSMJNtv4ib3tXfs0O/sm4AzolgMzusn9yJzumBxE19m8G0suMFCQDXlqm
oLgHmD77ssX1MstyJ5UyHPBAKQDbJDyvfyloNzxOBenZ1H2LXv4WCDKYW1Sbx2JMwWQ6Z0qtukoU
FQ8KUlNn9G41EZAerIa66uATb2jqHh3ytMtyWyJpUNhtlYQvvtE1L8NcYO9UOTF3xI9F9zEzjCt9
0OsNUnnkMw3eu1ddllItrlFp1wLkZkqj81IrVRxDMk27ItlpqlOE6CkIMxFnidoZr4EkELiBYhlv
IRS8rscgFD9Fn3mNwx/vyYf/Q7XLk4QcteVoexAlvfdIUe+GAeg3h+ys3Ydff995ciH/9+W32E5J
Ga1atiC/SH8F9OhH295/0zNBaLV6Kv5o+TueWEjRk7KPdcbUZzZPSeIqdWprIui7tSNhgA0UzV8a
CAn4DseuwRxhqfZsCKh8IJ1+F1rqlvozrujCNiURoN+a32Q0vSYI7cCrwrdPNJUqBUoHlTD+5Fg1
AcrJj9s+bVUC8s2IsjBpjPD38qRlfkEAhspCACDMgMvHrWoBXsDqki0kcKHiVKHDpEwgYSwee/84
D89yfLSSxrbU59u6XN9x6Py22NQtsl0K/nOpS+cDUCohA8x8vsc4gFwBr8fLB1s3nVDYac7e0/yR
XgjjAZYqRDZ1zsbB6srNyN0wbbPKMxNPCXZU24yqWzTnLHILf2eqImgUItCUh1HypQywExqEV/fN
ozza0jfLmbxh+096p7t3oJ0KXWP7puzsYA/eCgy0lM5k547pDB5QBkSfs3bwlktBLtdd1jBlVbF1
l6tTjYqmtQtEJC5rDnQpgstulKHl+wqb/utStxv3BC2Pszu0qCxuJNNpit1tS1qpPzFTYuPEqHvh
cHBX35gniZaji9QJyk3TPsjzO4l3ZnOeMILXfplAHtQ+SmlAZxawYeQfjf7XSUcceiTYdQMd7ngQ
cMfSB3xu3KnQN7MwW4nSfk8E3nLt4KM7Hw3ABGPTmDPhNm0uy4RQ1iKrgrIyu5MjTRD0reTfoARW
UUYZjw0kcOexriS58hMMzADvwqfHbHpSrJ2U3AWtV1A3YKjmQEip8I+gfLh2PBaC+bOZGH3Q9j0E
Y1jNkraK+jNu75XpW1MelL/v4b9Qkj+K8QRXVDIly6DYNNOPciYHCaQ4tw1SpBF/xKo8pRMb5gpV
gFXN5zQ/4iXi059yu0Ojs0Da2oFerh932jq07TWJzHRC75Xx0bSHePh+W6G1WwF8mMDjUQ0DTeic
bZSlXtdVC3pD0weuKa2jr6gnkj0U8+SFYzADW6shzm2Za4vI0nQosDKcfR7WCUhfamSxRrwseW5b
JzOB5PkN9F2TdRiSl9uyVpZQkUGl9ZvRl8FAXB4vreuVQqKQ1VpI/BKNvpQtnTcpCFUEx4z9EncR
KaCNR/0PDzvGTH0pKZB9PHxBU+9EeWQrU3QfFA8YZrqXlPJQqveAXNsA5E1U57nSD/4Rry0Q/+E5
RCxePz0qO9OSUDpNgGc3+mlp+wCqy/H2FtjidWYEkljbAUUQJOOvnKOKdSVMTdZQrBLroJpxYCeY
mPSb8MPvh39mi7wCls0hRf6ggBf89i5erS0LIxQK/HZQm6NNjLsG0rbwA7+OClDaV7YxbDTjPh42
lLxFhuk10rtBBSZ6lQ1gAvGyZPVCWCm/rJ2hdfrYJAVoTSd7Ch9HMrmyDzBDAVzG1VG4kENlrmur
Lkq59CkUixXVTcY3zZrZrJakv2fWmymJCu0ab6M6no8Wnv8KxhqRz+PW0ZjDIQxqOcdA1ZFMYDvB
g/n2Tl3bI143Bgv9MCAADkLmbxbB/1ilhRF2NHdKMOPakzzEXtJmFkARSlEqZU0ZVFOpjAYNPMF/
YxsvROGFlUopMXInDUpb1x+E2dvrUh2Wy0JjMkwPUT9IEi6V6Wo5SWofRZtRb3K79EGrlOntRpri
cyhL56zR9INPhpMiSQfTrPcSKb5V1XxXkiBA6kje9E34kKuJtk31/lCgMO9LGrEDWRUht1/f8exT
cVfgeYlDijW5/NSh7k3dTMLCqSW6KZVsJ4csxwQexh7NQWOIVm7fkcfPYNbdWAkcxhb01zsPfhZA
YqJAgBwQn6UArDuCDwAygZ76EPSGHdRPKIAKoqUV82JE28iVqgStCPy5zNKsysopgCOAE/IbeUuR
rRP26v0eWr7w5TrgjsC3BZQ6uByFzxM0qTbHxMKxHDf6Rrr/ObrZD4Dzom2tauzt9Fm/PfWOec6P
p+Rc2+nrs/QSHsoPw50E+q54XfYlwJ5CazSuF5U3wbjKAT4JhYsx8fLumzHVMxAUxt1c1W4N0G7M
8z4pJRo+9Ubk8lcXG/xYTDoaF/jQFHx8FYpckK3F1o9pbJ2xVI5pOAt84Mo5hop/xHAPUz2vESx0
EBMVgLdJ6X0bisb5Vu4PJPQZeiUaZtAsz3klExTVSSZhP2n9pPn3ff6Ot2A7PpnNu6btOl9UBGZ+
lLefpTzm9heuqZ1a05+iuHDmyi3q+2QCCbED3rthPmjSh6Xa7QCQ3d3tA3j9WILVEtTnEA7AaC2e
7CTpSwttQSli7Z3Ubs1H2Ssc8h1pLOpqbrbvt8nnP7dFrlnIUiKnpzpHRVYGuCbLTD5PanEYA/0c
Se9/L0XFsD8G/nHwrwCKaGVFlpSib1VPJ69up31VN64C0ojbYtZ8KAxEYYNMKsU0PnfWWmtIRnMs
sGvn8DRu+j0w9Bzlozhpn7EtC6D3hdI4s0fS1VemHNLaTetKO7qNtsqxPs73KWDHQPd0W7m1Q6ai
Ox1to0AexLzNpUUOsRlWplLhkE050M++EpGA6yF0WN9SArmUYBil3skZJKiKne7bd8zX2LJkA8Qb
fI+n/jA7PxAb/3VVGlIZshvYdvCGUfgiPImV2ewpeAY0+UXRDyqyy6nILpgV86cZvaCgiUV3AYuC
LzXz9Zr49TgUTr6Pz+bdC/2H7K37+SA/J65j2o3roE1HEj01184WA9yF+wWUDVwXJzWZQnBsAxKO
ohKW1xSQGtQWxjjXk2FsARdimOEsXNWUB0ZYlz2cxhnlhd5FRFg45gvp7GRr3BWn+pXuqqO1nwWu
4zff7/Wq/tGPO2060jZ5mUE/sv0YIXg+Y7oOXmujPoOJ/qs8Vcie9QEgTMg5tqs36eB1nZP+mFxU
QfaVyHmuXRHLdeCOIwXvQSBTfE7bePrOeAYaKRjfSo88l4XbbEYg72u76hSdkzcH5eDbp3NVOOoC
rDkRTo6HNAmoWVhJAQuL6LFLt1kDyrHhMQnd3P+qBzcrBGmtFYtGQgujKnh+AMGVjyrSvq41K2lL
4D3JDijCAfv/2BYPkRnZaYzmSFFX1Iotg80ahTLAzOFRxWegpKnXq1oeCyfJ+9luzc8+QKiqElHn
9oqXQ+yJqO33swAQepfGnKtK6YeRjE00a+kwDwTZhV4fBZHudf0RFyxDYgKqB04PJisuxcShEdAM
PN0O/WZ+GKcWFAboC3+wIntD3dHp3PnARs/vzE0gavhYc7MXsrnzWsX1VHUVZBOn+ZW91ie0zR0x
eGvCSK3SmTFIZZff5LfbBrq2sEuNucNqJhUMJoXUJjuOmAAUpYRWDoBB8cCH9RsquYLAIZ2RFGaI
35dqr5Tt3Ezs2HxRmhMKBiTYTqL53rVY6UIgd1uBQsYC8wATeKTb9qScjON8tDzpq3HRXKLY8rER
eJhVFXFRoZCKMO0KlCMdfH1oZdimUYxA7h+3PpJB1PqlGj/xzrR9xdiia1mQgV3dN7SIo+RpyXiT
cfs29Hk1JHiWIoRvd0YwYBRV1LyyapFQS8GkKPYPmDeXp0Hr1LBAOb4A2xWG5bXXNNoDpAMIw+Cw
qftvDPV/fkD/RhD9SLttj+BKFPmuabn8Am4zE33sxyrXcCb8WTqgg4yctUr/vH0Ern0mWsYxewPQ
A7wh4D4v1cwk3Q8ARFY6XfIMqmAaH9rx2GpnST5o2tdtWSyiuLwbL2Vx2wZ6bKnImH+euh+Gts19
Ox5PSnRniSYJ2A9dCgIO9mLvOE9Wq4kC68DexYnsSfgT7Tt7IxLdbyvpNGDOImeIHD0aT/jsxGTJ
UzRazC/jFdmWgDQeURiOzlVRbG6v3JpCC0l8iVuv5yhioL+gcJ9BjO1vQEYLoG/6dFvMmkKg/9AI
Sy1jrI9btzRRqribfNh8nZ0NK/g51tGdjNSLpquix+SKLBPD8cCDRIYewS5zLIsIjZpKlqoBZJG4
PHZd8DBPdGvUGeqp5iZJ2p2sPijANE4rYlvjPVGeKa1PQaPblfqzThKB6r/r95zNLL+HX+IWDE5F
0+F7Zt1/K3rF02rloJf5IU7ChyYzvVSZXAPpCuCgh/aY//U5RBSho+0GDUaIyvnS/wCshGRowayS
N2h7VfajAgwlJwX8GxuzFyFXrtiTiZseaSDk9C2TjyhmGtRTVkaQBhDzVt9O6Y+5FzhpkQzOfel+
kaQWKG2cOgL5ob/Np8CtMBr61yZ7oQlnskFVjjJIhktHS7Zm+12K7kPQ1cfe/00K5yVDkPm0Wgdd
KPokg1Oq7pF/JCI0qPUVwxtdZZ3X8MiXR8JU5hjcQNAlxRSyou2AlofqkcCVrJ47dF39jxB+riUc
u0Gea7b10l2unTNjF0/O2AnaMq6vFZgzEtjo+bAw7syH/lVu+PFoYMGkRkXE2u5LtTp1WolSc0oc
AB1uySCqOqwtH6sAYKITmWKMolwuXxobSW2hc8YxzRgMo9ZJzvKt1YqadFauZROBMmUuH4J+t0Mt
HFeVVLEylRVsgZI7TN9tC//nbWu7vidZmou1piFrg+Eq7mUeDk1HahXvCsME39LQA2EqCYfMU5r8
Y5jiDn4xyAT+73rDLu9mZjYLreo5zDqtwN3cBm5m3sf+N8t3hvipyE8jEbzTVtK/4H+UMX4JEimk
1TX2MQthluxrWVJhp8LI3Bfhm6zqTpwB89LAiFUOdzRiqiJ99i1RVHe9smA7gFwF3AoUMG6ct5gR
7qBiivi4jdze+q6pIPw5DNpHJzt/u4UQhDQ7Mm4G3Dp/u0W+ojLKdaQQu/eRfvfrfdC91uQw54Lj
fG2NF4L4a6spEkNPB0QGSv1uJLiYRKPK1wE+pmQxnc0SbGiv5etRjdbPRdtSxFLjcW4faL6Vwrc6
2FXDsSTHoBEkENd2aCmOs8MiyOOu7iAuLSdnkvfzVG/96EMad22cCu6OVVkWrkGMf4A2hZ8C7mfM
K8Of4MqXX1sz3mn6/FiotSfV4EwEq85tk7h2TwT9roCIR6sKwZ/cqdalNg4Kdh8OQ2YbxmYwv/nl
X99TTAYwJsAKjhYtvoW4iHtzKgaMn3XFlz49VfEJGLKxyNGu2Rw1kLszEP5aV527ioJ+axWQ/k6n
PFIfc/PD4+2lWnVGuDrwsvvt/7ilYpwrOWZxS0wJurREt/xnoJ3VeJ9hTEOIlLZmBTij/wrjnBFy
u2HXpbgQzVmzo2SvG4+6XtqGvG9E7/M1EzCQL8KQEwJftIBd+r0WeFS5HmLhKgwap/WW9SnqIOS4
vXqrUoCnjaYNRJK4qy6lhHWho0qLpjwLfKMWpi6tJ8kQjR9ehxG4LxZCuFUzq4FhSULIjMNZ7Jvo
c1YOMkC3buuyujko6SMqRsoYgzqXuuRl2RhJBDFmoh8zWZJ2yCo0thaMH0ZH70jgZ4IjtCoRc2Ay
3B14cfhabKiHOTB+cTf52T8skACScCXtpQEc5cX2tnKra/ivKLSfXCrXa3nbxEUBc5h2TbKvhtK2
dASvAjGr9rAQw8VF1Nerrhsgxk892n/vwqdSRLq7umiokxgoaGF+4XdWfHmhx6FWR2lWOoQ89vGm
1Q+y5QPw06GRwDWsKgPnIwNCh1GJsP+/kBRqfjmoGZQZmgg8j6oTp9n7iHnM/7A1CzHcNZRmg0nR
dF06CXBt09gZI29SgN5WCKowa64Ub7B/1WELu1AnokZKlARyagwIqZ35ms/Bf9n+hQjupCJ5HOQo
uJROHzzp0TmyzvMoCOjWt/+PFpxfazSrq3RmyI2SbMLg2AEzBpPzoVbYIDy9vTMrD3V4nj/68A+Y
2kqHptIgrMvRa6wPoHA1562kf9DOdFsj8/pZA/BrFztx0e+S2fq/rScfNVAj9vsqgHy414689NrW
b0QZf4GV6+TSLEgK/nKzhIy0tlwjPMutBcwNgW9ddT+LheR8a0ULTLSBasRRAtdqvd7c6ORgiFJX
q7aBGR/02DHuD77pRJWnMFRGSBnKTz+3q8nr08fUDxwDZIUC01hdtoUsztRDZYhGo4csslU23SG6
L+6Lb6hy7YzZ1mwGVfbQ7YyX21LXhWoY05YJLij+igo1o8EjByS9vvyiVl6afRkiD86++zI3BZMH
AN//imBeZOEl4iAFsbEPvWj+auY/R+VHYoFq5NkciC1rAvteP2ALaZyL9TGvoaQVFCrBSxzZ5Ht+
rDGOJW0j19qq/9xevXXz+KMa52iBXZMWg4bXdC2pthp1bjiODuLvQf9Z6K+3ZV1PKuHpt1xH9jGL
dUzasdGbEMLkaZd5shO9AqfCM+77Q71L9tY3ybY8kFUfpK26rZ8itxSFZqKN5Ay0CQKAZBRY2rDW
d2gq6Mc3fRrQQv6dlHc9EbhKkWVybhntf+CR1iCN5NrP1JjA0U20zVQr+9vrKrKY341ni3U11KBE
QyHWlfGr+i967hroRJrj3di5Bd0VEe7QcOfLhuDAMwVunAu+8XNWxlAvKeT6dfLaW/HeGl90cGYX
FBPNVuwoKNdUtSACEezhb270hbKFPzdhkEBoN9SbjDwCdxVzFFvSfAd4pZ0Nn7cXV7CJfCuIPCdV
IjP3knchGiUyp27Lp1QyBFqJlpJzMQRzgXOfQYxcfOqxU7YHo/ORfdyFgzNZdiN6P4jU4pxMkJah
NKqQ5093oE4qihdSPd9eOfbJt6yDcy19lZaVxURgKGycfqqTIOpZTWMt3MlVV7DpBzTuIcAc29d5
kp4Y6XyphI8BOromqh+j/FymgRtnVHTi2NPglm6cI6lNUslxBNFUK17VrDvFaXA0jOmQatGhtmRn
LnO7UKinj7Lgfli3f0T5oI9RUXzlnhO532Wd2uIyikEOn8qfchxuw2zeKLPvZnV8NxdUkBNatRUE
ECZmpfDo5Mel1DnRxjRmJ04fPFoNXo6hswGMurftZfUqWoghl7eD1pm1FU9Y0xaAE5lpOvUQnfuI
uJn6FVqNYBlXWpRwGS0qr9w6Urz8Ii1DxtX/kEI7+sge6b66q3cBaI72uIEO8Wgr3+O9qGK/un8L
uZyatG7VXg4hV2kVu80Sx+q2beHWMqgEizewc/+XVf1TYOaiTE2P54ZIKDD7xSs473XzrSncGci+
ort1LZxlGXmgoDHMWn6qW6eN3s1ovnKiSN6PknXE4X+Ma3rXh6HIVNa85VIWd/wUKc9BfIAzMJJk
C8CgAVRi8w5ZHc+S7CBErNmIECjWrHMpkn3S4trRsqCs0gjqNemvzDxK3a+x/ZaEvhNKqnt7y9Ys
hD2uFTRns/k9zjLrrgeBWcccZ7IxfDuMPoh58qdiQ4hrBrpA2qobXYrjDDIrDLXsGoirEBEZ2j4N
iS2Zjya6jGbrBJ6LMvvqKBWIXTWXhZK8XYZpa5Qq20J0NI3bHtiXCRpWKNndXsw157XUjt1Si31T
CyNOWuSxnGL4SGRHDh+SSRDnsZ/gLwOWnycAFQaUKj95hiJRF9AK/rEwi/u+9J8QLwguHJEI7i7N
C6k0CyCxOhjsOaGy44FZfPMfFkpDYUbGSxHTPJyBI6lURbkJR6Hqia2E3xtMHse6c1vI6sH9V8jV
ZBISYZHZjHB+xjR9zO1LZAGXBQnf8WcjPceR8mgmIori1aVDQyiKuphWxYDgpQHkaKkw/Qa7k0wf
tfWg/TXRLR415uL3ua0Z5XzqJRYgRpTuTCs6hwk6BoJC8vzpv+Q+TJRz0aOAXkQgJ13qAgLPaIgU
6ILKb2oHhpSBaLo9VKGofrZ6av4I0rjUaGeMKUl0CJJLPCnKNwsE4rHIi6+6gIUQzs/JiJuMCC9d
dOD3GNGwzdjGLEoUCo7nSmMldkhHshzIZgAc5LvUUfEmZo92ZGd61EPbf3THz+JAYzDAAAD3LdiO
B4B0ucnet9ODqAN41ZcvZHPONZeadjJV6Aj2OdMO0tAJswiDZWPkzNYI5ON0N+C1dPuUrdxVwJpk
g+UmQCdRh7g0kzTX4xDzbei4Tr0IFLP9I3oP68KVrNfbgtZenuhg17C8IAUDjCt3uJIpz2lGLXQC
6p2nTdlWSueNnwSorsy7VvtCU8C9jgRaPNFTrIu6HNb0RLsUeo0p2pvx56WedJaHfIjRM6R1Veeq
Kck9ZUgsu0uKFqjGJAdpMYiRb+u84k8wkIbpAHQgYBqRb34keZdPvoLiWOp3qW3NP4fJ+nvgf51g
6oAl2QHoZCAovtSsn/WGZh0qVXTSHrIebVmQ1h5Btp0fpAmgYdIoPSAvZRwVxB8OmeMfoHpEAxcF
gE4U6CCDCwTPrbXFxsSAClgUlIKA1Xf5SeVE5GxUoXevf+rVcxIkblIGWPUJk+qW4J5Y8T/Q/48w
zql2KAPLJYWwMRjRuiTpAJ6gtW5L4fTz9nau3EiQhEoqXjZYZ/6s5BWSFVaDuK6e+sRJQ4T/aRRJ
rjJJ+2oC5VadWordjM1XOxYvt2WvaYkJUxXzY+g4wmG9XNI89M0WLetwgEa4z4MO+KVIwHWi+VyR
GM4HUSWf5sKAiujWrUlma11gD6JBzRXzYOOycDgGavZowrvUpbcqY+womCKwVw8l8MbCKt2ggea5
QYGfGqKO9RWd0BaswqGzuAsF3UtxyJGmmjlibtzoQq+om0+1HR0qyYL60KoYADvDErE/V31UrEwJ
qwdOfB+X7znYhAalfrCEN9SKT0Hqj5XzMWWHu519xiJINSKa6VoIDGnfzHXPrJL4Sabh+5wEsRep
3Snzy/skpm8FbhK7n+mdH2SqLbczCKT8ytonjS6K1Nb28/c0LBYXTCo6dwIzvVSiuQIEQK+CcghF
8mS+11tHSQ6ZJTgGK3EAYhmG/4m3joyy9aX2ORIpYZMAeLwcOuUu7gLf8XOg2SpT4g+O30itqHN4
bb0xf/3/C9to9uQuDsXPpFpVgDra9WMPbkTabNuyaAQe83eln3sYMIBLdiiAkoKNvVRMnhu/LgBC
75ThlsiHvvZC6y6XwGq2Bai1WaXbWj7QEoxj2ifoJ0Pte1jv/e4hEmX71kKgiy/hljiJgyiIRyB6
Jq+YOJ7d+if4MzDW8dVtE7z29uFJfwg90+t29F70PFqzJMKgPtETiFZX3sP2PamanlmSpcf2YBUz
0N6pYht5rTiYXghttvy3HeuqSPYaQ4IMJ5fPkYWjEWDCOQOc7bixugNm7fDvx6QTpxTVhtaez5gC
/iOL865aRPuYapA1oaiWhbu8ByglaJbn+xYgwerjxFgdJO+2gmTtzCylcv6P+kFcNGMKvO8sYdHz
aMR3RCmaD983pzuzjdSz4lP9yx9Gs9wEbQeogZTK/j6Qlf5xAPa+O89EwTScNMp7S+nrHpSnAJNH
51WnAP1AspRPEIFRb4gCFTk5ULGMdkrUcucnUfAtzLUpdSupDTeR3+sft9Vb0w4Ww3KcBlCJ+QyI
Xs2YkTJhrhJCAEXfYVguCl6tWSCGWT1/PjE9hkgQ09u4vZgZLdwuyPiqSUF1BMOQyrYelY3ZhN7k
q4LNWjURtJ4pskbQ1XI1LxPotG+GGnciQsW097Ih1H9Jfd0lAEknsb+xos4H5knVPqVwgQYorRWM
uwZJForwjH4H5LzKKqBrMNL9mxyL83zzFPe62qE5QN0gfezvQSXnIF3mfSpu4KFo+xh46sGYwJZn
E9OOD/EeU5JetkNUtB+Pk5dvO7vznsmpes4d0btl5bEE1rF/P44HeVWVYpAk1rkw6xgXVJ87a4+P
DLXtYNzlvaBFem3zl8K44GsI4LAkthKAuCIAGpZq+UsZKvOpk6L0+217vrpvkDnEQww+EE1n5Br/
FyXHKAsKGICsvhlT89ggcvl7EQRISyBtY6QqfHujPA7daCUTA2vvKMb1MKQoBY3g7bMy4AZGtcUO
cc6uzGaDZmyH6GMNgN0j8Uy3d0DgV2ymTX7ve7L767Zeom3iHN0USUlRJcxgg6dW25fK1k8ES7eC
yHKpFXdPa3pBy2aADOP5PfLmfe8mH8QJzyfFeZh3D74NHibtFG1UL9jc1k64oEz9hQvSZ6tuKsaE
0/0yXub3/vwTVYct8vSHB1C9OEkp2MH15YSvw+QeEmL8zUhKoHHrHS7jVP815gC5PArHslZFKDB1
YDoZCJk5r9pZRRwNNYJZWZ+2CdDq8YYGJYOI33QF6gC7hk59NC/g9Q9ooMulI2mXkO63ZUSFPU3a
zyD/zLr0RP4faVfW5CivLH8REeygV8DY7m73vs4LMT0LuxCrBL/+Jn3vPWPLhImZE+ft9BdTliiV
SlVZmS1C1Fj8bDTH16D3YpX5bsLkQ5yn9ytfbzZxFk1nypj/S5Klr5cXaqc1xuycwJZuMP/wphKF
hxbhg18XmbKNIDmkQmMWUukQhbFS5cPJisdS6+0NHpjKiiMvXZt4NGNLcKvZeBmd7ojqUp4bcyKd
Gb86bcOhclxPO7v/L81IQSDqs5prDGby6jaCTm506KE+PVorA0zLHxizfaBIghqlKV/PPS/ytK3z
0o9zJwsHwGEykt1k4/hM+reEFoem6P1aTd96WwlpMe0t/X3lAy/eSEc/Yf770fHUtCyJSxM/wYmD
5BkSKlniFb/HTb25A5/dGw/iJ2302j3ZD9zLVm6opSx2hv3PPHNgqpSnJYa4LQfTQmbZmYDCvsLZ
PFFtm/RnuaYvu7jMI0tSAMTIPEa45hy26ayA5O9JAqIGoXpJXe3Snu9ZxFc+7tmNiMYWnnwYaAD2
EupP0uFV4nHAiA3yVwxDgrU5F2PQ9Ga04qlLocicXx2gEEFt5+xAjKmJ4WiKHayDLH8RKDKra3SK
i9mdaaqYanFnmU65wVBPnWP+r+5N7HOQ1YyvvRs2042LBgoguJoTONHjP/jlsc05Ehz5ZQy1NEsh
yCh1zJxUmHpFqGHfB+PWiMJaDyb7Lqn9EZFIea91v+C9V6lBV+7tak+qtVrM4v05a5aggjaX0uSD
Smg794Tn/La6jgnUun9F4gHgLSWCwO8TtJcn5JYYJWjurPzaqILIhWdd9f2G8Q8IA1XZyq26FAdN
zIeBlA5f/ax6SkSFOkqB54Ol/prad2Y7KL+7vqmtAaDMRUtQmDbnKrt9VsFzSBQnDSjH/XZTBNXO
3CJ9CKH9cTPo0G2xwndoQofOHWjrbxWv3fYDaLgr/yPZGD7kOzxxrW3yPb110cH2dt37iCRjeJ22
kffAguiQbF4v+83SeYCoOkYTZlqQsySxz9tWWCZH+oY3HzxnSu/df2gd4e7HjM08uo+Oi3QJtalb
9WkNZ6AjGE+s+uBU2k7R2pXguFC3nclt58IKqB0QTE5PAM+LKi4Iaiu8paDImLim3g3oBlw1al0G
RtOpD0Ov91fl2Km2P5YJfbu8l4vnHuNlWCOG6eBk0uWPi1ZpUCbDI3UHCEnviU9hB1YTKqECMqSV
VGPpy2HkB5AfqDygyyzduVrW9U6UD3ga8ZAY3yCUra7yOC7dAsc2pC3N1Z7VyTQfmziYHC/Xd3qB
RkIV1tS3jf3l7TuXfpqhDUcrku4cTHjSJIuxorTBCxPmwMHpDR/v1bb0QGHxs9o6GP2AGoOv3Ez+
lfVz3K0BJ5cuIagdujODwFwBkL5gj9YRaoT4Cc2Ew9Dr0BHrsxU3WfxwRzbmCHIcqUtF4BKHjcid
mi2GFrW93iafTtmuFb3OLIEGB8wBoHv+Ivb7emocWQJ3pGkP6UD9KXK2KdgYdacM8nYKL3+4MzP4
bhBsgsMDn2Lgf6cLwuhZOtk9Dp5S7+PhQ4225VpYXXLEYxNS1lUzY0SRHCZqPLyU6GayN+kUALuL
IUgXjczNP6zoqEwrRSyjzo3WbWZzgw41OXJIhLUZ02nl0l5c1ZEZ6Qj3dW3XHcQifDTrgMFymsaj
ypvdPhNlz5yVNS0mz8e1Z+kw63GqTyaHNVQauuJ9ih0vKV+QOyfsrXM3VaV67i+13qND613ezqW0
9fhUSQ4C3gFHiSkumeK5rW7t7k5MBzW7S58um1nazmMzkpOULq9bpmKBUf4Ut2DBB82IGWBCbTK3
yJpXFrV03aBHCNCFDmwMtIhOvd4cBNXjQSBUvIMy0E0Ay8+uoscxXtViWzpfs4oP+iHIK85Glxur
szEAAEuqde1m20J/sNd6dfOPlZ+tRya+brajSKGPRlPzev5C/G3iP3XwHjZ+2Wwvf6DF6PpnIWel
hlTPjZ5jIR0oWvS+9cYhuGxhaasgegkKMNABzGWv048ya4LotaUh1TBuLEG9cgpsY2UVSx/+q62p
ohiNmql0jogA/KHVbWR4IxoI2wlDdiVeRzqDThjbdhQ6q3zt7C6gizFr+dU1+rIpXY02zTUbRWOE
2BiDM/SmixuvG67VMuSj38a3aN42fMXB572SfGK+P4AZMVRMXsold6WLsyahBC8KHVNjQBeR8lc2
Cm9qPo01ReOvjt65MbzpcYVAZ0Wek06LPO6h6YSeiW/6wxM3vbL0xtrjr+l1tzfCEryO9BG68qLw
6nuyJ9ueeiSwvWxjtv7aO3upCIe1/+fnyCKwdhXltFGwdnrjbm2fPseb/BDtwLWWXBtX6ZP6eNlv
Vw1KN07Mx5pVGdaf2p67T0GzFj+ASQumxGvkF3u2/blicXbTCztu66dHZeIl1FJzWOSAV3vQnvPF
VRbeT6j2U4xr5Ssnc+lJeLKl0rFJes7dsoa9LuhujBtoOREv9yD0fGf66vfqNvbe7Ca4xSdOQHOH
cLqSpaxusXSGKMawQeD59QPaQ6uH8DE7/BFfvaGtETnonYMMdY2QcMGvLaBjUNiAJgBCkvwksOKi
p84AtFdvzXjAKLDdwRvzzQD5nc766WZogFrvDCUjEid4j4Yo2ENA+beRTYcSVcy+3ZnihjhPnbq3
3ce4pyBDKAKnDcu1Wfjz8z7/VALyHsQ18N9KsVNNycimEj+1aDcpf9TKDzX2BxWvdPHrsu/NO33i
eoDWzKQIyLBBjnBWlWyJMtltYkPdpQIxVz2ZnZcX0xr1wtldMFsh0Pe0gZoGsl86UpZOmE1TIDXA
YTVdtVX7IoiOuVRqv/z9cjAND1EVvMXmisfpSRqMLsrJhKahmsTfS1R0Jz32L5s4S22wlhlQjMY1
oDSaTCxNO2hUou6H1hT7GI2nbgKYDW0BkKjS9NWyV66bpZ1D0R/lEjCF6pB7OF2QQdmYTxZ0bpO0
ebU06DcmzSuJ2QqU5izpcPFOn1utgK7ClDyklrdCmXKnBN93EWYKOEjv8zbgZAXsuWZFcgPXEmYC
vbgONeOdNf7uyH1GIUYzrdyWa2akcOoyh46aVnQ+00Ftp4J+QQEp4hvNs18aADMrX2jNmuRyZdG5
BLG7Q6r72x43JH2226tirRd1fk7xgZCvIQUAVAWP4lM/sJzWJcmYdVA+SIyNyWwIMY/pmrctruXI
yvz3o9wThH3JwIq8A2W0G5S9u9WhMhgpc5cm/NtTNK8HKQZoc5C2y6eoKsrU0AZYQmkSZeaZODIq
v0MaJiZ3/6DhM7v3kTXpOTKBngw4TniEaLprIxpar2Zt6rFB60LAVEbP5nbqlYSsofuWN/TPMqXj
2+cm2E5iLLMZn1ipARBOPDrh3WCsRKWzTBgr/CKrBu4VPSZHujFMZ+g7muJoUTfy7M7BGxL8aLqy
yXGfAesE3iric6PY/f1nBHJixoJ+RUXJ+evUjHOtgfN34hYpWtI8xdo+Lj8TCL82mbOyyPOq3tcq
/5iT8oaKdvqgDjDnJOomt24dColgdRcZ9xZ/SdOw7H3k/P/dEqWTNzB0L4oCNuPuawKHQtxQWLd2
vFGdB3ftXXYO2v5aInqWUO2CCoWMtxMC1EKuBYg0SV8sFb3Lbavsc/DGZsaNpuPWASDEDRxcN5eX
eY5CkwzLZ5/Xka0wGB4ieqM23zL3e8VeaqX1ARsHHg7nw1D2Y5d7vc220K8NKgvcrqWxbZPKI6QP
I5YFKjVCG7iQyz/u/BacvfvPpkje3dUtaDoUePeEp5UePVL7PVujeD7Lueb1gxsboDRoMQKBfxr7
mqaxo2aEDSXpGgz3Qt2+TfjgDXbRb8ae3uL5udba086TiVOjUmAaSmdSRcw6f3Sql0zwLZR0Agbh
REiphhDb9Qe03bL6g6FDnVm/jXw6mNpLoSqe4QwBtcbANKabJqLbyxu+7IZHuyEFLtWOe4GEs/MN
AQSk8qb3u2HYFuMPE+gfyjcxOzjl1dDvL9td/NDAfJroG4ChSWb6pFktkkyb90PQneWACN6NdwCA
ry3v7BH/9bEBf0B0Bw2UJcUtgkI62p841ANUEyNohU0WuA1Q0wYFHtgl9WczqYLByR/GKVmxvXST
z9JW/29aimEmB2sYmWNYbw9XaV3voXf+L8flyIQUsijX857l+HikE6FoTISQ3GOm9k8h48iOFDK4
TVU9G7GUGiWQIN+hh/Y73QFCe9Ps6A66qff6k+sR7uF5sRsf/8VV/uyjdF4ZVK15ASiyn+YiaEH5
W9jtho/lSs66eLEerVE6oU7U9k47X6xuurem0K0eCa6e/CbrMRW86/OH/25V8rnriAFUMra00IKW
H2z7xhY/L5tYcUC5oJJlESdsTo+V6lkYd6tJ5OK/j+ckeploNZ7p2hotSF/caV4Cveuap5r8S84B
wSuANkEXCIrp00Btl0PlFC1iRKfmNzy3PUPLniz2bJts19jF9SDaz8s7Nv+Lp49kROkji5IP1KWt
1kSHRXtEk94flfta2VnVz6hbcbbF8HdkSPr6nKhQ1hlhKHHv+tbC6JSXijWc4OJq8N6HWi8azWfI
nZxPSmYaNQIQx/VWFmKvjkXlJeq7OtZ+N6kr32spBwYAbIY9ofkFatPT72X2VRRVJUTbE3fXmm+u
Ftgk7IaVm2P+BmffaFaMhUOAG/ZMbwLVpNi1sXWxXQRNB8BPUePubkHgtEO9yVPWRnIXt/GPQVnp
NAHLQ1pyGKyrravfNs2mq36pUDBY47NYMyS9mmPFrWNRzytTaqT2wdh4ef6paz6ZVnA/X3wp8iai
7gv0AbqUqJ9I/lc6YxyPSYeUj3qJj/GHKxt6aNBDTHepN3jgfzzw8Da7+riPAuL370/tdR8U19a2
DqmHLfdRf185EuetaFzVR79JnnZlKm8awwbd5HT3rmziK2PXXVcPxZtxYFBOyt7S/bR5yFXPuq+v
4wA9H7E2bXNerpx/wjxm45oapD9kKp28YdQoSd/60CA2r4ytCJIAfISD320wenNvePo2WUFQnNdo
JZv66akZi1lS24XNz3jytRvxpt6P9+p7HXxQH6JzPmZGg+TKvMau76yVs3ROvyEZl9IjToyMEDpg
wVczbqbCtLSfbxWfh/ze2uIZe1PcuqG7krYsPkGO91lKjWJoMUUsh1n0CYN6Y3nVVZ57xG9/3NTP
5p3rKYF9cAI10Ldro8Bf4z5nrn/0jaUo1UEsXR3BS+xjNiOcvFfnToSfj7bXQ98F5J336h3xja0J
JaL87akPkaGv6VotPgaOly+lUwPtGm5H+An6wdDgYt3mcfJEqPhfR4+G5TvbOlcGZIkuX2/L+46x
9XluFkNecjYMDMTYxgP23fEyuFa7Ad7CG94NqJQ5Yeqz6wwS5l5W+2UYocW1kkYu5QsQSfmPdfmr
twXGE11Yj3TTM4eNTtZ0epcsQIkSZxgIfwzuSu7MlCKFO4vWL8BWCbSxn612NObIKLuPCVAVAB6W
AUUUyX00WvAsVWGibTwtqHcI0t0nPOf6B31l3q94Hz+PXrKHasGru7aBSxfssW3Jb8xWMyYtgm2S
D37M/ZgGCUoH0Ej/Bz8BDk/DJa6jOyHTbdnQkMrrCYaM3pt+gPjKt+7K71AF9q2HwrMaP/UHv/pA
gQTy7NvVqLSUHR2blxyF12la2mLeY8iB/RDv+SFrPIw/xZgS9Fw//27goVHe/VxZ9dJbERJTWDFo
KtDOnu/no6Jo1g1ZVHMD26u9OiBCyH/Zzs2QP+f6awZG2vxqWCOfXLzzjk1KCaeTGjwZMphsUi9/
GHYYyLujAb1m+3wHRXfb8LRbEIEMfubNXclsAzqY5AW9m8tLX3BqC29jjMegRov3qpR5RE1bJgLq
q76wXyrIxZV3zNyipugCYtHXd+5aZrrwgVHZ/qICwcieI4sU6ProUlurGx8owWErCABuZpQNeAgV
ayjUhZDgQkXbgKzXjNqTgVKgtE4HU20bH0330GXj98lUV7KpxdUcmZA+Ik0HpNoWTGhtDXLcKej4
3bCmFrtw9kE/P7fUkF1D8Un6RHbdZ0bKYGQCZ1QV55sey8nDMvq47ApLpVcYmom58WaA9IIU4GKt
NFql7xroU1wJpIegVQC7qxF5seJRbe8WB5Y8Xba59I1cEMKDyQGzKhgnOT14MfgMsnzoG791y5BG
bF84TXjZxFKdC8v6Y0NKsyYrsWmRw0bOgLJRN3h+g1ideZ0RNl0wjV48BUkH3t6V8eMl5wD+FnrG
AMniwSJfSYSylLjAihjjbRT9SsVT1f++vLZF1wAxnIZvZtkAR51uH7T3RrDfQPS5Y881aBJi44dT
ZLhhXy/bWV7KHztSWE5oinZoBzvgSsiNW7O/1Tr/solzwBy+kQtsI8rimOiBLuzpWhRQ0YhInb2v
rB6mLJoHXavXZjJ6wMjNeDfG04R5bUZvKi3ZN8T4IBijDUAYvaYF8sXuId30+CkgNtDRZsFNL22r
ZlIj0nLR+EMh4sJridO+8iqJ751CsB+jSYXuZ5w5pQe6ozwYWureJnmCsb9eyWsfAY3u8I9XW5qD
yMerkZfcCLfljtcQO668dJruY4LpwFRhYguB5PqGJXH3YkGsD8LTnGFoS42t9J4K0/oZuzl560Yd
fU4xOq8pwfBPkJhp/5BGuQYHbjyhi8xPOj27q/q5ZBWx0fX0ekjDKh+r3zxR8GiCwKK6iYGjv9do
jZdzrfX6ld73kIe8/CnPeWbdWcwbAwCYADAdV4YXcaWbRrcZG5/aiu9WL9jiTSXKcCLTrnU1zxiN
K+RSn7H1W627J3fUvUTP3nBhBKUFRApQp7T5ls8i4C3H8LGGbtqw0g5fcGlA5MF2gPLwPEEmuVsB
AIlaW/jGepdec6BTKgj4Ceft8lYsXK8nVuYDfJRYpJNLe0uFFdIyfmuCJj7xEhd4V0+102mv0jZ/
zFWyjR0gZZjgf4ta/zpT0FpAzUQ9z+YwiFDFqotzC2DITaEB/6zQmyiO/+EaxKfGoBjGDuBAUvpk
ibi0WTY1ftI7d0wdAoxZJxhDWeXpWMjTCOaxULdQAWXAM/10O6da44MDOh6/I6O9If2sPDjaoFIA
6OepiZE0TjFULPVC457ttnSj9zR+vvxJF2Iuik9IlXATA60hz1fUw5jVHZvjFPKlof/dgF/AtDYi
+v3f2ZGuraaiJTMAUvY1vQiJXYN2LnrNCveKkylZCb4L9ScsBnc+GEbtOf8+3dckEqzIZjdtKpQL
jaeMQamThAN/EfEY/v26jm1J6zKjBG/REbYUckWarZV0BxWSYo6y/wc76C8hoUe5EKCk0zVBCsay
pxi+kia6+wBAe+dZSqv9hio9Bm9si75ctreQyhANbzQIVmOUQZV5qajI0wlzdDjqJebQDP5Y8rVC
2VLMOjYhRZOhM2syEsRVDqbIzNBCAk2+bmj/ITRiWB5jj8haMM4q7Vyculo1zsfZbD6bkvoiesqU
X5d3S5uPqnTHYrv+GJHcoIwTqwW+tfFr56vvAu5Jkb9Tda9pL0axtVyQsw0+7257sgVA/7L1hUoy
jOPNAzp0wJZlRt0JVD8UGDik1HYLYYEdBxUNj29zFEOToB3W6MSWbgFQbQLmh9oBbsT570e3QDmA
p2NsZpdnfB9l5lYT4hswFddVPNyYJgVZibm3DP56eZVLHjlzNEFVEag/hMtTsyyKldxuscpMgF9H
r24N6x8eQPOg2X9MSIlhMWSlYc+uYqnpw6CWjxn4sjsMi1xeyZLj42tpiE7IxyyZQRC1q3xyeopY
CD2IqZpCnU17Uo4rZpwlv8ALCNmABXldjHKf7ljtoCKrm1Xj94lWV15B8MG8BiQ5gVrmjRUOiWWH
7lCLJ7dnwy0rijwo9DrCf6TgR3qpmnYjpJOSVoe2a1c7XifA+6dajTL6TZLl95ZSGAcFBdBNMels
O9MeMC9SVXETDc50ZQKU/CYmPcPkOInqty4i5cZNtLLzMJaQ3vC2mR6Iydlzm5HpagDWLRg6Nrke
6iYORlEnqGyhYMKyDByVRml5MYobPwyriIcN9NiqnUI1EsQiie6hnlDjrtQdHhamoL7FzGFr1AIk
3jrmcdBSSe6bwUhDVaujvUKjfV4p+t5RrI3GJiOkzBnDiTNIqCMo3RFdnTD4oZg3Vo3XlpcUfVVu
DJqrD4awaeWXwjR249ROr2Nja6XHnYzdGxP6414hkg5s6xktNq6VDM+iENq2r8v8Q4lTDXq5qQ3M
kRIB+HTZsZbevBilQlKBQIdRVfkBqhOlpYWDh6EK5sqbNKrZLXjtu72JauYroG1R5jW0FwFThHur
uX1GPZGNa1qhc+CWgyF4BlGHmTUP8TQ49TsTc+4qVfArukz1qnHwTf5kuJuxXckHl+75YzuSf2MD
jVGUqL64DXQfphD69KAhCmr+NAzuytaurUkKDRQow6HLkb+oZepBGduD9FtRgjh3pXu0aEfD+ICN
xxZwatJt1cekM/QWazK6JIBgWmMdmOl6jra77Crz75W/0bGnSN+oQE+NcQvfCPnXjcidx5z228sm
lu6JeZ4GFSUIb4Ne6tQNOJ5x0BvEllFX86cepG8VxlwSEEhBJeSzwhhPlLl7Zq+1b5fcAnwkqJTB
9SCFPf/96H4ihCuDMW8h1W6guFspsaej3JgVO7Tm/sEtjm1JJbOyz0TpDNhG5tTgCemLMlRs9bkr
6uYRUHVj5Wmy7B1/snXJ4+OyHtvCQfHMItGnjdevFwP61TaF6/HKebz8/daMSS4/gi2lBtHUnNrm
AWTTGzvfMP05StY28fyDYeB5xl2ghTv3cySfb1KnYlCeLX2tQFmcPxsAr8TWo2IaKBKuqA+cLwoI
D2ygjqLgrEInOUcalQMZCxMJkgsqgd+KFpTTfS9e/3brwDOizRQYOsb7MEhw6oKjxUGBUVlA9cfi
ITM+zUocGHUhZLUGHV/IPGEKpR28VVHpPHtE1mZsl9SBKTD/BKK/GgxUmnYEV6N5rVm+mDY2KBMy
/pE517h3/36dKAri7WiB/wsXzuk6SY/+MxuQVIM+30+crePuMWGPQtCacuB5uMJDBGiMmavaxNmW
XMQ1oBpIRhgap96HaO6tiM2Hy2tZNoFcCaSCeJLLHKB6pTaJaVEK/b54j0wGnYqB/bhsY8n7Zqk7
0NChMn0Geo4TEJZD8w5D1danC1IL56OBdqT61yozYBDAJ1HhefB08N6dfpa4z3IOvCt2y7yuanIo
TSfQ2jUayPM09tSKFPvASsQNLYUVoA22U9qAktn8WdJy5ZZf3DNM1c/sxThUMpN8l1oZqQaYie33
FHJZReTVbdCuMfcuFNZnmon/t4OBnNNNY3ZXWRmHnYK2gVJvJ/HNqK4myBckNpTpyG2FCevaL/4e
B3RqV3JtvSbIZqPZrtltXAWA+IHgsnI3g0B32XhEKuX/tRcSKF1bNkaCUfGRh1CpiNJOdKDGR+zy
Y4EKLtBHkfEaiZWn98KnOzEk3SB2qiSaMcJQaxTlE5qE+h5MgtX12LBvuZOsDSKfv3dUNCdAU05Q
UcMYqBSNeqXMe81AkGhZ/qrWKCbEfe9BN9xDPnowQCwQmfo/7CUew2B7AAjJPeOWzB1NcdOsp4Ad
2z4fgL5OAkJBYl3/df8F87Qo8H7xv+LmkhaXDrypXQehA0w9V25JE8/WwAhk4Jn0995xTPwgGSKj
ygaeY0UjWCxSSCKSBwPE780a5nfp5jphmJAuSRElAOCVMBRNNMjzyTd42Dobe/SZfQXtWcESiLUG
bY5Jxuk6NVaccyF8QeAPbHG2hSk/Sy5jUFLNvKAguCCZvtGUfKOP5kbTq5UsaiG5OTbjSmElMnut
UAqYiRNgsaJv3KifTLUKOl3bVWzNSxatzTfkTHMKji+pNpOKWijcnbAofC+VVdeq+Zmmv+KhDRKM
Zl72lIUbEwVyoCpmcWo8VSRP0ZRWBRcvlmak9F4pjRun/n7ZwuI3OrIgBZBaHZu4JLDgZINPAZuY
tO7RzIvwspnFhUCcWkWnBx5hSrvWpXQsB7D/o28bP6iOeDLSlWfdsrMTaG3YqJuheyrtVZXi/y4r
C84uosdoZi2unh0wDJjMc58oSvvDg2MenF8q3pW07LaXF7gUiNGFRAF0zj1QGj+926jZ1pE1jtTP
3LvMxsuI/0j7TaRO/mU7SxHYmFVrsExXx5jCqZ3GKrmmpyD8zQznMLksEJXtRdD5JqTYDuiVpeXa
HbMA/QM+CtPR6AvpkCxWpY9XQCWK8rnsiEnRN0hJ720o6HxzCuOaddaB9q3tT2bybDfOY8oF96w8
0faNydWrqKz3ltkYIetqsARpxsvl3Th/AKNLhfAyD0aB0EmuvzXMgoTpiFZYw9ElbH1UZ+M6hP5R
hJGUkTz3yYofL33m+bkNJA6eBPgKp9uPeXErtZuY+mAX8aL+E7r0lE2YN1j5zIsLO7IjZX5u7SSK
WykgSxleOnE/0L1qCTQ7d4wcNBYy/g93H0APqCbNpweV59N1pXBeJeIJUnNIeM+EYwqgYm2jrSxr
Kdocm5m396hwYHZd1moQqvJtcs+dyuumOHDJ82WnWDoiqBjgM83+CjzFqRE3bUsgc1Pqa+I2Sg5l
Y3quswOmp6ObZE3UcHFFR8akD5WoTdWWRYaoY6peXV/r6baF/PrlFZ0T04ObAWgrPMtmFidTrmeD
Ow3sOQZiW123npUYHrdBj4DKj8dFtterKLS4CUA7KiRWlvsaiFUtesgFWnIjBEBq7tXWb6uuV4Le
kpcincQIOvA/mNiVvAZhPuJZggcd7ZwAhPw44b9z1m4r7YVOmCU5sDK4vBNL242ypwk6KbSacO5P
vy1zlA78jQW+bV1mu1otTOBLEnGojML+F1PYd2TvREXnSYp6JvwoogSLq5rpQEZQIwr12Xb40+UV
LSDJMVgIKzre3GDhlTcRQC67BKAdL1ZqbZ08eRm69NAOv8bop8H53k06tMZ71QcP4JOWio2lNyxQ
dNUbrH5tfGs+Gqc1S8TTI2+W1py3cQv1BhydEbR4DiZnNYAIq5sufdGHf4mkf0zJGH6Ijqu8iGEq
1j6YuxP5Q6M/12s6bIvx+siKdC3bhOfQMIYV4u4JexvZHTRBBv4P52CeMpmxcCpoSyWvNGP0tdIS
r7DYgDR4/0tFURTWnLbymJKG6AH77riWiC4dBWhG4XMR1GHPGFnTrNLLxkHkQRa/IcDnZKjRu87D
Zff8mlmRXeLYzJzZHYXsToMeG7SBKXRidOelz60BQKs27bLNYDnjkxkJLQoxgU4tD/CHvgyYRobv
iFUcqA4thnKcOxSKj5RAqx5d6Oa+il5LZ65RwKQgSADYTzgmICIlTeV8luNEHge7KRgqAZr7lEUZ
eRA2ZuOHMmo/avwrIP0Dfu69qKFC2CXAN4axYg4dGJ7UsveSDiRTDw1HpSvAoW2Fn2V15fq6oeYh
T4RBNxzonTZ02sL2+DQZQds47J5F9QRxtqwAUrlnneM7wmJhDZK5Mu6gN9qaFcWQd9IzAuIjXt+S
ptMmz7YF/alAFu19VHMQ9aQO+I09Fpt4VQkTLDq0rePeNzOm21f54BiB7sTqE68HkR16c7TvtaQk
YtMNjKPDIvTiLteh6g3e79j2EtMutmYBYlCvVtToNWFEOIekBFEg8GSGc4eecLNP4sYJRTYgOxhN
lqlbk5LO9smYOS88q2Mw5/RDsdWargpL02U0zEjXguIrNfk1SIvF90hNst7nQmGbxNJZsRJJlw7h
sQtJ10Qz8akZMhyPElRVbXTbR48Oij5u/nzZVxeac+iHgVyczBIRYBiTDLWZaibaXGAcxR2tdomz
ydRwrF9cF7Ou2XXk7A1ld9nm4ik8MillNAJDCg5VUBFpwNHO9BoQ2IQ9xGz6uGxncQ/B9AGeOZBW
4MyfHkPS1tNAC9hBg3jHIbFQ1dlLZtiPrOcrn2t5G//Y+vr70ZEXI4Vo4VwKnuyd5n6q40Nnpv7o
fjfZZpo2bQ6Z2DUpiYVHxgyuA/MHqGaQSbhSpAaZadyAPRxFOnKI6/uKHxrxI06+j0CuWOGIA5s+
45x7GsoIrPMqPUjz9674vLzN8zaeRrvTX6GfbjPUotyoS/ArBgj7qtFTM+YBVYUfzdNdb0nqp2vt
yHMHgsUZcz6/8FF+l9ZNrTwTadJRP8doP6uV0EzdPY/WzCwUX2EHmRqormxQLsmsQREfbFZMFW5C
bj+ZBBKDkFjcdQm5so0UOux6zv3EwCOvS5t9WtX1xgWmbsW1zvMLDbR/GCkCjBIaLjKJ1QRkKkvn
Smzatgfkssk2Kt0+6EalgzLfiGqsleh/HxXmldvYXAgfQtlJup0jDbTlWg6jZQ0w7K88GT2jwZdU
PpTy+zDejvrNOK31bRY/65FR89SR1DIq4saEIwlr2mWa/d4lfVhh7v6yvy6cVSxubkGgIQE9Mrnq
oUI4JKrMFvUAULOV5W1DnktkGyUmMQDH2pTtoYzW+MPPY9Fsc0bWYEtx90ouWwKuQfoGLtuWv5o2
9zPICkQYB1vDfC3u4ZEd6TBG4N4Z0YtFbG2vquKzKzcaX0lv5s9wdt6PTEi+0WSkBx8lltI1D5Na
eWJcE/BY2yzJEVy9dayEYhE5CNZxU+zz1H1wimsXWhjeZWdYDF5Hi5n38yhul8zN0GLBYqh7pzg/
ldb2JrE38HSJtBuuRV7b6Ssml1aHEzUT9gPICC6qU5PEqHvBXVSY9c4MkvJuTG8pUOSG+Ov6BHK6
P3ZkpSGetMaoJrCTaPQaAombDiPdUxEHl3dwyeOOzcieLYrB7FWY6RUQIEIiJCmbgJWrQnOz58pu
h0jkgIEeJFNIH063jdecpcBZU5+lHENAMY/MUO/6dASmsTPKA4RSUDNza+UWCLFhY4CE5pvLy+Fa
b0Hn7PEGRJ9/v3LwCmJI3kBcxl10+ovYQBhJVXDyxjYmEJqyaP245tGmZ9qvv7d0vPZ5b4681DEa
E88ErN2Nhqcq0n62jhk41cqzeuksHFuRDrZG24mNEb6kw99Ixzytgnhd/QC0Q6JOSD3f0bb/h3W5
KDihEjInT5LFmKU5S3SUuNPUjcKsVq2rChSe6G0W1srHWopa8/wdxvFxkSLZPd3Cri06wNZhqu8N
MP1U9ym1/curWbxY0A3DsUM6jWl7aTlJlGfgfUCfoxa9F89DSTtd3XVDaHQbjdzrduJ1/V+DbzCR
q82yrih3IQX8H9KuZLlxHQl+ESNIENyuXERJtizv24XRbXdz33d+/SQ9Ma8lGCHE6zno5AgXARSA
QlVWJmNTkix5riYkt9EhAEAW6EKWeZdT6ulFJ1it70lCmEKaHhA6lPEB9z6fQiO16maJSYGKYm4v
krsMoa3obw05FOO+aJ4uzybvmDy1xmQJjXzsljyHtQhpY7PwVblDXqW1y1gwg5yuqLWpGT9QXgPF
y7bSSEuTtcU6rlmTXVPrNqqVuzHInLtWchJDccf5BTp6zlxPhyAzNkEyCzyHN1Z8ANLIYMRcved8
ZvMcGLQJIg/QgWs3Qf7Rm5Gbg7hctmLBGvL2+ModisYra22x0M4tSUC96ZYEem8rUQcwlSxjYwej
YqBZpqWgKtPn9qjF4QhaG5Qn8RxEjPgXn4BuOkRCqE6vvnv+CWDWNwtwiq6QluNgjpuVh7m71cxr
NdmNU2wbRiPY+zzHRfnHNFEORCDNFoBMPZyUNotLZzJ/LAqi2NscZOqtEtnG5Ibtv+/0wCkq412y
+hTKd8xqkrqsoMiB9gHSm/VVPVNzDxkNANQmmsSeiiyI33VmK8TZrjcge0OiGRcCGsCffteA1+IB
A00NZF+LwFbVEQIJD7VlT8W7Nh/jFF3HR133l7rbXN6pq898t4tsmm7i/PkmDqSYRk9DsFg5nfRD
ouSqQHakCEW1St4BjoAdOQoA1FV0QJ27jQ4qbaKBQNgxSGQ3s1+Wt1Nyp+fIqfmRvpXba0I2S0yd
EbGU8pbLgjiH8w4DNg9oChwR4KxnxZ/LYZqV0cLtiIqMTaat0n829E6LP3RNsEE4pwH4LAGFgQsh
RcqmRvuk7wylxG0/zHgoyJ2rxluIyVrB8+V142yLMzvrjJ9EFUlr9YaqYESqARnrPv0wKxl9yckm
zaw3LaD7Kk0FsCmRSeb4MYpRS5YFJvMOEVPgRtF9O4OTucRT/iMa/j1vKEjwkGFGhgSQXwSP5yOc
w9bMgL3HSw/t1RmaCYCfG+I7LRUBbrjOgWTumokBGIxthFqCYYZ0PAy12YuWH6RsgzSzU1hePYo6
P7lTeGKKiQWLarKMSYWpWbqWU2KTvPeybB8SzGF6rRWCq4mz7SiK8/+MjNl2aqxGstWsUyjXmzQK
rsJx3F72Qw5jC5bpxAbjiHls5THt19mb3wv9flacMppsc953kDpaNsiyACyaVdsu2UJ53dHjp9G6
17vbGRC4VnoUfM06gcxxdvY1jI8mBBzeMsXXQC64b64gbGMbFohcwNhS6VdW0NhE3gBiHxWesFbO
SzlBI11VET4Cjgmw7rnHSjp0QM12Rm3UJG8pFHJJPd5I6KYzldSfrdJeisadmvfCypAzD3LRUnDu
EHQTA/IMERcctewpO2jyPMYSQtgeBFyqOqDpJrOL/knWB5vmKvC7yNbmwQ+qN69UFpwOnLre2jGG
ysyamQEIkBl9qfagCTUx+mF8GQvdDUjjzuYq1lQ/Bxb6YkrDq6YUrjF5oZa+jmPhBXp33eRCwTfe
IXz6Kcw20wIN0n0dJqKwUJuIPNn6pUYHuQ7/ZsZPDTEbrDNzeX3RIhwy0LyRPqugi5Yruy0f9aF3
pcKvh9Zeu3giUb6N915ZFeLXHB/CTiB/z53Nkrt0QLfjWoMr0dDkafqnKt/lipdAHChNjtF8k5O/
uNxOba7H28mls1DsrL6GzToul9oj8axmrp7ko99k8fSGN/V4f3lD887mPxbRNXpucViaHo0lsDhP
vVMGNW5uSC3HD7mFR9Mi6m/jvSa+uh5R1lQpGDGY6C8jil72EGR0tAgSgIsjy3cazezKeDT1n8no
ZCV44OhrGRz7QuBLfJ9FDee/pjUG1Qf2eS01Z5ju6mkzEvA4924OgdT4L6pGq6wlfgg2TQQJjOcY
DYjuGwJLefkcBRuwv5LwQNDIoqj7LHGNxVkGweC4R+OpTcZzjGXJCqWETR0Q0NTYZDJ1IJxlJhtJ
u9IBjQ48XXJj5cdl9+GA5M7HyixoPJhSnymwW+SD01i7prvRdByE0Iu/RvVUljo3yDZRuemJHQhb
Kbhrihw1OHZW2ckvsfOT/aKggTe1ctQYsrJ56sfkLh5HZ4yeM0mE01rvNfbeA9DoH0vrl5xY6qYh
g8I2LJVB5lZR5KrISlZS8RcHAADRWEmAhkHBz0xnqQyTFBMkLDKphJJFgl5KM8SZU1D6nir9v+6s
AaIG+faV5FQHUSfjqGbd5IoERgZHwvt+ClQ8NSMnl+o7QGAFkRJv/k5NMf6pViQDlgGmIgkZ0FTt
NDtDdtmtdM0XuKTIFDOHhlZEw5DDVFlcteSdWLc6eirr66j6SBdXXd5l5VkJtmR4KdN7QLqsRPAF
67SxvnIy1i/axRNfKaZabzsTH9CXn3m+l83rVYXaJLd5LOrDWqftkin2+K4D2lphCOWzxfidRs9p
ASV2fUC3KBynijYDzQSD41n8c2EANHW+EaIlrvJhvTDQOZJIV2kF4AWIXSdHlQ9JJuqV4q3lH2s4
T8+tBUo9J2i1Rta1KPdx2W4rZAYM69dll+FZAcAXOw60Htq3bjYp0aW0BSW9ExXazmr7p76K3HoI
vMtmeKfVqRkmalLNKIsVCjOIIq+6km4WmIgnbdvkREDtyVklJIyB7QORv450FuMXUgyi6i8XNKwR
nd4BtdxRzkGvERq3SSfJrtZMSPAMbSOIJzgvIoA9kYUAlw+68tk2uqLq9SjPo9LRyli6V/vccHIA
dgROuDoZ4/YaZJ3xnsSxDywQ44RLrYLtV8XDGBVYvXflGAVXAEHeTdA6QkfBVhpBGpRD3YmWEeQf
1wSLDpGA1YVO9nRdDpLe1GiAjaEBriK3m/UDehygK9xrKOxoW2gNeTGhdqpJOxU4OsMIPa2L/W5B
A3c43sTALwX66C268SiXCsiQMj+zUkBnUpDxW05K/r2oxNpOQJH9xpsJLsA8HJcU+YRMUkpHMhAm
gwXK9PTAq/u3UK2dMXAvOzcvXgbUF70ZKxeDCoXh8xlqTCQUyGrOyI9N+BNNE9B+fta1O2PZKqM3
9r4kIs3lHLQIz0HGvOJXkMpgXgdaiaRmttDSybTOjYFLsqBJEt405nVNY8H4OJsXDgBOpi9UBfJP
58ObpzGrpwrDK9oWiveIVxM7Sz7z7u7yPPJ27sqkhp+GPCX77DCGQorTAWOaOl+DMnoQ7cLxkQA9
QiEQh5P+/zO3fs6JX5dKs8jGOoVT+FSCb0+xbpLhGAVPxQginr95VKHxClRQYLxSVKBTz83lVQ2u
cRn85uHoogO6sTo7AYVYS55j02613VIeSlHql7dya3MZ9gC2ArKw5zZD0mtTlI3gSmrcTs2cIvtV
zI+jLOpl43jjVxPb/+wwxzu6Xka9VnAoaeZ2AApGB90PtZXFySqRGCkv7F7vKZDporsMb1RmHudw
ahoaw5ah3E70VpqARxxsoET7bkDj4wZ1mbLaAHuEtg7fHH5ddhreXodzwrRuAYeHFpnzKQXTR6Ln
8/TlpJ38kdbvhrYhA5oJIFqK8lfvZ5NgX/AullOTjKOCnmMqWh2rqK9ElIv1AKUYwd3FXcCTUTEn
WKSr86gNMCHV0XW9Cnmj92No4oOWZi+DEOnPe7OdziLL7k50KAyYHWbRqMfPJjoa6KXPovCIjOK+
UvsHKTQ3FtK+HX2F2IEtWMPVHdk79GRCWZIlq7S6ubIw2qjdpbVXJ5M9VvdS/xmEz2Z0XVYPiuk1
6mNFBa8OvvP+mWeL2SixREgxm7CMTmpXagAq6aJrTU+OjV4+tVW2mcf7WY18KRzcNHmY1WdlEEFI
hZPP3B2pqs/lWGHy0/ozC+76enQ7y8mT4/DVMFwseK2/tIHguOWeRehwQAM+RS2cDVzmOZSngsJq
pLhF92C0t8G4SQqBI/PuELQT/c8KC4VPk6AvJQ1WNIoIqUesslmULdHeSWs34+NlR+LEYkgbySpA
CmhP1tl7PzbmAoVFHEWW+SQVqa9Xz7MlPTRyAT0EHR3mxM40ERGfwCibzIG8hSKNHYwOpVsOT1pw
lSDlEGnIPl8bYWzrheD6Xw9UZrcAY2igWQY4Q8TVzCUCmKUVkgbxX67cVUA9kWY3C2m6ON5xZoTZ
GFqu50Gnwsgy3XbI42QWysCIaEVxk2gwjO/HEvjVjGq1Y/6MmhGVhcAWEi1zTlOEn2AbQxYDTfqs
qxc1OBjRaw0nzByaPVulZy7erAFtX4kWhztvJ5EuMx6LgIe0lGGqCo7L8KseH4zwQesEbyqezxnY
tyjOI4hAg9L5pWdCgowEJkKlEvSgZbqzlKeofDWnyda6j0X1GpwZl7cWb1wI3YHHwRUPQAJzIc21
noXJCItgDrelLnAkGl4rS+CCX/L/M8XmLFBzSMGatZqSRied0q1EXlRtsZfSFNUx+KPCE8qiK2kS
K8vYhiSoplCDxk3XZJ9FEJY/zUqRXkfSVg+tQQLNm8ssvBq1KLvOlsW41meC/logQ6Jd2htlaZtT
TDs0MeZK78VLVA+urOaDIOLgnKIoZBNwvkHjFeUmZvYrDTTwPTTTEFOBbJ5s9PZWAzslpKtttYyA
mXu7vNq8DbNymagAD+Hhwl6Lod5XQ9XCXtTVdloCC/E2IYDU5VszjgTHGXdsKPuiaL+CxdlXhkSb
slfXsS11o7xMJJo9YlSHBn0G7rhUN2gQjLcY/PvlIfKe0YaiooSHCt5afGZ2apSpdYykZuVoUMJ7
Ngt5vjdCqjws8UQURx2y7m3U1XRLaK79rrXe+mFN0eC1Qw/q8Qk1nx0tWu0VD5YQgppdbt6bSapB
NqSk4+jq9RBFXjPo6YsWSWhv1dXWBbpE+R0uKvIdigKKccHG4cXCK2oOrEGgR0cXPxOKBxUgmWPa
VU5VvhF6IFbmavpdRe4IgYbLtG+ph5Lk5XnkLN+ZzXWLnbzaqIH+F2q2FWQTUfSEdGI+/1jzqlqW
2V024zeIgjZO/H1mkgn5p3kMJ4OuJhtPLjcl9fPFX2uwirGtlM6Oq50VHpBn6qDTU91V1vPfDNnC
oxFUwQibmd2IyxZ0bllfoWR0qEq37e7NDnW5xUMtuoAzXLbGi1Ex3H/MsQFGGtdpFShY1USOHJVs
S+tmHnZ97Ug5hOamHMWM50reIjOZ65+QvxPZXxObTLxxZp+5bEoAp3IzxHDDZYcGXBq/VIkTys4c
P0XqdtJeqzAR2OREBWcmyblTjTHiVbLOMCF30fBLXkCz/vvytK6LdGlUzPavhiFbJhmzGkXguwY+
Q1Y2GsqrVr4FsUKzrqx32SLnUIWANqgGIGgKaB+LPZFGxRoXdamcxdpDb1gGy6DV/IwD3xCuGc8U
8gwQaKEg/f1GSWE1OQ3mcISShfQOGkBtAUoj9VSS2+DTdC4Pi3OHmnj/r50aCAu+5TRop4EEuJ0q
p8tRxSyuEZt6SfIxiCSLeKcb2kDwlsDZhrCHFcJTBlmHdKUC/eReM5A7MWif2TSjaF9qoTdhz60M
xNlkycW1Lpnd6OZJP2Yu1MRyQQqW554KlJwJgB9I/rJfMoRRYBZzAt+pi5syLK+zQrUDU6T/y1lF
sG8B5wmABc6ar4Ph5GiVqWyiDzOtUEi1syWwZfKAwqmV/lRFrSK8zQDespXj44vqn9kMQ1FEJY2h
fGLWdgAFnxm0Yu2+mVCBm/y8jHa4+C57De/Ri1wpkK0WOv8hd8EcoqbUNFWtQENBk3/LqY+Q1lb6
2M5yZ5jSTWq9leVzqD4nhYC4h8M3gDn9Y5htt5iqPpU7FYYp+iDq3l1ayU2sWy34QbLBrsdNHOyt
2kdrUwwpLnrbGK9x+LaUN20liHx4MJqzT2FO1qkDcUyv41MkCaSMcN5RAZAodzX5R2JAdqjZkvwa
ihxghAqhSl45QfEXvRFoJ6XQdQC2BDUS5hMMNVBDqCPiX5uWl2jHKNJtuXwTLDbvCgGuTwdYyVjb
QpjFJkZH8kCHlQHVCFDskh9B7purIzebZN434OfRDVHbJWf7nJ0Xa+Rysn3QSEDlQZUrkJ5Pd+3y
UcavHdAOc4p67yJaS+4pCAlfbFggrYE/PTcGWaGwSXocTtmCzvjAkKiLVp7X0jJeJXDq/vszF7sV
XWoE7Uky1CbPrcmxgbi9hELZZOYvZtUNWxKbjRctFeSTgrnZXV4/znlnIT6XVxoHYN/ZHGsUDrFZ
W1DzkBOwK/d1CjSXQsCx1VERJpszj5hFwECBBsXZwL7IYrDZWSAeqR1FrfyoKbxiGHZTbGy7XkTt
zgkjAdPQV1UTvAK+waH7cUTRsYUpM+m2uTH5kdEKdjhv4iA5isInrkfImzNeEUSSXOsqeP+SDs9k
9KN/gvsGHfCL8evyCvEuR0tHTwTIEtAICk7Nc4+okSaqqmasgecB8lnurwAS8awh2FWy4UNJ5iYl
NWjRqo0SmJ+Xba//+jySwsPUxDBBU4SUBFuGry0VcjQlAgC5V28kUA8q5Zs13RvkmUB3GvweiHFq
UZ8m7/5Avy86i9GaB39h3zoobvRJZCy1Q4LZ64LFK7tsp+TDRq+bw6hHeAK0di6pbp5rfjFHiWBp
OafL6jmosAARqwLnfj7hTV90aq3KtVON+gTS7tkAA91wg2pI5NFEym3Z6BXBpclzpxOb7EsAjXvY
CYNSI2YFFYfxLiMwKDK03VxeUN4eXJH7IF1GwkGjzMEJSuJMMgJSo9vL8uVx+qgVbastzRaaVZvL
prjLaKIjAY2Cqx4Ai/uJGyuji4YqcDkSpwCGkw7UDQEpVWJIbMvA0/a1mw/PKR4cwxD6/6d5Zqjm
BNhdWMN820+Gh/6ewKYxZD8rCpBODKJ63CDHKZRmu07Cn4aWXAdm81PwEZzbEcxqKijIAMlAAps5
JeKsWYCN0GqniJJbHTSiSOhMG1De/1Bmsk8C1e+BGO8jK7RxZgne77zFRvcC+IwpJCDAHX7uxwW0
iczGMqDURPXD2E73VbjcSyGkVxfr7fJAee57YurrDDu5kOe5MgEKMmGqq3oXcl35MRn0yNEbKoIA
8M52E9VA1Mkxr+A2Ph8VmTtTRVMBbizU4RHevI1U+7g8mi+i0/NzD2EkQBgGYKQrBSSzbHmnxcuc
kmrl36mpK9dXy/zZp9ssU+2ifY06/UoPn+ZqF0wPtfKZWJVTZwep2uTL1ih8OgPV6lWhDy6WUd1d
/rjvqwp2VkRaCHWhI4YWsvPxt5MW0nKIK3BJuQRcLj10WGbykVj3f2EHxE4gDF47Q9l2+cka1AGl
s8opQayrIXefjKjxqHsqbNrkjghDwqH/xRa5OteJ80RQBAhG8DiDw7kAt9q9QV/n4DjlPy4P6Lvj
rMSDa1p9rc8TFsZpTaCiMgO8ubox00EgCrKZIAhEFHi8wWAnIIOvAGL57QHZ9pLWNhGSD0M1ZVd4
sUqHsiG6SwAYDeexFZQLvm+8NXWMSpShf6V0GU9VICU3LZBzcBojQNDW+1pvOHppCE5T3txZqEut
qiEQO2Pb96KqU1PQHyPrYGzz4JNkr5fXZj2MzzcchvHF4qyhRQgh9bkLgD8MAlf5ANFtzVWhFJJD
LzO6gnijndAd7X9dtsYfzcoZ/V9r699PHE5RgljNUliLR81bIMukZ4Z72cS6C78N6J/I6RukUM3M
Wtc6pGlGadv2m0jzZ+jYTrkf64BP4DVcibqEOJ6wUr7hmlHX7lL2tDenKLGGCSKyVVuDlWQjLbKb
Cok7OFYAT0J7CPSz1nIR42/BNJZz2K9011ru6uUEniwJ2cPEIXPyMif641A+Q/zFTYM7dLh8gDP4
Cs0ikDF0a5IJghmFfJ/ks49Z/36yju2IZE2wxuCWdSeB4qfqvDCM3RS3kd2ZL0VfXg0AHViL5GXj
YZpmwYnCmQw8CJHmwD2ETkG2UwdqhDRKyglq0qH5iHdbiHZTqD+nbSYKpr6HpIQC7QaInYG2doQU
5yMtKyWOUZaDMuUMTqMBZHd2tci3tRF+aHp/TOvUEDR7cpR78S4EowKQjxQ1NHbLK1ZTmKMBAbji
mryDe8CNvY+3xEUO3kudaNN4xEb31fYJxKn2nYhrmtOPhlZwNEhDEwblMfjb+YCpKYHSa1wVU2cQ
etrhTXG7wKyreeFhcNRnFaxmfnSTP25TW9pc3rs8v0JXNNo+1wSg+V2uFWG/pJZAAJFDda3a5t7c
pc5L+Vru0o0Irss3hlIVaKTWJx5Luj6pQU/jDvMsPbTOsgU6xEdybrd4gJZvE8F1IbTGHH1RZoSL
bmFotafvw71kR8fMjQFlOL7Rq0L0kuK8XbExTga37qCTHWqA4E9RBgxuvgMjCXJw9mQbmWv4iS0C
vXCKKee21pv5xJauJNiq/apYuO+9n9NV6vev9StyXnCQ6SgKw77Ab8wJfzY0xkMV2qOAtA6te+29
+YdxBYr3PYiqqF3Z4UPnN093ImG8r/r4JZvMm6YADHdUStg07/ItJNxs9OY50bVlb9Tcrt3Oo5vJ
f0On3KbwnwWbYr2Cv9kGnAgJMLxlvsmsjVAJa+cGtpUP6zP9sQkOxAFH3wbZgWVf7oTLyTnyIFTx
xx7jqVrcy2m1Lic94Ml9RNeWk2Cuayf0Fwj3HIGkcrKD6RT+5YFybu4zu4zLduNsoTkFdnun2piJ
/fNe82VZ7K788aHkD+ZtdJqzJ1ymkCoC5yROuD3x+1/5QXUjV7Jzx3Iab/gR735E+/5qFlaS13n7
vo5/7DI+ZBWqmtAEes3Na/oDWQYQQl9DANFTnMkDV+TTnagph2sQ6AbgxCEK+I1sQuvAqklWxxml
5Rqo3auuqL3La6ZyIgE0BPyxwTjLsIC0oIhxXcwOdazr1jsqu9k53r8GbrABwYRt3JDdIX76pdvz
2+hGdrjxo6vYpTfW45PpXP4aTlgAbhY0VqF/GEkzNmE3xlpsJoRgp5SP1XyfFf4s2h2cVwbSfoj2
LKAqVtTO+Vm3aGZaB6nWQBtkcqcCHKY5NAQOoYjulsNviFsJsAPkbJGeAmf5uSGpTJQyLSgUxSNn
3sfbxSZv1NbuwKNTgmrbhV6rbbhQSpIFk8i9OhBi4qULwWwUOhnLEa37up2Bn542g7mtbkOEHZ5+
lPxYFtz33Mk8sbT+/eTiiKHcpuQTLNXeQJ3SMW10Slx2Ca4JANVW1LaKVpn1cD010WdDOGZYr3p4
isC2EqjbOt6ZosiFa8aApCMUQRBMsLFEUyBhDRqExgmla724J/V2AQOmqMeVew0ho4TdDGlA9OAw
E5aaOW0DA3IB3cfkjo5hp77hhba+M6+jzF68bh/ZN6NdboODsRM1HfF2F94dINuUkZ2xWEZIa46q
qTbgkYbZg37A3PadtYlHKlgx/iD/2FHX1N7JkuWLAlDrBDvzHnW7QXUqoOMcxccZeT/6lrdodiR5
GKUXQQUTvLUecQcRWoKjMY79tyqFIZcAzTr2idEXcaSkJRxHP7Q/zPsQj67r2DPd+cPYNNvoh7rY
6nvjhY/yNnOqjxhQbsFEcH0KL44VhQ8WD1b+Kg1pDuAWviBfwA10ZwS1DboVE4CDv9giJ3aYI3zO
a3MuI9gJcnUTgfoJHvbUJxDpKWdBoZh3xaOu8c+QmKMlTjU1MXuYmqXmoIMIetQst6zBFqQMz43+
kTXQKlAEDypufHpqldk1Uleoy9DA6gI4cQPpC/JrVuy6xnuxhDrvrow8lBW6jqCJc0f+vSYLAb4T
dIfoHllr5MwLskHMXyRFAEcCKwoAwGhk+/cLCL4MA2gGpAagK8+ccTnKT3g3odxdgNVpBt7eeEuy
B6FILm8ekYnCbb9eDGv74fnGrAgEOYAnaJ08s5VNdaQ76Agc5M/OGzzgNoCNcy97Ju8qOrPIrJxB
5t4CPVnroMnRhZfcjrdWa/eYw22jCmaREy2d2WKeFQNJ+6pcbcV1hxZ7Z0Re7/JwOAfomQUmACRD
u3R5CAuVtdPazJZaNAmIpmx1JybKPDPCBCh5Nel9Y0WtI/v6XeT2HnowMm90H2bf+Lw8Hv7yrIJN
wHuufsE43pK3GfQskhYvE6yKZIMRHRfRZDe+fljeBMYIb2Cr8hBMga6OLU5OMbAOoQaeSeJbR9lb
roKN5VSNnfwA5twXtntx3eHEHON6tVqpo5YXLeTlQPkOMIUiIjfmpVoQp/4ZEeNxaUCLBfixFg1C
7nhH/ai0E3An2Ypvur1ld556tz5JKru8jn9rj4L5FA2Q8cYpHKF9WcA6iEHW1NLNz2EjO5BtduWH
8rNxol+XDXKeXWejZRxTmnp5qitM6GjdxpknFTZR0R0Y2IVIUZRnCbQHgFdAWAkdK+vITwIIdZpw
2stl68z5VdOhkI0U6GcZu12wvTykL4w4u9lOLTEnIpFIvUgElvRDItnjXvc173h7lCu72k526Gf2
HiDI3gYvqqigzKnygpjqZJSMgy5NY5DOgu3yDizntuUEx9QfvN+9YYtggqsrXBom46igZSLZGFVg
iH4vrqNjt5UO0l0rmEzRqjH+2PV5FDclxmPhFoM8Uw5x7xpAYADWRQAtXnCHuTNWVoz1ucgiYjpg
p2IlrdcBLZvW6ULkqtDb7U27ZvsWbcpX60Aeo/v5KkGSIP2ZijgveTmssw9gBguMY9tYIz7AhLZ7
2LzW5Y0u2XP5oc1ukaNQ9kHpx9LeoIiratATJs+9KbiNCH9V/0wCsyGbfOkB7Fwn4ZDs5jvdV65M
f7rSd/JnvgP5lQd+CXvygo2yb+x4Y/ggUPCno2U/Gzvdu7yTeIfRyYLoTMxf500vzzO+ZUHL8KDf
0VIAL/3K6nzz4RWMCYXhtbOV8eG0iesllpvWGZCWQAjj53Z/EyGGCSNkRek2dvvtciv7or3DS/yC
xvCPYWapC0nRjHaC4SVzlp2Mt67sLNiu9XrGx5Ud+Zenct33lwbKLKskl0UKmQ94tULsEZWLJrCJ
AqVUS7Bm6z+6YIgFfZrS3PapiTWTZ/QpO21wReP9WqtGnVqjGzX6uDwwDrQTJ96fmWTBAYB6JclQ
YmTv4b6t7V+4QbBrFwdBryvbPdqGBFtENMI1JDm5SMpSUoZQxwj7ZFtUbkNR99nkmqNIdpX/NkTm
1tvi0oQy4ZSpoUlL61ZP6e1OBtPdz7C7Fczhd1zM+Rwyd6M21XmvKbCRXMtO/yt4zK6k98TWb9S/
KIuerRZzN7ad2lKoAcEPe/AzP+fKTSYEPAt83WDuwEynXfjfGdsAT+2QfeHmPiA9HTwi3bUb6J1t
yQu9vzyJX9mc7wu1tjgDwKNoLFRUq7O00w0MzXrQ98aV+mIhe9zatwNyMdSWN5XzgpPTyZDalbey
q7z9RboJc/vnA5hVHOskjYsYq6isJInXfehFqj8lgg3OPZRRApTBwIIeua8U5Yn7owHAkBbkAp0p
kdHEnduWsA9mdelvM7nSYGA04Hxl4QeRNWVyb2Iguo+6mJN8RoCs38S3kpt5mT/uRIT9/KjpxCAz
c31iJkFkwaCGAMOeR/vljdjtw7wttyLyJr6bnNhidwAEqeQmgK3Sk8HP5vVeasvOZNNdh4q9rdto
NL0Nbj+q+9DrULxKr6EQK4oTOYsI7U/wvyJHj2aEr2zbySKmaRNkNZlrR0fx2kbZ1R20qXUu7whO
KIHmEZDvUWBVcNUxJxc10qVLLIoSUd24ku436SsguQuo0qv+GIn6gXlDAjgKBXkTyNxvSJ86o/rS
RACi6Zm8POhd/TRjSUUFW85DGuhBlBJQvKSggGXu0RGyPgseNCupkhtMbtbmbqjbrfxMOugIeeZ0
jT64xfp9eSY5d8CpVfZSzZd0IG2votBYflaZ9kIa4plt8fqvrQAq9WcGmZgELCJFWWYAKI5xYyuU
7DvoQyapvr1shuMWa8ekskK1Vww1M4V1EihJAdkgBwxY0aYeDDSHQNHHLoryWDeWeR/Qun6Ms1oT
GOZc3ADOIcgDauNLZu/84u6GKOhNdEw6sbwLTa+3bhuEt8mhTt/bDlTBd5fHyXm6nJljriEaYvgG
Xfm3Zuxy2UshjJbUDfKLrgI3vWyM4/1QXQVLlQ7PBOKIOVVCalU9FJiRzax3Q546GZpCL1vg3Kpn
FpjhGFmmVVE3YTgV+j+L1GmTe5ofynZyLxvizdvpUJiYPBpxJ0DOCqlR+a4dS7sIIRhWXylljhbX
v0hzn42K8flKhwhKCeFMp1+k+phH6eT1Uh3eVYt1JxcdEYyNt5FRX0Z+xwA64huH2Zz3tJo1mINa
e5HvmvhTWCDgTR8yyzgCwdkM3BkzfUOdTvlMFhSyoeih2WO/HVO0Cj8MIsIRXjFyLYX8Y4mZOwjD
K2jvgaXZD/z897Lprn4uKMoYnnZPH8Lbyqchsn6XvYN3epwaZU6PgAToMU9h1Ey2OY4n+dYYXNq7
c3QfDYLnIW9T/bGFBOP5gWH2Q4J2Pdjqpod43JuiOjnvwY9zfQ1xVhZCdB+eGwgLYwmUFOf6coS6
pOzlh9GfEKhqeC3h4h/xgLFcPGBqQfGD54andpknzBxGExLCsBuHDdonXhLwm8rSXxn556pkH2Zj
mVlVPuKqxHPTT8H/kWflXjUlwZbiOQSYB1d4OMDhaMw5n8PAKsBDTjEWQ/5dZtsxv1/K1B4ae0FB
XP552fu4Pn9qjTkFSUSVLo1hDU0d+ruZTOlOtxaqACkbLKDsUFVvgnfedkqoOVrRltcGmg936BVq
PVnKYgfiUO0uSnLdHZvO9CA0+nn5E3mVUoDl0bmLTg8ZxIWMU8WlWsy5PsOpUuIN3UuPx3cfETdJ
rM1YfxDDsuuhh+ArWr/k4dCpM7XHGhmv/m0xb7Oo2UkK3aNqdNTkwK0skfYIdw5PP5DxvgkSrSiJ
4QP1w7RJbkc/3GZ4odHOCbb0Id8VezSKJz46mi7PDG87n9pl4tExMkgdJKgJlOlLRw+5KKnD88TT
/7/aPwmqS5rQlFIcFwS7SgVmsBtcI9onyW0woNtdUDXl7eFTa4zfF9UgJQS9QmALep+bNW/+rIn4
F3h3/qkNxtv13lzGusKMQb4hSR9V5G9Sl8z3l9eFVzFCswEYS9FeZqHJg1mYsBrzKc8wlIU8j6EB
irBdA3aJEhlFzdfbPQWcoBYlPXhjOzXKrFYL1Tkz0OCF4/CUpY9ahtfyQUghxT3icbRruoye3LVr
79wpKLAs8bwoCJtcbLzFPbZ+bHhYLa86BGBHsq3RpveisiXPOdBtbKyKQngKsRdLbPRDTkzM6Fil
XlyjAtcOz0uhCwhCeB5/aobZyWZuBnJawz+izl9KSCU39rAs4O2fbVlObaoKLmS+p5yMi/EU8Ma1
o/zlkHPnTCma2NAohsfEda4m7ljKhpOp0bEEQYpVi/hnRXPKOAyJ0MCtypjTQL6L+7e09xuRQCEv
djudT8ZZJGKUi5zCWeIpux9MYs+Q+WqN5rEBLQCQRILl4+VOrVN7zP4GQKAzgwz21AeX7iF586pa
bvDQbhZn3v2HtO9YjlwHlv0iRpAE7Zaufbe8NNowJI0EWtDbr3/JeXHvdKN5m3HO0VKLLhZMAajK
ykR90asG5/ZenwaJS+2AtFWcGhbAUXzVCozCmBpWPixqifA9RN0nS5QFE3PzBJj81OE3EQXzOX0S
JkrdmYBDKeldFx8TUO+KSxFrbqLObUwb4yzUE1yyq5bBhi7b/Q79vg+CHbraBmo6432zabepl6z6
X9Jvf2HKZp2DCAn05lSArXjnWiOhRpzi/qGO0EVrYzB/V7mV+v5CokO+NgQoLIh2YWeSI+T7DQZV
rweth+qZ/qitMlf6Ek4+drRNj0GIDJkjOQCqr8SN0VjjYClvgAFvjS/xK3gxvHBhRmeaH6aPgWCZ
DqW9qXfzcrjrUKfaGGQ14Auql+G1sUlt6D/pnnREQ2lkUVdxqj35ljYU2iyraKU9L4W6+fH4+wnT
wj6bcXR1DWWoshpZ/60puzLQdUtPm+sTCV6ikRC9cCLIZPi5hQKbBLLpycv8d1P+mEprhchktT+3
t+D12r00w63dGPX2QCxgJjGtqv0Uu40PAl6wDg/iIvXvvC28cJAsM1BanUb1bNTiMe7HwIct2ker
pPk9Ktqulj+Qn7e1DnqaWmcD3J5Bj/u71kJHH9qDqVbOWAJlHhmekNz19F9IdUwD8PejuKinVNgu
rVjUNt4ubhNXrgCU97AZQodob2OxNsQjaZ5uD/q0PC7jHmxO9OjIm2Ew+O0kluaQERlpptQQ7+NU
e0wifeF6e30YX5rg3CJBLPRDUda2zMBLGEG3bCXGjpDTzSBsA7ZE+jG7Ic48mqb+bGqrxqyFoII5
EopWh+69IKmsUSkWvJpdQWdmuNXaabnUNz4GToulNa28LELphEzNe2hg2dyepFmXwISBKCOj2YlH
LtGuDaI2x8KQUEhUCw3s2y6a1W8bmbnDAI4uapPeNhhhQclzOXAaK5O6T+ERKOoCoIiQqcPFOgTR
I3S10sgONEuW17eNzi2/iTMKXFjI+F/RWOpjrxWGisnKQT1Ul+SYdOXCyTQXvc5NcHdBoQBRShHC
LSGMbAF9TBCqRmqc5M+3XZlbEOd2uLMAHG0Y1Rx2mA7Zq+qEh/UIyH2QubWwsB6WTHExv5AzKa4U
mIpl5kC7KC9lQLntst4n4ddtr2ZIErEqzmZoWptn26lksTakYo3hAwWjVcuWcag3imva8gk9m3bq
JFZsS+642hqn4OE5sp+pozq3P2Iugpx/AxdBALfoGrGeVmbD3JS53Zh5HfAIqrQTqCMIv2+bm9tu
5+a4jVCAY2PIDJhDk9OTII9I6aGbssiRr7htaHZpTvAOoBIxxDyrjoTsBhGapraVwhvJPlcOBv0Y
l1bL7OidWeEilWmGSYqG09oO01VntGtBUK3Q3/VV6ubGHW28207NwMywYs7scZlQVhS57rfwCvJZ
xo9OrfSNOOI9gdyiRVtItNnCCyAQa/lYeDX6w+jj7Q+YnT6IMAFiPLGy8EdaS1ShDwb4K0StFdPQ
htKoVi0kEWcD15kRbknSQQuEP4PqA6onyq9hs3TAzEBxpvagqa8V5RMZ4imXO2+MwQrS+xhHJpyK
7I7RXyVd6f1XqPwu25MWbbX8QIVVLD79i/E7szu5frbjfbBFxMG046uROhJY2VQdN6L04baVaRXw
F49z77i4IpRt2o4+rIBAT8m+lWEvI7GGwh7NmYXWaDfT/jHPyeV4clPWZ3lhIjuFdVFtzehX2B5o
9UtdOqtn9vSE+J1E0tGLcUUq2yILMNYyrOT+JElNPIg9WLFxaqVw4RSYSeHAxJkpbqJonMgddFqR
cACg8lFqLRDWHcaVcABlXWmlGxB+7Mxf0gIoZyacoAqGRCgSYiiy8D1KeSU0hHZRbdf5wfB7Syud
EaqXChivO+o22fb2OpnZzRfmOCdr0iVgtIW5XN6nwoMUraUlqYUZaDO0ic5c4tZir+WdUYiwUaoP
XQVSWfANHZrEASui7Yeu1P7UilcaO9G4L9udyu6q8FRRp0FgCxZGd+5JiW8xMLQKehZ0lfsWqRJV
YQSFr5079EhODWY2+1Dsh3Df7ut18NB4qWD563jPjpq1DZ6ryL494DOXi4sP4LYJ8wVU8mN8QO97
fu9BfCowIfZ4zIMldstFX7mDFhJGYRKqMEWoU0RrUUWXqfI78L7j/VfkRa+Z5IQbetdZbN9Y4VO+
+lhCvSw5y52NhpH1emFi5pvU6RRHAWNYmbohfSfRy38bVu5UTPRsqJkGX8H60/q7ItkOyUM1PPrh
0sEx7Qgusp5PII9OVcCIpEQlLJXyvlTe63jhQj2DSkLTIGhl8VQAGw+yMJcHRKXksq8oSQ2ZzpPq
n9Dj0ideQbyR7YbegXOEBvaoqAu3pT+sY5xjaCrHpgC7PrqEFa6AFNAKehw9yjFmTZwS8a3vwUe4
imrTkjs3McA9FNvU1NZpvqPtQQh2BZIHUJwkx05907p7oNAsGSLWHV3FvhNlrTtWVifu4tHrskkK
s5SINSibyPB3jQ/xT6N320q1aybYVf8C1mf0XX3IEJRJNVtPByuPd0N50mvR6wPbxIOJyla4FAFn
1igEdoFLARW7Apop7h6AhAygnaOKewAiIBCymXmIY9sUXajCOLcX6UxsvzDFBdusU8Y6kSdT4T7U
nAps08gchoJjUEfLFyL7rDF0K6K+gj90DV4uIzp2TZISGEta0+rT0RMFzaqlN6HbZ80xymvvtnMz
J/Nk6H/tcYGtgVZziDcoXk3Ci4gmFiI/0Urzxsa9bWfJLy6qSeCayStt8kv1rbRKPUP+ytQVGYNV
rhsbY1xCwMwYhJQ5dOCA/cL+4LOQghwYPhSiG1sCGzrNN+H4PtQHgRWnUHL/eUs5khAyOuqQgEWu
nD/+U6aDFo6ajS2rvj3kzwPKy4HmdWxhdUyzz232CzvcUswlEigVGBSh6nzq40MiPYXtQkieCZQX
JrgFSEZihii2NXbtK5Csgna5snBFm3UCDKNIMCJcAQVwucTlkWiUBRgsJWheazY6bR48sGjhzjDr
x5mVaX2cXdhbyRC0UISVSXCTAPmaZevbS3rJDy7iR0JgQvgSFor0Oy9cMiDXhTTpfzLCd1IrakYo
NggQAGoMqMmmM6Cis0T+vDBWPF2dkQLXp2TwRGxAddzKDvr3nNt+zDRvYIv8nY8/LBRn81GWcVGr
4JhBS/14CLW9OsR2B9nzeiBOHrJ9CgkPFnR4jIvgsdPdAhK7PTSYgpZZaieu/O6xjpfqBNMUXe2n
s4/iThEGyFBtChjdtHk2ssdiOFK6S6pdSw9S7LbNAshwJthejME0D2djEPliyyJ5WpNht2pD0xLC
10Re+fFC5XVpPrk93LQmlCfMaQ/H0V1TFruUPd2eziUL3LGRFdQ0ehEWOuXNZyu5lhbW/Vzi9WKs
uCihhcmIJhiMVaKKT0YURRbgDWBZNoe7vhVcMza8PoTyWvVg0vi/GueCR0BHtAx0PjaE+JT6pRVg
kzendLyrtG0fmWBj2TFBXrA6uxiR9cLRj5rDVdWhKg2NKkLQ2ikils/cUIkA9bH1HtSRH9qDWH/f
nsO51UgIaivIMwP/pHAjbPTQCulN2GvM9icts6ceubBGYlDqWRxQeWajndviBrSrwXlQxCFacPcA
YZcUeLn8Qz/4j8/yQ/mVLeShZkBL6GQ+c40LzYavJJHEYK79Eo/hi/4YH4fvwrTynT7YxHXUzYt6
v9iYMCEM+WhyZpXnIc51KGhXCazidep2P4DOqwdlA1aPwMqX2MEWJo8nqDekHFLyPWyh0OkwUJ5D
5ySOHowl0sK5Q+7cp2liz0JWoEZolIlgJyXmRkuUXdCFdgehldtrcckMF4gbKShJWk9mVNE2um2E
7NpS1n6G/OBiVahc+B2MQR+ayYgA4jtjVb5FT2wPlb9d9qY8RpoVLoTh2TPvfPC4OAw2G7GNp0mq
2Av90C3tvQbvmOCGq9YGbFT4znfyE8CP5n3y8t/Gk4vPiJtJGZawTMhXZ7zIpLIK8fm2jUX3uADS
DjG06ae1oR0I4IDvklXvwq3KnKaDS9nbuO3vYkfNLXllLD23FwKKygUUnNpa0Bewjbo4EFPSSUEh
3tLQaE/dXyJgBfoCgm8GfgM9CPAMThS4f8ipLneCP6ShmdcSem3zEG/7U5ps48hNiIP2fyeMHofi
wPx106yKwRGKYxSvFoZ7eslfhpfpAwDiBoYbhWn+RTP2IzUTpqBlrSutGHqbaa7ag2hhbsGRFaEB
ONDc0XfT3F2wrE+jecs0t3MygxohAAOg59R2gPzVZQoGoXXcbcL4IJinNNuXxVtGVqX+YqpWK4cQ
lnSJ+C1JHxreKKol9vG9OfG2UNEltRt2B6Pw12Mb23r+hCyJLLylWemYeWRVoDqsy/c+EO26PlHQ
Giv5mkAFhNFNq6AhEOmLal+NMQo17wboSYVasfvBk+R1BBrTdKMW20xgbtFtmLDyo40G1b8aAE9j
pQ2rsn2M+4NPTiplFo0opHl+03BHU9A44laRAhc33iXRicmOJnsAHOagAWCnKN1EgyfWuK+ylxTo
b38d6WvDfMnye1IjI8B2yXAPXS9dih2jXOvFo1F7aUysvIVw6jai91q2F0Bgpb+aKPiP+7jcZZA6
LuKNnj2k8YpVH373hLoJMx/1dp1plj5AvevEsH9EqJlr4VelALp36kav1WU3BCV7+iZWvzI9hBql
b+FSFGuHwLAV6ZlFj0L2QYbKMdGcjgtLrVEMFwjeCmULYRcz/JIz1VboL3E4QlFVyEGsi0KK3AKn
b3hYfnaUPfsF+Iq9sf6podRg7kX/hDRWWz1DoaQrOyso9i0EDGq2A2E3M3s7bj2quJVYbYSm2Nd0
WKnyKSGdJWYGZE3egBby0tBNzaW600x1DVxnQG2ie01EWYgnFklV6pdq0ExgHFva6JvSq0GbAtmc
fYU2XEu8Iwf9uXSxwh7RnbcoRXZ9c0OiHOzYoAYChBuAr8vQUCRq1pQyzEf7xJFtyDPa7FSC99B6
fdT21GHbLxSOXit3qTVgpj/x0jK3MbVs0PQSh9ofeJDvytvCGl9pYaW4utoPuqsfcrfaD+tgozu5
E62E3hId6iydBDPx4WIAuIMuaKusph0+Q56oSGDadzTIzFodeBiemYUTztH3sfVm/r4dma5vQZfu
c8dcm8fGIOqol/XUCdL3XHarPLcasuTf9P1c/LvwjzvpxDjtCl1F/Sq10qNik13gxfCzcNpV7fq7
at3YSymlmULWpW/cCZcGYJavDYxp+lJYwYZ5hQJCB+QfnY/6cExWqt0tXJuXvORuzQkpQVM+LWPd
3BJ15fdHIqxvT9jcKXo2kmgtvNwqAeiltbiEjUijn6K6HkW2yaPKqroPVJwcM+k/6k62QGoeQzoM
3UoSZB/C9j6Ol16Yf5j2/u9JRdHu8lNMM5FzcyrJ4zJ4bwYW8dgmcuKj73zGq94ZH3CqWSizWJVn
WK3debXdOVvI4z7eHpOrRQxlH0UGZPIP16/Gg847IRgSUfZxjRpKT0azYYHgWumHRej+1fzC0B/a
XQD3EcL53LKZjEmuQccDiTfQ8WnMygWXyN5tb65nmLPC7Um5JWPSV7BShpaBxh7cz6wsWrG1/5ht
iA2prgzFqyV63yXfuB3K0JWg0yLqbCG7r6OnXPU6yb7t2fQTF+uFc4zbkMhYCpXYwDEhEsVNEhfp
qywQLXL7bMgOehMlP0IT9Qt5zLnVAX50UM1AVBO4DW6VxhFgMu2YdCgHrkSQ3Ynouih3Mnm77dz1
k/mPd3/tcA+9UZGhiwGMt23iXudIvaet6Fb+JZg23RuP7CHfqYd4o9rVEhLy+lk2WQYLErCWZGLx
5qaO6qPZmWEMkuINdt1GF61XdCa4ZFVtIhe3tCVO3UWD3EQ2tGjCsoFB7VDvQ2SGV6at3uvvHQig
g61xXExHXCUGOA+5wCqoA+v0AAYLFcw1kEQHm4tV4qbmMbtaYgu4LtxfWvuTWTt7sjcsydpBhLXe
kU7Gqv3KEqsCw6Y9vc/GlXaqcDEK7PoDq2lYL51bsxsRbwEIUQA4KfKl+kHKMiaPaQdgFSCt7bqb
sliqZv2b5UrA/4zGOeiF8EUErTb03MSw4rLV/DQr0dZcYV9s80//TnchXjYe0zvq1d1CDJhfO6Dt
QOliuurxhwZ6rBqqGbCLwtKXcg9gvec7yaf8hH5Cuzg1nwt+Xr1zp8k8s8dtS1WQkzoIMhDFykCy
1LUF/KkdripHdDoQ5uD1tzCy1/gDziJ3mdUbP9FSAR4a7xT6TshTe8wTWvDaQX0KggKnAWRLwiYC
zdIPJCze862wX6Lan66tV6EWbaLgwzQx0jwGsEzyysjIFIySvSL9GEsiJvNOnhngQgCQZV1Ka8Ty
uteA8s6sQokgJGw8sAbw1CY3gXdBKb9MrGhQkIIOLL9HkbsL1hQqvxJRLVnzoRRSnLq828QGsaSu
fDTUFqk+IVx6YFxf86c5OftcLoC0MSirRXk63bSN9t59jFamecFjvn7IwaNpfKXe2DnRlmx7W9Kc
3h6cx3+MgLn8BJO7uBFB6ctExYiByrYQ34Xm3ggh8fQKobWFFTg7+RPP4JTlwGOOOw+iVoUCeYX4
NaLWxSB13vfiamFbzZ6qaDuSDGhkTBQhl3e/nul4nk4RGTxNKojqjs3RU3cEdDK/aos+qVtoEAAj
6ZULt6Mlu9x7LfLLmIQ17JqhvFHycY8qtU2zwQ2WqLbmR/Gvh1OcPjsF2mhQx5rCkmG+huGLErq3
h3DaIfwWBcoFkBeAB3Bp5e4lepUHtKMFliRVVxWSHv4d1A07tpJYckyX4B5z3pxb48JgquVjUCWw
NpivDfWyegnztGSAWxCaHqq9NBnQjEdF+g3p0NvDNXd5/MNejtcPgDo6t4MleSBEa8vObvXPSnWy
elWFHrpZTLp0Qs16MvGk/39LBrdRsx7cv3oMSyERW2jnBcg4x9Ehpb+pH3tUJgCXJrXDWvO1Cxno
ilj9IrboZlCN7Ogn1cKKv0bsInCAwQWKNJPWJ2DdlwtxoEpBWobviX9ARQL1eYCKKvChHgFSQkKk
FhdesXNbDIyQ6CcE5TcQNFz4UEKiGEFRdTb1QTSh73OSorvGzSrn9ozOpL+x/M+6I6cPOdth2SiJ
sSmgn1ZcVQ+G3bntTgL1IvKVa3+PqhqOaHEHDveH23avLljTPiDg4oGPaJ7gi/Ud9du0I2BqCAvj
NfTTtZRpByNYai+4vulwdrgtJ6mZUZQJ7ARp+FwVz2GDAtCQOJWMEtrw2o8C0oXNI156Lu0qK69D
2xiS59vOTtviIspwH8EtHkVPpbATpw7KAbBPPwBsvXKjRNkLGt2Cct1VAVDMYP622aUxnvbY2dS2
saz2WLag/ymJBRo8K5cgg6ltbltZcm76ijMrJETSrDVhpUxsA270zyT0CIGA30cS73xof922d7Uz
uMHkFqyYaXER6JM9xQ2QoQsAI3oVlwgCZq1A/h1LEwTjSGpcesWSQEyHiXqIkb3Yr1TqdM2BSG+3
fZlJj2EbnJnhpmgY0ZyZTmaUw/imNxb5BMOdcAy39au2qe/zB41a0vcSf8kMzBNmoeYxKc9MNXMu
uoRUryBWhjEMs5dSAbBxW/7omqPLpxZE9InTtx/DEtDo6uyY5u3MJndZpXVF9CGHTbzK4+inVxur
G17N6FgHSz2gV6c6TEGcAq2PKHNBgo9zLwtqHbyj2PSqcSjZoQkOpXKq8xcy3kOA9vYUzi2Uc1uc
W40sjEOTwZaSBBZKV7nvKFluCd3CNlvyadqGZ9sslJQw04IpkDVooOgNq8h+hyjuAPtjaTgAQZzh
/ifPeCDA2NGmKOk0ivkpo996+xyOkWUuYarm1sWkDAT5TyKrV3y4JUvETtAhiqBOzXXJUeu2I85x
v97J+eq2R3MB8dwUN1e9kvQZNLsQECM0IH+I+kal3//NBDdNLIO4MPiXwIIh9bYM/sj8qwC90m0j
s2vu75Dx3HxmpcSpL01rLmwUNxJZiWYePABC6C+cJNNfUuKZXXu4jIG2DF0LoKe6XHtanRsQMJ3o
DXr5ZYwiao9a75TdsBMThjomeUWqduEGOOvjpHYO2oY/pJ+XNk0lkGjZQa1iqqjG00GCl2zgJMrj
vxhL0KRoBBzmwKBzvtFMKnEL00vbZB3SoXY0ZLYpUDsfFhbf9EP8JQDRHL1DCuSgr9SMoE8TVdWI
QSzajyqHLiyxSLbqAdArHcJcqV+wN7uvzuxNA3wWMNKc0U7uYU8e1xBqIrJD61+6dGD5QvPVTN0S
4XaitAPBHPRFeBLzUg47RHYMYXcwjx2zpdd4naNfqdwmz6BjFiyKTg/f9b/NZh1/LlHQzh5m5+a5
XU2qoBLNyXzrZccmgZi3xT7BJrwKnWodZP94XeJGLklo1oaAsI4unsthlVNBSmq87O1MAk2K29UH
f3QGefNPVyWsEAlJwYlgUTe4d2mqxKo8jNCYQO9Mr+4hNV32jrDEtXSdkcHtRgGtLugtRE0GwvzS
maGTxj5tgYgYoAMZovAqWBXY18lR3poeyOizVUVAIxyhdLfVNxBLq2xIpi3Vf69XKr4C1JymiIcI
9C/5IVXMKJUa/HZSOsHoCMhk5F6Q3eXlwkq9jv+Xhrgt0Rk0gKgU3O3JF4XQHriyqs/bEzdDYnJp
Y3L2bNtprWjUQgxnxPt6D2bYjeGRVYthDe163Xh0Fdi5C6AEaHYFJ3LVjbgyXOWw9L6auVkCiCAj
vytOdIIgKLz8DmUY/U7sjcqmL+WX5krgTDmhGAK4lu6ydfSqHqTtkqrSzGvr0ii3FUPV7EN5Mlp/
Dehy05HsLfcheIYrT3gvj8P69mDPzee5j9zylYxYDIQW5qJhX0k/2lQkWLjeLY0jfwtqclkuqhE2
XvKNcdCt9F6wJIAi9q/mNnysD9Lh/j85xaekerOJa3kyKA+bSN0QcSUs3eyuj6KLaVLly7UxpJnu
+wlM6I/kFddHBzDFp2WwmXxVMUJ4OZsfvr2pR7ts1AzT/GxKEK7sAZSSvMRTnrAX3GwzeBAPNlwg
mKBP4ofekgrjjLDEpX3udUU16ivVtBw79MoEe+VYe9Ev9ABu613/0K4nqmsde1HchJvjT38nn2Rn
dMNPHwt1qVy3OBZckAPONSJ+jW+hL40Loc995AEgzTzTjffRZ/WWvwir6PgYHDo7Wi29vWayPJcj
wUU+Ux1UNZ5mYthqrr8yEsvcDa60lqzvPXgfvuJfwr2xNhc2zzS+l1eeKZ5P5EkghZRBcnK5znKh
AL+PBPyDHoqrpIYIDs0WSKPmQsC5CS7iUBKJ/TjARCe06zyn6xC7pWiWWpbmjigcTuBIghjlpDN1
6YlOkrrOatxGs079iIMU+ZRU7w9Qq3voAAv3mCovHCRze1RXUICcSNPRG8jFNmXwDVBHTu89qNAk
9Dia2qpt3WDcBAEBtNBKl8ijr2/cmK2/FvkmHb9QxaFpp9dR9kKzwgUw9b1l/n7U2mDhEjXNytXC
AMrNnHBmyL5zC0NujDj0pwcFkGi7mNYPWgpaMaHQnvrOf2jE1sm04fl2XJ3dA8i1/K9RbqlUYlGU
qYh7IgSw79q8c7TU+DKi0Tb190HXbfBJACqJrZENAnCO1VE3xZWoP4uJ74AYa8tU3ctj+nD7s2ZW
FsgswHYGlUdUgHkGrkylpTFG0GIzhXvwFkSowem5o+FBbywVO2Zuymh5Ap0ZUj4SeOp4jE6Z4Q6W
AadkBxGgtuOXmQuO1EIjKhy8EA97nWSSJXYD0kLjA1OXZBxm9+rZBHBLuoCmne+nmACpHj2/KY99
l9tZUCxM9OzigieoNBI8HvnniGKETWP0CAlp/67ViqWgLViMQO19N/brShesfzyBIFWf3qmgx8Oj
nLuq12I5ipEBr5L0V02YZ0jFfTr+sJbscnXpSJv17cwYd3IXpkZ1tLmBEBIULwaL13G1EU1bC3ZV
vZGMYCGAz87YmTku7JUU/HNliaEcfR+EW50bobGhD5dom5e84s7pRtBEofURDnr0ewvkIwgdQfyQ
otfW2OlLFECzYe7Mp8nnswt625ulGYLg0s5Q88V11Snq37RnmwQA/NsrY8kSd+hWAitDcXrxa+wn
i0HyLoP95IktqgPNz9IkxYvmRBPkEpceyeBl1iPJRGaBKBZYb491j26dKl7fdmf2NEes/h8z3CwV
2G2gi8EZmNex6IAcR1oPHSXubSvza+GvFW56WKiIldHAGa3aG6LuEf2t7TZ5vdIEuzB+3TY2P0OA
3wDmo+Gyyu1dtWej6QtY37Uh2EKD96BWWaTQrYAtiRbP+oUedGPiyJ4e9ZeTVGi9RHwNoyeHkVVq
D6R41XsoVWYPMZNsaanjduZYEZGWBo3VxL+m8VhyCM2CvTxAqGelasXlsQSPC1D+Q/tWKgtdLHOD
CBlmAhgRjjEQD196xhRc8SOGXEVGJXXdlhT3aDkKVyxX7xIa1U+352xuGU7E67oKHh4R0ueX5ibB
ECWtaWWTMnJTmR4H2nu3TSDxhx/hLigSdAzA1IKchKbyZMZRZqQDmFIgi4fkFtCyUfBLp0PsSnUn
jlYix/ET2FQ6VyQ02wghSb/qzNDslvjZY5sbwZNf4xJBBzDFxUyoPSMKVSRyDGHfkbI9NrXUQbJd
zTBMOYmLr95Iq7c46YmtVlL+ht4AIwD3Ty7YPnhMPkUQez1UhaEfy8T07bRIgzUUwfrvsNFScux9
JdhQfbqnJaOo/YBjF4VikgTyJh97SFTTMdmMYqCnTm3GKvTR4iDaqznqCRZosFXRAipcHpyhBxAf
rPwK66xYy0wInGqyklv+mCqBG0k5AYxY1Cs8I7oAtByi1rp4SbY/LQT8KivQowBomqgxie13I9sM
Eul3kSSk+ypJuycjHvOXSiieZULuYKpd9xnTIZomjiO6ZXQzg8a8DE3f0peJF7Zd8t7otWGPUp48
NKiPgozRlCBnLgOgxHpUjCFOE5a5q2hxhx7CVNRWipoQV4vEaCMlTHYTCTk6jfT6FitJcFlboq2j
bIut2rbGZjBluUXNoQ/cuhWa+iv2G4luFUCMIa2W5sa2BEVo5hZKqZNtF/QycEMYcqAeR3AnNkws
IEFcxrkFRvv8USnDCJfXGKeXH2gvaV6CVU8wTa9vfegDFLoGaTgwH7z3Q4RaX5Og78FRTNpDPivy
Iw/kKFEOMrqWPjZjVRuPSdI3oJRRmfwKLqh0nSt9LtnamMbABUvDb1Gn0NkopTx3UyFunwcTc+ZI
zNey1VgosCmjoeRVEeLC2Cq0MJ9w807XQ91UMvgrCp8cRgCLTAtkmJBRZ1JT73s519kWfMmK4gz4
v8sKEXqwmQnmcouwemitjJn6aDVhjgwP6bLWaxhTXsKUxr5dJYxthVQU17kfl+u+kFTbKEd0RAEO
p+DZFMs6SMCo/6S2RHLaXqwPDal7D0z58rYKWLH2hdrcgxsqlGGbxpGjizVd10kXPZSGP24gh4uS
5diDASPz63CloKXMKgGCHyyqqh118kRvN20ZC+i9D3vJARWf9EPClqItqw1xvWhldBpptPf3RBCS
R1HPum9zbEJ3MMf4fuiyeg16HOk7EPq8s/rIGHcxi3wnpSq5LyoJxMsp8uAWgc+eWrQxVMkEWr7T
FIAoS09z+kuOItSy8jA3ujufsXQL9SsB9S2xTu6VrjIfa7mgdylhw69uqAbdE2NirsZO9tl61IVq
D6ETHQegGlI3BWXAfZtDoMzpDCGR9rWY5A8q5MR3sqBFP5mKy5PVjSbKgIpSda5BGSgUtdhoQTfQ
sQRtdUW91UZ9cNQ0jdwYAOZh4dy+hl4DxIE/PCBNJBxFkbuFdKaeqkYFGd8B+8IRxszu+9QedNMB
pbSLU+9ZLb6VBLIBAaJnY8Xbz4FmDssOqth/3g7g13Ad7mO4u0olinkFEjWcSQl4p9qnlKVOpL/3
PQGjGf3Jiq+CqvvAx3UMaNQQbDgLHzCdQvwBcj4a3DUmkYTEYP2UwO+ibcQapymYg74UKFApluBL
awVEr1oSOCnKuQYxX/+V/SlbAUS6QVTuUBaEIoLqBg4wrfyMA8UJqsAjrHpvktdM7DurbEFeqmXU
SfLAMvN+4ZCeuRMAkjgV/NXpXcSn9CFjRnrIesF8XYBIqvnEVtm2bMtQsV7wdCbJeGFq+pSz+3wm
NKNeNxC3E/LCCU1XjAoX+U2rFO2hfdHCVR9smyVy25nbnARMJ16XMtHQxcoNbywmio9yHq5XOAfV
sXsBPcF6HEXDMpkOMfD4QRg+bjs6c6ODWoX6p3kWL9triixBGJMGJsMKvesgPaZyYAvCxk/sOlrd
tjVzx5IAMEPuFtyUOigILse0ZUGl5Gi8tAPyhZY4S6+d2wbm1se5gWl8zyYNYVAuMgMGmroIQXCr
pEfW+W9JBIVjjSXFgrlpt/G7EV0ZkMRA3gM1O266oNiAIxz09TZrH8vuJYheqbZAajQ7ZH9N8NRs
wSAMudDBRE96R+srp1rial9wgr/4Mn9UOk2Ghab8BNdroz//ixo1AepbRTpqil3SnxTa2bQQSCUM
6FHD3ToMIODR4KwvALyUpDcm5/s2qO9H6GLmRbeEaJjbT5AqQb0TxHOyYnATFJNkALumDFHkSrL8
9FNMwYK9FYLRrZKnfglcOXs84JwC4/2UeNP47Suk/SDINYp02jtzatlKTuWrdMQtapP9LqDZ+k/B
nDiN0NJrAjELqjfsqMvVzv4fZ+fVHDeSpe2/MtH3mIU3GztzgfL0TiKlG4QoAyAT3gO//ntAardJ
qIL17fZE9DRZRSQy8+TJY9+3LdvamK9GqT2U+SaZnhXnfDilCY+dKRrjQNv20A/4/O9HaSMcPtVA
PkR2XdNzCIBnaWBC/O8L8Azow/4eZ3F2rcJr+liqzAbaUDV39vWUAOs2rpJMPZGwPXao7Bli3qKL
gmDeQiwGpeotESEWmBsXiTtdjPKUJj92quwZfx3W0BeH8v2qjZ1qYiogCkoLnnFnZ866HEBGz3RS
7x8rvRevcamG5qZFfFfTMYGFXozl6aVi0TgOD+vwhONjp5vzBr5ZczWdF9t4Zd8HW7qdP5F/h4Ld
r86y/322RHv7Aov17AEvSBJnfgGA8+PhLMt+yumErj0WZ38ziL5sjoVN3oCPjEGUPWZ/ublMN81z
vQp2ydY+5N+Dh/qmf6y+nmrtOJZ8ZlwL9YW/Th5/If+WY7ZVppDjqiv/67R3Uj/+Gmmr8HBfqr6+
h6HyZOnJ/Mg/N/TvIRcbaoQTeK4BU1VX3QGugHZt33SN78G3rHyx9+adONOvlBt1fyqDe9Tatqm6
IbZHb5G3TEjpVjFGRhOA47EbLvRPhJAE3CjBnrqCne5TsBHfV7v+/PPHEnz0PL4Zdf78zf0wakkL
pKrC1oKJAqZroJ8Am5kF8M8F/XtaC7N5cjt845ABqoss8rtz8Sv7HG9hatV+fDyTo1fA2wVcmI1Z
ZtcyNlnAFBiSq+Ypu4g3CoWVW2vn0TcjHz8e76iaebNyC+EMozDumpHhQor16HnwzbL3k/7h41H+
bFvmpnk7q4VA4h8XjtYxTLNOrwAsWZWbJxCc1ENwr26/1fv4xLSOAJy9H3ChUUwbYKDOYUDjOwW9
6eWkrvTeb5/qh3BaG6emd8zWJ8CIXwHkok2F1Hv5A0dQE06JeFDB3zzVOzp7fzqX7rV1Zp2Sj2O3
KeyOrOZs4OPEvB+qFnXpTXTXrYis3Rn33ZpKx+ZCPLmH6M40N+25u22+iZ134o44erDfjruQyziz
DRmSEqUxU26iz9k6HnyCCsMd9dnWSr8yvwrFV3fR5ane86OyA1kkfS7E38DnWYioHcdllEsb+1Ko
5b7OJMFqqxnBAYqEcqB7k+lPJYmgwrBS9KprivupVOtPee9o6yDVhn1uTNllURVqvvlYsM0jeuHt
uy3kupncKqOJC72QdXAdDodc6bcfD3FUlAn20vKLZzdXNL7fcVDCY6N3HeyaySQGaNxr5Zdej/Yy
7VZFRnUBAJmFettZ0YloxfHJ/c/Ay6ZExN2t45GFD4S2pcV6m2nJ7sTkjorz35PzFlHzyCbyNyZM
rj8rLrQfNeEXrkn1kxv54c8L5XL6lvyiDfdUcvSYPn+zpt4cZ39zYTRTHmmFbdUAu6mfm0Lfh0G9
mxxq4ByIemUZrtzSvqkL88vH8z2mbt+Ou1AUgIBQ+aOypKlyUybPpXLmnCKFObqiQGlhztF+afxh
1Jfj4DoBKwrdtkP80rq2qSdXnz6eyFHZeDPKQvDbWDFlPs77Fv9wi0N7qiT+qNVEUk/FOZmhf5cm
NqB7vRqHWE3GNZNYlaXvXKk35dr+Xm69Q7sfTmWmjs4IFxO7nvgJS/deJCY7wwzPuTE6/TN40FI9
cY6Pbj345TSX6VDJLbOhFb0EzqAzobbKKT4GZ6u87SbV/3hfjo/iOKrr4dMRSns/i76P0IQ9sxjr
u7zflONNJU94jUeHoEgDv2TuH18KWKi5Tdf0XHbl+OKLX0Ek64u+/vTxTI7K8ZthFhLmTinPnW/w
UhwsU0Lstzftz2p6wvU4NcxiwbxEJTQ/36fjCIj7hXQOrbKWp5yA+WWX9uNc2PJ7zcxF2ygIHNmU
hIyiO6tJXKjV18RZe9oBtHe6/j9euOMXJm6jNoNlgZA4b+Ab5aYkVmf2ZQTDwDe33ZTdZjhzM9/Y
JWfx2t10YL128EysjBO67fiRfTPuvNRvxtWySmh2NY971u+ca+UOf+4yByf3stnA3fGl3X880aNb
RyMV/1AsTvPC+/FMtbUHo45BO9Iu4gmOaSEPovohleJEJvmoUe78PdJy+yzSO69sHXRntsXWtc+t
4lEbH6PsIDNQY/JDI25T0ALCU5Uux+2uN0Mv1JJRab0DLg4MBN8hp/Yeo3vtLr2UoZ/tB/h6V1JZ
RZfqeb5WnRNydFRm34y8uCM7chNhk0HqICPKC+/S5sJoPw8tiHYXQ3mq2+pYPTN925ChqpQWUgOw
EFpVRHVflcyzdtb1pXoWkCQ7mzbjjbMr9qQcLw24Pa/1u49F6GjpmeMRH52xeQiaL2TIyLNSWhMy
26y7R3S/H9yHhy/Rpbefbk4MdXQ9/x5qKUSid70wmJhh8dRu7F15ZT3Ln/nleD1U/rg1t9aN3Kpf
wy+RfzIeMJsVf6ifN0MvhWjsjbydZ9mt4e3x011y7lxl+y+fglV+flJwjsvsm+EWkgOiUgOR1Lyo
W8/X9jfdKr7sfGdl3EFXsXIuksv0+VQh8+wFfDTFpWWlcqtndFjO4P2Vci7Vm6oHhot6oM3H+zgL
4p8DEcmkEdUmgbUQVPxjkYqAbYw92rVNze+95y46fDzIUWNkDpf+HmShSqVdNa0nIIlRIHTQhjuy
lB8PcGy55qofTacGh9a5hUTIoktTN+RwT2RrmhHylDC5zAfwqIp6lznViSzEMVX9driFRISNQate
wXCtCPzEDLdtdakU2/RUe/TRIN/bgRZioFeDCGOdhRu2xkGAPLO3/GE9nPdAQp1TXGd9bc+VPbhz
t6egxE4OPe/pm+sPtO+EiDpDmzvrOzUCORTncuNtzOuqWHm3JjTI4WHaBJvslDdzajMXIqm6VWO0
Kavrud/S6Aya5zGh+GHfiu3HUnNM9t+u7kIsvba3+qZhIIvyRNBJ82inw9by8SBHrwKwY2Z0Feo7
/uwCr9PWbWYbtsw2oZJTCHMeJo+VeUgCvxXnanSnmP5QgFZwIfQHCWFWdCLcd2xB377BrMrfbKUa
9JHTz1HMJr1OxnsqCHxqWUi6+p6IT0z32JpSz8NJnxM/7jJi6gB/ObkDpmE8XuvKjzLdGqfSpqeG
WEimUtWdrsxDjLl2mwkCYHawbeCpPbFxs9JYqsa3U1nIoeyytGgzxmm8nZd8a5VNpW/C/JdhXVKB
vI7GVQqzyinwlyP3KmJi6CpwRpgQy8akaegT7G5G1arS17Tnrq39NIUd7n4IKBk/RTZ5RJW9G26h
yro8ToC/x/0xwuqmzLK12YhtR7Mszt2JBT1yC7wbaqHMJrxFt7dnT6tLN1UjzyAP2ny8Z6dmsxCN
qlMcY2wYokuvJ+1x1O7d6T77P7iMTMS2DTjm6GheNo2UvenZ+WwQDP09RThWfMhOUS0dC5O9HWPZ
JqIpTZA1Bffy6CZrOqXXXpj69JZ+aSDV1sNy08TTeoqHfRmPtx8v4jGP693Yi9t01PXBs3rGVs0n
UWx6eZYU+zz+PJWbOvoUWvvGAMH80BdrU701TsH1HdFW70ZfSKSEtsgsB1Y3DcGwVn9UwK3KKPSD
XAVBuzshMadGWwqll0SJnL2u1rvRjJ9mJ1Zu1vlqek5F54l1nd98oVCIeWK6wUcKNPuyUcsQhd65
ATOzRszlUrlQSe32TXhTiog0b/Alzyg4bbQ7sl3Xrgkkqnz6+BVmlfXRGyxugjx1FU+TzFYMVCa5
bq9R4FZpK0crT2ECHV3YN5NduCIgLqWtmjHZNrbOIyXcFqZ1ZngQyuoJMEE//i8To/iEG9agNXix
jWo4RUmmMTGrPJggg+YULe4+HuL4hP4eYqFb4OooA2VgCI260MGBum4i3nohu52Qnz8e6vgJhPPq
v6cz7+ObG1vTI0AFNIyv8YzEWXCpbetL9weZmJss8a0zc5/cnrpVj/BUc+nMtdjAgQEgs8SK8rRB
al3MmM1DuxFr6HL2lMEqoQ9k/N4BYjVdD5t0W/jRmX3FBxfI7rlxcxqTdJaMP4X07xdZKIBSIpZ9
wotY18nqszwH8QW2QL1Zuxc0Ua3G/Te5Lkpfecg+GYfohGl/9Pp9swpLQaLiN64sdnlM9uCQqcZ5
E6xMIPRBtbVPEU0esw3frflCpvKhkl6fz2u+LdYAHOye6mHV7cXau9Pumk004/qfAl09LlzQ09ML
51F9v0xSsLplr6uwTw627de0G+X2XA89AV/ZXSZW7Vt05emQANhxuEo03c91uW6t73TWnfALjx6p
N2+y2Oko0oYaXgd0BD1k/aXpZWBb0Sldrftoe+JIHZWqN2MtNjZ2C1loI7M2z7KLS7Iy3Y24afb2
A46U9KGzB8Gx/aGsb6GFPqH4T01zscuq3nuNHTG04lC1YNOH0sh1VbW+6H5GvemfmOmR9C0I4X/v
70J5FAKWRqtguFF5HCLLb8tD5cDOAMaV+eDZN8Bq+HF5Yo5HLS/XcDWoFUg3LJselUm327xi0KCV
/ki43rWLW9AlNGjbPp7f/Pp/qIc3I81v8kY3WlYJ5tRMnhqSeIqBsOjI1Don1MDxQUBaAVDXpTNl
cXvFbt1IS01BcW8whd1iK2p3G6m/cQH/4/vwn+HP/Ob1tet//xc/f88L6JXCqFn8+O/r4mf2j5vk
2/ef9X/Nf/g/X3z/Z//e/cyvvqV/fund3/Dw34OD7P/t3Q+brImb8bb9WY13P+s2aV6ez2vO3/z/
/fAfP1+e8jAWP//11/ecHzJ+89fvXx9+/OsvWl/notn/ePv03x/Pr/+vvzZkhIqfR/7k57e6+ddf
tv3PuWkWVjNKf6nhmtFS+p/zJ4pu/tPWaBjydG4nm1I/9EWWV030r78c7Z+Ue7kzqwb0vARdeYU6
b+ePDPOf8L5S7DLXBro6YHN//fe7vdugvzfsH1mb3uRx1tRM5wV65m/5ozIYqFmuRxA/VDBdKBV+
L39JGOR6nmjOutFyp9KuhkotwuKamp0qH9ea1baqtpVRLhQMaDrP1XFtimBSieUZWtfg9Du69IyD
E1Zedwe0U6kkq7rXbH4Y3XT63Ji9mD7nI3fgLwybePps5bIqDP/33+cid7o7ra4y+2qkfaeXvowB
iv0Wx51GZjG1Kz6PRZTwlKRWx3P6gmjLphpd5cG0murj+ahMpfzmBDrs6ueAxmnD+ZRkORmcIRsq
+4rO144hX39wUluEABnIaX4NYQY8s6WduY53bWFMPJq/nafRAhsofgXloI3nSdYXfLuXCgOBPDON
e6Ns7e7XOPVp4Ee0wY/5gSZlqwZpNIiZhi7GkYfRJJVCZBerlF5J6GhsvbvLXiZFWWvCMFNrsypV
V3tDt2NytgmwpZLIb2Oc5uJXW7vMYKoVyUtjK1rdXdDSh3WVDEFHc0BSxjl7VCptIX6JNJwXTXfp
77ir9YhF19um9tg8CxDJbGOG1BnrNHdY0ZCvX+fmtVYqfilFy78tO2QGU9vYNRA+RsUOmwlJqzsv
6NgB4SW5/GZFdSZ+AcFDmnk9hinfzTIHoLR1obTR1PsTLZ/zailpyQP0OC101XeMyYknH0yL+bXh
ehr4rNQhW/8xGY0RuBs1ECz4q5S0phPOsvA6SRGEBF03IXSIhX7IQlVJrkNwIth6W6reQ960SQEP
c8zbkT6GLCkx7Yz/jjQxy7Fn88K6rc0bYslO6dieoC54AXCgBgBLA8uD1dmRnGXirpAGjdD8KLrK
m74+TyvTrk5xrMI4ytep4eT21e8vZL0xzx2Oz0S4W6koag2z56uUmpHdc6y0sMn5yuuOikEt5OAX
vdHCEVENGRsXvQh4k4qISRv0+IhfDiQvkLsnRTnJzyWsC+FlmgRj0G2Lop2P3uvGVGHbCuNMGGWi
5OvItkPOQBAKwT7k+jhvR/Zy+kw9iY1sZQehJ7TPgNOq7Y+0VZgHxgSC0pfqvOKvU3t9tqoGCgth
dFNpY0S9LJ+itVlBiBGA1OhH9nJ6HTfk88JRKrq+aiWMLWibrK4YkcupjiJ0BzOH4Rk0UbKfxbYp
IjA4TiVxZl31VpdZID9gK1hgFcCtizn4XpeJHvgiEXnaKir6wAJMtOuDrVsDjXM9TNbgULvCywyf
kORu1DAQpWufGXpf8AklE6gsrfIq/botg4rPX38FG3wHBeebO+K3Hn6rd9/bUFzDvKk5n9W5unuG
03//pnlWyCAtFY2C6/kdy6JUqo0WGyMjlRG8m5syod5qn7ftvGofD/7euGFwBnQ0zaPUAWBDejbe
D54NUzFNGdVYGU0q9tkEGAmzrTtTiX0to1Dq02gFpjyRy39vg7yMCn0c19mMvDKHj9+P2sVREFhG
DkESkklD1+8dcctyZPmHehz55ccTXeS6GBPkeGwrdYYhBHjjhdztjXElpe0mWZBTahtHhn2f2H1c
6jst1Dhwnh44wTll/jQ2brrOdLJHo4vdZoSypUzG9CLWhjS5CYvGRZNqsWceqlogI5CtzK9a9QDx
UriYmrTunnpxncV4J8mW61F7TFm+C5QzaL7vF2uKbdn2KhxsXicV60nmqQ0FfRTyxm5R1fq105Iu
rVZhKgq5dfMANJ11aIVSP7h5X2QPFtRvOYCEk3Ctp49XdcEgMEsPhfwEBWe3GvDDF3ahN6vadYTT
bJHReDuVCdKZUnkY49y1g6nF61DSsXZtCvp876yegKzp9xBpKvexlbrmQQM03dyntoOYTdx13V3o
CG48LyrU+kppbSZaFMNYX5XONMuJZ9AkfVZRWZhsZJ2R49jFUzTwiQMJRrD9eHJ/qBBS3FBlUiuq
moT8vcXZiDsQJCNBAUYshlE+1qEm4lsV/R6c2uI57Phui2eKB4Bs8DHABPxjixOlSVOZ6Nwoncsq
JIkmSm0l9VhRINhwAPJ5Dt2GVRqcwes/jQXB5haHsu7loydlFN+Wg6iGE80Tf+gG8DopZKRHlBZA
uHcWghfXZqsKK0lWRqNl2qfCK5XmVwQ3VXAoaIYtLp0pNOwTGZ0FGCQSNasjyq5ItAA7AMDPe3G3
cnBjnUohWFlxYq90xVOnfZ+PWCJDbwh5X6j2ZO2kmfJ7IxJhfROqWa7WfjBWtrFJnNENNiJ2zfHX
FLt0SJbUpNoWrcL6fA3GhoiV+yCimvFKWrHbP+XYm6cSU+998nkWM4+P7eosHJVq7nyo35wLKRPG
nwbigWORTA/VEOUVvn+qFNPe68yupPW8C2v1qhd6b33pHFrsW79sNOcUHsaicoKUsauxlLTVgo4L
NuJSxatOMgZpTEd6lSbgb/qxWSFj/WC3yr1tTMCI+x7Ar9aT6DNunrE1IvtJz1XkSdFTxzyMBe3+
64/P1lK25peixwiBn7s8/5B4uB7cNnfKZDW4sR1NftDpExePFkSihyqrGpHsSjcqdMnHA+O0LQ4b
xVZzDyQNHrSg23+sRyudMnUoDlipZW6GVF16aqlKSo9tmSsr2eY1jU9F1w1NuVf6tPe8tV7RvX1W
GUAfQUgda4U0fYCuMEJTp6axmgUUINWtUmm1ykipj95ON1oisCZWdkGf+oNmZiXQotL1IvW2j53e
eIiVSAe2wNDGfNwVXiStL1KfvCJdp7iJ7g40rcLe91mR6p8cK3Bp7W/oiwd+3tEH6jISc7Svx1IP
KW2AOn7MAt+wpBM38K6mWqj7gTbNHcyaGgmRH6LBNFEaobQH9SIog1qbwMNVrXLTqqQcXQowFAWG
bxcANC89y/PJUKqd2wi6332vN/rq0rVFRIORXWaB9FVhB/FDNTVK9FMvcs/y1qkataa3EU0unfOK
L6j22s6UsjvHSpPlr5lWD4SPsMUaX0/DUOnfbRnZ3rMzJHK6lG5VkhoYwrCYvlfmqASlz3Xmir0R
VBStu8LJ5OTLHJiBr4bZxeFTETSZca14fQdFeow26uH5TLsg0Fd6LbvgRyZBYXd9XNfG2unZ1ETJ
WgtqNs3virRWd0UD22m8E6DA2g9uW6UwYU1Drbo/cvKENDAmzXzX+gS1FOexVopIOaRjWlnnQZuo
07CaYA3Nnr3eycwvbSdLAQ+IHgUqZW6RoloVONs1To9vw1yr5mtlBPr4geZxCwlUMmL+yY7LsqBE
c9R7Pba2id5Ygdi5temm6UpFI5yiXyFtsDgDmBNoKFJ8oGkBE+ssrjYWKArHocQLDlpsioL+2cAf
ImHLyxogL3snXH12FkpaUoOtAHyV2xwKerts1o5TuNzLkz7IRynDtLhTAlFQh9UnLpTpYwMSwS1l
z1Xa+mqjVNSja0XQhgA+V8DK7PU+c/NPMsc//w6ZcNrkvuEWYb2xGjFkM0aHMY6HQCPUduVhxwyf
pDvYtbvuCtzr806kprpznCnhwUqrRIPjByAKkH9pJwOvtdcnRyvO1HEAr8FOkz4bdiJXsdwsvemG
O5A24qwC97xNs3qXJnaB352rZMsm34Id0L4azLHH+Nbn45hD1ddo2g1aIXfgVY7bYjQ5OHpmnrd2
MLa/pikXPYFeU+TdpVbSv3lWAyljHIYmDkfYZJPcGYOzso4wfFqR4j9HI5XNhxS8jNkPKYVNKY8l
4Rby02wIiU2XphZ41jrUkqI7swa2i8OvxqBBrDqOePC5MAStJ0AV5xB9rOuiRk8XYdvHF53XBfQ7
gRWkYRelljPbEB3pEVYQflYLSzEYlGb4mnYaK5xMRj6c1y1+WbvC1MvYddG0ZnfXuBVrFsQRODHr
Kkki66m1Be76Lo4qLOBidMvhq/fiUilDGrEsRSPGJF3nlteMhW+GweAm+8LwWJI8MgaM0EoPExR8
oAGesR2mukbBJ1qUya0XwAKRr+j5lzzJThsiPTqBr/K5LnU9VrdGOEjuqhjd2BhogSmiuiSzi75I
HtCLlfMpbkxOnu91euGIfTJA/mP7iRt61lMyRqX4NSnZfAOikOvhqxjdgR9amJaHrw7YfmX8kyBM
Et/qRZbDERMVvAI4SLg/ddHO4hZj33fV9at9Gk45l1QjZK2QM9Zr8DyGOA6K9RBNprnvlJyjA6QO
RmNqjxi0dHDZsQDfhmgqTdCe08jHMrJD11lBF4fkTkrg2GdEHxARxaym+iroPBzWgNCfVfpFUgfF
oRMN29bJiB3vgXIsn+lO5RUmrwS+ZQVIDLaqrN2hvrISpHqdRZNWPr86c/owxfHtq2VdVgXWtx6j
I/ZDminJj0jNB+U+VEFb+RUSwuHMp/2Ixd3prcq+BmrNJ7KpNXvnen1Gr70zOAHuhlXEKifGyQrW
em6PIX6SpQO+K/7YbMs2LxI6US0XPdhaAzLOGKMbIOqe4HZc2VZSGGdG1KJZKNtj/mkSdvLRNeoc
NWKr9WwkaEaDalISHekL8UW6O+LyMnuIojgFkdUB+Cv0udnKMSOU1+BhwJ0xu9GvrlGTjbx+VofM
iDsK/6nuS6ycKsuZUMtNJgAdHnWEMbV6rCNZcIPtMCLnd0hHE4DPNR6iwasYk8miFnqOoChst7kf
ifqWz0GdE6Yz1LhS7pNcUCHlK7o2oTYz0+CRsILy+VCabG5Ob4u9izOK5i/DTme6MYDE9dWYJ5O2
bseE8ATZUgvxS0betmqFFoOIYuSVuJwq4lhnVRu/+EvBVD6DmdGhTqBGV+gRd8qMVHRa61l6qwkz
TEr6JTQxHl6FzBwNpdB3k5C6TWmYauZXYIg2mlwlXaoX69Ru62zvYOjIy/zldpDcRO1XQyUYfIuP
ydEIjAKN1g9T0n2J9dKQ94llNQbo6QXlKnfZKOnU8GUf6zr19K0VcvDxKNSOJcnmo1nbxLjAJqcr
7w52pFT7HLvlWAK9UcVVtI47pXRvcD3rWBKNHYV2b6pdKXfGSJZ6JwuTCJmvCS2V2zq3JAc3YDH3
WJCzUauHMYs8VbTn7dtsrKJNFQZjf+W0elQ+mqWEhjKHiNc8xJFoYoLQTkPx7SoHIoF11CspNEQn
U4fqKawSDzX6Oy7SjGl8K2oN8e4cpVTuPcMbBnNdpkNfArdjuoVRrON6tO2zou45ooYyKP2naoy8
gGC0HdpPpRGm0VoP66r9JoHkS28iu7TDCrTJnCOvo95szJt49uzxHVr5ONo5A1qRMS9d20+6vDSy
DrURTMQJH4s6KVr3UjhCtsIvnLwlltQGo5b5gLngdvsNiC6cy8YKMY9RoG3kbSOMjgJYskiRzo1V
cd5cyABnr0nw3yxDqjgRi1n0JqzvPeCgzuFjg3xpjmOGgNmARcv/AJtZRhAsBwvChQvO9zyFgO3v
CHJkELB9jaB/PNwfjgf4hTrInhSug1ShGwunlvh0keShSeZfGTh9w1AHrEn+cjmr2jSHKGhk5BR+
POwyyEe5iEqKhlHn7A7xp/f+YFiJScGC5HLqoxA3o3H7eWcBa2ObusHiLJshvW3uOtaggzlFh7YM
ZdCgRZQA/QQuIvGCZc2VFIOneKBk+a/ZmNecAZGkgNj3xxNdrq8DYeFMAE+zJd0ekJ69nyhwWWh/
DHJfyQONeaQUyHDuiZrM8y1Tvcu/NHZR6CcDvi8AUW+iKDbwZji6xBMxa+lGWwbK8r6jwmEofulG
gmGxIr44Wfj7ZV1guEWD0Y4K5cxZPU2+6SmTEV0qUzOW7spypW0164TCnqa+rDNtyr8YwlDcxyqw
aytaOVnX6cl5TXtn26zVJGm8ceeaQWF0Z05vkbExB0DlvFVXAqtRrnr07XBrqyDD3Ur8PmwqpcFc
qjfTUAlTW8dxXpvdOnAM5TKZLBqgt14WzOFd6VolsI5GpuWmtw1jR5vcVURYcwo/OcPk6LXfybi0
4pWReRVpKrU1rTbHbYq6hihHGKS4NJeZ7oyVtYaaZGDySSAItwIbJVs8PC+ohdtv4TkuMD2kNlV1
u3Y8Q1KFiesWt9ZGtRNsxOvIjljMVepE6fjN6caGqkM+ByHs9WhWpFgiQIQmHHznqyKJpz1O7RDF
5kZNXTTvudvZgxKeEfEVgUfVHdVvlU/Cq+1+iYY8hwXkGlBx+fmkDlneUKg8Wg1FOZpX20CcxT1T
GkN023WRSx1m+ynUCA6txzr1vHRVuF7ZwxIwM8/k/sAVOGkbxQJdTVmZU281mj/o5iAhZfPGiNGS
vrT6cYswBt5tq4ZOXq5wR8vROp9YSES0Af+XL9ql5pZiW4RW0si9aKsJKG0dVo3y2RvVyk5WmRBG
pmz0IczqB1qi+1Bbh1lZQdHu5ATIXD9OAxmKbdBFZibWQMUmpVj3hZ4UxBSBGMOZDc3WHBPKCjRu
4lWFY9zclJOIoochM7z8SclKM2Auna0A+AgpaBapm8iugjTzE8ANs2jL7dFF8Iy30rLhhCgKmTTb
sajSsdy4wTgLX9S2DiEAYvwjml9RxljaK2/kAjP5JU0nJMLAy2PahqkMCJMRyrK50zq8WZJ6QQzQ
10qzk9qpz6xSqFyWqcuGgoErU097RmX1wxOBDlGSbKMZFFYhHLRsuu6wK63xlmjZ0NDeDezjFKyr
oNYBkl5pmZWr9t7Vq9D7SjSgox7KbVMusj2SWSfabuj6kR6/PMqAR9qNxCSMch+1tRCQf+dG08IU
l7aROhFzIXgg7rjgGv5O9mWjyw1RnrFfx6J0gHAOMOnss5YcX2P5Xq2kdrgapOFkV2UEkYl8xjwf
ELfXTR5RqM2hCoWBYEUxfshXVjlqfvRkiuN8NYZck91q8EzkZtVOeTunuaohZrnrGv0U+bWpZBxQ
Z1LU/pALT0meg5aq7s92VOR8YNYt9etrQTpKSTcmL0GCsQtHsgGHCqeSJ9lQU5bPVlsrffGlN0Fq
NO6sGPY6CkdDWsxxDt2hKKikQ6v1yCsXQT5MO80zy069irLADS2AIwubv3CSNMAQ9cJu/vsJ45Zz
4eSOy0t0HK8hWuPxIOB9QNoViDdaOxkhbpr5xWoMMHSanN0hLTEcnjTYUcYXNG2aH/j6rgP335zR
be2+xXe2srZ/agCKLJ+TQZ0P6cQW8e1g6Fz+D1aBkKWYwLXBzDXavPuk5kpIxWqKaS/3Find6XNX
jVQPxFk0H1BAzORwm1tTF1w2aqgNxQZft62bm8Gho4lgle7NicrIVsgvEFONVIatcIuG29f1z4fI
C/W9BxQq34PRMZ0IN0/2VHWk++enq24w7/tk8tucIEKqNAf0jzn/8LIlQgE5j1lMvas+KpUCvmSW
xaxgnweGvHTIqFtQufdqGla7mMQvL26QzS+fq8ydFdGodHk6rYeWMgPPLzBsET1FZDpDOFPGF18t
x1d7KH1VW5IeUphQOpVNclw7rpp1WIfzCc/cZt6RqiA616xFQEHDZzwKyUevaxt3BvPqEn3OtxOz
nrdCortM9uAlzU+Iv0ALtm43f1RCnsrfjqY1ISS/v9+YwGHe1tXEtUYwjhKA8nUyTmQj1qRzFEQJ
s7FkLjLoxvlPU8JJKvdeYiDk1atyrQEDbQ5eVM4PelXMpUjmw9CAecpfGVEwr8fr5GVL/1Xk/144
zR3J6FvSmsVjwKCUl68zHO3RZTvDAffpc6LE81q/niJHI9oGUmIDHuqtCyYUj25eD2di5NY83Zc5
5SnIhiDZY0zJS1dRKm55rr75lrIT7/9Rd17LkSNJl36VeQG0QYvLRQqqYrFLixtYyYBWASACePr/
i0zOdDNrh2Vttma72zY97GIxmUggwsP9+DnHG24fduZlc18P2eDHaW27yvqRMytbLS/mwsPxlXI3
Zjz2/nw85nB3TQdfYldHqBdzGSzXoSfCKb8P/VYM7xwGF/WIs32mma57lnFevwY/01sFbdGnVXYM
VjmAC5FMydm4qLpydu8t7Dkxog1sOdUfvCqWZAXnVdEsJcAKxsSmxtXhQAaf1TbF2hxlybQcZdub
XuAU4smRX9nNQKqjQIPVO4CAJLfSwIUF8AkVSkxa3Ncr1eqaLPH4vdmcVnxfsp6NyhQ0mxF4spuS
TO3kxCL+bDNKZ/wgEtGwbs4wWF85lDJEZ8ruSQ3JVL2FJGLws3iDP6RTwbSjtkk7EDLejVgR9/br
yhJ13e8WDUZ27XblTLnjDoNpvAf+Ynb2UmPfXFxVHYOkD7reTIP+EZyUK9cqb0rZA2sumsJdHsZt
KUi528Hje4+NfB3wUncGttp3oh/1+AV/v9bqrpyZKIkcITRv1AyO6QnYbc2l9BODzcFlJugR/TaS
sdfJYq5K+qXXfwzWIszeVPhk8C2Of/p0qhpns/bJyfkMfbXkICYwRiBsHjDztvjMeoCuLmj1rXAL
DjXZFraap3CpkpldbvmQdD76UTW65e3GaWY+qnJE8ok5P5F3HbZe1b7KYpCZ6hDnLYyFYVtWkL8z
7ENFYmhFWRCBX2DuPBV8cTpl86Y1axZ0jVKTHwf8MFc3RLVb/KTPbNsPIt6mrnhBMz4iek1xZU6k
3qls+h62tRl4cRnaxX1w8sLl7RlOweNe86bmnnnSDfvyS+1rn3lcS9LQnnDcwnAtktPNnyMHXoZe
hZd/m9oBo+/7rbFQJ+CmY361ACnnTm6VNPhUlm9iQQOJ+RkjH7SjYm/vCehDMo0zzayT3RbUa13s
SjkAu82rZ+JgHJdEgRg/YP97ZQsMxfdiXjcSxzEobczF5Ehe9W5d6VFhwgGfx4sPyRqVxZ/nQqkr
7CU7FlNSi3Cn164fMDsVm5lo0LFxWQinMl5LxQI5owNdYPGeEliy+ky2PmP3PYRSEKpJdLnf7cyT
j27dpjULFTfXtVB3zdDVUErJaIJu3blhPrUgRoOVRLdFuWVj/joLXHMmb5s1J8XV1Mxhcqwr5fWA
7G2DEuFmkO6yDt2utxwh6msr92xvOS4FjYnoABOrDmszlXCFR/KlsxzPfFmo8kUNDcjPYq8+FMRi
KAM7b0iSnulC8KbyQsnjwJ9V8o1mUeVBsZ2WuO/ib3UXRFsEIhtuxZr99JdoMpumjLWtq4y1EbU0
Wo6zdOqwGe/nKunr/OvmxdbsfTWsqhAClrWOjSkQfT1umvijtENMwFKrDnF+QVFlO76W4L0z3ErA
CVKZkhwx7cIicUW075WTK8QmrLMmdPp96S7LxrSbabYj9d3vkqmMbkTfxMni0GuL+9750srJx3cq
jYpWkNanMQduHrFDi74q3V0rx8j54ZAmZ8kNRCbHWR4c8COuMqjmiC/LFpQjC2bUJFM3tuialWw/
b52SmJkvIZPv7GFqcoYY0vQP75xqpce2p3ybsungNM2s22ZXVePkeDu9VL6/3BRb7BX1TWyKZ3/X
kGZG1oMdh5ucbukzVTKn88gY8/ygxhge35HZQfy6K2tdaETvJpdSxQ12EDI8u3wQA0xU0adD0W9Z
+MPe3Kjr8HGfZqrfYgDr9G8GTW+Omlz4yXotC4YthTvmv4vsQ78EVei817ljJR+EP7klphR1ICYu
ZQkpBu/p40ULXJqQD3Q/2zj4f647l+LzUxXm2lbMxKkT2hpBVVoW29hikTac692SgLBE8xD69b1K
Fvy4HkhBW16RT4zBJYVp4ir2bjcgcW5qi0yx8q4maFiO2qPiw+pZ+FE+ilTE+J+3+zALQWEPseRg
AVALtMcjGUKHUSCvh6phIVxNJfjmel16dpQnGF0MiYhvZzuZy+3Ywa7D6KO0ykUXd2Xcgb4ck5mj
JT72c0UWm7JiF2t+AVVqDoxay510nh2SzcJC/C5X6zYnD/Mma3vdrWO5FO71Ei3m4iuX20+6AL1t
rA40bxaDDm6B2cjBagEgg6dn4XBsrIWxLEdf5jZ5aRZsJs/tVCjXZu8DxLKQSsiPyQd/C7pI7Lyt
8rJoN8TBSu9S98NMBjJYhbLe0HupeI66sV0mIi2taq0klQsKIvuhIYkB2E27bZm4krYqc8KS7B0b
z/wWM/g5ulp5fgHWI8MSzzN2/QLH8yT+pmw72OBY+Fm41cNtkwENI9vT7pJNCXIubHTc8TAXJc3G
63KxnHFM69XN9GsNiloxuGQJoalmY+PGnwPGN03+nRqA25r3Y+4k+nVfzHSuuOJwdOTC/Iwim9WD
8mBGFN5OBuO0yfeN4c99Ggi9uvwyLPTlSFHjRuXBq2FOMGSluRJVbFC4ECYURVT4QBwYVnd8Uybd
YHmp6GcRum9612uW4sCogzq29pPVN1Zz07BUovkOQH/q63ZnC7qD9q20Ri0AjercYZbWgqdPjk1L
PCRLct2si+MySsctNmtIGUXrlO0V06iSejhgqJo05a0/Z8XY7sVAZGqPyFIaG5Ai7Gzb3auaymsB
OXbaKToGEn9mDIzjLV4D+Hc9jpTHfpmr2kk32uKrc6A2a7xk74RRZ1v7uY/adYWJPEy8PAPt8fPX
YpRyFkfpbvQXXyrioGenYsll5t6Eom24limzTc25FEHP32EPXzUvsriCE5pGgVQ1zjr9Fs9huuYz
ed8ettzkRSkcFjK/HUK7IPzcu9XAi4dCmSXcz6XJEoo66vnFPTqNgFmgkirpABVm4gfLSGm+56g8
I5u3KTRK3K9H8z3ZuebHXW/w+IL7xtK+85umU8Nu7NzYITzlWWPfVRxtk72ry2BWVLAbh3l9FNmw
8aoBNiy/V87E9s+mt8XVLDlBlScWVB0X4NYuPY/UH6Vo4zQXvVMGO2+ezC1gVnCUuDdN3LfcHn8K
zd9tVkdjbaAVx09AibYb65pUPQw/Z82U8KETT5m31ufb2MZLpbtr21d86PNHnwMSjOYAL2SSPlbE
PPIhLQPhqGY/5lbS5vsQsq5V7LqxIWXZUUIWdB1oZ9cMQ8CSlxP53/Vn0LG/85iTp92TIzvmVjGo
ii95HpsPmJyu7T+fdsj5wcfbPXWZee6ECINMFIPeuBAxRdjpY1frY4oI8VQF/F1JXcWfWnemXZUA
VfCLYXJTrzGnittBvz6qX2oAL35D7XgclZ1Hh3bb+WFWlZgfZ1A/gp219KO5vzHElOkKNVTo0fjx
nCrhycGf4NWPe6CtahpXR53bVc19DreY4RarP7j223r1hNiuSRVMcTW54zwmOxjIndOgUJzMw63P
y2royOKKVERS00CKltpc3uMTsRzL5U8r40rCz2U/mFsA3dcA0o12N0TVIP655e26gNlUC7hdobcB
Uo8aMix1ZlytPyzwcHJAvMDlmaSrFxRVc1+cIcyy6rvMZoAKWamZzRNAbn3hMDrZG1NwwxU8Nwmn
LvykZ+HZZEjhIIAKHFBlPlWlIteyd/bERLPuVTlxyOhjjC+U6o6DM5CDrF7dLA/+qHPBgJbWT5Z8
P66Q0HTq961LQW8J6oB7fcIe5pgtubzolKs4TB7xjKirGKwsZN8xSVkXo0tLP7flcm8rxoViELEl
q7WleLWPU7tbQLGWWwUFY8vTiVYjEVm1SukjnczF++w6RPo2BfFm3neKnHzb3sim9o28uIQcA/+9
24LpfeHaYr5ZTmh4HsuBerrJHVOLW3oam29rnzOkIrMaqUDU7HlcBcNcChGEe1vCZb9ZC8/AEIOS
BjOKh7nnw7qdY3Y6ywuQA1hBUWOdIZp6UQauIPjUfI+bUoYBFgO19r+BH+ZifjAGlBwM8Zw5AWJa
K1yjhw3Pk+nD4HV5CAVi6NtBP2wl+fF2tBrljK/9cg4bdOkyVGthaCHrBLHvjEZNOS1+56PsghEZ
CDJoatQqRYW4kdK4lRZLu99K32Cr3QYnrktJ6JPpZlgSg5O1cWQkGPnpRo0+5WLMwPIS0sCR9LHO
450YBx38WITvWe/m3nLNUBaS2UwctrUFR7xfgmQIUaf546KZU9oxRmU8RNIO5UdV0HojK7HIwT/0
RS48CTShA886Vj6UqFfRkpAipaHrALjelE3l9J+ylT7mq5kGyAS7KfYDTGcePyyNgiGfmVZdj3F4
HPOZjtmhR6FkLwcURQYosRuc9XhUSxPNTC526V3SFpkC1eev2rbTa37M2nBdP3dyVu5nCo9gSl6N
FXzSV4wTNPCpaFCLY+RxCjo5/Db2qawQJYPp0Zbgt5tYyZ3EwszgV3OXOMCLojHtkGVxDHFJoQSu
vT14SddPdEzg+gDxuW4n9NUgMxOUrYKe8b1dqhPy1nqeQauUazDDR1CNUd0kODtFZ996F01FODMI
sGDr36s8UVX5YuSDJS1r3vckBQ/dktDdd0z3hAt4RvumHivr91kThix6xjkBnoIiNw6DbtrY7t/X
9FMUxXU1Zy4OoRtWfXnqnsgFZ4SNFi+r6AC9bNjm3cZJqaH0aVeG4yNOOFc9eVFa12LzXgFKz6B4
mWbYaJGusoobva/L2cQ6xCXm1mCPrIDOHPIY9mOwzhCwD5vfDKKmu9zPq43VneMbfJdwblmUVrYe
GpTt0rw8koPpM5HtG/gR0o7BQdtwNitcn2+m54/9FD1I35mk9TKeLYM5DmJgVNC+tGwiVYJLLQ8Q
wqFB++bOMyfP6EaCXzJDjt3kVckLmvCQa+i6+UFGbdhisBzZ2fbKKjHVvHWRbzQvkyzou+2qKteS
mgAWzTT3eymVWj/70+ysf1aI2fKKBnatts+qh64Hh0ZjVRvdhIuudLiLII6g3D+HEFFVJM6MR/Rx
0U3zqQ+HkeitmTmzp8NgPux5sw6ixCjyZm4Hxc9ztrT61SM0r0vbxPdgBc55M2GEH7ydLcC4r/kZ
CG4K3J66NMvzjRtDvRQXZCBjQ+WMLYSKVxuPma1W4ZvWybO+ujuj7szFiYEnN99bs+07aj7mTu0d
RhH02xuoxEXcfgwUKWfEfh7m9UfESCefyihAfEKKPlXoKx7CojEUL2j7cOvAVDvzbLxlLRjoJDUz
7hhyNWEMEqXMx8qC4NAHQzcg+/GTpij3mbs65G2ltQpJkCTfv7Em2hwPJBFdId5NHoSD4eBBfcnc
FCaaxTryAhmx/LtyjHhPexpIKl7Xemx0/8nJy9msjvParE6Q1COq3DaRQZzaqMNK/3jGmB/B7FO4
dDufrKQfFnb/+eEVuAzyCnnadPX5LncOlK+Ohk828T6ZEqv5co40Se3iGbFz6bhtgKuzx1GVemOF
9mbfnRH1UHrdfLU2ThElD4xXOoWHgklhXdpPq+ZLTknM9dlQPw0ijTZ9848cxzLvdmjG2P6+svuk
3E2ZgiD2YmrrZcyPOWkSXjv4bDVedosKJ1z6vd0zm8vewVuumf1lCT1P9d6DINh8cscVuPYohl4P
7X3nRRCQv0z+0FndgcxgRqwifZ+ged/4xdyGpL1NWEyfJcw+uoSKuW1LsPe90Ry/6NH8CU9YXUXN
dJwnUbjz9dhNmj+JGuom8ELdxM2nWg4D2KWi5TWDsXV+kL2i0gk8EI5N+8lrteWOp3dBDWn4U9YQ
Yr+O9TDH80OMMnwwR9u6Te8rz1PRnxoq8hjuyKpMj+GM7nfJYA4McCVaCDDQoKCSx5pI058bLoNQ
ZhFlHArzzRnlZmSPCTeLoOoioEWROQ0em8Ag6SQf11MeV8sHIH9/o73a2G3m7/vEX+W4l5s0GWBY
KkATsHfhRd/JYwWTvzYqIC/aVwzk87KbLmk8kaXbiAxEvKLpboXVS6qq3oqZn4ZqRR9tV+aDPtBx
drW3o21UVBUw9RyU7Z0l8lqSL+S9D3Y5ukVZf6p9wps+hNk8GYvKLFAWcxVPHCHbt2hcJJaf8/91
YO4QLf3KCaiuLZcGJp6dlfdWV91YfNbNCDpciGUYsSEElitAQjSQAlPBs9qklaLX0sd6IRcTv4KO
knT1V2a3tARh0BSQSN0yrKXYNUVwAtWZ+ZW9Z9i5042YqIC0k5qeu1woFExtp4Bi9CvfH03wqkeb
69R1BvlBO2vUv13G0JfrC+GPdTve63l1qldWGK1cOXOsmLqYksTLNoGYNWb2y8G3W2m/mJe2dNC+
YZYeuFdYgirq7imsa3Aqe3JdoD6gb+SWh4HTbG5Ynn3W1tdIi6rROpZrOyQUldB6cp2WPUTZDRGS
Vs4Hy5J4wbxJOl8y3w0tS+N85IBe4tdgKbRuUobd6Q7a8TqCbexi4ijUtLWEavG96Gt6HKmFjF5W
h62Iauej44mJX9R2Jvk3wd38Wphg3tQcGUu11NHVorhU9K/FvPV9aqNgniEazbBTsXwb+zn/NGGA
5VR7l15CXl+j/EKxvOsYIqL9Q3bq6zULoQCr0rIyXdeq6yMgQ94YpzWOv9Fpf3QJ/TOGQ3BUb/ZB
b63I1e2i2lNArxtz9IxLY56pY/R1RFCXmhd2QV/wsMJYm+81bTCaZ7FNDFKEnbfo+l0wJLZY/zw3
rx63k1Czab5ZI71t+4o0kVMg7Srq+ul2nWA1sUoyy4DtWrcFBASR1OABh673PHc6RDOy9/gKP562
Uceon9nLKR0EsUW3jgRzW0HQAq6dlFkVW3QNt5jM/61s/LIY39R2vsbqemtKe7KalD6BuVrdLV7f
Hsi5LU/eLoXmyWbOrOxsZ6MwyL6GfbaK/BjYpRNMqVX3a/ZVwyzp3zq58Pu3MTk1k6pXyN98tipH
MkdRnLk0uHvwO27/uVeox3pOLNAZMWIe0tmd1/gpiZtp4C75aJq68KJnWoKPbfRzO0COgznYH29d
0C6m5Hg87WO1mXzhMQFiA5q27eMZ1YK98WhQR5rrCcrYdGxtWtvUPDD99KsRvRTvCdkinIo9Pvkh
g+cW00EGeTmzFx47wIGA6SxeoJMWc8bKWpvOPVolkwXDnWET+Dfl1EbuzNFBTj8c7CJjAudV0jIp
9DfMrNNgsb94WRiJ4QxlOo54xiKnw/nnKSUskgnE5K0I9gkpJ8Mb6f+XsoYrE5vGk2p9eMDThiuF
f4w6mrP2AdB4gW+s/IheHMiI4fACH680rTIiKELef/NaaO3SHUTeZL6c9KrMMMrpeAW1Y7pgcRHQ
ILYqbQKYCBZFQ/QsOzy3A9fGoqlHqYfMwC+aU++uU9B5kZrTR4I3MTNeB+GB/yMDJgtvkcdCjoQ0
b57pFCkS+hFjO5y1/b4rXNoAKxR2Btd4jFLf1yNSgyJt1CKLAhDcnbZ/ZofO3YU3SbUTunEIsRAv
8Yu7W/nRNABJHgap3O5obwVoB8L6RVJ4Pc/te8oiPL8Vw4dtox2B3nc5griB3QPLzY0P3hB11F2V
ntLGrer3z7/NU+3cr29z8Yn+ehsaRwJP/JYeKDGN3maVxGBiPdMjGYU4TiFTMXEXsGDu+ZkWabHI
yfmNibpj3HOerF5qNiwuIXBi0Z3Aonx6f52ZVgj9CkVazL55tzaDWUNkfpQxSremAZzF0UDf1clY
arRWaAWe10q3dCM/u5WAi+O/G5pq7g0r6Plb9pR1iaAZYNk1Mk18xA2h9uIi/Whcci9CoRBkjbE1
yIGKpBkLCf1q13sVrhYou7GOeP5tT1v37zcHOykzshmhPZYh3sm25O8yR/jiW7gGOG27MG0JZDJB
qfWzryTJSa2A7kjGRU7bfcPXJt9z7Jotz/hl/nBucD9/QWZpPLkenCWxCnRwww5cB0Lo04fl9wFD
cYWfHXpI90jNwLSw6Fj6oKm+1KDV693m2a1xozhZgVQRLdLXz1/CLwsmRlEVsUcC/rVR918s3wFh
QQjPxtB6fdPBnptIB5/RwW/tsB8mRT8/JkLhH3oOH1G/BQgHzhUJrAv1p5TaeJdISgi69ee2+vMX
+ZR0zUMz4lpzp3hbFnVwEZJx/4ByZzEa2fbQoZUABSfJfcNK7dC6DSXr5x8Rg09v6TsYzLBQeD78
x9NHg9hszAcZJzsrVsA8b/FgaJvrenBk198JO1QmWg8l7fbnP+rFGmXfgl55jIQwGmYfuOrijeFG
rIXWk70fk47fDvwFdaMpRKHfnb0WzmeA6NvZ7FJts1xBTkv0OLnn9e5vtuqFEYG5HpIjYPEYfzKu
5lJWDS7DPFVMBfb0DQ3D/syVMRgheMpsVeaUOxN4YjBmrD9sZVgTq5gr396TrKNiO/JSKyng18lS
6SsNiFbdz0gS2HwB84fFDpt2pDjP30rXLIu/theXHsEgDxmQ5qCdtcPLZ5j1ozUBGXArZTBjpLHO
pv6y5xW+VEEvr/mgmGHqR7s6EUYP1AdIanxkq/pEFildeEZRH9To7lodGdpO5OcwlRDzGBZM1GFS
WTJN15B3nA6GHOe9iyT+VmykMHB5T4fy8x/ql+eBE2Hs+4yDIqOP7OBScL62WzTmdTHv0C2dCTrQ
be7ncUBfVBHIYcXkRkjBVCoksijZZN6MdKYZ0FvQafRL+CmKNlV1f7bKcMWJPYnCzbSgYpeW2bjz
7QpJ3fNX7j3dxcQYtC8O4yMQTxDvwIyebil3A/uB/KB3jV2ZBoesLFhNg08p9C7WtJO+IniJsYzI
8ALdj+HMp0/HTlBizxE0oR+yxHrgK32bwIdOXA1rd1c0Klhe2rQh9YsaS6AKRdE6CwBGUFYXCfNA
CsC0aEhfgf3q8Yk1bsYBWDq0v6h3O9fP9SFOJHRsCCft5nyqejjuPwPLaYJsVw31YLX7tS1MeMwh
slb34Jlx/k06Xu4VB482X/hxjdCEfXj+ll2I4c0tg24YExGChMGCHO1Pbxm85gZdWK92aGttMJLH
lLACemRznRNOOB5lF0ACqOryK21ZssHEA+8qrsS4lPxY1Yxb+Zss+eLY4MrI0cApyApdzvIwvgjJ
jtcyU0uN284+qQDzjuKKWsCpEMu2uN6RPzaZtxYMKR8j1KIICH2n/JPpO3J8B8NAz3JfM/irvXUy
4QzzLoc+QEx9/gY+1bGYq4QkwWHvYQoRIPW4uH+UWBmwh2Qmu48O8CNQw8TwciSY0kNl2i1O/yWh
U5yj2WuVP/zONuDX58eZTnHrukg8mD8RXyx5mo8uT6AQe3qAE8HTjTLjG7DJtp6KNysRDKOck/Aw
NDwsqtLMy4iX5ZwbLuRo9VDUGrcxYen5O/PLpTH/iEmjLKwIVCCBlvR0aY34xXg5IwH3W1tywoD1
Qo1DS1YTQBK7I156sDK4ljWwM/vjGkBrao65qg0zD/2zZFZIkNXl999c12XQxrkEjwVCnEee6AS/
RImp65BXzfoWfclGF9oOLTSt0FgMYWbcVT52BNtd0Gm/fgmyEktxj2OE6bDF5/a2A+ZIp+D5y3qa
sZIx4qiCzTSpOgyohP96erfY7XFR471DVxbuxac68fHWSR/JnAWjTwm0IXLw32XK7sUKdpFhmQjA
WHGPVOSXFFHFsIBrup6gUTak8s3Rpm2F0KCG3jIAmEhahpOanBLlbJNNcCBauqwMPEMuXT5gF0UD
NoVO6eBV4FGbJxk2WdL0RND2AEgzY1vPP1q1wGXcWlbyVdVgNQAxaiQK86Fl99FFwRh8azvD2pyg
QS8vptVeVi/1RwwR6CMkdN8PIC+Exn923x3boz3IWUf6YbOXLlYpZiUJ77p8P2vlp2VlkT5mX497
BAY50ff5d72Mbi4gj0vkjbBeQhX2y12nZa22DnQJQ6VCE/UHMZN/SVaBOSPFYCIVp5PJwCSdKejX
hWOSI0vQi9sexgpRr5MyxM/mB3Or4YRD0J6DFTx/oRfOCJQPBGA8UxjaiH0YMw0uwnAVTtqRyYJg
7NxqLPuyk5/QrbUsD1Wthk/kujJJ1rTMamT0ayKn9qeP9F0ahXTEmoqLWGcNeH9ID2dXDENYfOsd
xn0BHNgMN5RpyBkQe/RkKEPiO2tF12GYNIFbAlbXUTBse1vDKngAqzacepwITKbVdY6Bnujpus0d
Ok4EjBgEWFG0G8d8nX/0GE3E1T7g/G1/Z657uW8cWIQgDIEbUTb8qtMc1k3gaotmBoR28T/kqrSK
/TKgXmr2KLfMQ52Rjc3f5FoAwf/m3LlIdTivGfjGeZ3wSDgoL88d9CwTbQIldluBSC9G/3UqWOZC
TqaQOuE3z6+EywCFfpDwgJd5YCoH0sOnAQoQB/+ClZFKeS0Mvtb5lUlOu2Iwi/TMYXZdTaH7/Pt6
5gj9W5KNY5BrcjkcOvwgQfl7sQLxbJkzjl/6H8JzmrsWIi/0vHP7y6/IsV5B/CSeWNtGtJkdW7F2
rNqTfCFloeVwNdKyJgTBnjHkwlGEdbDPe4exyoBfeQctZGx1HrW7rpkgLx20Iik/nMtR/CS27M8I
lrsGMVsbWEDxqoX9GvJ2m6u9gpcDQAqXdxredJWNw1g6Fzx5+6WrBzH6SD6s2JF/KnshlBy7aS3d
+jcmtiZKPb1HJ68sm1KfaRyxf/FwhoABjXCX8RxeywTDLIts5eOZBPP807hc9QQuaseErinjEDBO
u8h3smHxVzsjnTkr7TcXStFrqPc89nOymFueiV3UMgT359/7MqNw+Qf4kjKRxnjkR5cn96y8dWBC
JMyCrDIb3ltMS4AmEE//fLJQiyDBd9qEzZ+d1sO5qZYFNj/jtaPpIj1/Vb/cevBGLMFCEjAj2L6E
WJq5nfAkgFSKEYtgwitmNzSaDiECK/iMz7/XZe2OG25M1kuWEJjcGBbp0004TX3ZB8b8Pj4FVrxG
h+6hlxIdT7uQgt6HJ+WR60moHILBUsTWNtk4cyfwlt9OuL2MCUQDFwA7RoFA+vJLFOpiAS3N8XDl
iehavIzZxertUMYmdahi2zDEGRyKBASVWFPb/QsP4gwHBoY3LJjV9pDu7iKcVJABEGYXa9/3NObK
K9h7hvqgXBHAMaxOH+2f3krA4RisjkQwCjx8fp/eyr4Yi8lRa4uIgvV2RS9aFRprO0NGSvJkqA72
VplPkAmK5StpxUPwk/ZT33j7RBvH3X98QeSlHLIGS3AZUXuxtSCposPSWEOMTG5o7hoH/vHNMGpD
sdjCcOMExV9usADTKxLukf6naLk+youNgNhgZcJtf/6iTNb597jCwY/QmczP8/Buo3Px9CZVha3w
HsyG3QrQytbJDRHm6+xTB9OzwWHFROJVs75E3rDz0JkaDuzzF/HLKjMgJpUgm94cPJcpCLKNuMX1
sdmd6XNROPJOjQaGZSr7mbk5G0nom+ff9hROnnx4CirAGQQCvL+ZSvv0w8su0pFyfEx6NNZAI6IB
odGt2ZCDxQcvxwruFkY3XXrvRLyYc3p17d4rGSZ51RYB/JccB2nYR7hh8hEPcWjZiL59ZfRO/WJv
849E5PAhUBIbPsiMt2L38CiVK0LW4Xk1ziXEnjq1MaDhy1gi1YuQeaGb1/fnnf78B3/ab4hcnE/Z
qYT5iCm82FlePHR8lIKiTJx+V+fGbIVa35z3jyw0q0Zb+iNRBMQiDbt6kujhBSAfMs2TBPJ0Lf/I
Nv2++DZ2svs5XZqm/9/0QyesG3d1UXTtE4PzM+z03z3Rb2T941/dz3/df/nfve5sjG75f+AsRd8i
4jR3MHUyc9kfndH9P3CrIPkDiad+Najjf5zRA/8PnzhMSHM9HMioa/7jjM5fQWqKAxhYcGUoeJx/
4oz+dIEA0RrzDo6fmEMIpyX7InSOncITZhJWCiEpu56yL3o0nn+gASkCueBVJLBr00lO07v/beJr
Vt9fu/L05g6TlY0tKEehe7Iz/JuTpI0BZuMqjz5oP0CVw6l2uW4pI/AfCMWNHOzaS2maTrdNLpZX
1uxXjNIqnCtqXHkrcWSDwdxUuFXDSkl2Mqzqu0nxTZtR07SFxT7P88G+4+66+x7Yet5FVfZnAa/s
m1JWp6lpOj9tpJ0d6IJPH0bbBYOKy2ZC+1C43wtnURoDFW/BH2tBBI91sAvrrF4xhq7G9QXmZckr
LPOKz9Pm4wktrKqHpy+Ufk99ewwxCPiCPKioUxin8CVq0l1UdlgkwZmJup+4TgT3MXy1x3ES/2f2
2pNxBWaQwZtp/PFjuv/S/3+wK9kI/31H/q/2OzqNL3/fxfz8eSc6f+DaDyqT2GxG2CcmJT1vROcP
DmmwGvxL0M97bLn/7EPf/QOH0wiCL+U9rp5/24f8FcbWtvlFmJDCkw3+0T40KcFfe4HTECtv4oNH
25EzGtT76Qnl0s6cQEjouDIyC7+GMvrT1x0TusOt2202XCE51t1NNkXxuyWqp+tsHqx32dC/4JQW
V0ltHXCmg47UwXVel4eIsyn1YYO+16PP8FMQz4PYhvgIptZCglq+NUyAZuImc5it9VXW18tVxPI8
6DnJSaS66qYOoeXa0Jtgo/nj59EpPg86/tSrDfyo8+5Wnb0DaPaOLcM7r7JhvHPixjJ8x3c9J8vL
TZU/gOdxidwQNQofdxnVfBjWZTkAeaATdbvpCiYNMwrIkA6lJQk6iNu++Zb9mktp7hcGK6pOjYdE
abJfNPrpiIvZg9hiSOTOih8X5hC7KilIa1SI6ww27/tKTXfT6FhH+krtYUNneJzUKA59533vqAD3
hYrLtAqaqznOl7dl3b/2RP89q6wP/pK53Oki+ImF0m2si/xtVo3+dRWp6wRbx2urSoZd3/Tb7bbE
7bkh/4927duu4X+XG/HJlv2vh+iTn/p/cfLIfzlp2TrPbGo4gm3x5V9f2u//uv4xbj9EtxTtkz1u
Xv+4yROGjYDhsGVh5KA5oOh93OTBH/g9R5y2HjU1O5fXPI4h8YM/XKAQF/iQ85DTmMggu9mMIWGT
m1mBTCYhiac0iuN/ssk9/3KXA8oG5jgnCgG9EFqe7nLNSIGgWfxy5y+jRK2qccBJs6aO7x17Qz2a
tL38NKGlqVK0lAhQ4nGbwx0Eds1oLz2p8lja+LLsMVhRX8SknHcyjxbIy+vWBpyG41hCm1OROExL
4IiDjifd4nxQD/FND2Y3791FJ0yjZVLIluowk+PLAH+ibJ/I1f5pO7UCLVnCTB/mBQJYGlZW/d4K
JBp3phKIjb5siTA6wx/rNnInO0BZ7SaG21l8gExavRiTOcHtuI6DN0phVJJmQQWRs9v0/7B3JkuW
GluXfpeacw2cxmEKnC76vptgkZGZ9OCA0z79/x3pVpmU+kuqazUqszLTQCZlxgkO4L5977W+VZ8S
OG74OFxKZBYEYR2tfBIF3tfAvPBRw/XXIGv97VCLoYevNNtGOPmVt0vl2F/mThU8wtywrrFkVzFD
T36sTdPiZh6T4ibHSgTwqIB9i611In3TG7fuwAxH7Pjty7ckTfvLqgYFHHYegssoL2eSjc1tzRFI
d1gS8XAV3UNvzPrnkDV1cklKMGkWXQmoO0YjHuSxPeMP2XWEmNjHzaFyuCr7Mp+i8+BjZ1GxBFHi
9SgMpAryj9kxJfYijb6a+Qm0LTQSboD2tUqvjWLwPgwswQxfgXB90W+SXwZ6rDWamrKjBxosVZz0
uTymSYExy/brDNJhlWTP0rCh72KcWGQ8mWV5g55Z3wxiMHEa+ugdI5klPGUZysopRIQqrrxSJR+Y
zJI1zJtcvIjeME9lca7qCNjqz6h6F8+YTyRKtJXN6CE8dfLnqSoqEk19Xz0Xsk6/NZk3V+dpsfTD
rq63V1hYVhrW2NCNnVyd3z7aNLHPIWKdQss03bttymsrRu2Jg6ThfLTs2U4EoQTeKKpwa1ESQXPy
rMtiRVGL+SnPscgURWbhv8/047Q5/GqdHEVow5I4oR9vi5Nau/FbVdRQD70NwtFi6huy0VqOz1Nq
XYHsFSIEsJE86oA2IX7hYQAwkRQNguUOMXRs5Xn9Nk/u2uwMNKVl5HvNgWPedgeSkjgzG/vax5Ai
N4nAJjO+dBpGI/iGhuzRwCS40Rxc/a8cT/Crz15vn8k3xie/0npPDySZjuhv/Qrb3+QaJCrO5aVK
SmVd2/OEHcI2EhMtfoVcJV5SPOluJz2Nm3jQT4BW6iky7K0H4YZYYLhAmTyaUYcHuY6rUhbdDXsi
uuyV/vF3syrakkO8sd2VZdC85kslvgJskcxq7M7aFfAcTtVa3g843d5q15rfILyUD/YMcvEwDWaz
RMOSqfnQTjR7QmEl/kMy0SsPE2kNToijLMUSba0e0cCVj/yuaJj38bBV832QgyQHjlzbkWSm1Nuj
ejUGvX1lA0EztM7zvuT3NJUMO1hvTzSYuzzUxDRd6EFVIva7xvkOVMJ5tzSUo3jIe4DFwp+lG/UT
O3feta0dgRfMql2blsH9MNgCqIwCEhH1ZK6mIUwVuzsEhLaEVe4kDyZLGHclESkDsKQYdyjJE4lx
e9VgUxbdrVe8rS7vtVTLj82Yq/ttRnoZuqahvdjIGu8K0OTCayY6hL3FVs5f7BJM9922U2sEkF5d
GsGGpJxXQGK18Ioq29EfXl6xMjVnIwrk2FDjut/w6Cx5e1WcGXBRsNgLJtKlMGRUEDFV3yDCbb4I
wyr4Gud5vE8CTOJR77bug5Cd+WMA5oV1YtuY3OFjYS/Y9EbLZAy2zYXGGfTlhfTLbIEhkQBqyHKY
xNjeN0uEPlMeprTQa1nRU884DnIhIzF3e1CyWZqKF8QjCLwzmrTOsbFT/5FQpj4gkUpV7t5ANHnD
g1UHEc2aQt13eeIVsQRvTNsqTa2fKzauCg9U7RaPRK5U1UW/bobx7AUGfzxjuwoiUKLa2kkhtX8J
szhV8aysgDEgW/YHgHF7wDyd440tpcTtDfta3NCc2R5abMoWUbrZyGxKesu3sWmqV2902vHYtom8
TByr0mGTD+OXBuhxO3H3uku3kSkIlwBCz9hMu97gdUJ8g+8pTsYs+4c0ifOu/cfanVkKqjyOB2YA
HJLu5p93daeZXdZxyGkQOYa7GnPEiV1bxiQHpjtRNFjKpqC5XItJ/t5P+48qxv+zcvD/tXOe+Ps8
uuey/yTF7o8nvd/+xu9loGP+S1C0caYDwEWD3eWO/F4GCvEv/C603ZExoFDjpPW/ykBXkGF3jqoz
OYOZ6E2pHf9nGUgXx2eyLqGqWrRH+Xn/QRrd+Sj3h8fFdM8dSErAc7eTMlX+8rjU2dgVYuznGHhE
cEEujHMBKa7//dGgxv/vM+/+2085M1GZuTFM+rXfK2Fy1BBS5thI8pWwxaLUx0XX67c/1OJ3v//a
f4x4+uXZ52Js6m2IbAh7mCf5v1yMdmvcEF42xVAbSPnA5RQldWocg17mF3JshmcsdNtlW1rF+A9X
aFGy//JF8oHEbKB3YhWiWfbn9w7kH9iBCsZEmzLZ+FZ1rb+xsXR+xnSdIPhtp9dcgcgXbrXEeHnT
F2311nsj6i6JMX1qhOujXS1Rih0Gfklvts0N89oMDdLff01/vRsOfQfsAuCAIST+2upy/Gkq2cCn
2Mps/YDRqkhPnrlW9j9oIH4Z6nE76OFBCnF/49SiZPrzV1IM7JozeQyxhrA2hJktFvdWaJTd1z7U
lX4MyVTbijcogTl79X94kT65mwLl3vkfwQPx5w8ftS6szi58dgfDw561yku70/8U8fCXu+676Ht9
brvFOxkEv3xKh4PxrAKzYnjQw/vk+R0UDFu9wKp9+/vr+WVacV44JG1RjnEMAxkcnH+TP/Qn3ZXE
kvMcI847azk7gROYi1MiY39ZjMuqBGj1n3+DAc/yOdPZEpIW758/MR9HZ6SOsGN3dfwj/vuZvN/W
uPr76/rLQ8KCiFVd0tj3kQH8Og1xIYn3DojX2DZV8kCvtdxXMjfjYsntkzA7piBrdfd/95m/PJh1
DowVzbgdCx+IhaiTLbbK7kthH3+Fv4ZgJJX/lAf71+tkSeJaGX9IkzWdvt4f7x8uxl5jxBJ8ppFc
TMWm7yx7Wy5Ko3Uo9Iq5xD9fAXnZ/f21/vW5IdXRQyTvWzyg9Bz//LmM8gy/6DThgUtXPWBmzT4r
UFUhyy8lzgRC5x+Spf7ySpwVn5hXmOwhXxGu+PMH4llLhqpzXQgIvrq1AtWpGFNg4cWdXxinv7+6
s5Cen/eHHeysyWUDY7LpYB1BM/3LF2udC2DZlVM8eMgkD+OwFc2FIjt1ey00UrBDykUme3iJojkI
DZ6NGEps3yHgrODoWn1nfS5AU13gPWU59RccA/z0Yu0lHGvVbx1gI3vlIL8sqsE9z4Cs3Vm9m3i7
Zmqbia4hnLxwhYhiH8dRtlYEvxJasvBHytIapqq67Yd6cy7XSVrNBVZe2371t0V2sYYKN2z2CeFw
YO1sgAXsW9DSxJFQxQXNMINIpEoAN9urufU67ziZtDQuCAUyvrCyzyjVc0O9tYCo3ROxIRtaDTeT
kihILJ9RgioRHonZula8kpqDxoHM2EPOsZUwKBDWYDPpg5TXdHLGgWO9nYpDarjFHRxJjuuAsP3p
zig5m+07IdWbWsna3IPyctWeg4vjXznSECDsetNXkYVb9ZbhpwUxMTWHlwTJhyTME1QGXNxGrekX
q6ODCVOJlJzMKCFFgq9WzQIbJhAX6TxrPJpNqNp14yvUUMNCGAtC7EzfF+iSaOu9rORonNvMpUCr
3laKYYcAsQPcWvhHsZw1fU4pE5/ei5OAu9CzeTA5nH7gINIj6TLr1HmX5jyf/UJOtfjW48x2Yd07
nVuQVbOuNZkNnaMVQHF6AunOCEo9H5cNzcM+W+DJXM3Z4sFbM+pJPEmksGe2C9yPkG0iJRBdg/7c
2VZRjWeQmVfeCWtottPUaaeOLDJ7t1OCkbeIR2LYUHEXjfVaQLvlTDCX7uUwcN/pKIFRGK6SIg+e
0lVjpUyLZLRDxGjdi5/0BLxmBCwH0WITHnnjouJY94wUklPisAGGQZZVVdxq5T32fYJxF2Zu116y
rlNs1CpIV9xeA3l4Xt+4nyDbKZg636+JgFW28t+gXeHHa7J8jep1m6w9EbDQ5QRZwNCYiqV7mbRt
PAnB3H5v2wbnzLZKLBWu5WTRLkvPdn84KUQwnR+bnzz5bR55LVq6EJJH8lLi0lZ0/sZehwJUID5q
xSEzzpM0vwBtM2dg+7S6b0YrpTEyopSPDV4im9cqGO2DbNr0tcUHzQ8pQa1CFGFyHRnjShZEOlnB
TU5aEKZG4a0yWvwSylMxTrhLty2TczTPifWdxIm+jhyF/IrHC3daxOfoL7cWmxn5smIzGpyZl2E0
aPbE9WxjzeXelSsuWjoe+wE+udqvtq8Cpn9iG28VhdUck+ig0AGvvDdPtYFN64FNEOLMCMpmjNjf
uhvQhxPZGrmu38d0Nt8MUOC3PhxT54Bw06244UOZn3qmFUtIT0X4z4Lh+gWvrvlOP21Ndz2wmkfS
VrbgA2KOn+67zHGNLCp9qw8+bAQU2Z1Nc9AtwsmCSUH4kcmccgpV4nbZAeVVzZnVnPtXywHtcmfT
3xwu0c+Oj5OdutnJbHtR0RjUCRSRCAuE2e1J9RPpyRaVuUQ06LLiCp1aVe57AfbhrktzOTzMACWc
LvJ1b0zHeuuAY7hNXvbf4TdYy5PRwTaC9jo31W52Bsf/kQK4TKBtemMRCbxT6OxWY4F7P88b2RG0
o5sHGRjeDpalU+0Xr4Gc0xNsQXaMND9y33AaejtknZ1M/OQgiGfRE0OmygeKaPMl2xxd7zofPGkg
676IzRnGHplb5ntbW8sPb6zWn/CnPPvg9l12qwCGqLsaHMS3wmjUh9va870oVTBETtr5zyZhZy9m
r10rlDI1dzJgXYwsQ2J9J8fku8KO+zbMdtuB8hGy2CntDvKiTZbuwGipm2L6/8yNetOtZZjaacGo
t8jro60qdWM00o6brYD45eM+mvb9OjAmFmUGNETlwcBXuNDzCpWfqCtwX/2TLFNWrKljZUQ5uTm7
FK2UFxquW7/M5nw2n0i9JWBNhRxi8qpp3LrVNP6Yg3ywIuCsxkvaleKuoelhhwIfShoPvS1+gKhx
m73oIKdeFCsIHT/NxjQc05a3PdF+dSTQIOlPw6i9z7n0oS2gVxvfsJYK4o0do9CxKtblZqSpfI92
0sBeTd6bjzPEA0eKBtPcdrWZ5LTrm0q03O6i/VFXbvFpA53JQy64GGKQJvzmletUczRtojeZv492
um+Nwr+3rarrn2ZTB0AcgIx8nm/tV0WdQoGlMTyHtsGVhpaXz/lhBTJ6PUtzIYkFctWhnhpb7wCq
pHemU7P5FM2aYR/g+s+AWxIJ2YXNLBJL34k4K3t7jtKkKe8AVHZ9rAeSJ47wAFiUkwCq2rGQoNxj
veUGMPIE3Ctj/sCKz3h7b1eudvOhsVUENyupfGPcOewhT+ZKJHBYB1N13cx4+ndZ46tdYxZ2cpSM
pn5kkBLh+RlyAE/ZuOrLa4Jg2JNFYwSHgW/0ZwG5zmAGs5YzK2vjcEcRce5caKnJgZEsP0+J9Tbx
ZxdGkww2D3XniiqOwNvqVcABgqxAKtoESHeGguWXGIgi1EGrQ+PRcomZgzJVR4Y1J0RRBW1+h07D
ziI7b63PITUrvHZmbi5QXOF6gj4w/M+KTOC31tQ+hEpUHgqM1mI/b7NlMAJAjgL9Eyzpp0FSXxXT
zXTKcOnh7IY6X+iaej1BYr6oknTfB3n/kBZyy2LOLoogxTJo50Mz+4MZKaXkEjNeq5Zdib1mbwyC
vDXekO4Cwky97nrQ3y0e8pEuPYvig8/m3MS1k/Qb4x1QoHtibzPYu1RfZx6Ez7JpZYwFwtzvpb0f
HJqkJxp7khRZny5x5U8kj5fjRpol/Xmau0OywrRItmlgA1cjYGJZiuG4lLp/Wn1CuE/YP6C8LDQM
ljjIN0U8ado1RgwXl7taap09SOpSI55p0ZfRIvp1itWYq53do2Tdb4TDfyvAIFKyQgPSkeEVXhB6
OnCLiBQJo4mgm4BfRlY8UVb1ZXpTkCMzH7U1FlUM6tm2w81R1iknV5waUhFuG2VJs7xX2Zm+n9V1
Nh1nT+oHdIqNvsBvCgYPZG72cs6f2EJ/cVRCwlRm33ZqbJyDOZO3dGRsX+gdoysKYKwFOU7FZPrs
xVz4O+CovowJlJQ/E0KUMbfZ0BqiiWX6J4kbwSOy9uDCnEEPMxNU/ctkm+WLFqmtWE0Snudsqy0k
p4NrRm0gk5rL9zwVOePav8wdxtJokaP6trRZ+9igknkeevia1ONKHWWruWjgHK4Xla7flyFhsAER
J1gE4q12Srbk0mvum2Uq4CHbKtNMlazulYBLcJbuYjYX+BI3L84Qg5+bOkq+GFmpyBbFrtDvKmsL
5p2oIbBGnPaoTV3aG2bk4dJWO+CW+OBANFhtDGQLY0zq+PIS0rbCR05k+PUGDryN6W/1JK0slsvs
TXIUDnvKuCTU2hyw07mTCi7W5KxbsCBkPjZyccqDstzm2vWT7a2nwit2OKAoE80BP1QED8cxQdl2
80nqrHmF32lQEbU1UC+sY9CjCl+7NLQzce/pYf3ItjObs4EM8UgMu/koxNo8swPVOrJnnfwABNLp
MM3X8S5IFuQUnQ8ihmdt9W/IGxiWKIDj+hJsHUqItKvaIKLEXr6mrG5uQKeezxzc2Cl0t3wgB3wh
W3LnY+Mk/C3NGEEu2mxOys81BwAXI1qoPIPolFUu4tWA+cOswcVeSXVc8OVPRducXCI1MbFSsN4D
4FYYQcepLfYBibuPqzOyiVRLBUZmdUS3y61R/bT4z+BA04VEN09MU4h4pL+di4QjARSLmpHigGiE
7z1Qj6BnFdCMxDFJg4FmuMsxlfUxzB8TDOLize9p6kLECZrOvTZm1vZ4grX4WIypweKscujXDjw4
UkoTJ60vEhtoZIjat32eVJF985m1L0eI+M5tM21VdskSWb8Pq123Bz0v/mOVsI2FZMaMH+AFXP41
ne3DPCwu5GJmDy8+D0J5ckRbvwYAcexQJ4WlQfs4xpXCS8pYtJiDh6rm9Bo7HkMsRlMmI+eJepqq
qQTIiwQgBaw5E8w1sMW4ktKkSq036CeEIFSS5T5TfYuSGN5Guls5LP4oek5aocmQbtzhXgiWHTlx
3nCEK82ILTW6iqm30i3CHo6yQH3zegk9PHCcgiQ+vWhDBXEggiEbELchconm0ZXZoU+NKQkbYdlP
xBaxOJ+Ra+/ULY6ILbdQtyQ1OIDVJk1IJW1rKOqCSuCymxQpNVDR4GbmszUk96OqzDqavXF+nwA1
PJUclipW1qK5GdHtdze0BQMWmN6k9uiVQAurltZTzINYzrltQwewU2/jQluo7T5yseQDVxbMOcuk
HtfdBOGKjLHRr5+sVDlP5oi3HdORbz/iui19svMmjlAd/iuf0/kQeKGDpfszk6XXhQ5ZqJ/1FnA8
83EVUfS6POlgcgKdMNwWxU9vcTPuXD7CdJzS8oNUqgkPEnBzYK45WxP3w3Bhv+bFSvsRdlgIchEY
36xN76dXmGt726y2s9Iw3NYgbB1SNgF91UzsC4HHaX++0h8ZbG5sOEVWHSyX0MSLpKGoBeI721HF
+QKRgrMWP3JjptVYN5TAYW0JJAJ4esk5ksQHYhSd1+rK1k77No6VfQUvTxr4phUHThzo4lNYtXE1
MfN8n1IzN0LZs5yErV3oh05jTGBECLxsP5GhiAHYdSu+yDVtm72nVfKN8mAk00kSOhtCQ+L3KNp0
JSS5533AaSj9GzJF5KNBxsTzKKvuM0nOhKvJztOnsT6fZoqkHefIwD7wuFBEZRFaii65rpsqsA+Q
pvk5FAd0LVYOJd/F4GRvyjXVcyIF1mBd5YkGioV1I9QDiLLz+Wmw91BjNn3ikEp52Yue3Gq/pOo4
qFnXT2SIlnVE3KZ7LNPW6S4mJwBaZ+pUX/bAleMM0cslQwlX7QRc1vnIirrNqAxM04hSAcVvJtfZ
2uUaSxg+Sbd7KMv5HE3lMJUPOxekYYjrNN1iyTQSsydQR4E+rOzvm2QLAoIveAgo1FmHmQq3uQph
obvpYXQHdesYhngPtBaQVBUhOzHrspcCbx1pLyl6KFdjvbbGIZFy3OLRySwUQU7j0kPopdMfkyDJ
/c+GOZeIx61ezXCZW+d16ttWhV5AmFs0k45tkU7nFrfL6J/DsANrq3ZklUCcQbsRnPIV1HPcN+tE
SFq1TC9aFrRqHD1ZnyP1qcEp6IzJHRXP5kVjlVZ6nALy3UIxGeWecJi1iox8DaBsYT5Xlygfev4E
giIO8bb5Ni+Q+yM3byb75PZ4/3aNbWSf3VbyMehD6uCyH4LWgM+3ZGgEA5KMEC2SUx7Oq/J/g7N6
7tEmA1QcxzUgUMXuA53vOREO17lpZfVpDgaUGMNYs8fpQqsg1CpbjWjounnb4wxpgx1Z6EiA68BO
45Tbh2fa6QwkRAPPyu6stlZvJs2qYl8TltBECwhfP1xqV3mRzSkS3TAsj4OFYscjPa0oiPFUifBj
Uc/LM2/w5u6xyTLsbqHjHXuOUN4e/RBD9N5VwHJ711t+lFZrv3HYWFeWCtQRkLjdC2F5i8W2l3pv
rrPK174Q/VdaO0EZTU6GeJLYHvcH3eOKcsRJ8z6mEyPXvZzF+H2Wi/tbod69A92ywBKqdKH4SP1n
di1oJ07Jcwo3dmrvmXGY8trvHfWsbby/4WB2wV1F7PgbfY2kjKVBSgHCTADr8WCB/gtR3LDvE5fT
E2PdWT0JOsRLgzLhdPG1JYqWDJT9OYb0n3skL+OPiFGEpWo/+anzzS7M5HHwxz4jZY/Q8GuEM221
J8Bp/ZD2alaRpSu6TUY/2fMRGVVFNElOrzDutwzOsi0HKY657gyeaJbZWKP2YJa+JU3BfIv3905s
gjeCKAP1E8PxOB2Z0VNFsKUSlzK1uDiiwtym+tkoi/aZJGMTSdGmlyfVayeLyN2gatAuh1ByDUiZ
4iVyXQnurVBX7TKwnDszaTdRR8i0pO+nFF+32wkqILqfV6NzDqARYJuSODWWlNwkSQZx79E5Dx1A
cBN61qT8zKpEjPuJl3DdG7nbkq2mPP8VLduSRoZQgQb0m058cFuslARD7d2um+87x8qh88FDlKWv
gUFzJxrXVqD+yFpabkMune/MGnorhlVIV6LoldMjza2KdyCwOQUmaYhwVBfr7O4UW+kfWZqnN79u
vHRvrqQSRYtJ6wkuMQkuYbXAScSo36nXFsXNDycxrceC/K1k543ZzM2kfYVOf+ieWTGnGzFJV3OS
rxoBercUP+1qKL8JUnwpBPAYp8BFOfbsHIIE3hLizotoHHt/iKY5H6/dDmAgIjwQz7uZXChnZ7Qu
fjjN0BIhs+kkycmlBUy3C9FeesxXxPUAn+30zbab7g7Jcw35156Te+J47TXM8LvfBUsh0FEGjTim
djkFe8ea6hvQM8ALC4Po8XAlEOZZFvPKWzzYZGRiHOD0aepK+PsWRSRmB9dCVlzIcfX3nKqSq8wk
Uj1y01QPF5Dm2je8Qm23SxKR/TQJXKuAyhtZFi5BpZ4IBHS5aYVrfCTaTbCl8SW0e2izWbqTcwUE
326D5hyGSPpEYE8WQr20fjU9YlliNVnlcw5eq95ZomFeNCwApyOdG/IZqG/Hrs/6sJDzaJVfDJtp
IhUgf4yo7yt3u2rL0t14YkTzQXyCTY2Um3b3bVIIn3e6kzSaWSmD9K6dXLM6wd2ff9juqL9bZHGV
ITtNP5KLx1QmxJ5tBGSxVNYtuvWpJE9zHswdkZzlEndd4HLQoWtx3bNOGKyL43qUzmjrK4f9+dW0
hDFHDuXKyZ7HSbN49M5Xhb6oi7ouoW9reH7zSuKin2DEWP3bwlPuw0qn58ukFUY/aZHGt4wkLjdy
XJn7B/hq5Ly6llToMxmLxowCUiLtJw5e7mATe5fmlboQnYfKaB27gYb7OetH07r9EQSbwfo0GvWV
YUCejAhjdAF3asSD6dwXKOAwCNHdR65FWCeOdRnaQU6lPRc2y+xKiQgwW5OpgWNZ+JSAvtXqY4sI
+cLwqu574ZpZzjrK7IBVcyYptPa5S3tnLd0mamiZd5S8iZVfrvTPBJwPmb8TxcnDwokNTDxFPG+x
TAZ967hi/SBwMOCoZwe8vpSiOTKyyRi6g8GwFjCoufZPmRLOD4GnbooLNSw3kMAsSPWJDXlb5C0C
PtSr1gPx41QXibMNZQwtfqLlkfJYRDYLx7SbGGeuiBe9rTgxZXPJJtHTwFHVnuh2zHQW8cD6dAhs
WjZiR+2AanQ6O1z5VTKc6+a4BU9zjWk2EuClKQupGb1L5fWgERGppdZJD757M7fKvLPOzzYlFhtu
3Gll0ZKtbBrPKUPhmdGQcq/mpdKMjBp3M25toxbZDo1JAlCxXHmjq74V5s4yfN5auzcS/5BljCmh
2iTYG8dmKecdsaq0xgGkEmje+qSKH5KCnsaVxytLGSnYHq9L+qJG3NJ92wgFn5r3GlsfKUdBSTp8
wmHznnoEBDHlJtWXXKfqueo4F+wKaEjnA7Un853Fm9IecCHI6m4mFGfe+QCI3UjSDDYJjFA0QBLw
Udke0cdAnKZ/5lQCIysSuKweUObziwJuw0B8FDXNNjL0mGl5gYOsg5/AGDz/oCVYCPBGvTwlBMU3
p4mz6bUFlFHECRojVi+19kNEBLFdHRpGIH08Bcl0OZbKG086E8YtvROyNHNCNnBBmnaCWq3Lsx/O
1tcDEsJOVXu/51y95+TpQU/Llt4iTq0oEJ73/frEe4vE13I0mzKZoFm1VxDLb3MAhTfQQ9tvE8OA
LVro2cjIKdC5hn2ylMx8N0qhyKoKj+wE3rkkrDpmUvsALhzWD7EmD25F4Ooh6GBUsYoXLVEtqc3R
1ZwCE3K8vcg9pQynaLMyNuOCMlhah2Yi2eKJnFtff+Um5dhe2WvG810nPoLNs4C7vG1V4/UHin2a
9C1dz/pyzkymn6An/ZKzboUBTK0cy/ZqPmvOdTa9smdqwUAAEmQE99Uc9kzzq+Jot9V4i6NyHG84
JiTdg1lmHIda1i2PCEQ5vSEJoIu8MQYbORtXvrUCfy5zoNTs0s4+Z+bg78hTtfeU+4sVeWZVi1Bh
/XlAtZR/DG2e05aFkCfCrhtmVvOcanUka4dwkiA4R6Cv6bUD6JUce0iqxn5gKpDhhWm8MjIQ0hMv
shD5GNruNpbxwhFOR0MBuJbFSEB3sappWo5YXhNvv9hb/Q5iYzBjGD4GQ/Rt8t57NY0Vk4Mcsu8k
2kBFJo64/sQnV+/BZJiXUzcwn1WlWfwM1rZ8W3J0dSHSz/ErcEfVf+cUgxhrn5nYjt5bVqu6Q0ZL
A7mLWk1oxa7yArYIHA9GGpPHjEE1KNp+vaA31gJu9UYGiIlsKnAihAcSB7AoVgiUxzwgvZ3708+u
zjIWt6Gn8UpOYJo8MYrINGequf+EX8D6YWSyS0NBDJVzQDts0gqcEPBGXZBsLnTbwjmmBvwvOslB
7u/MHvHSDv+A89j4BfUvXafxtAREvYXgdquXLRuHJkYP1w6XPgN/m6AsC+MiUbz29rjmlr0cYL7x
2ieJVeDR2AxzpWcPv/kC+Guakk3kphm9Wy+r4t7ozHIPEcM2TgpXwJ1PsVfvpDFYHt4FQqXdI30Z
crUiQWpk8xkEsEBeVGrl/aklvGYrERbQOKVOF4rje+LXt3lX4BSDREvcFG3qKs3DoE/ouE5bTSes
Hxpb8N6OxFFntse24jatse2tfB6zc4vJmy9meEqoLOoy2CeKzYw5kYO+uis9Dg2LzsDyVkbQtiSz
zBvU8hn2I6jxCugdRhOaInxxq2VTt2ROe16mgT5f8HXBQ6qIOOJE0zI0j5ji+Lx6YH6/a7apRwP1
NWdCkBNTZGWLItFxddyTk+Ce2Bm6G+kvNslSxxa9XliGOG2JdB4s2PBlSSOfaJGFGarb9P58CfiW
9W0OtCIvmDyX4MJiyH29rVr8Zm229g3g+SzC/t0FB1HUpoicbkwF62O1as6RBe33Ea754YzV44c7
Zbs9q7TMi2PWQlaOR6sDex2lPJfLqSPS76uVbfBldXrewhnNAnb+SWJHu+bsQLypRrtA7o4C9vDs
0uPP7iCOV+qn3zj9oRzmor6ZK0YAp4l+aUVbkJnAThMHd0uLadA7+ihGCuKEfl0aIqgZm5eV42tL
k3wb5EmjtFweErHM+PasSTsHdnPT2+c98oHdYsF1jsDaMdl18sAUV1ZqU8pv9LfMg81EMbtd+twJ
dpkjO/Um2BSbO9sIOqJLF6QfEa0LuoB27nW/68L+v4L5f5xl4P97q2r4o/rsx+FPAmb+wu/6ZVv8
CzMM5lLUXGc0r4+c9N/6ZftfdNRslFcwL2BNneFi/7axuR7/SyDWZxlHhOme5bD/1i+71r/gASL2
Y+76OwPqP9Evo8E/C8r+IACjgGGMK8+gQfxsIGTOArE/KCOnBdogUHEEZ4CBnR1+jWBvLZ080KrH
rzQodECePLj+aMX9aPi0stPbae4IYcuSrbrEfyMPjdN8dCazUCvYsJzSFImK1TgFBCrTFENGIGBa
hONg3jcpZ4saj80jkZVyV83OhomqvyAEkV5lYbDYmJiIFjxVYTWMBvLJdLjwm564um15ph4gdo91
2U68IeZPkRA/5x7LMVV/UP0XSeeV5CiyheEVEYE3rxIIealcl3khqtqQ2CTxsPr7ae4GpmsEZJ7z
W6oSlz5rBuBj+ITKM4aN8JzqaV7TCXa5+Wzs7ilNcqrEB+bnhHqQmswQp5hs+t6FfgaRJf4WB9FG
n3wR6V6/81XTxC6EFqagqTtVI960JghgzXlCm5Tih1OVLX8muOaIjsjXtJyDbVVOF5PqgDuOIhXb
jBS72mhB3qjAOjDC47TtrGLvBpU88Y6kYasrHXNgSa5K0mU0Cmd0AetiOM0FsmbMFIwGvl0PsZzY
VLk50XQEwnRh51T+y4Cixf42ra9c1u4JTVtCYPwgQxJN5sPIcLD1x/VsO9nwrx/8PW2I63Odjkfb
7dWWph+WXN8453TUkVtvngkfWdiOk6LjYlIiSievj/AT/VX/Ify1Nzb04TRQmhTKvKnC/hMUWXvq
vY5ayrZ1jwReN3uw029HW2/Ia8YtIXHmbkTqgyasUDdKgOm+mlnbJodjFmu0FaHovs+kz1w0T37Z
erCfsQnzGlgl7WJK9qHocjjKxAv2GfcVGw/yMI0pe5TZFDasy9yUlDKrPjtlrfFFdbcWkVgcSnpb
N/CLD08Oibaa0F6XNO/vePHaL+Rk6zaDadsLmtROqeJOw1wmECX6Y6yjyMgNO4Tu2iyGdqbRLrRL
FRYFFNrMc3SQmDGSbOkNOgvpHKkufHc1sgiIC1SwC6O97vPWeJu7GjrEEbCiKDYW+nqq1N6Pth3c
qhp+AzX7uk8sGrx0omdv9ZyxCsuBHW5DUh5diond/ernEvYqoFXxiNhVnYSWjK/NgBqOzyqmrhKE
oklOLd7R0FuNrVoVyN5gxiPgnqBDc+sjOtwjhfBvnZVavxF61nglzXzbpZRQ2zop2bY+5cZGqKXf
SlPrz4Y+W8fOUTaXXqu8SJKBg9hkDgkgxDtVeGBr1GMcQfKNDQkL2SWnl/6JEJIJ+Ea4f9j1rkHV
R0T/xjKzZFiXOIEa3xxD3YGoMFmBmCPX6s2WBpI3mbYf4J/5nZ1fbaiqWY4TLOA2oc1gO1nDHBfr
AL02DCy1K0DCnRf77HXm8EL/pEkACpWIEYqXD1ZYwLW83/f5cKT8BaegXJIYyFgmMEpjuWFAdo70
rMktnAFj6TTFghx3atMRBoiR4cHyvj1XeadxVPrey4jYMZd2vrTtwAiy4BLYeSQvMkXAiQfuqj1l
Zjds4H45hYRZb8U0J1GbuW+uWD7XDmiJDIKYRrPkAFAYFbVPEJMfPLvSGLcQqIwogVOHcJPebiFR
KgYjTc9Zp+WIMpLgqJKErcdNDecqiZV/NgVHhcid5C4bcfUQjPBQ5NZHyHBFBvuvQQdCowIoalZ8
Oa0LVT4SRsDZcaF008FEJh7/7uicNYphrK1W8dYCyToP+H640c+D282p+72YM0r3VHXNezKh0M2o
K92h5ZvhjT6zMUvYTKbBZqYd5djixYtUazWxxWR3Btz1Yp27pqEq2y6iEeYPO6HtpSQY2pGdWwEb
CiLgjOYSJlq7HctdmXTfHeZfc6K9Qxi3iu6eZRkOYl1fC+6ItPWOc6NHee1ujWCM7MHj+lq25Joi
uEF0OVNMN7rdZnC7Hxen84LeH077nKQt/7Z5hVe/p0F2dECe1TjwRconPHfoik0NaRfGjrAxYLSG
kfm0Hz6rTLv14zsqjhcHd3CZL09Mlv1vSdXchn5WB4UoUsqgvKeexAU3b21WGtyQeCYHrJ15c8iN
HwQDl4Wklo0j+nXmO8vEk0cN9o1J3DqzelFYTGewhK8Y+pCJjZpiZLqHxZ2C1yb1/7DiVoDmzlvS
zFNMHcrIHzshSawnc0aYpcbTaBBxko8T3nFd/OMN8/eIWwozdFSTXTUKzCPmSxYzdEnAcP1MXgK1
NNiY2uTGXmkjBeUvhyAnNVQZp6XuL2hIXGtjdFO6L/siu5hqQShHdXsVi4WgJG9S/nND+tg3BUTG
L9fPuKdU7vWx3VZUhyWVl11moM5jUCeK1Vo3Pvrc2s/9Yv0IjwKetMvdH4LjHv2ogjcnmJgXrJlc
pa43nb3mDpzMhT7Rd91qy17VpXqd6hoNmKc3t67LH1qQQlZ8hth/i6ZSvHP/6UNMjFjtVCGWcg/t
EFTppieW844s78PUuuVQudiEOA+OgmjJTzl0NkakOdsv4pERXLbDU4sUJqK+LCx6bf29Ij8vOZlA
vyi1qs4Crc7XxLFPU7P/QusG2my//4EC7ik1AtyqyNeFaluNQ+o3CjFE0FKu61Y/4yiCCy/Wl8R2
vuERwQsb0G4HlZUlbKjjP4tq8K5lYNI/1K0PCXt2TXzxWaGMPszN+lk7JNTTVMkHMegbAB5nOy2F
/jrls34AIC7h2+p6VzuzfK8qyb7MxcxDFwqxBdwuUoY1weY4+WfaTYNIa7jOGo/eomyZ2KB0sO6m
7tczDeJtjAqZKEW3ueUPDq8vUp1ulwGdpI0gepvj94aIbfd9JTF3Bg7hHAHvEBXN3vKdsct9QvK2
O/TCRP32+FJDiMli2+FiCnOrS/dDQMgjPQ1PRU9TBMr/IoZmFREj13owyzqLB3ppKVmm89Dpub1o
KvajbGyT8CGGj4O2DDP9yHjXXjoUFLyC2hBONsoSMh4RyuG5162QdOQXJasvJcaXEtlApnu7vh/v
UPXRLNzknhpJduAhYqq3bZgXo9IjoS+v61o47wOuX3KFFlT0Mv/tE0UbVs5QHynBHu8IMW4ujC9P
0/ELmqv6n3xNpuvaGcDoE8EMkdP4NUFe6b1vx+Ld02znDbGKcXObig480AemZr3foBORrwAszhli
oidVX1cbSe5sOIx0eHMwmsXWCUZGS0E59JjMfwqKBE7K13YW7YxsqiiPqW77nVozSClaaSdAiVNM
1zYwyctLQHdhrTN3Lx8IrNM0z968HtBmf8gUV9tgCaYBKoFBEXH9HM3c/6Cl4H1ymrh10N15DoPd
nMa6O1p8mRg8/IWuy3QI4kVIdMuJ+EW7abSswDejGp6mYWVmq7qjk7HJL3roJ1MSTmM2xus6PPsN
2k6n3HWTFqka8sALaRs/FTVubv6Y9ovQzq9BJge04Tx5QsdHv/pH0OwuAQTY0L3GIehfrSaftmTS
Xupxji2/P2J5jEgUjdYaVRE9xhjSCH1fjQ2u8mcq1aq/JCu7AMjefFTD4JybYtCjldjGU0cU6bWD
w+aEt8M8A9oY85KhKfUYkjzRXbSU0DWhuzdUzJ9ax/07VyYoBGIpeHDSNuopQ+Gb2u91Bm/QPfKk
KbJ9FNjKI1RyjLpb31Bzdi9nsvPm8uA1GapV6qZgs9IQAW95wW5t7ccmM+7QIPm+9priPq9ih+79
qk3O2UoD49OYRvnVO/aV9PNsk0+zGScV1Cf9PlNcUg32XOF5+YbaL3drkQdRrg9/gR4h82cCPBHA
DqHRDuh2Em+6LUWwREGu6i2tZ9atquyr5Q9PAPrw+01ufHtQNHChpfibZxmK31kniX7trvTNcH55
fDrj+K7Xef1Gbt1uwq7h1iI2amAnlLFcCkSJQ0QR5dXM18pTf9zaQKRptf21XrlJLT0D2EVbEMG6
/xUGUOoyoofTG2c3Kcu7LLL0ETk0yjk5ZmIds1r+TYbOC9dlMYnIS986k7SRxJakjXU/eb4QQIaw
JjLA2GNS6y9mn6ffQe6T9dVPdPsRoNsm28TwnagkIeEbsypIFI4kiPA1osBuihg9ze1YlOAsnbeb
vIpgFK69ar+QLtQ58uJ66/RC8O+T6xPA5tXqSTrihcSDD8KeLm4L8YVB48cRBeXWaRZBze21XB65
3qgw04fs2HIDX/yReYHjKDsJCwe8T3h3qFMHgHWkPCcdk1ug6jW2R4PjL/et96SddbS40v2uldV/
trYRWn1BC5QW5mPgsb0j0Fb0RDTOr6rqqf5iMLYna18SZ1IPbbCnq9iMS4ePmhwzyAtfnuwpfRuV
0o6zvzyZZfbj2kkd6UitYqogv0dpbJLB+es7xXc/Td22mS3vNUMws3McxmhKMnYWRWFw6JKLDfna
mTAAFwyyvAOA3RKyqPEpWXtD+0b9/dDV7JzJdveZ2RznSrvTBFh+9/NIGAWx0wffnphmNb4/JIMu
Gsix2GeTY71i/0zItmj9nWuhC8IPTHCL6reqMdCQWuZv3GQHy1PVCf9dfqVvcY4CD9VqXg/+CafD
S1Cw1jhJh8LLa778KQn2/kiDHSkcJavOI/0qNzhbgxU4DeTPqL1otJsLVVojwTLl0crUL/RDpD1o
Y7sH2SDII2OhO62py2rFjI+uccXTQekGm7PVIjvy9YphubLffMco3zzUGoxfpgbHVnbvNpqOM2SS
osmEvAFE0/0TijkcgeRHJJFNpTOFcCXbKTXraA5h1+5Zk4LwGpkMpwcFgyKCkm2u+b/BUuX7pdep
bdez5Vw57pvCU7bHhVL9JNJoXwvNhRFc8eq3NBcjs1rq3UMfi/2ClNPKqkQYJEMVWlikOHOsAood
zQl8SvDZWNXwbXqE45P48jc3BxJp/JL8GUlLO+ER4Ck+kImofIxNOMv3nV0NsTdz60jCTI+Ehctd
UlrUGFbr+lOIRouV5lLZuTRTAu2mNc88GmyKJSxGmiAH0Rd3HlEhYKbS69F7QadKtodri6cJ2um5
tzwkNq02V/ueRJHdguCPJ7NAo9vOcLewTt3ZxP0zTDHtMEHvnZDSLmDVRYn7Zxi2S/7Q88wdA4iU
KzkiTRrVa7vgsHWzg59p+uvoG9kloUYprDTi4HMzC5fKIAg4yVEXJCm6pxaP24caeQz9HCwHW5f6
YdGdl6xUcTbwtqQjbQt+iuyZcZ6jtZ7t6TTU5s1sPS5scgvtCDVXzk9IyGDYqHX6eUC7MSMMNXVI
w/YULubPg1g/LL26pNOgrnrZUIAm8XWq1JvjSfbGH5W0sLIGlY1X18GstClq8la2qGPKl7mcf5oC
0i8goOqFngya7xYPv0WQJp9UtaGKo7VlCmkdpCZeuCpuyLePKnomwQc74Jc5mbzrYktswUX6aSIF
YNz2cOyy4FwCzUPzTBFiSzp8bn4mQ9ntU7cfOaEafjc7+7SxUyLb1H8SB62dyc9zYt4UaDzW7Ltv
yheRLJ9ogM8BlAyg0ViFajTRu7jLUastoug7z2IUHSmBESpdj0vle2iBcv3dLzTYcxvonKBWzQbk
n8qULkd/8jdwyVlodEYazgvIRT/q/t6VQ/luDYbY18Qd8YsZ66nl5T4l5JLcaIKZn7NcYEIt9Vur
6E3lmEs4mNWKjxEjBXBk+qiBdpqkwydmnieUS7yF63J1vMJhp6vFk5SqOuorkZlIm62doAOcTtYg
p8Jm6v+C0iQhrQ/r0daESUKg1lJKPZ0wlGuxrkzjtlTe1WcMpYYY82CBCnSek9emlv/QfPtkozAn
bPFFoyAJhBPD9ufRsBAPCqA4Mat12gE3RLb5D5neuMhntibZ5PgqkiZCZ88iOUNGTzKjGYJJZVPY
vXlwKgR9TqlzioLbmoJOrPRp8gN483z1ziqwMj6FZn4p6Xc5d3Ni7gYtSQ8rHrhdwy7y6eZdVPbW
Sri7aB8yQ0Yp27m7unFF6Vm+Nk7HztRAnuIf9Q+ug3QbX4J1oa/TOpmUKV/cudOPPb3Gl6zMlhti
tSxgETVjs+krNLkp4CfCykFboZQm6dE35/GQq/FbN70/yQIyJzKmXCQieDE/jdLS9k3g8kUhqSb4
wgCb6JLOjfNxUNsSRohiafE1m8iwklftISlYj+mEKpvQ6I77eMX7OsvDjOZ9h6KG2iUVBLFl+JJp
T5Gq1ANL9zfl1hd9bW5TwDS86Glkq56xCLgFdgbdldsMkVsNv3it2R+F81ThlMEOpX+wnB2xG0Sd
54QcOWMsyaj5B44RdoH2QgV1yuyq0j90OYTIx5AsCgjidW3NzcQx/m7owbEf7WfdoVWOevd/QjD9
gbnXvyo8YRtbp/XNXdGbKGv+Meo82WGkfa4pTo/aMpneXWoNr72pkPrlZedtRiJZXUN8NkAqU2M/
a369sSocHvlJ1/ghgzL4BwG8Ax/ZasVqoitxTcRu3YnGk5bVvhmvbm+4uJW86mi1LVlczpm0DzL7
8wFid1heltXooyVdPmxUcyHbxT+j7Wh81pM4a7zyXC4mJRuTH0/A0XvskOqEx1yLRkjaxVuGy9JV
094acKJkQ4pEOPA+PXdK/pggnVOyvhlg26/UDmSPW9QyTlPV/fgeaod+CvKdT9nozihpIiVCuSb0
y5nvQW6gjDdL0Tb0qNhtezZ62REoSR7f73lEXPuYnCfEV7Sx/CPVzSQHb9HlrhvbZUBTWJAuNRYw
jgwfXlL+GDDx4D2ODV7zEIXTS4CsihlvbezklDQjKtBszNa4DpIuj2z7IUdG0u38saFBr7OGKuKY
+DnGqYRCj09jtLoGx4cufsuatzDsiib/6fN6PpqE2eIWMsQCbk1ESlPUeMGdBfPuOn/1aY6TVg/e
dcJfDFKYcnH0NeuZlmoMWIM4c2IAtem2fdbZTHDOwGbjQtNpQy50PtM+uNKCUr1MGMBOKwl7VNri
pY80kejhmIwDKWm4v5jnc2M3yMW7BwZbHsJBcULgnseNm7uHwDJCR+R+utEy+wna/kR28lcjnBJA
haROcoI25P/Gi/ent/mKZvxAvb78hRmu3gcQ5ZvX2Rir0Gjw5Gtv11AFt3GXmkCxxYTxWbVguxIw
AHnS+NulSUWMM+hrCpynns74w9pUMkqXKX0ONMgnyK2Ng7ptq9Vr8ZYk6IWThlirBILMZADjcJ3y
eHW6qPDqY1vY5XEsWPSM1NiQDTSGJO6gjKEwKZ5NKI6yAuDO+8QPHfIJDeUCuYknY9aD3+PYzd/d
opF/uHL94RZ0KHpecxm5NV+bOWGnI/ouGZ6qYbkT0cWJYT1mlcK9Ln07Rbac+IAnWU6McmZsZas4
dGn+xnrzphctnQxGiVdA/xRmEnl++jr464F65ScKM6x/YF74kjSHPlhd8fGIuigjJHa8FonTvmLv
9g6Wrv9JJ+yk5fhwgE1Wvpd2xv9VopvYfpprPjvIkLiMFWE8N1LPNphlXCBQHfw5WXVmgoU3evCd
9QvQvY6MuV5ifPVDKBlGNp1JKBsCVdgaKsX3A9ph6WKJEvbKd5jJ51brD0mXQBMF7Myc9BZ9qtUY
NZDsEbbTPEbFkKG0k75776tp2FZJNezcMU0/AcEJBpzbYmfPnvsRwOhzvOjJP/pIIOS7SvvAeFw9
rw+Ra0gOXP1cqKH8gHCrQxS3JQtyfenm7N+KRQqq7rfRSCciBz/7JLbvC2B+iBtZ//F5ubnU0ato
m1W5h9LM4E6KWqo9thH72q9IFVj8X4nFGcC6GXxk5v/h4iujrEHOaKxR6Sf1BbXicgJ7n6NW79oX
2y3My+MB9h7OC6e1bBKSymdd11FOq9XeTBqg5IREGYNNKdHzo97F1nbDLljHTdd1oTe6WbSm46HD
Sr8hcvv3aHtvVFgdJ+R1pVYgtcU3X4oCbK/0y52q2l+UbQ1RwW/NwJyrnRUksLJKu3u2rEy+B7u6
mXM1smhne6fq6H6z0fCuyDe+ukn3XgyEbr8o8ERahWw1NFkPnmtUKYwiWD0AzjnYTCHOkIziWS05
aXQQVE+6aQ3nrpdeKMdgj4o52NVzamxxXmGQrtemfO0YE0MSoIhdrALt4PdB/tLjNt7x2g09ii1C
CdBKLbvKqzixB9MKMVoWp9SldI2x9jf3pBmrfOJmb6Ex8c8AfgQSk7fKXixfc09WRXIenfbnRoxI
nxrBNFt2vwgZAXszG3JT1F/TwL1Srtzy5HS9tcK/YDfE9yyZXJw+xBYSyqRFyGV+D65rEVroh7SY
GldaGOXv2hkcgkOtcpsOBE7UHptg3+jyQLxBffXdzDlRFN6GDbZJu0qfE/7wY9oF2M4eDBY9I2ao
wxqzXNb2KSgJCxmrfAtE894rNLMlIqKtbfUXOWv2Ublq2pMPEuKMqF9ZCrHjT+ar1qNc5P661zR/
RX4GOZDiFN1SMmihAoKrEoS+2C2BhZaVgOxWQ8SCVOM/MRM2JG3+TQZoRhZC3SdPLi79TaPVetyC
+Bau9gd1Fg1M/NfgNPN+k+cquJjIaLHCmqYNO6zmi61gcN1l+tUPw99+wgUiazb0rmQhkPIDkyOa
Qg0c1iyt7i7WeTu34hgkU9R3STR2hgiJYKi2UpmvSlTbus9PSrkPz3o+rU/pmrtXrnsZYX23sBM0
+NCns+oM/PEGx2nSdjgWq/RA9kwSei5vWdHDRrQaGLdmdYd+LNnMhqdgdItj1slzNqprqtzsktFe
CydaFWSvKDCPaaqggMljoXkw26eTlt+Sh0fZa3OAW61owURryz/2M4hywHI0Z8tnBWGB9tA98Avd
/Mk2tp6PqWHULUo2qmCDzLLCCNIm+6lL7NgQ+fBnyXuW6Tntn4tgbZhWR2eJcjmDl5pJHyEK8xAx
GTmWuNX7onhZnIxuBK7ukYfW9mbmlQHWtgiatMwt8lr7xZcih7eem73dS3czpXV98umPv6oMT2RJ
pMYWOVwOAF4bG12B/PbGmu6byrijWmxPw395/Q6Rt0FWIm2TnU6OWG33P45R0FKZu5/T46grEjyl
rjdAV7iwjRVZbgebENWIQK30hJMUqVetxbUAniz8z66h5mOcMUKRDBz1BZZJhVh+U+AjuEzYoapV
7FPR/ulMj19k2fYEReR9+ey5hFGOJ+C1rTCXV0vxiT96ylDzkTv6YfCAMsLmgrzEBFya28b4KNH1
0fOLEw4MJaP50NI6tjOw394lzpTs5skEW1Vm3JNS647GFW/YtJPYc8iBmN75XI8kKbys/oDztjEP
RecCp43EmYwhUQlRzndU02bTmH08T7gWCaOMwBSjui+WXUGbDUcJ8eVoNzcrmjNVmYeGtPdMM368
nLAJvpTchxp8aCHbjo/ScCKFtrle+ctFr+J1ylgqx23tWwcWAcAF7ShotoB9rkD2oQcTnIr5sh5W
aRs3sxoQ9A2VzN5oWGGA1fosKkupb4FJ73j7/bgoyvkqcJCYUzPscwduCFCJ31DXySLQYiHn+p5q
+D6Mwee4sn1xMwclQ4wvuEwTfD/ECeh7F/s67UFKXYzJ/PKIN9xo0igOfBt2cc7SSt1x8VPIm+XJ
AbkgM7/kNtO77memLzPmaLytBB8jfycgoQM868lHJNRDlB/cFkgEakm4dZ4EsWiLT0pMiEhS5M2W
eoPFr9P/+iSY3TKvMXEfdwNrY7aEtjGkANae+77SJraj8PIsQNLVosdE7uABwe2pWZ8WywmhUHFg
4tZks6h94AdrIqRLYTsFdt4WHIuRI419QhSP7br8HH72h40lapUkmH8J9mnWHY3GU5GPWSZMM4zu
LJy5CVD5UKODin0Ei3GwMrTDI+GSSHo3K/k4hI+yNLbFXWaPczH/u6hgJ+jSmEYX029C0sSqWxdv
qkGgmIc64o3RnzixqTAWMFKPF9e1d44Ori9NUhI044l2XW6A0X8uSv9Ds4sJuzmYLNmqW6wzA2we
E2ubBXeehHZr2BM+LaNjxe6T1o8Hu0ZrY3eZeSX0lb8C+KrR8SCi9Wr+WSx0EIi0Au3HUSdZCAc5
SdX6dnAEuP+MAfFB/77Bg5+6FArfpNVwm1vLEAlSxM6BVr4EU1KdhodbyXHxGwHNgPIlmcYUQyiW
VZ5SdnuJBF/P3TshSDcvU8+rlv1qtBFTbxr7rXvPbI9muIrUBiC/rT52WZgawUtqKsiqfnQjIw8q
+DWxnmpbPWp9eF6b2RH6P8/wc9KvNY+EHymqCKeiRVCR5edvtcFdFo9CpPkOGnoICO8G8yar56pD
8z2E5E+SpJFk6XYVARRbMhWDCwbzNJpyZ5W4pNBEb4SjA0F7SgrSmc1AxP7IFxmSCry6rwHZvqFE
qntox1R/mx+9lCEbvhMg9M75nB1JwLNTFnzputvssCPKp8Kv0iOTJKKzwHogWDrn0mgY6V/hJQj1
yPZa2jWU+KQO7KTloyERvfID1jRQGGzlwkCk2eOVwB0S1nTj5knyJtHgPHS9SMyD5AU7wuOItdCk
24QZeSJtLySnWZGXBXi+uvwdVRxyebd/RzjGRmAhU8Iukj7RxcipBOfAWh0h6/qrdypcJ2LQbM1f
IqtTQPwrZgs3GBv6mXIN91ujx5XhvC5S3Klcus799JTzwpG60R6bUl712bx5hXx7oJ+7zjPkgeC7
gMgFvdzpFtxAQALTBlV+8LbMM97LWbu2hfnQrwMuDPB40OftMwIzyMw1mgHbSeNKdza9nj7hCKv7
IIYfkdbSsJ4N7A6Aoh5Km/K1qBEr6I58kVqywhF7AdJvvBGmpQC3JrYn7nCFdVJ12rXpehFrIhi0
TcrLEgq5/FQESIeNtwRb5Qz4edBzsyOq8+gxr9ZYbKO0Q304eYt8Zp50T96gD9w+tXY2Kr7u0vzv
kxrTXYPqfkf2T7odgvmlXljeeh2cmZTLCOMmlhpBoslIKh3TWQoDjpeaT4oMfwKr9K1nkSFWrgjL
KaM/MpeoU9NgXW4L2Z/5RTA0WmX1mQ7C3Hpr45/rjIlPNdNH42L8zG292WpJh7kjJbBnWNs1hqvz
r3hS/o5QCZu6Id2NJpPsro0dqSCczxHse9QFye+qHpjpRBrWiLb2GmbNXfUIV7CpntsAzSTnQJ++
oF2JRwB829RE54eaNQZhXevpflpdkPl1Su8DaGxIVZaDGwC2JZG2fkVG125ds5lfO6aWI//WW2bh
aCLZVLsViy+5TmuVkEZktxEpdlmID13fuXjlXpn05+0CcEwYjxXcW5G1T0qWBAs2jEJsH/ZP2urT
ieCd9RI0M80K7lBmUYDH8mC7DaNRMJRxbgwDxH+VP1mlY54IWp8uDfpMCym+CZfF1tiHvqvaLZjX
8lR1Rf9n+s+4TKyG/+qM5p0xcvXDuh8LycDYQ5HqKczIxyLauY8KZG1lWC6ljptuciArHi5pjb8+
HFuCeLAQ1v9kYwr11SQ+vuoSOfA/c1QOhxpCro0IFhR8jWOj4RViNk6dRQuw8TBot7hpsl2/PDQf
JS+pv8GRlt4LU65PjUmI0oaqDoYxOaeBILZENI+Kw4cH3ML4DxOwVjpOpBwBPhrCqLEaD6cLXwaW
st+Ns/Sxs4px01Yeig0bp/6zLfJu77gpnnj/btblTnjsKxn2tKfBNboQyat+sv9zotv/udILezIC
tknUIBrIXhgU84mkkNdGBuVNTIxDRDieJztonowRE29eDt9S2fj32XByG44YW406VgXdhjOxfdgQ
TGa9FNRM2PyXKeX77OVqXIw+O6SaBOrzjbuVz8t+lDKyau9W+wDvmIcEM20SDJEVzLuuH086TyfL
1bcM0vecxH1diC4ECTgnbnCYhzLCAcEFtoBj5Ph8NsZ/nvz/7PlortIjPcTj1pudjCVn0U5rl6ow
74VNoZ3pR2CP1inNHf5NtLsPxmj8Mrtl10g9WTfr5O1wYTBpPyL3AxjA4zinzrMiCI3ZXCSkTv2X
FTA2yfhrJcn+MtVJ/t3TKBGK/8cKEPkRtZY+bHuGWzK8sjY5G2XTfzCAPVm+IqkfFYi/19JujAs2
l01eYTfDgJn/dausiIC2n6Vlz6zAy02Y+l+JQw6O76Dn41nPJSkA81U147ajIShr7bMm25ekdn58
mC5mCpu9sQ3o4RJ+ou3mXGveXBNmeIN6+1rkBK6YqmgR6VZ5nFdO1Iwzl7ZHrgSZCv5cEqH1X9aC
1WOjbdfa+m7p6/iceyY7kWY2yUbmaLPklThcaycyzXq+y9q4DVM7TGEAAHl2J0DnDct9+inWx1ta
SvcXvSPrppjr8gBiIplBLeZh7kRv6m+V0M23qigZ7EWG1EcN4uSJwIZWMJKd9YiNAGV91mGCjl7J
58GCoP2pcOCiec5k8FY1vCaFXKqj2fj5fibkiURua/0QmQnsAWP8F/2EvNjk3r1miGUhJDTtUJuK
36MxvkfH/E2KXrXxszq/mUn9OZSDfWFdWd5100z2iKfbJ0K1upjUAqh9doTD0Ch10/XGvqOrN09E
GOfnjh/3xqkMa9GWJQA2T7JoayKRCCP86dsAPTC6jAB3Os8AkM9a2uFcm6u40sZRRWnVhoub5lHb
GsFe9oH+ns/eTy7G/vQ/5s5kOW4l27K/8qzGhTRH4w5gUDWIjsFGpEiKpKQJTC36vnV8fS0w6+VT
BCMZT1aTshzd1L0CAnB4c87eaw+A2pDYoeeeeOC3CajmjZyc+7yDfLlP68z+GmKI2bgEITzyveLb
zQtOlkpcoou+SfPxdyHHS5LvumsthgBNyZDofYZ5DWybM/0awfERaE40iGPpXRn0zUb2+qfhDt22
javy3u8rxPxpR27dbGb37qApLQrP3AVl5lOwrrV6TEr+4hHJwToTZbux3BTLWyu/dk6a6k3VJpu2
8/qfLhNcvZqRH3OU5vOqhogi1SvpJHYt67Ya2biadvK9DI181YyOd6Wi9lf7ykWhAJXvSqN3HzmB
WVuCRIddmfB04rj6mgw0GEdC6zCYe3BFcv1UEiqC1DEmhkLKSwswyS31IOfa5uSDsIBvXyfzFzdC
jknrGPiAZxWPrpmyFLSZ0vt2VF+j3vdv8hpaljcVxVOeKeCeIXaBGZYLx26EJ8AZmb9h5pTK1tgI
cxKCSmrAcyGsHZW9JVlZoxuxgy7eAAWZd2Mr0NvnUebuu1JSfpls+H9oxWAzDoOknW7Sl3Jn9wtn
D/rFnbrEZXbd1RYqqypw+r2CrXQNVNq5cDsjvYw5yFL9MINLnZOF05v9sKv95Br/uHdrlZ1HfQKm
HiEvF20BfAZQx41dNsNDVyi0wGByEQJElNr9xWkQvQQC+yLnIlofzeDhDZ+DT1bGHgQKS3flRags
2T9k+3n2kvW4IJYEO7BvSAIRRloUf12q7GwETZJHkE9twUKzLIbmyxCoEKKxj7h3pOzIRC7CrxRR
2CmpRjzCGHEA1IdLwqFqH7LWvyKiYLGmTh9KN/oBzK5f05dMbuiL+mszHXExIp6AmgG1Zg3bTO29
eJi3FSqJNQiBHzIbn6uYgzE5U6jm6v6yJWxo3wH6IjxKmruy1Z+U6ennKTLuEGRToXb9pz62CuA/
4stA6skqYLOwjsWiJa79S1UUt0XmPPq+2SJvwifJkgjoAT8QtXZJGIgdXhRFILZDXT5YrNv3Y5vC
/TUccpMigbsWtpBYeSijNilGmCerqO4RH0i80n6LiHZpxmrKsyLRPuDO9JaWwnasM+dT/TpaikI+
2Ig4wGfoeVtGbN0si5KUn1B6XHUexs9Zt+NGNGJtCM6zcaM2PgiQFREK3SWSznjP5pt5SM3eM6Ys
Z4UMmPpeadT7eoy9ta/SAulhjKXEMOReNom8iboFUhniNkCA2/UcLhu7+IGcxt3HkArDvOUMVaYf
hBGL277HYxvVTsBzsTQpV4Xa+YS0rMvFY4hKhHN61zMBocid7DrdhKS7MGw59KoWMkFiVovH3L5r
PYT3dqiXGJlu6p9RkY/7ZqimG/ZiGCUn48c8REuxyLTXjHJypWs2PzrJKTQtm68wny782R5vVJvo
21cf2185+t5NGzmIqfu36SXL9X6USOrikIf4v18T8RBcb7513w7+geJW3On7/ldDhmvbZ91/JnMs
/+Z/9w//49fr3/JJV7/+1//4UfanE2EtCej831v6nr918Y9vxX+suZ8DX9/yn/3T2GcSGik9h6xJ
4RFWbSnQ8f809i1/4kiyYyyJ/ZMwyH/5+hzzHwDsHY/eLplmS9bkv3x9r38k8OcpC5c/2Qt/FU/n
HOax4h18zT2XONAUSSjEoBy6+jqoxuGI2H7lL/XB/p5matCB86pXHDLaYk9Vy50eWVISf39HceLB
j+8sO9wGkbWRdroyIPbZIfBbHwNO86kgSKB6lvopGp/EfBvVH/uOLegFCkRknxcqWGuPov8Pz0V6
euOCATAf/34ofvp/CFT8/3AMmoLX/+/H4LopGYUH6Yiv/8X/HX4+g4xR5zs27q+D4Wf/gxG2pGnY
0jYd3yED8T/jEdU/JDpDRTFZsITiufyv8cegJS4RSRfeUmFiP/0bX+lxRoqFtkUsJlV7sbEyqg+H
Xy8dVNQFIr3CQqNXglTdYOEUuz+ex4nAGvs4nWG5DMIgZnClFME1R6ke2WjZA1jJcO0CpXxQViue
ayUM1PxO3TzUUxc/RJUq8ZoARV4VHXLw1SB8o6F2PnEApiUiXqJWhylYuAEonakb8K3KytAdFCr/
hIQyy69TmF8tgk0hAakMcNIlBjYKznRhiu3kUxanwpbVODJM83HM4uR5SNOpv9CjWyeE03T+I94X
y1s11Ifp7BYIpVIzNdZOm3p3Xm/7/fr9J3PiwfgeonbTEbgTCKM9fP46SAuZlWayngPyiXHIuLP3
6BRPoWS8/WtInngFDJgD9zBv4OBCR29gjoCRjy0X4oj6oqvytoapo2wsOGxdKGYCup2uyJE48/uO
4kD4Xb40FYNcLmm9RGsf/r4QtsZgFxhmWp2joy/9cRsmNPb6wA12zpADpJRY0d7/rSYfzp8/9vWq
FlFTmKht5frO8jD+sErXAu0zUX0BwQiEVJf+ENOyoUI16tz6yOa9RcDgqnQ3ptaM7LErLybtUFBj
FP8zXpZ18nQilH303JnfbSJO8ZSbLCasQEe30uaceVj5DfpRMBhwM0fygwRwR5vPnmpEEaUYipVu
Hf/Wo4IxbZyWEF6Y8ZJu5IDKYSdoxdyY0qQqCgtIv8QYix/owPakc5e+vqoakxL9AHIRhaKhDX3h
JL2udnWjsAx33qLBhg1CBbYp5fNEIW5c5XayVC9qV36f2tmtdqKf6PDajaNgR0NEe6hCKPprZSIT
WLtST7R2JIprd8gEemzZoqLAulRv3n9zR5/D69NSUuEaclkSObodvjhW6XAuNSXXvPLAFVpz3X3Q
ovpitkpfVBOMsvevZ74Zn7weV0qPErO/5JMdXRCAIgjIBEAnpapsDRXOUwAY++7GNqr4Y9LBY0GC
AtnQtQREM6Pa5sDX72VSooskFgUW42j0N9KOyistCIIF8QnVGQlmcmZQn3o0HssFOxkis63jjYLn
plOqlyaFLozxIk98Ggkt7RNCPkX1AMdkLM9E6pgnxq5jSfzbniXYBXn24dtA3VPVnQZcVfOR0bpw
vV+2i17nbsap3FFVbTh15omBGaYWUQbV3+YYjmwjwOgg2/6bDab5qctAeVGxCfQlmnXkKgjPaIqO
hPI+cdYGdBrF1Jgv3n+zRwvbMpIAWktfCUV2nKmWfdcfU8Cshy4JHF4sH8pDbcObo6RV8OG/f5kT
40eaUB5I5AHYJV9noj8ug8slpSTiMdM4dCq7nvoh8rXHGkXrxwwhH7SVqTszlZtv94w23wjxh67r
CFzVy1D546KEFNuG1efI6eF5qdVMzE9yIf0aOBwdyOqLU2lgsEWDR3rTlu2EuFCLjvVF2cmn93//
iccsXeHQKgHCZEpxdCsIsGY2GEjNZzukD4RceEeX9Fy4k3nyMhbbIErztmC0Hf7iXGZs8WWFhmDG
sZSptNxChqXzGdkB1Zs4dJyvE00cUF0qxJ9CcOyQ5tGPqsRFi/eIjPfeQ+kSQpH759Hr387wJ2+N
TZyL8cMkEe9oYdVljw/W7hhooJAoWAnjkt1O+PdXgf5hYWo12Sqyrh0+gCpsjLImt4KgFLP76JYj
buvKsl/ef5sLQuQPxMjy0fCdW3w0gk/GOf7goXopc554zCawKsRUOCrIEM33QW3PBP2m4d52ems9
wxa9fP/KJ6YatqBCSU/45IfZR5+rFU+DRCBjrJyk9ZaeRZQSowKd8T5xqDNy4i4/CKWMz66mQYC6
K0zu37+D42TD1x/v2BBgJGUWh/s4fMSU6kXveMvaM2Kujw3MROgcolWcquTBYAXdQzANL9reHi4d
t2qu0cf2+9RU02Ymb+SKGG/9QYY6YM1t5+HMRHNi+ucDW3YTwlQuzO/Du+sBz7FP92CX4iG5S4H9
3YctOwp6Q/Nw42VmdS7z79RgYEVc5jV2cW8WnAmwhV3YZrhmmkWnmZMo6YxG+b0IfTCypg3BDpYr
2m1Pf37/VZyYVBHXccSxTEB8zC6Hv9UPe5FLulZru8dClTVEkpvViEQ3dJp4hUIn2FJcCc5MZSeu
ygD0WCpc9qnSPVrtyN+AZUB5bl0LRCpirMMv45CDo25gaeK9N6FBrmks5xfv/1rnxAziOSbpjZh5
qITbR6+2mRrkrwqVdqxnx2PQle2+NbCOXOCOr+GUlIHchkpUxrZjV3ZV9Yk9XNmIX37rThsGPVcH
WVc9CPE7tvDJ7PM09Mx1mOYW6R0ypD9Eq3/+jq6CxDXouHm8iSaXgqKbOXW25Wg2jyjoPe8TEGH4
BO3EHmhvOr3Ul+RmkYgy5TOcgdZWTXndprqVO10uCT4hO9BNLT31ZHmT3eNMsXC7RARcXJgB/hb0
9Qmqro5UUtTsfhZVcOVSv4GY10vy7vOxPZPGaZ74UjgY28rjY4aZdJxVaaNF6aWYl3gZq7sOwnGE
1Z8hfrObMrrAX4CVME8JAxmy8caQTnnt64m8ZRw9e01u2KWne/gPiEdu605Yd4M9cuA8887fTrTM
4YgslMnHZR1P59qSYBsG3Pugh9TPhDkNyG49nMlIPjGpei5/P95XjkEM7cPvyCGfQvP22XxFS8sp
96IcdboCXOAR6EBZtdQ3JjlqagPEH/tC6ooz++tTQ9v1Of5R5sKuuTC1/typdGNKXLvGd4s2xPxs
WroF+mGFZ7I1T+3iOVrhQCEWgQlLHv1QDnS54BxNeaGCAu7AckSuGIpVGhcMVNkPuNPIgbtEYGBd
SAuTsFdP8UernSFU4IGFz6ub4jmLynGVdQ6AKjPCLKaTzDzzQN4OTr50tGSKug1zjDh6INoXKaBf
Vti8AIfbFTZCwkokL1U5hrd2FEzVmZFmLjuDwzXdYf+77N+5IiXLo2mtEI3vI0syVkVSyz1xZpLs
Db+8FHhT9vB5cd/GA/EJWPMAHYHwSkQCdgBY60ai6MzP3M/bEcHtwEpiCVu25q+3+8feVZs6sEBT
EoxnICrIS5zIubbOxRRbb7fIDkOemEzUDMphbj0ceFFrVSP+Hkx0kUVOTzoiuq7g6wEdsPD6j2go
VOujVCrmjyMVgC/EMZBrj90sXYX07DZtLEpnlwmbbqQpyBhqE4mKM6tzPJ0zrJ86dlBhOt6Zb/bU
81GvR1ELnBhf7uGNUxoIodNRLwiLbFGudAFpAUmXn8sNfrvaOZT8xHKws5YQ9aMHFGI/N0zNA5qD
xLtDAQS9PcnsJ2SU6ikuc56F1Or7+9PeycFIGrMQaLo8y32zxwKW62F+ZzD60ZPrBPWOwD6mZgvT
2GLonbEh5ZG5NjhTwb4mfWFl03gh5W+K/VUsVXX1/h2d+B6pzdABgKdn84kcrb1QWhMommwwqiCU
mPECOjj0VjnWl16frUyZGbv3r/ia9Hv0QTpUgxzLojLEtHz0QdqRolDg8+QtyJsP/TjRokWcUrPp
oAfgp3tYXnYKdYvT9zb1U9vcpr1uyaPqcYQhQEGvjVUCTCYd0umzn4VVu85U1CV3VPl9xD9zTnql
lioy9+/f+9stISwMRgvHHR8conU0z+ZGaGIx49bdwRzvhyTBVuTRGuT4Xq9R5gFcDgg1DCH9tmfm
jbdrGZMGZY/XGjrP7ejSOHsbqhQ+hRrPJgGNavX83MHITdbCGGLjHtt/e9MkoZS/hA1ebxrMpNm8
//NPHEO5CcemTks102exOfw4idJjgh5MbgI17aexTiTVl9BdNZN88tqm3Q+zx4FBELCHI274XGU1
WLyUJuBTDaNpnWAbDvcB/NIzm54TT0cSwUndDJAoCvKjMRXrSmQqDMN1G5rzl56UV0wDpWV+iIGX
zxdj5dPnnOJ6uAyQjsWXFUeM6un9p3Ni5uK9LqVsx1MmB4ejh4Oe0G/dGAVmgImKAQIaDXn9mc9n
+VuOvh5lcUb1XFOysziet1Bx684rmUFG1w+rlayTCPhd4uZI06EQvP+TTl6MgyFlB9eXyllmjz8W
qyJXfud40uA8OtDkhgPxrSvyz9C7zOf3r3Ti4VH15KnhzGOx9o9eIGi+WEIw48sCuXUZFXSkU5HF
Z6rRJyp6hHxJS5qUER2T49nhDyLkFdQt9GO24qBwIGWNz1E/tPZlHJftVwWXwrp0U8vf6MzMNjDk
kwqHWvjTGgmRWA1d9g26KEU1T7q/ocLU6K/xb9Glj22wQaVF0hiIr+zx7x8OVQ+bQ6Fr04w9OplT
X5SetgeDsAxvSQfyAeejezozuZ1YESkVUjS0CIChDrC8oj9edpbXFD9CrmIUPbBS6nogC4H3jsi3
v9tl5N6wm23PDOdTGxVF+Yx3QWPMcY7PuuDXDRYha4FtUEytptp4sRB+buwZv0NIwNwqzoOFxSLS
dYh4fNPhRMAWM9oWIM14vuxH4BISIfmeJANScT2s5EBPnUtURzeO3xXtTdK1zZkt96nx6hAwySAS
wue4dfiwrLmc8EUE6Eg5MnE4beK9oXEr/P2Lp3fKQkMPybXF8sr+eCVR1xg9KzBXmVt51cxAOV2z
6c5c5dRXLk2b2ppHFffNqjaD1XXGgC1XW+JPbCaF9b7y7QRYS27G6/d/0qmLeexIGWT0/dRxww+p
j8ibTLPhILD4hoBWwOItZSWnDP3L9y916h3xnaNRYFZhdTh6R2Br67GoGVqz9PC/4Mm/hAjl3L9/
lVOfjUf/hFI0hTvaNofvKI2028CLZADHbrdm49/sCPOgodw+QFIFaBTXZ97X299Fw4bPxSMD1OK8
dzQqZBs3ld1z2gs51gKQmKo72RnTmRH+9kVJ6duetHw2xxxdjyYd0yR7S7csZ0O/OBMMN4gwO0BC
NnFQXLz/DE/9Ip9+JVM/8wAHo8Nn2CdmExmIciDe2GIDFQ7eFIiKMxPciZ0nxTybAaGWwY7o5fAy
pILruAR1CJ+1NX40mZpWk4kBZV6cpj1slxUeo+Zh6p3wR5Vq82Icm18y0XjIXKPbpYmqN1DHfqQj
XIEJz/IHUsCT51aQSHNmu3fi6SvLp1OvbGfpdBxt97KhtGPCFvgmu4jSOrvxAEHMiLHKDqwv7z/9
tyOYkoFlKcfh4+diR0+fHEEKIzBE8c+4sMwKun/ksmB9sRuO46HRhI+xNwJJe/+yJ3aTh9c9+o3k
HvYThjlKuiEVTdnY35KKRBBuZd50RN0R9iueYA1Icrd1p+78If2GGZuynTbScjd05AqRflx+e/++
/llwPNxjcWOSHhOHFGcRiByOk1xp+sz+TIS9iOrqHm2fYTxhycuyqybMZfI4F4MFLzwMzd9ey+e4
buKAqBq36ZLqXlYD8ucGL+5tATZS7pKor2F1gct4pN+nnD0vPnMvYgjAz4nENkV5cGpoYQ+hMtgd
+3LrV0mp1yU6PeIBaAbY+L0Bvq49L43YRrd+k16hiESqR18Leh/4dnyacp7RNXdTanNAGJX4BeQN
gSK9O1geeVvhZR/xwXedUt9qEmMwtwdueQOvAlFflNr1bzHa5MjIyEnGDRmw4++yhbkI0YO+porT
EEFuS0VxhVxEvxDmgA/UbwAQALqaS3wrwqquKSTCbsMvgpYmnVNwI1bNB+2VPVpblwinG5QvIOLs
rAOWKIwxu0fCMv5qRCbFJhr0NN/EOoG+EzZp4ELSC4CGiJ78ohWSZv0Cj87AW46Wf+ToWl/Y0RIW
keMOrdZdS5DXZhSDfz+aJDNtI+z49hqqSbg1PTCQa6/icE3y1qtDqrDsL25dOD/btsKcPsnBuQqD
AWJ2JofhooDSsplMgcWOgmHDDqQFjLIiLGn+Udt99aI6tYoTPNqSPDYLbvzEsdBi94pk2sYhaOa2
m+9kkSC7RRjaYbVGY+CvTBMv3BjRDeLsFFUjxqfIGeAgRJGNFzTOHnKgqJ9bVByfJ53f23WfXIJm
bswtuKrmV91a5g+cqeVL4BvzxzlLQLjhsJY/vXGabFAbblLfVvQY8LJbYhAAfoeyJZCWY+Q6t1RO
85xksU/m0OPpzuC5PRdZE7L84+pnJCeVP61LYqnND108pteBQrG/dnSzkKnMOETwjvL3XpmB8U00
SiPkMD3jpYu19yMhdIv2KyExj3aRa2iwU0tDUgTg8hANj+5Xjfa52ZDoMX90AeAGaO+pdihgpdvQ
T/VDQrUUwgS6QNJ/2bRgN0SkcM2wR+k3SEXY75hZFnSP0LwZlcLaDNOxux10nH1Pk3y8zRy3+542
ukwu3dFMLuuMbeFcTIpBaprtI6YP/Nl1AwQO27TW4Sq18RFpEsDdrQQQQDqsDaZ6p0CeqG3kiyTZ
AtemxVwEgYGB1u/ByzodeUCbsa6Cb84Erh0uVtfrdTgHdG8YhDnRsVV0QbgjKEHfneWjHAx43XPh
NtRXCWYLNw5hh5iu8Ir/LNoEXQk+f2CImFObdWkWlEWIFK+eifQtyk1Wt8AdDPqX33s3NVB5g+ok
+Tx0vHnd5rajLiYaRPiIR79otpOKdX4di7rCmU0UZ45dTUJz9Eptv6QNLkOyXbV9rQP67YucbPid
mm7xyew5gGLMl3BJ3K4dr2wawNAqLULtwXXm8S8i7ikiusIIPqsiLG8K7SUjYqrA/yrKYvjslB5I
V3emBI4ucxpBNyFqhjPI+U+uhd/nd6SElM4aalj3SdiYRfqlbtE3CsZ/5BTYNIhOyTAednP3LOoR
NO8QyfZuNqUeyF2Hf+wOUYBl1jb7ddTG/QMVgvneh1QEbg4dCY74erb1BcIFCDyBrZ3hqvYcvKGx
bkwQzGbhw/wvsx8dSIZhMybziPEtcRRWZ2O8B78jv9dD1t5BFwNWUTmD+I50nVRdYoFTsUpEDV4A
nHO19po4/d3Dmn3RiYAnnTpteI/eK074qmVLVqU/QsRXlQePrGi0C6m/MqsHz6pIOY9nOG9Xtais
7ANmOLvZTVZu21t4QJB0qc8R8Un33bjwpg4OchDC8AOVAJuGXObHKskXvSBht/SMpxYPdg2o/BJy
K6tUUtc0y23oYjQB3Nj+bAL7ewYxn2FWbPrgVuRhcTm75CDiG6kcuFa0vOG0CKlfMIJPxoM2+vwz
2WL1fCOkPZr41oufpbWoSYjHrOut2xtL6DPRrIAcVfbkZfWcE2KMHPGjCmNCNjQyOOvOHIqi3RnW
CNyxFjZ068QOQRnCL7SgTisvJ1M4aG5qhvPNGE4GTK6whibUmFjn+Gr6QlxC+snQzATK5f1iOP9W
tlVBRnEywmJo0ja/6hOrYUUCW427MgZ5kGEBgjAJ4H1vaRUwW2Bfv6OTHeC+c6GowDUrHfKJKFcm
CIyYQjdgtNwPvZHGatXVAkptamhiMP0c5tmKDNTkMSdS8IEOKWifTqUU/yKvM8stavzoafTmBu4C
sp4mga2X8TMXEBvRDEZDpzMNkhzcuxdXFg11g5AB4nAGvQ/JOb1tFUnwIFYK9b2OQGnyZ1Z9Z1bc
/tbso2gPEZsym2dOsLicifgfeGXNPF4IEqQe0gIX/46ZAHQUrlR0z3ltQ18ZCPb+ETLRPs+c4386
YCDFvvSFohepRutjp2An4mHtSxw9ZlCrVUHLKV4Xfrb4kTtpECE6y9m7yHEDfbZwlhA5qFhAiJuA
IzSZJg3aSQTAwI2ijmgzBK64aQjZNiDCGOVdqB1/iVGXnbggmQA8e28O/mdMvn18mdREFXgMgQY4
Mlnyt1lh5pvc6nJ/k78qiVpZOHckDmsIHFDZxhVxiwYUC4LAFXlMc4+l0ZReDg6mq4Nd7RiExboR
hVBcyV7W3wSx6/+UjTt+obLp0Fsgw+DR92YMeFmTZM7Kruv8G/tCJLj56LeM6MERWOrlaH/TU8aa
GbHvI6o5nwAZKXyO5ioxPGbboPch7OCRt25V2/t3RtJ1D1UQRbcKoPRdBM9CXxVt5XwiqbTI2AWY
00NT4EdbkaYFF8EbEDsSRdPqr2wAPdxFMrUSiBUj64QwY6Ixq3rSAkzPQDCMzqwvKVleTFSzTh38
wwryOtSnte/0UN6IWNrgj/N/F40Vfhr6NvjuYrvCC2jUNlRp1s0AGGlY7KyYzdLOtrW5l0lDNDG5
fcheiKGydi4N6/oBGwiubwmVO3zg+4iq9dSFRF2VMgH+lYaG9wWKe5RdVUlSZNeZ4wwDRr5eJ9du
HjUoWDKRwf+LsiS9TKVwPvRFXpqA22vcp0AK6cda6A6aD7Kvg5olDhvPtia4wN7UfV10F5ahew+K
aBGD2vVA/1IbTJpwZ5Dwi7R/aBzUUL2G8mH00xMh6ckjMYVk1De0GCCJ6aJlzHj59CRKO2UvBLAM
s5qZ5kxDnR+m24nMAXpeCZYrIcOlRVYm5jPBFuEnWQLJvrIgwF5B3TbnjYTXv4NWr7HCF571sRo8
u0aaivERhtqYXHlDP34orNaExD2hL4B8AOFtM84DHvRhcjMij1XrEjjoEIlw6cTztIcbw1YNGy7j
WkvDvWE56/It6bieuU9mG+oBm6qeLUtk+OEagLH/YObuSHos++Ofw9AR3EOIUZgRqUYQK2l7JIls
JJSFu5jvhHtjg/IhK7S4lYE1LxdH3bCJ6Af+YMWcnvmX5ESsnc7uS3uUlEqq/GNlRlFwWVlB80VA
dblDwJ2S6ifGmnifAbuXa+U0L9vKHCb8Yp3aNj1575veM6H12Dhs17ISOr9p5t6Aai4Cs9lWHcQe
V5VJu3FGNgJ4/qQ177KWWI1do3LSH4TdRqCm6p5ECicNzX6TYB3tt1VQTOsZQ2NrQmn3QiZriPXP
ykvlB5Fbs7OPZk1yT+e3aX6fQhaGyyCyYICiAcdlFZgEiZIgbTt6L21ge6v/Gc4EOYQ9Op9SsqEC
+BTVa1AbBphRtiLWmYLniRYgFQ7XcxfbAYIX96h6k2aZrweLANNUA6d3ku5nHzmc9XSEhMrDb5u1
nqQIPYrvbdM3VxEQkKusmoJfSk3R3xd5FF14nD4WyVpq8Xn8WWDUaL6KJm9Cmp1WdFEZafvLBba7
MPSBlpw5V/N3vTlVe0SB0Rzx+OFHzSNpk0ta2h1b1iW2JjdDNs5zUv8uDFL16IlbZ87xJwRtUmG6
ULR5X2W8R08aMxuR7Q5VJXB0ePi6oWChNGY8j142/QyifPykJHkTlpnXT6nhVXe19p1tLy2Ob0SQ
sz+iHN0TPTgtQT4uDe/3n8ipwouio011F42KeazUQbspgAZWSJpD7nLCgotNlhzw9Tx4xkeCweDP
wC0+MwKXd3r0HqgyoPASPpel1374zt2Q1ZEviqvaZX9tTCZw4bRLfOg9/gyRhNDe2IOBsmbvl54p
wb39xQz+RcDqslH0aWkcXtsK/SD1Cq7dzIm+KtPR28t0EM9J3XWrqm/sj0FDMu7fPmZcbAg/6Jgt
VrfXptAfVfQpNny7HOGcEC7dk+UA/tUmSnU7U//Esq+zzzTIkzNPWb15yghikeTQqkWuSkzD4S8l
IN3P5hlBpx0m9hUuFw4GMxsfttnRDX+QXbz/I0+MdiYVn1nFxpxnU2k5uqCIsTBUCCRbiA+7skuy
begE2Xqe2F/C5lWBCUvGYZX0OIM7nEdqjjQIPKMHX9TFbka6e2VOPWIl4hpp+1gOO+L3b/LEQ2EJ
ZPZDlUID4FjpNyYD+QXWRMz2UGEST6mVi/ImSuydqM2f719rGcaHwxxNtrMMcjQwSIeXmvMfb12z
tzTaymW6yeVw7YPbMuC+GL7a2iTtWevOd8KXfl4S4+1I+EBC20IaZ0r1b2+CF0KZ3qeKKDlJHN0E
WjvAIIvKJPZD2d0URq5JjyEk6dbnjBHuIaQYzkaDHslWGC68nyQe+eWZp36i0OqJRfxEtqOLrtla
XssfjyIGD1m9+hiGpAGcnwHghA/jkZ6bevd5VFLVBq58EZa1tyJZT28IiK13dR8MBC0kw5cBN8e2
r9rgzIf5djgs90XLCUmUQBBzNBs01uTbumM4JFmebaYZXYNLks82DD1jn83ADd4fEm9nPtSt9Bmw
kaB0paN6+Bw6YxA1o4+GOTKoF017ahV3Hbw8aJycAULNdjpJF0aI9KzxzMWXv/xwPC6SHzwCjANF
6/DoJag+SewKPOY6JtXkooFFtIbS6J4ZcCceKeONkY9TBgPlG32dUjC+F8EhIFrnU4qa+mNDCDgE
xbm9hMZFsND7z/Rto4IlREFyoAVG5ea4eZDaY40xnTWsr5vwTgLP2ZCjQho3KSVnhsuJS7n02PB9
Ls428Wo1+2MYD7nVmB386TXy2nkzd2CmJyQzq7kOpnOz6YkPF3Op8tnQ0pPmhx0OldDFgUb8A6vy
FOUQGYvqJXLyjFQ4WXgfImjXI4mOY3sDzVWAdLJ+W6DnN0grIXDGHNTTvkwvHGDkK2h081a5QbBT
vbPkgqXueJWhfj1zzycfj2W76H6Rm9JePbzlwZ9QgIZ8TRSokl8Vu3vqKEW/i8U8X77/0t/OKDSj
F2MUCkM+YbaOR9fCOQeFb8nHWSLa7po+bb1NV9bTzyRqyK721JB9KRQSpKtkckLaSFYcDd9qK0q7
bTM3NTGfOUqwDZHhs3VfEarln9lqLO71ww8OrYTH1MuBHesIGtzDewT40QaZWFJeaQfqlzBekLwj
Tg4C8ahTTwRVEjb4Le4IFftE+rA9baxWqJe85TveIIhxdnVVl3j+qrof2TOWLUztKQrvxEK8W1dM
NNOaOuuykQVFWhIpWZN32XUhsUyDD01IsI3aDp4fD5cC867asIOv2tt2snrrzMfxup4dzC8ucSaM
VGzUy+76eH4JgpwzKfCXdcNFL0ajNqYNrJ70KwUGkiwBfObJNuDDSjcl3ZthU+E5CXdIAvUHfD2T
vmlnMi9Jr5obeROnMjBwAI/Tox0n+ofrJjM4Q9+Zy7XqeN8r9ln9V+hJFoUEElgySKFxRIaliKPH
90fbm5mTX4Z91udD5H/u8aaxDoMsZVcZgdDgOOc30l1XjR7PKCHfbqAWmIHLaGFzzH5xsZz/uUry
qLzYBA2zTvqguklywHRAWnQLGjAnLzuePWN+0g0h4us4LvJ9A765J66pIl6hoo+5jgrpG5xpaN1s
6AEm7u3gEblwRsP09mngeUMaS3fSApdzLNMZS58NHiIkXEiVWNdOSnhZEavt3z5zvm7mPg9X1/L5
HK1WHO1HpzfRMxkx4SQGakixbtzaq9bvX2d5qIejFimIi0maactdjiWHD93g/7faXBFFRKGO6CF6
HsBBp63Ou6K8SMJJXQ+NaSM/npz2qpGMy937d/BmU4BDgOeJOxvZk3ij5BmJ5LHrmTtwrNLYtcTe
rFycZjcUOFMaGhQxttzauLbLwD5z6TeLNZcGswHLlv7G0nk//PETDfZexKS8DW3ebkhFGj7EdRk8
MOuY9xM2lTMP+8TQWc6a7mKfgnbgHT3sgM+8SLI0WRNlIy6nzPmpsdtv3n+erxq6w1e6+Lc58yzW
zGXvffirINmZXaaHZB2rXL6kUE1T+L5L/b5hqxBtwTKH6aY1Iow2seiLYTvjHCXggG4CFaT6mnLZ
cFfGbf/DcMyMjFXahZAknbLf0z8g8MZV0/fAiHrmgbKldt5a4/yAco2gVNcl88CC8NqTTFHarwhJ
9+tUmb6xpZg0OJuZb0qtIcqOBOuKNqemJt2yJ5ylAreQIYWks18YxmOM+i/45WV2PewxzKhwBxXJ
9rd0XQNMvOiDsw1BRAWSNCfv5i3l5dwB5heGzo7VfepW6K3UC8m+sAGbqrLuOX2M5aeSIs//Ye88
luxGzm39KifOHB1AwiQwOHcAbGxfnmUniGIVCe9NAnj6++2mdCXyqLtDMw2uIsRQUF1d2wCJ36y1
vuU0i3xFYz5PQxvOJdZuVtdzAc8CMkxFCnTcv6xosIxNEjf2vMkSKIV8okznd0O+Esaar2Z9o2kR
MSnT0rOS6rlZ7mLUVaaPgbv58HC+RPtE4IJ5JXI4OdiyGYguTZK1+3Fa/FvxO38YqvPPmTr/509D
ev4Do08uLer/i5m4pPv8LbXn+r0ktcdHZfXe/Rx9cvmJH8knwv3tIjcy2dcx9aIa5377EbwjxG+m
zV14KS+5F2l+/pF8Yv3GOSQMrDGXehq16j+ST4zfBLUMP8UDgGwUBhl/zx26/XEDEln0h75d1H2/
nL10XQSS0ALgSscHIX+5US2VRooeD9JnHGfYvC7UXfxgK7vMmtSdlmMvaFBggACQlvONgg8WdW6O
pQG3tM+eHRfFaAhLJr/urDTqA6S1WbUhQdOIgkwM64vBDgZtRIeKBE7GJAib468lbgZb1GQ0zh3+
oyIiBtkkmZOsvNgaNpF7QRuwMnHvGElLvI+zYCYVdQQj+Gw0gbeaXgwlzODLIUNxfsqSJTpHTUPK
bipx6AfcbVI/SBz7i59H3wTJ6f6Yxw1en7yF1aqq56kkWULaZAmVN4k9vGhr5M/KvdJsCDKE0Huc
yEy4WWKOgQ2dXcRzGIkyTJp5TwngM97f88+B2cWMyJzeBiTpEqiqUWEMtzNC56+2eOq82p58PRFX
GUHjmBOCJupCyo89qdPv7SCvaSI2lZudWNbAPpkJOSTXhfVRyJobsKFU8DubsGdnZMzkks6Yf/ua
3GH+CNtYdp2fuLqafBrpcLXWTURsdNNRtI7mC3Dn7VKVh661qnlbsidERLwZ3HU/p2S+FYn9JtrZ
ey0IzdumQ4ZsHbf8jKi/Jo7W0dz4mcTw+MVgEgg41Cy0b0osUGsMkuavpo7kV3K/MtTUujCgRpjd
SqhGQqHtN02JaMab9PwxBfJ+nbka68I0Nq3zQtzebqgaeSpys8D6AvFc5VM3sQBO0vvBAXybQvZd
Njm+QMdvejTuGOimZtsZqkNZWZKEuUl7M72PvYYkPhaj6Qn4E1HDpNUBuBnKO90Zly24AH2rFmIq
9W5+UBOZLxuJDuW7nno5qu0pwr9cxWBEOEdD1L7V9yVR5Ykrn2g6FhkBZbC3ce1qOgwSW2rbkyPS
V33ysQwV3FrNZqc2iTK/iQE3hHHUfMQs4KiFo5HdG9wnr7Xkto9KlsCeUS7uUc71DPR8RjjMKKBN
yS0c1EReZh3VnwOhqi+JGppn0WEZ3asuilffUKZHFm+mAD7VPV+w5xjdJzGj3dO8esWz3gx0pqzb
7dt5arGerAhV38gA75+7pbS/LhW/2if2bCH3MOsr4joy0rbafBDopvTWhm6ZLXbQoIf4MNH1cI3x
3HhcvHIygrKUzKWjIum/9jFb1iBZYpWGWdSJGnkVXPJt4ZCQGaSNp87Erjo9QBFr7f3ektjbRDN3
515ZkR4UPYq/YNKXhRTCRkzJuS6s8hsYBfUhzU5PrlEe1B0SntyAgcBEbtfqqDL4SrVm3CWuVYCk
7ggS38s2BidZLeTvQ7q2ou4094v5wtXDm+R4+n0sYMM0mOmV/JQYPZI58TPX56Ics/SA4crpD/Ug
c/cKkY0dVPaaG3fF2MEyj3KYGax/NBdEn+wVch9oBxp5gUj+zmsGsn6n5oEVvhF16BcSgkIjsMkE
KG7KTtescIZSFW2gp0ZQVTJB9CT53MhCmEoS9l0VClJT0puIkioo3/2mTDyTjfus4uQ6NrivN3xU
rWQo2Zv7zOS6O1pGQwyiVeuXFF6R6mFjeZdZleOOdCe5dLudZWqz2o5YXCcoiKPpbEsMMU2YkHfd
hKClo/k5SXp1kyJnNsJiKWmDOWKdOvSsTjf37grpcWOoYQZRRsbkh7EOHSzLsQFwaC3Udix/q37Y
qIKghCDDO1+jCqu8FqJe7w6HZowGI/AKFG/bevbki1eDw96jbYC31yk36rdtW0zGAePvChcpSloy
3LzKxsri2hqT+YXR5FHTo0qdSzQQRRjBq97FY++OtzMpnNdLvTAoJHxliEP8RXG9d5TSFVJeirpt
1w5QDSixGhGKyYyMHQ8EtoVpqhcCUHKs4HYhD27O8zCk39bW6XowJ32z3LCSLJ2znISRhEAMsoM+
zbPOrLoEZifjxrVCc/IcGz3f7JEc3OVqOCjCbt9BeU/nqFXQEYRXjMcyLhwTN5uZWT4/OBkkOveI
ktaZjOWmqYkGRWDBPdnrQzoHQ0ew6UHz9BHfHYsmVILOjCSNRFHrrasyKw6zeNKLDXknHRLgamZV
nE3OaSSroqZqzp2z6u0i2+hREo0+T3WguJpBwbtZp5kM3Fh0QHFAQgCatTlc+8DjwcPfADxvNu0s
h3lrukrIQCWde8G2klfm957Zvy2jRGbiNZHCIp9maNzdLMrlhqhjw2KgAPzOh9WUQDYiBIgky8iB
6SLrVsJ5L9b6s+zb6etoEgrNZGp0Lo7GiAGDNzbf+ja+qLrYUS2sHKdo3FgERvcGATLM9kOm0pTO
qFr0h9w2R5g6RVHuR2p0c9OZxXImXl09W6CGXF8MxFAYfVazxVfiq02mNEqQSAH8bJSRAjuL+1Mx
9X0BpSyqil1Zl2m6cy1bu1tEucJNjuv41ZZPGvjeQAOQwiM36sndcCdrfuQBZZIAG+OQZboVex8W
qEaL3M5huVkWbSiDZFToeTmZI9Az0saQVYzQJ/iEnQfZWOaHWQ9QVIWyh3EDyrX5cCtMc2HUdrW5
KyPQCL7SIzTfkBz0QwLQdQ3KuSS8GlKhJB1BOaB1YBESYema3+1ImZ+WjGkAUF+Zb0KZdhYObF9g
lC3OZEHgSRRnn25YJXgD1/geK9p632wm8oWZLeSQgldcY7g9BlSgrt0Smr7mtbyve3RFvrfm/Qcm
htHxpRr5/obWmUAi1TrfkukInke6R6mC5JYEPRf8xiCL4t7s0NEgQyggSRHaUrNO7wcypzFfQE0E
mwUSRJSXYNq+mtve71bDOk6NCaAVClDsBK2bq+3SSBcF9oTYcqPMur1LYGnAZh2z5I2b1vtc+1VB
p1udKPLtxUVAncXJRBniqCnbNiKZ7wvdqu6G1IQA7tFV8oYgnIdAZgaDmsWNlnDlgXkE5UP1ASLK
AJlCLwb2us46LuISej1TvX61kC4Q6ex7/Sq+gi8kS5o/B0RmUpNBUXaQGTE1p9aPjv3/N1b//fvu
9487q4eint7znzur33/kb62V+A2JPiOGyyrZung+/95aGc5vLsMUHNYMQQ32rgxB/h4q6f3mGCaD
RAPrMS7Ni0u0r8ch+Z//tuRvTIsJYb6sTvkZ5l2/tFJ/1lrxg7+MWnhBhP7xEkjhYl3Ba/x5CNL3
S84NQE581GEqfMVWLRG2QVTRQ20y1px05g6da4xzkNkXkrNPTtXYR+GzkdNY71WaA4BeiJIGRlMI
d4eiOHsD/EvEE3G8r6B3R5xxhvcSY497Ao5mBp2+frEvZM/SXsZNPzfll1Xr7B3VJVgIU+bf0PRk
p4lj4UXJab2H8EXvMcXnEtnhXm9z2BvdVH0IixpKVfP01Ewop9yWMxKYpHZuMkynviv7dmtLVe6F
viTBwt14tIbqa6c/XVLN8/itSOQ2zawPReKAl98m1lPDfPquXqc2tM1yOqxxD3pCWZ9NbJYPUHnm
GwVPftx0tRiuZWPYX2NUMvejJDlYZonzYqPq1QKglNGuq4xlj9zTQVkWQ+KcnIHQBu5XlhXDsTFd
Avs8RTHFramPmQvL0GIN00Cb7WLE3B6E971CEPDiTcK6xq1rBBN8vHJWuwmhxhapEbnqwl2vqzV7
HGWjIWls42IKMYTMZ5Pd3alk5gRGKx82uIWS82j3Ed1HETi9/UFy+bgZlDHfVtKeryazrM5RLowg
si5yNCu9dc3G2AymPm91fB13KveeRBolYOJ09zSWPW+hwH7vxH1/BMg3bxqjPzolDCu9sz5pzJxD
2tEfuk71RaNpvwIS2vljPcw7NgPVeRZIkqny42e10joqh2Tq1umdxyy1X1s9tm+1IYoCrZXmucZG
tovSdPYVXvbGd6ve2iGN+oiAMfpERpr73F61o0jKKCTRrn4fyydkK6wyUQzeOdoorpQ5oDb1hu+N
J/D2Fc1o3JSEe24qpx6uZl5XqLVjv3Eo+k64TSiU0NsW9+4ljWaeyFuXJLjvphWXLWJ8vo9hHp4M
IiyeZuoxwswW/Zlz+JHpHJQKWcanqerbY4PVYitseugY8FZzgZCVrdADV3FYN3Y3YESZhTpGqhZb
B6PIW8PCctcnZGqR7qdfrTxmQ5MV0G4CxhdaqINvstptrxBhZhCh2owMfy2bX8mHRTJmFAwKK4l4
FJuKsZkG+AT8CCIL3DyH0hwo6Uzd2kfLIPdFiqgMaIm86bzZYd7BfuapstYlyDu1oFAvl1DQFGzi
Wcjj6GlOoDVrE2JKiEAqxFzRWb+cxCTaba553ceAKt4fGjSI7FqNRys2u0MU8Xz3sSUCdS0a42Do
nblli/2q5AASYKjA3xWtHhZxdj+TVco0gpXVJ1fPu5dpud+jDzkmqq43l6AJP0MrGeiKqr5v1mqX
WPRrvV7H23l13jD3X5w4i+aFaBp4+Auq/BJd3QmhpHdQNpJ4W7YlMqvVofS0JCdQrpF1mKz9TaWa
7oGaazpC7qVcqvMsFOk0EY5vladIWBnUSsP74mSqPZkxWW/sgiUfE7prqkoB8UFh5hSAYfaVGq33
pGK5V5vwwrw57oLC6KFKJeDY0dSLBwgEggLUOuPVBZfnpK9sH+77On/VGC2HTZ2La2lpzRkqVnLQ
8vhhXdYlbBznJsF0EeBQqfyCW9oXjH2ZDU3jpkBViOXeHTYI+OlbNBXzemq+wVrlZ4JdmNDElvxq
5cvyOPdzCrfbkg9V31/o5jr69Igoq2xUym95EJ270rO4J4aYefLC6Vs3pPstjn7L6PlrKvaWpfXh
IsVWG623WNs7Tgk5Ei0PHb61ZRP0VYtRcW3LRDFWGfM9eTVE/VVaqt0LxsQ3pst4RDXmIddwNkiP
9dnUjWjh4mGTp0Crkg7F4dSo7tAhsqa+Uc8a3IVQ18sgtTNQXZFt+6SRBF2c3WJWZO8ntY0p8ukU
G6I6jA6m5HGoBFk6/YPlpjdEMmKDtycR4sAtr8dcm27VmMbPejQ04Si0t75lTgTaxb1lJ2ki+azC
dIpeKlseWqGGPXMT7wj/Zo+06qjbYniQawYbJh+B5sqDHNrtEGv6SSL03iKpWJpQBwuyiZe23hIi
cGRM/50c0ltb5HnI1iFiDBC/6wQmhJqhYHekbXOEvNpuZGmPfte56wfkK3hlPfcpDBhm9wkeVMfO
z0Cjh4RG1UFCzD7BbpfmO2v916S5IO60UnzRKrTIeoHrapjVt5R1N1YfI9lPyK/2q9Ds19RJ3XPf
JDLULq4Fq7VOE/iysI4YSSFzJV8MYMGx5lF+yFzZbuM1b89uM17NDG2OssRPaBp33GRbw0lUHog0
xwq+XhskO96MNA4enFgjrOl4D8tKwCgWEaAI7uQWu3myRgBRDX6ntKiT7x6M60fbMJt9YSm1k6up
X9eqeKt7Ye5iPZYHp1fmwUm67ygSi62beF3jz17tglKLrAsRTQ96Gu+T5vbarh9kb/m6ZKcTaZF9
3662dR3T3d0iUJFA6+AmQ24p7+0h13eq9JzjuA7RVcmIm1kAUWPrUtSnhKXIQUvRxc6qH/yyy7Bc
TuC77JrGc1kynnYD0wmEnKm1PnpxCnbBdZv+m+UuFyjm0opN16olkDwnvuaRLX1Mu9bRuziJikob
nrJ1HG/xYzOHHBb1WSFHzRGEWvEp04v4qsxyEEUaRb2azlIU5tYqnT2qOH1bFHp70NlRbaWgR82S
B/pL6xMZHR8sj+xDgZnlPJnDFEKnZlCsAxzt+PClXxSOgw5Ai25mRmz7liJrk2gCziDcwLdeWyn1
3INwPTZCywlPAc4hbeu0+hardGA20DRyPTrm6Xhos2rfARMZXSGCduXwVpqJ6+SCA0VNlHIUHOup
sXBlzD32SnOT5mNxrt0SJQOjtHy8oNKi5m6ZHHk3Rk65nWnDtijUPjRiO6Nm9km589EC3C7DKcVU
SerizmwufsD4FV+ZGdqXHMoU2G884zfTltNgaxB8uZB3o909G/l6hekEr1cJIFdntLKoLqDfAgc0
vGPtEww4Jm3Hzpd/N5k5Oqm5mnUolpXgdYn32/M+EsOTmyTjIuYe2aagajdaR6AeQCN2eOprq70N
TUUfLhIDzwiPMtIiOig13nK/LPa9G3VbZ+aTnHvD3BaZdc7G/HGK8SDC1P3iJi7EY0nVFdcndyma
XVrdeJDJgnq14QshkVrqssNly7ZsWHQclPH02TGj3JhMZsnbqRg5A3dcTHcTS2pwPNPlQRPRRz15
T7ZzJM/rqqT09omPzEIEMvcdKVZaN53MNiNFhM85KgaTm4aDBjGizzSNkbmJZ6bxyEFfCDeyYgM4
utwbGanZK/3ETZQMn4maT3MyTIzGSydUMnkaLDPM9fHNrMD6DcUnRtfvEZEUWKz2kNFbyD6ozdKL
3SVfzI1pp3cRk/IAfHx51nRAjOZE8TtO45lkGW9j6OXRisU2GR0Ls8GYhtB3hmPBl+87ue0+eHzf
dASshhwz38bTc2IS59YYRvu0LvF2StLr2CYLd0Y8cAlL5gldPEIUB6jetE+xFCiCNtPMmbrY5XDH
oBTbTnwY2O8ejTabbzSmOmxNOTpxHHnNV20wvwCM1vBSGim8LQ8XdHWEZHTJUNx3XfulsVM8S4OL
1QnG0JwV2XVlV91RMyp7vyQx4zauPO+laSva+VIT34s1s98KAtIxJzHPLo9U/Hyp9cBO5cKodQSr
2eY651Kkv4B+SABvijEphhtqM9n6NoHi2cZjWwR1y5WOkmJrtnINFzhhFHCVdq06EIXkyX7l3R2R
SV2VE6Zn6fTTjQ5n8pGkbYImcRJdy86OKIxWN2zhdwc5/9pN53a2n5dj/2xkvQqkN92UxmhsYVvX
O3bG2on4OOSSq0dYuhc7j27OvIvipdmJWtbh0NwvCJow0XDYMSWB0NJneMkZuEJsfCfJhlW3y2Al
3666s5xd1fj9MgQkBFzXUXpsECK4ZLClx95Nd2zzX5duqG9wGOONyScEzZfTCU7dNldxOCjQiUgd
Tr01tdukaw2SESwHthAjosqct9x3V4sc33J9Ip8QIwocRR56umUepqwY9oxyssPYurc8BoTPLu40
qKEOCxRlz1Z0iXdv1bdqZC/H7E3HdhsdJwUxvOw05asYw1GJf2yHUf4qSfv7oS2yLZ2kw+3cWNwn
6Usx4eFeGYczW+2im0kfnJd+uTBPOVI3UrP6MNGGr6zCCEA3YRTlhSm3Hlt/RoBfrKJ8qnSs34Xn
fGeC/yDq/J4n4gaupIUzUB5ch1yCTjj6Y8F17pOMx31cLEsQqZIHr+URka14nSRRAcgc1rtS4YyV
VfEuYnw0Ilk0VokORYQLz1hPV/HBRndX0cmDFy6wXNo7ciaOVc7cDGwgrDK3icPYbspndIyhJLXr
2Ns29qQRspvmcrhm8klggici1z7mIN7bwjsnAgfv6JnzoTEwBcuVg3VNtPtpcZh62/ZV4cqQAyy6
KDQcfylg+Q2RfMVvb/C8cYqrriYjf0rFxyDGJ4qjm7HUo1u5rnfCTqFRWK8iay2m1FRApS02rhtF
VCaZsUsM/dliUeEXVkVt7ooobNnF0g7VT3gPkGwkiX5lOunFGi2KHWVn881Ny+WIsk7xITICbmyg
rMgSx88xMzCjc5uybuy9wj0QDJ+91K47XNmS8CDZIof0p5XlYdYs8r0qV7HrHGuq6Ijy4iiyMmLt
O5nPMJoW33ZS7ZRmGaTqxAZlHAOzrs143S1J6R26bm0excg9FpW9OXIZzjnGPEmRuUzg3JNsIRzX
Q/BSaoWytqOXviSQD88jWENKNaKtS/5clmunNYG7EVf2pSnHj3Huy0Oc1eWxrYUd5A3SwwmjADX8
1AVAnohITcho0FLLOpDMITcScvSd0KPa1/NaP3DqpV8q28m2dHnatbey8GOjKFsg4FZ/PZiiymCs
ae8qyoe7cQDNPViD/V0r6fvydTGuvMybv7R9XO1hdOLEse21wkA8wzC3s/Y5nWZ9P+hrfuBmnG64
oYQViKW8eJmNEqy1VUYPBmpBQoMgWIcOZtx7BUPhbewdne6rA1uViIyrrNfua69dTy7tQCB6+vqu
gWFolmwoLqH521iP9B2yOpbUdVpsUU5lEatkwF2eKCgeO4et7WzUp0IjTY7BrPOVKBx5MkYAZXyK
mK0TeSGx9hO/dO25ESfTLMKxXXmMQ5Av07BxWWP5uH3mjeu41a6MzTRE4OmeQKG4elBO7Cx7Taar
T0YwJEnIhTed6IqQ2bRr+z36ynOR2s6rs5T6VRcPuJsnu9jINm+PeYwEsCuN/gCYUfI8yqMtKSPZ
o2PF7y3zu7tZLu+2xgSwtqS2a72kO9hRbG6wO+LrSziucgIpLl+hFRJPTfVXb5x4BEtcXpVUKCw3
L4hcEMU1QBFS7UVJi++s2xx/6mAnX8hYZpafJ5tmHo1Pe5TukUKfDHFpr/tUa7HcNE2zI2NNPzCz
Nl+rlkTgCquIXrHR1GKTypJ5mnbLnnvw2PCXCQu5Pt1DlvU+ar1uMJh22tdmXAhbrMW4c7qkSUIc
FeLRXQb7oZLrt0zzOK0kxvSqis37VWeYNDGhCdTcxbdaxIiBp72G9cDt9q2cJxzEqr2zRCOfOV2K
Z2+y0y9xEslr1KnJrha9eR+NMWdAYWgMLxFgHdbUKJ6q1rkWVoy0bJgrtW5KFamHvLCo6FwUKB7l
lZgr9l5ZeW3MjflsAvW+mt2WnSaKEzqwOsr0gwW57GY2LSVDK17yc16PnQywjGQ7CdD4Ntbn+t5i
asNYwC7GV1Vb2kUKascvisfWxYrNECFxMjsPbFfTDcZMZixCEvmHUwFw5Ify/t/aDfypnOon4dUf
yrP+A0VXl7SjP14NbN+7+tt/Hfrivfrs/5l5dvmxH+sBzfntoo/FA8EiAJ3jxWT5Q3mlyd/Iw3WI
qyCJCxviRXP5t/WAgyjLw67FX9qkaukSvdTf1gOOwf/FUsBDJHWJ/0Tv/u+sB34WvbIUQPOlmyRC
uxfJMcrTn5cDWc2myRorC7VS2sO194yD1cVfosuTf5qW6OB1aR+KcV1pgTR7J9wsvc6iQhzTLK+2
Rqc2buMkD7GeW/s1Ta4JthnOhOrkdyzBb//pw/2bbuy/qrG8rdNq6P/nv38h+Px4tXwuHLYkgWEe
+kUXrS7JQzXpyMHMMuKJ1alx0V127hf6Z0cxx21QZ2XeQRA5zDLaGtt71nDlzDIwMw5DmvZ9iCus
JAfJdPesOkyUR8VAlILHLs+3U0oQ5o7at3zOhmud8eF11sJBbxYWFT5jwfUucYS2GTn8Hho3YtRn
eReiaBaVdMf0XZ99zFEOwcn7xlR7vk9ae8xQE2n5rSGQnaSFbERQdVHx5gG/Tf/CAvNLrtjlE+K/
lHaXsDmynX/NZh0UjiqbuXMQ12ieRq8/J3k9nSdqr36fKB1MR4Mwza9d5ippLEqdp0ii7pvmMgil
yKZF5h8IC9YpRkholLhLSbJlg2zb5WaxsJf/+Xf6uz/jHxrd31+xzfSF/2HqqGt+lf6hPewZddk8
gM1Yexg4/A86pOOPAVNH5xN7khyJcooeOdxsHiZmFO9ZZn+3onowgzZZaCdISruS2RgjFItbVHrK
1JcnvTWHpwjAL4jaKFe9P0R9cj81/Xw3T+M44/tcWL0u08J6QnoRra85Z29rlhNDUUQFCf9II9kD
sz2BfZaYyefIKHkKsski5lFXFfBhQv9ZHc9zc7eqYQgjpEEUuyRbsCiWyRdZqYgsGVBfk8PYaUhl
806YCXtre83EZvWacV/hApuDuXS110SM3X4x3P6zL2hkh5kNfzAyAFg20+p4Vwg5tVvlyeamLhey
LVjAp3d//nVcDqp/UsH/+DpcBD6kWEJh5A3+fCBobdl1kQ6oU5ltuutkdFGFZXwkZgH7M2C67eSh
uvRuWuW4YWUwCJTjaN1nyizIUNAc30ETM1nddJtS9lshhBHjS4tNafUL4gluKLY9Vm7mgK3eVXF2
5S0NFrd2Rb8UKqNZrsao3jdJ1Sm/a1K+JN2KCPzo8eoqYzovUZ8nAY89ix/SMEm0yPjCJMk5pcEW
PxFYt5KQR5eBhDBOroDvrAkD1Dx7IG3MdP05Yp9p6khH/B6lRc6bWkjDh6ixnKmcAFxcvFGs5AGU
J6YemjriwrwX5UkDaHolR3ilW1GI5nrVZn0zTIo8BqVmokDnoWDZAMnhnJAU0gQjaay3qXButN6d
N2TGjMm+ze/E2FK+e2vCzo1BRdVE8pkSzu63kMmSh86dO4o4mgDWHWMZGHZzA/s5e3XaYj5bpVnc
i9XD8fMX3/2/+OqBiyAbcglZdH7Ndi3Emju6MYhgLLi4yCXSz7npOdet4+m7VV3YBHbRf61XOqM/
/82/mLh+XHXYonBGEylLxuPFQPVPfroyhtuEV0UEvWjq0Naa+TXDQXrqbHFiF1QcAMO2OxsaMjce
Vi9PazYiHZMrWJsWEXVcKgCUq7/wt4h/cTOQEIBL0pC8c8Lyf35ZxmzVs1sQG+bBoUG6Jqdd1vSd
j75+9FdklluzMZ0A4AsDNlwOjHnj4hH62xCQ88+Uypz03dhFF7WOqR+1VDqE20XxWenFjO6wQonj
eW3Q9vb8F+eqFP/723QuPl9cv+BWTfOXG3kZrbLLE49Nr2ZlZ6fKFobBZBtV+yg3HipGeAAgss57
0YuSSXOWdzd503xPyoyxR24nE4kaapSZX+DO4c+y1G+snLEYA026/YyE4etFb9tjifEK25niCeMj
lWvDzjDGcEnX/hq9UbtBl9UwrHWL58KWS2B4yghVbUTcLo3enGoAj59CnxAKJ/OqTn2n3WSRulkd
BioBoov0C9MT1lI6rJKbkvv6VRnGiqcja+arkSEU0JVxhuBtgVAtivkaDxJXrs5yg8PKr9lPnjSH
4ERfU557wtvFEI4KId32bgY6Luekssx+eRGDmzwUUWa8lKlxoQKKZCIIz1nNeytHhMlwbD4U6+Kc
kco9tg5jZLkUzCmX3tlEvz83pgVLw1/clv/qmS65xRzBmP1S/fySAUkaaJUb/Ccwkcl/EaNh7Yuq
QqBQIQO47DwC+sssABTjnFq8cVtDTwBuxGu7S8ex3hal/r4MRrZN2sTyu9JC/liwKmuaZdj8+Y1s
Xl7LL09zScQBjjvc1Lr9+1X5TzdyH6OuJPGHx8dU5s9ta7onjXGpGVvGFvyMA8bBM3e6UxvhiKIu
QJ/12k65OnquynZiBS2AUsoMBo0wcVybgmns1J5Ww/WrPmbzRjghYAR6z17S3kKJ7+6bJNPw4vn2
az7V2TWAhmRXyhFbHM7Dv/oyLrf8T2/QIskDSozB73Yx55s/HwkaC3G3bBVv0MjFbd0YLiuHlSnx
PHgsUXNCaRlO8Mhi6+GjdklDxwGXjvteRzDmfBJygob3zz/1XyCbHJ+8KNAuPEgviQtwB35+UY1b
RpXulEZgIIW8tSRGJm0hi8+Q0yF3jWKfwjP1B/fFQbFLwX+cR+X9hYPs8jt++WAwiqA00jGFmEh9
f34NaZqh1EUfhfRBfSA/c/aTh9q0FPFf2Q7N/3UsW1xYiKSgUtFS0bj8/KtQV2caQU4GuZFzcYsm
1nvijVF/Yw3dMS/U3tKVihumi93c9qLq32ppxk+G48TdJppZLqNP106CYLLBl15hfKXBZmk8xCno
OGtipw2kz1/LYt1ltYlOtMaSku1Kzswr4VARdWZvNT7JrEwS8rp7r6COodHU0/bIZnR2Q8vMbv78
S/7dNfvLB3xRhAkc57iEnV8jCmjiJtZdrY5xWBs2FVmc+AQR2KjEXR/HxWK4HEt138HYO6xZjGQE
pftNPSF9wJDV8o+jkbkqL7kkSK2q5aEFyBv7zmJoX1HR9w+G1pxIeqy/lB0yAZQzU237TNe699aC
CU/dYG+JjKwxVhQ5xbZN3poiPdQIEUAhSGwRTaEM94IsSdWNWa7Np+o07VP3yvQ1rh33pVC5ewKY
KL+qwaKqJl/WPuetuPhM6tHBWXcxMfRJfkDszVoLMs9o4V17xY9YvDSzgQbbqx/p0iZjh3S43llG
xm/SyeyFM5P+uKT/rbHGHw4rfhpp/Onw4z9wrOFxbv/xWGOXfu3ei+H/sndey3Gj6ZZ9lXkBKOBN
xMy5gEtPT6bIGwSNCO89nn4WUlK3Sh3d07o8Z7qjuqKqKJJJ5g/gM3uv/dr8OtJYP+XHSEP7sia1
Qq6Alq9xGa4X4I+ZBh+ihoYfpBEQQB230uh/DDUU/QvECW5SZAriDjfW1uPHUGP9EC0rWYcS8hdE
j9IfDTX4rL/ejAjrVjG6ra8QrhXt8Foc/fIYCpYwYllZfkqSHe2WXfWQ30lf1z4fyTgaY1f3PtJ9
vseQf5S2fW2Xm3GTbo2DdZi/acfhA/fATXtVPGQ74Tr7SD4Q6m+zByJxjPfxCQZh/dp6olPsZqf2
rK3sVLtwSx16WHYDi1FQZDZK433m1rf1Xn+NbtTPeIv05yi/WpHbZ1u0T/JT89Ad2z1GX8+67tzM
L1wq2136JN9Wx9ELbpOd4pd3skP89c3s1bcwcsreNR9yL96S3235xXV5Oz6OtLKR3d4uR3MzHfun
blffCdfKu7xXncgfN91R36RXml9vArfbQgLYG37k6J/JTbnnVV4pB2MbPOV3TCetd/MTFX9owj52
YCLqNsvaWrczbDT7eo+jn3luc2352lZ8DKdrVG/WzVt/ivc5Xza8im7mvXU9P/ErPPIzfMpe4Qe7
xY73uiN62qG4RglhV352Tx2z4+p1Iqd1HtiieLlXHcW9cozcwRF95kgPjGz91MPT4aLB2LBzC/ym
96Kv2pbtrG/5NOjb/hTcEtJnC4fgxdhCubhfoLfcRhmITTvw0Uq2TtVhVnVT0Sv489GJGWv4lkkH
hQzqg7brHd0pfMpHXtd0nEcHHMRzdz8XrqI6WL60r8sx38a31aHeoLgC37vVXN1J+LmAFfNrSXbR
zvDzbbkJD/K+eGhfhKv8ZN7wHc5oZEASeNGOYhS7lZ9u4g2L1ztlW7d28hFajnBOD8P1uDE/51MD
ku9s3cFhPCuH7r65NnUsbJtlsFWRMbeD7Adp7FXsS57oVhse737/au7nfVc4LjCh/CBdC/ecT/xP
UXFNJqDhS3Z54vNdlhx26OuHjDraN3hHNplbPWMasutbGnUAtDjyrvilEQ2uu9M2QookutLDFPhR
4QsYFPELHgd/dPrczt80d3LrTeSS+ROebnLHVp3yLvHp8H3Ehh9+98C+S3+SCyg2J6Tx5v6Ftg5Q
qBc4vcNA0RMggvIq6pf8tBwKv7sGdE2RjziN641jBF5yx9ZCla6JY7TT4ri26XbT+5L+tUfAjMCT
5wjs488sOOBw0Nm2K9tJOXX2zXvrG840edmB5YUDI9vtREd5HG7ne+0R0CLb+So/8N+01M7g3WVO
+967oFQfM+w6zrYpEeM7CER0zmJ2zGu34FGHi7pg5zLYo7XPROQYW/EdEoATc3ZFL4CwYs+v9X45
F9B42QF5sIzosPZoMR76mym1o8LTB36Mfb0rsJG9Zvv4WnuoCYrUt7NxH1wZ3Jc6HzrnUd10viJ+
0x5rT27d9rq/r1xINmhI2uvhNNsDaqGT9qT6ksNOFZaHDUuy8EuKbNwTCQMsypNYdQXUxolhK9EO
GuOI4SY96cuDWhnusFEemj2XsK0/irIj9WTG3A4DOz3wQxnCajs5lTfqh4ng0Zv8FvPcvo79aNoZ
2Sl7je+Fnb6xZL9AjryZPgV3dsTaO5elY9m0dumt4HFR7yKmqq3XKa/8fsWvbePK6ll3rcDJv1XN
WfBWYOimmtEPJfayVXVPNk9syYq3EVCVvjXQS8WBjaMONeszYzI798a72kHtIrl6dFAkyjZW1DYn
goUkMoZUOjNIcdLyJWKSw0J3dLPgPWCFp/jKfb9s84jtjt0Ne9CdT0RRS8/qwZBPxWOd7/Jzf44X
DbGPbW7RMYmNDcr21CAdeTH0jYEZ8SkFxK0/dalviWdW+OjjI0SMjog6BVdU4QKPtrCCbErdSXez
9crver5XIE9vx/vx3njiTCFldKar7k7EwFkhkbKbfXebuvfGDh41g4XCKU0fWVhkHkPrNgTkcW7P
4q2o2YMvyl4v+IndbXrB2SrYdx6FG8Sk2w/LXQG7opvBwDwJ6qtxEiEG9l/r6z7FQOVj0jlJ4V3h
K9dM0ibNLl6M/pHYT9DUxkaGNlwOgjO9A7LcIO5lR7yL3czp3Phu9GZPD9CznRKXAVn0wNf5CmXk
dlUMldj8cLy5QrRvQHOdZOukv6EitWM38QaLeL8d9w3Ud/RzZwXJm7Kp9cGTaq9kf4aF6TSusILe
yWvbGFzhKdPt/BlXm470MT/FX8XiK2vP7gVpDpavPjy2n0o3oaJ/15pH61pLD9jcrKMqbtzaw4pw
jeQdBujj4Hnje956OhJ6rkSbbHT1HC4fw2lFOVSV7ELAirzqNKBH2KQOx34yuLFiPg9ve79DpIKq
BDBXLN7wxCps/b017cUsntRY9fU0PwtAS0904ul9AFu7wmTsFehC7WTf7zB7OfWbeWdeMUOJ3e4E
cRxFm/zG37pTtp+PwbXm5G79Ntrajm/Fm1o5upcdTeaSDbf6aqfzdFFfol3/xvp4PPRvys24VQ9A
6LFZT6CGb8qjWbv111G7kba627uyz88KIUSCmLvhH2j4RUYcdhBx0EpS9bacVUbicc90Z6uZnkGu
NBGr8T5YWGtsO+08sjz46HfwqNHVGYJX5PtAdtPJL43NPtpzyDjNw0lFfkym7DZ2X81tNKGh83XT
H/V90N2I5T4bsWe6H2LjiOp3utQfleUPZc5f//svpfVlD4bhbCaeJer+a/OtXNEI7e9/6C+fg5fm
x/ddiQp/+RfqAcSXt/23Zr771vZZ93PPtv7Jf/eDPxgND3MFo+G97Itu/WohgSy/1tbSOkb45/X4
/lvTfpv/4RN+VOPyFxQbIhU1XaEMbktkZPGjGpfZPSrQ5RkNyGteNWXw3w1IIGMlUttIssbEZ1BB
/zQgWV/YLKrMDg2yOhg6/VExfhmI/Nq2GswE+BaWyksQTdJv/1qKJ0GfMkrGBNowNcAKLSDuxeRe
Vt6swnu2s7JIn8uFBhwqzWJhb5bMzq4JgWHUO04fbTrWz1MDzMuOhPQBwWBO4wjd4dyIPLmTMrOe
1dQybsw+kL+20qh/0iC/qhGM8csv/Y/O3f/MdvCy9/0X5++1+F+n1/nbb2eWI/PjCBpf1tROYhjZ
WjNxxrr2tyNofQHKhuoLstGa6KavOaM/zqAhcdCYV2nrAnxtFf/eEBriFwBYHOjvR/PnlXfz/WD9
KwPcbwwgyHCigu+N8aihrZlOv68W0MBDbRAEtBj6UuhOW87hLhkk1W91A5dCBlTEDgHmoZVE2ntV
h1ofH8RFdHN7AFuTbQVmfjP+XcWgbKg1ckCibswXW0DVQRKSYcVnAknwW5WxMb5kQCfor7qAddeU
iMA0JwlJt53IYS9Cc8S0yvZYtCu5Um50MZ4+pUO9oB+VshY7LC1qT3LjZmEAWduFWhWvybJySkSS
Z+47MNmdMYNpggogPuKiD/PNEFv5YRTEpXGVSJj9dqmJ4RGKdFS8vGmjPZar5B2P2A4GUJuDQ5nC
fTWpIFVmveqfyEcGbx+FNWYkck58FAlStims7sEq4hzRvYzJZ6qjrRqATyoEhNheIhmBj1ZPesU7
SLhF3vPQmutWfp2qpHvByVdtyxGIh9bl+fY/l2E37z7+D0bUfzmWOb52w+821L8NZSD8yCzjyObj
bi9y4v92CcriFxZYTORVpH0kkKs8H35cgZr5RYRDKlnyKqZglMMD4sdTQNO+EIKoQ+Pm+SFx6/4j
nQlD4L9MZJgMq6zP1vGwyi2C77TOdH+ZyKSTMReGmRjIvrXiM8zq4DkWhmJxUcVuSnZvH2kxUFv0
4WQ+B0uW9h42t+E0gFjQfSA9xkMGSoN2ZZBapgjMQBNvVqplo5pdHTmxUia42ZbcFD25SaTWlnsg
Dm476s1zKOtaD0KQ0f5+EmKWYk0/yLWXE6F0AauA8+lnsfThmQbyIcxi5JxyJknfllgJDpGYriWU
no3vjZHIvTeQ73itKQPtb6GN9c4izKT1BLOAkxZBjS/suJ3FyCMwqN5GpDzRk7UjKV5BniVf2aST
aK7qzMcROtdN5SnsmTW7iXTtdRrzikIxixIV3EMwZH6E4nqDzbRipP1VBgKTkB8zBPumtSp3yjRs
sLWeeMg0Gt1bGlVfgABGwQvhWEFBln3Tlr7VDwh4zEEcAvTLqrgPWpMurWzn4r40u4KXOlQB2oNe
F1jdDeYjgA5jcYZ2inR/rBPjuYP+FbmtldavC44UXq6WF3T0Zqx03B8i5JEcMt1ycR6MjzywydwJ
8zFq3aDHGOWWaskKLoXIs00DAiw8NTKNiAVfF3PrbDBH2wUH+CTUspYg+pam10ZpJNGuAzk8y0ho
G3uVL4as7qdWdfIOeXRZdzo9TlkkT8sSkmZS13HebEILLKYdLUQ6orgzxW4PooelLGkLKnOgLGKS
M6eSWDnBUhg7aqeeryKl4kePHnmPiwBNKbKPMHWGIe2vkGNE8qaWCypnHnP4mteUSs2vlqHfz8QO
VE7DT8mcIojhWUtyPjBraw0tdIumq5rtACbxq9WZhK9NhLIwl5IHym1hZl1UIVq2ZxW8pyvKbX8k
ngabCRUkr2GALTMyhzPmN4J3iq8qwy4OjVlObyo5wwSCqJ1A16WqES1Gr04E2ffB+uawf1UcuS+K
IxCYAFVw3KJoJGnlTH4zCd9lpqUfHBBWvzyw9Mc8T1Bdp+ZqPqhrXJseqvYOHy6+7m5IyWJXIYnw
yDAESD0lESSYFNBegowre+GsznXKxmdV5kCvHOkgqdN0RP1tnF5PYkqLXlpywSRlquZNRA4QiWSB
rOBSlpvoiYEtmpBEheRD0iqGV5wByvJUwXxelQhyDfBhbgHxCE3D/j/KZSPyQZJAKclVSeGZmowM
Uzlz+CtCtg62Xlvdy9TXyjkwUbS4irSoEbupJmhPipkOiS0pqZED0yekC7ubUai7MERnuUMnlyd+
i1lnjScjImaTJejer/GZ9vB1yd1g8dQuvOcSgVHoRpqgxpOYWYvmzLERji6QK1PfCCa1hVNZFoLP
Wsbcup+kKHhAv6mQHb6UY+TGVTzcmo1ZSvtYUDNtOzWTOt5PlZhKL3GhELVhCFnJ3CNDLYrVdmm/
NhwEUEBkXjAMaZQhRwGdNEifTLKtTawwbPLpJFveoGuseVpwG44yk4soENrBlTvyzo/9DIhikw+F
Gl0h8Yg/O32KBjtKrcHCrE6Mua3EqdJuBn0RnxALWaZnpVXynrbwWWjyAIK6hoIm/Y0wN/WlKZfw
Y+g75aPmyROy3h9MuCrcdCyUT6L4VHSySj43txCv0SV0hKaspmeJ3VpnIzVILJsZS3g2SDSqjz17
NMMrKq07F3mQzW6vNjDC4mlKSy+cComQXS0hlF7FV5F6pFDq4S0ycI+9WVV4QF6WNxZEJKM1o4Iv
d9KJTHYrU1tk7FGx8rCggG6dXpQADGWiQSJgmQxNukHYHew7gs4UTFFze65V5C7KmHaB15Q1T50u
KOnyA0lF79x2AvOLRutNwn5gbEmeEell7PcLMWxNn5H0hpPN+KT6nHTECoFCQs8gKfMu0CEsedoo
AUjGaV8aHCeSB7i71YZnWgOpOCbQMm6f0WQRoxXpqxG1IOko1tpR2gh0Wm8Nbv2GmwfcI7eRBYI5
oiXowBvFKSS7oay697apMUpMXb08CFIQPLSGabZbzI7PgkHOlJqjZ9xkGIn2SK/GN60vw0PPAlLh
YQWMzyZ8glsrlpOGR+wJ/FP+2RNLYW7EqJi3nRDhQAv4Fu8Vu5ZPguVEloaSaEQ7a8wGZooEDuHk
zxIEmBggphc8nwb8Fo7oV4393/gg4Ju4W0y9O5u1hMJiiKf+xlDVZvTSJRjPaSwQBBVgGuVG3KTa
xsh5X+wonjOsmgHbfZ6ycwlpSdeJMjOSqbcD/FWyS+PB2lbqBsaymXZf9tkUuvmQloEXaRlg1bqg
ZLdXze7zAFEKobUVRK9p2xPxVVa4MKHPWCW+VfabqjNUqLFtbkfLJz/P0BxwtVjWZk4GUz2ye09q
dy6ApbloFqfrCBBX6CHWn9ivwIUjWrIBw0mEXiDWTtwi53A0IULcF43BrDv/qY+/18dUr5dfxXew
5D8gMO8vbSqOtvLXUcnlk773qRKoFnJrTGYRKxWFyvdnm8pHVDAtIv8zGKIoFr3tz0mJ8mVVaEt0
tcoaf70W1j8nJcoXpJJ0sDICaoOdo/ona0uVL/SLggJJCXYIC8Kxjp7DoI/+TQTXJVoh6/R09JQz
p1mf4o1lzhMkIojmlMHWRo4UNFzJcE104kaq4x2ZPRUj4fQhS5gLF+O9BruK4L2oPjal9qRgQgSs
NffUptCmIqsG/zqAatBBFLIjCBCv1kPpRylPDkMIvmXyyL59UBKeI2RGTaLxaVQ8gYmP3JpWcTbC
rGK2yg5V76V7bu1bAagYMkyZSHo6PVNrn6uw3xX1C3eTkQtQz1lCBA/5IH/XQ/zRNObfmAL+ewOb
/06zQpbj/2JWeIy7qH8tfu8T+Zzv14C8Qok4X8xqdEU2L5Of79PCtU9E6CxDbJRgsIra368BTf9C
36YyCJCIL2Jz/0ufuF4DumGi1FhX+kiP/mBY85vgkpgDiyaRMSZSHOaZ4u/BASrkMYoPbMaGQfYc
oWY8agmHU+VXQDMduHgwWGeK8eGhmaYXGsLAEZfYwDlKbKXkzRKIRDdl6HAY2iSvvKXNjdVMK5hg
UwcAAF4f14N1U4Tk2x2mSRJmt2n16emXX/mPIdRfjAr/AF1SVX4EhmKoIODmyr/zrc0W9Sq268HV
xyWytvQmUb8xF6Iw9vWI0h36axZ/xHJjHQywl98AVrJkCusRGyhVIRzQhp5yBccsNStxuQofO9Be
N3qA/NdhWpph0peUNWI5ZJEUdlzoQH71eDdps5n6WLRkKPWmmYVcovpUb1u5m1kiiOIaLAZmF9Nz
XWZfg34U92M+NCxi2hEThNIArbuxwjF/gr3ECtZqycxzoqVuwFDg636vQCgMq9hoytwom4H3jIRH
RWj1AVeQfgvYyl5CzEce2SZ5Rv0+INjOBUXCA4d4hEQOAixZUjdhdROB68nwVqerH9oglMdvQeXV
dsqbfKTYNG91M0OmFBrKODB3ii0cuCXsPBudn9RudSsUWECZY3MsqE7MPeOFoNpILTgbchGz6sOM
jXpfL5Z2SBozd1KiAZsdmcrNc2IkjUpockj8jSDUNQ1mJLFm5fmwbOumh8GHrP9miDql9zNc5INL
9TRcmYtBYQUvnBJeFhZB96TMELHNA81gLjiHPctv7tPXeTygNx+sYvkIuob9PnQU5bOmQmv5IbLx
AYgPO7cMu/23UIYtizq4weQ6C8mVRGqefF1OhXysRx4Ldp6VXAEjrzgHSYPOzkgQkWsiSbWpEirj
HXFZHZv9Np8Vf6o1omLzGL2GNC7YPgGZy3ju61g7mi07AVJLS7N0zbzPSV5oVO2pKGXzPb4UJPql
OAHPSqFCH0rRIl0KmOhSzOiXwia+FDkk+07Xy6X0ES5lEBGWlETCpTyaLqVSfamaLgWUdSmmEPJS
WHESKbLAsFJwqUjoX8dLGcaew3qedaJbeT4RTmUXl6ItlKoxJBVXU+9lijoWIpR3wqXUM6Zx7Ak9
zCgBqb0pB8VLacjUNttx/igYx7V2FC5lZHYpKbO1umRWRaHZ5GZ/Y13KT2HoujP6X/NOUpAiPyhy
m3xNLkVrbE7ji0oA78QWAnm6XRVNDxGkKPRoN19KX6tEPg1aSnrvL6XxslbJeYULeIO8PfsstLk7
MXEqH3QKaypNSuzhUm5nXMQHca3BwQnre+1SmIcgriEOIUa5lO0LYOmHea3l00jg9I1rhZ9VRCHu
rH5uF67vtQmQLw0BRGeaA+yn0tvc03RshLY2v1p9P3Tb6NJUWJcGw7o0G6goDa+7tCDJpR3BQgv8
pAdEDNDh0rLMeFuRilxamVCiq2FfRoMzrL2O+b3tEQyoL+2lHRIbANlAP9c2KRLlAD//pX1arLCl
lVq7KllL27NG6qeCsYSuKxyKOt3kl2asV9SOIAss063DE0l+AD7KxUw0LG1csYS0dGQ/097JI3OR
NJDLwgsmUj9IkQhJjJTalO0y8eiOMK7NYjyNSenhSKGJTAQODQkkTXeGJFZbTirHKmOOSMH8vdLI
NK+Lh1FZwV65BwwOIQf/HpDHG6RnuJcM2IGKDkAlphp7cwWW/S6yumRAQsFsy8HNVBQHS1yd98C8
GbKptRUQnB3DWwJAofSy3QBFASOtS7F0E9JNhn6UM74jXFXK2aLSaC94RRBuku0JhRg+Zhdexc1S
d1uhUQMs/cZomOT9pKwXAL6OrzJDlAcTUWoO0DfVP+SejE1PHLJhOOrc0PMPsKgLsSClrNsmjaLM
N1OYQpJFbi17VhwZErJEZxFfycV8YGRgspruVfO5YnXziO+ZqHhuzOo7ejuZYQ7edntmFklXE2P4
wcffyfdWrHeHsc7mx2hWsoxD3ha3OLHNayNK5Vs5mNpPph3y2zgUU4NHByy8zdWbAmVpWwPlgpXK
+AAEhcu/Czq98TJu3D0PLLJukpyQcqcc8fXbOqfLTtf0QNhEXfvKuAvpNQBjkBmmwnhjBa+DXIs7
o3uMVYMJAwxTuKHtQMrMNmAhJPKl4r72zXnoXupITEgPZryGWy9iSukFMMTeI03T8O0MJia+mtAd
sEwIhB/igARQLBHdYO4JWcctrXJ93OhKPoEdCwVkJeB/zBlHYNcrNhXNgAOpnwrXGEEKOVkft6un
XQXqJDeldTM2Xfcw5WKEsLcbg5u5YQFqp0qU0UYz2DW9//SIP3colK3/fJV5jL+9R903uNDf4r+u
M1U+73uJDJuTCQriUW1NIlCIN/jZJlpfVHbia/yPzFqbHvLvqxSwnUjSGR9TZJENLa3Oh59tovGF
YhovL5aBta5WjT+pkdcy/Nc2UWRfQ3HMVoaOVP+ODv11k9KLI1tWJh6sEPPG7XUK2aVD6A2p3B2D
rvdDfK1XkQZcrVNXpOC0sHUBTw6zudcfjHSd1xdqf1pA6zL/HBy5C98ENf5q5hhaZR4/mPi1a0tH
O5Vy80669DhgoRMYLZ1TfWRYl5nyLq0orU14FuggucV41Woztus4QNsY5uUncxbozeXQulOekeMq
9MujkJegUlLZ2FUE7VGfaZDGQ7PwKVTVaxaIiPMGGOSJGN0IAqNuAgW4DiTkLoqSxLD6i8i3pCLa
BOwk7lTuUO6fXxn/f7aVnPJ/cd3007f8jfF3+OtsReIo/7ho9C90OSoHc+0PuRDW7JHvfaUGz5aJ
BlITRoeEHYp85Of+UfwicZDpRnmnMR6sI4+fFw3XGuJtGkukI9Zl7PIHjaXym3uCzpIrBYvx2vMa
7DxFFqe/XjVzpUWh0odMN9oOqWs/zV6Xk/NjQVx+rytcC1MFRjZKcukW1i2e4FpQvERMWI1LYC0G
VoteSySsHTemvGGniiNCzt60duk2izRC5AIga1th9xrnOqq/4Kls1OdlYiNYg+8hv/4Tx/+DOBej
rUcQ2KUI5JbcKBU+lSNmWGtvzOGdIZgfqoo8C4NJvZuWGl1yFCFtNJkiy0S+HwoLEnQdBW/kZYzP
ndTMzrRE8T15HLNThTyYllA0Tp0EW0TXETIXIX0CkYU9oqbV7VohOoStufhmKIkuoHT1GtiJtQ30
cTpazdiCnWkTt+2KjaHMj2YRvIQQo/ZkGEO+VhAzUKaZjqUN9SbR5nTfC+wg09XcSITRCyOGWzlK
pg0l3Tuh99ne6rLEzgGyTFJwMKMJA2WomH5RIiSOR2UTk5GNJz6sfUgaAU5OECLionQOb06Nzm9o
6XjD3oHkJvIjma9jp8v2MMady9Kq208TENa2M1/wZqJsNBr5rRQTyPRBY2hbldvkIUoIgWDuiwp6
NB6LdXUGxms+ZXNHSIksJk4CSJKNDk7OOVt22LGPeGIkUDZNfTWWM4xck91jPM+jyyLrLlJRULaL
1TKkgKcjx/Ip03DhLWUDby+GVwQ0HctN1TwpM0LlgN6Uv62oZKt+VJI5Y6EGk0nstSeilB7YzJqO
qU2Lm0XDE7ULFmZpPmlji9UMfMqVHKDSbrrZRPvBjTfD+W7HwryNA6TWapAjS5GGczdCglLl+r6V
alCT7XDqVDarZVGUntjknN5q9qtC8bX1FSRm9hpUAaWWdNTqTrUTyk12qNHVMqyzwUB+E8kK9Po6
Wf1ApV+p4nOvAzxIZcJw8gj4v6YcMviedhjyICDd460ZaNezYrkWwuKR4b6frsMBeYKY3mrnDASm
3wHm92fNrL1uYINWEsvhNDIgplzpm4exErcmybh2E6gf4ahR8xXjWW9VFbUXcMAIwz1W8gTfRNM/
M0x5qKIpuNcE0rFiIo5xbUcbE7EEvAJ5L7fmloc83WJQ6YCDDJyd/JSSH5eMg6wM2XZbTe0OTqJl
Q/B7pg5FX0nGKOWgEWyTHrpwg15YHPppO3TKTkxMc2vNyqbSimQzcL7OYte8dbqYulKBRaNc34SQ
lsLXhXr2Wae/iH34bg7148BcBuUmiTJmxha25TXZubVYG3ZReIMNXmc2ZFeVNeFNUflFl61xSHvY
b8yAliORj9W+LVDkFBar9kQjE1JZV3elFFPDgm2OwAhipJUR7+vpGXZb5sfYdl2iQ+6B8j/H8eh1
S7W4JmNeVkkYzdGGIuiU6Ja5N8obtWUjVWrm4lh5HTHBktB1mkJ3pTVA5VjcOd1iIpAGWrnV4j72
wVmTb4C+i99aqt7NRqtBPihMl01s5uLQxe2ycPd3JWk+ACbegX9ruNR0dERZRE5F2jKXg0dEwXWQ
cRBvEiGWnOJVHZfpDtj1LlCAZggZUSRBvpAAsYjEkUDntsL5rQnGdCN0CykmWhB8kMejcMvg/7Hx
aFlJvw7VOH5h0NkxFUhfGG9DkB+zVdlbg/hn91crfhDU52y0oESP0bZIrdDLa/FtgWO5yQy9RpCR
BH5AX5Y1SI9LoZ8PiSFo2J7ZmHYBr0eiid9iDP+WNj3I7gzeoakMp0mePkoGBHZCr6aMbblTQrab
RjCa9n8ql4sE9/8lntUotf955XIqsw8A/n8pW9bP+F7rK1QgzGjX/HlRE9n8/KxamJOvmxjcyCLK
QYp+PuXnRsj8wj4IXAGqJOO3jZD2BZbJ2jsQi4bi8Q/pPNr6Xf5S7MNzMRRmyKoIGsWAI/XXsmWy
MqXBtR27oj4chlHIR08FjnibpLWAE2WQagEqKhArWTVtMTEkD9Dq4Bij3l2nqpgnW9pzscU5FZsl
QL+ok7faDJim0Oc9XXbiC+bwobDGtrsuqX0R8yXIYBxgYTtpT6LEnblsqoNczQJ8/5GdpxUkdwvS
ARfJxEnTBWuDG7Tdi6TiYC4XPmHvTCdJn+8Bs3/A0h4Ucn8prng4dNCmpbYfJJ6E9aLuI27XdqTK
/eNS5uEVmqOWdBtlFG+0uEQEIyHMTGkGApk7UE0k43s5xGL0kC5ShrWtL/RtWhNepSkTeO98fIHI
zW6qkyl07AVVW+5adTBjgxosccstdqrsYsYVIYcYTZ14maEZ6+V8Qgz21M250GxkeSb1EnAIabmT
FvROJBiqXcRTvJNAXyNySsj10tKaeUTbPcp5JJ/NsFePk95C6R4tiQ+GMwNrcuSwBLd14fRY4u1i
lWWMw2uWzlpsE2sHoLcujOtsyFE2GVOge1Dfgus2yqs3Eyw7vO71WVHpKqp8oL3MyqJh34SW9qjl
9KDM9etc8NA5Tw+WIGm3rZphQu40TXoXeTK5OuHblq0KdYsmH0990aRyAtnHwnnV92P/qhGndYxa
QdsPaqgKtlZra+ykmni1WQ0MP5p0l/Q8YshNK17gGPOADFOyVbRmrfV0QTsMXapRXMFs6NJKx/Vg
BcPBGHOtQR+iPgbri+913enCln6UKArwELKs383WTUnIDRDFYrBIzdKSFxmtqrMKeECby6d0mGY2
oVUdI+ux4u3E/h9IhT4686Lyjgvk3alFrmNWDBEecTmyzIcZWLcpGoA2tvyumVpb7UsUsXl/mErz
HOrMFTPG8zZaP4QnxegLjIB8rVFdDNInHSwt5RkupNJI3LEatY0lBAFNcIH2wzScghFVA99QnQmb
MFt5dGpBB2Ir3+pTaBw5Xq7SoJ/IUiNBwRBLzMnYx6LNDVytWJ5h4MgouzgN0TLPG5J4NLdWBx+4
z+hwc9D9IVhyd0Gm5iICineU88cRwqiV3o5Zoe0YbGPg6xbm3Stgswi6bm/WhDLpSi/sOxmOZ5xa
91o0k8BlirXd9ZkMz2/qttqUPaGHIA1dXmw8/JlXVqtnXMA8GucCnrKurUJ30lf+bxYObKiMleY3
HwSzvG5naOoT0YYEnuGG70ZfVEUnBAyplVi/hezREov4kSSdeDeqicvY+NGYCYMaagb1hbm6+xoZ
tb+hIThT4s8lWQjmMce3pTKgQgzNI0piRqO1cTsb0dfQGrIT6j5OCD7yBggterN+wtrJKPKmqOd5
F+YpRdQs+rGu62/dgJglVHI6EaFhxlAJ3bYWTPHJIPXIQQenPTamRM5rSH4RVFAmgVxuJBcVLG7Y
JLGb6YdJ3uahWI4usCDsoVo2+FVb5oxV4qtl4VIH3quBDaK7USOPwWH2OC8Vwepy31bQjMjguC5A
OndSeiRVJjjq88iUv83/L3vnsRy5kmTRL4o2BDS2mUAqalliAyuWgNYBuZ8vmx+bg3ptPSSLQ87r
3ZjNrq2rXiETCUR4uN97rhVEJvhzo8i2NIBvlkEsNwyOXGL3op/9WOOXgfR5EDKx97lmCwSBul0f
6siZL2VCg5f0MOAehIXkdR5vdad2wddXfXWRjEDTYWMk4J5rG/drKvLsTjkJbieBlMtg4TGiHb3T
ZmM0JK3ReU9veFB0AuSV/sXUZpfsOUir09iYN0XXQa4sVE1jM2/rR7SrIQtlrBlkjbGKukGBwHvj
6hzMdOHGHXpGND/B2MK8HRcsVDXvxo4gAnmEUwyzcoFitYnntczPK5STqrO/MX1EPl7nZqCTVH1w
Ki/ehC49/gVhEshuUPYxswTZk9NHx4gCyyv22lDTDh4mjNEZA7Yhc/RLoirrc/ih3TbmDLIG75rn
KDjDwNNY5OphjM4JV2j9qDXR60FJNG4TRsQVGQqJaflqcJKvoGGcq2bqvZ1mFdlFZGXhlrnhBuad
ddFl7edxPg45n9yy24MhyyCu7OSitu3rqm+qoNXWwMN8WM4yoedX7kh3WrRhC2KqmjI/R8hE3gmx
V25v63CAUltBQln2ykQ02ijxqQwjcYq1rrrOI2ntZDqH10vHepYYGEZ5mvSek5lhV+dJY/GsFuVV
MTDuaE0Ufn1NIMdACsIw+lqes90J4VuWHgVzPBgBqsyJMAigPWXP4EFLOygZUp3sjrFFCNXLcaw7
xhZPiTsbWxIwxAGuSru3JtRucll5S+2cenmA/vXaM3j05ri+JLT82tC8+mTkpjr2kzDv0rz51WXy
1yBldV6Lofo+Lz3tbkn8Vp9eOu4U7xN064eaCcZtI/jSG9Cjd+UAwZYsuvg8At61czqd9AY7Lc5R
F2rXnKzTE4fi/pjn3Hi9iJqrtCzqa/AffPaukE+S5FeOtyHOyApVl5eaF4njYV2Yqy+6xLXAuZHn
sdcfW7Es0OBr9i9i5HUaLBavRBwe+oxmfD/VmPXpf90B5I4eZyYVPQenrT5im52qMbxM6gygND2f
TVP04waW2O0w1es/CdQLag/WblUYgUtc19Ng0GCoJ9GeGjWu0ehdd1ES50qipctIrCY3No6/xaKt
7zRtSO+ybKzPbPSQvPflctRqCqVSpiPIt77AwFhYO7q+pKPyHvAj0U0tZ8mSzaz9PDTrelNr06mC
AXxOGhXOWQ6HRwyKw7Gal/x7N+omqOxZQ7o4PtSV85hG5S5vjfE0yHad2nnltTOEU8C4BGB3XDoP
4+iNV8RguFf0qh6ky+kFzZKPgAEuK9v6rZjDhKyLoTpUmldB6oKv5sLiP1tqTuZJFRHXokNnZ/q6
OMmXxjCJx1a8HdY+mZP6DCZreaeUEAEtJAsQMrKQs1omReUr4gwh85b0j227yr9lloa8uWq9bwsp
tp/lqCUXuFLc8aholgTCyJdvI6ppdyMIu8h95qnVY1FY5vXcIyW2Y6tDFuA80OuxDgab+BmGOJop
U6zdMPmlb1F3cXzfw2f/Mtrx8CubojJgrIRpCIAu4HpPZJdLXzSHhTnwL8JJh9sBpcBZ1tCUDoU3
BzF//APqUHPC5xT/Qv/wMy36cFuOdn9o0ULvALmqcy0a7VtlWAq1qDVuTaeugPuNuO5Js9WibV4J
/TCbA1OjBXLrhWK4KnwbctZ9mq+/czqy9mkG1KvZLC1/6Dw4EB1hzYGyOClsQpGmx9BygfMryzg5
XXw5JWAFbZcFUXiiZFlSy64eMuNyaRv9e2bXFp8Iv2Wplu4Xrwayb5PB7g5bMHoQhX3rZLfTp4m2
ADFd2U9lsSRXuWE/qgYpJI9dfT266iklnfE4RVQJKTmXzL7sym8ELTdqxP6hppm3I5Tli0MrM9Cl
1+9c/OZR7D4AjdpVpnYsreYit8m5dCsn3KOtrvf1uI58s/OiJ3komrXuvuyju0ZVW7uKL9jmNgru
tdb1+NzFsu2BjrmEQ9NcVc4+Ana3WcLY3k9ld126Wg/dd/lWueIyybHYckrwaP6RnGO1RUjgowth
UIN00OgyAMNOWa07QUcQdImpgMojOZZ01NrUqPdpN5DZGpvZice3IFHIGA/NgDNL8vfPhOJlIzVJ
7sQsS7/XHPcmjvIyYGQqdgUg8AsycWnQJV63I3DCOyT2kPpoKtD7TpK1LZ4erbEsN1Q4ACGy4Rw5
ue7Hi/yeTeTqhIN+QxAJaucGdd80AW22c0Y9Y9BoFmnDFBlA4klIYvB6yrrwl0zrU4N+4xhydtiK
mayzvOzdq4Fl1qjJfC+yIT+prMs2DCC9U4/eYpelifCrGB7zspT1dtLBp+fOmBwsKU5i4vE2GBAd
BjDd51GFsMgE0Qcmun2S8WxuJJB8Cxl50JJa7OsLwURNb4CGblP8F7zFHdUCsqdZjd+YfacXhRDG
Fevvp1I17V2ZWuFeVzr11Qwk3ZkhzC7V5POX2MZz1fDi5OV5zQFv03qqOEXwm9zVbNc603Xfud7q
QbvPY13yQHuHliyPyui3ozsdmVLFtIfTadcQeKZYRTxD2Oc00yH5mxCgLLK/Nm0UEc9kxcaxNSYk
K4tg2az61Ldi0lJqr3wSja24ySLxHUJqzwlZD69cd/7iwvs8aCzKNHr8uDUCNnpENRfW3HYHzCiI
6AuLiNPJqPahaW8XEsECS8hl15pac5go9JF1e+0BhP8DfcDVHS/Gg9epnevF8UMuMgiy0QXJjzwt
tT26XIkAq5KgaqIeOn0bpjGDZi+8ZWcfdvhLzuXIP9zVA3tMePAifhJJsuqAxbvB+W3J8sFqUjY2
OmhUJs2hohEaaGO/m1oPzT9/jwP1PjeyeddmxmOephgi0zE70mHrz0SvCDdToFHtjPkI6O3EaTFX
ye4EunKnZw70nCUtd1G8UGx7+X0ZCRJJKO6JpD60Q4ckPVTMHcpSBZI+ZzKmnS9GF6yC3mZ+M+v5
TogeIkraY64011jYCOs8QjeDdLFTOkNIgZFlHRYC2XBfMqzRZXlNrkp7yJbeOcSFqg5z2oUH0ImK
hRvvjD5XVJkOFfISQJ6fj+mUrXr9BGyMSH9MsXHdmbuis9PryCLJZITVfcg69bmtpdiSWvu14bv5
ucywu7AynHvFVT/8HDmhboRhjdxtefRS8mSIt6Kk/pzZwAns4muW1tVh0QFI5CP9m4E4l9L+Uani
q3D0gf+E869e9A8ZaXCMPlYEqenP1sXYe5eJC0phcp/CyEuCGTWcn1v2mWIEvBnS6WKkw7P1YolM
F7QGKbIIVcp2ORqAjDeiTpHz8UL4RBxMZ6mc1G7IGzJgdLcm5xEMg+iZGSwRpm3TqmaY8m29XXpk
9ZxmiSTXNDwZlrpBpAWuXQ2X0Lq+ODqxA16DeyUswcW7YuAsCX7ES0gB05oRTloCqXBwb/h1uh13
gWgFuiV9nBGe7C7HxbbAgXjmwZFK0TXA09LR+qKIiOUhrioQ6c6MwI1O2GfeiMtVJFkRu6J0B5cB
MhbqyNpAuAy7xE5VE4RDCa23IGtXPboeAcTD0I3XOt0qIqRwy5orvT+0CHmNyd3QoAoe56oQm0Yv
qjNZTHDqY0ER07UcT+y0ozkceSaRRURVah0JMY0bkCALJ0E0iAS7q6Ier6K856zHtuk2q0qmGLdh
6Iwn1psI8cf0u0l3NqzzMK+3gyQCbGh7xn1i6BcxXRo4NnHvCzp9MOiaeati6QZyrsyDW1j1Vh+K
27IwN7wnhOERDmXWY3ZAr3XleTXGiM6tn2od/gt2vuQSL26MsDH9lTgcXXujro/NAo3fsxY6E8zX
t5OluRtjZsksEUNsiqn8OsQjB4yUW5coU5yk0OwTaWMk8HTiu0SdwFyiWkhVZupQ1vChkkovcHCC
y0msxUAoJbsgNZh9eQbx3gDjHN8bseNx1MguKN7Xc6hxx5N747r9bs5CdUFih6DhEQ0QlIklKqa0
3mJWvXfq8GLM7SCsrO/ICvZWKm4LzuGHRiW3jMZoOGr5bYs+80zP5+NcRDduBX5HFsToqBYlRPSI
VPCHVsBrkXlFVjPzua1ZlP2m0MmvbnSWQx3z8tEGJOXkBbXpRBFVFDd6SR6yYJWwPOK8JqHt49jd
eIZKOUa5F1jPghHl8WapSwIAintYo8ROuHwU4KaAUzgZZL2594bp0+A1GL5hAZP7AFOjjej9O03j
x05+5cXAqTC+rrieHk3HZF4ZcXpyVPTgjMMeXMKwscvoOkcoezQXm+JIer/KaPKHGI9eFjdUF8MX
erQHJiFXizagBhaOL6qfWTF+65x+pifFTESLNOQUQ3rrJvFdurhPZudoRE/PiENQTB0SJma7foi+
5Ua+G2Pugm42p7ZlzJUyGR3MQadrl3F8iRn3FFp0g7WP7RNuNeliX1FDX9OSNn3uYuIPUb8rJFAg
VNvoqYqtSNWNUMMjzQhwJ9jwyDhOCkyw6JAdRM0bncinbb5k4T6byys1gHNyPs1V9Qt3HWuRA00z
jItrzy6TLXVdfo2OXewMmYOhAg/NgCny6Q0TKDh3+6pOip3dRd4OuiEnCwq8uMXDL9ozLVEXfY6r
UGbNz0lXj1Hb7aZU/zYXGZ7h0OWQZOo0BxPn0NKD8Q3aX1t2c8LA8wJH7Oxe5cn0ldb/U1yBJTLw
NtJ9SL8PTu3w6C61TwqQotamwmRkleGRQuxc6moX2bm7waRHUrszsOX3N4TG0hzRmiioDB58jIZ3
+PbSrVfqVTDPdr/B5swTqpGLMUnawUTvYl4OgbTZefMgRu1rZlJMhRO2ttyoHzmsIZvHMMrnSi+b
StxVi/lVqfK7U05Ak4AN2wbOQYnJF0RsHCIjXr0bhvMDnd+4cVVNHFqc7tqxuLJnBU1tjTOkUQ0z
RpY3gv9wO1ujhhBZPxIudyqtgcaoDUV94HLbEtDwZjSnKCBhRgYGyltKdehUxiIif5ldGEoi5Llp
xA8Y7g6TcwvRojv1pOWBHbKrFG10SRMl1tFo6kSvRwbHcdhzek2PweZqImFXy3P3EK2AX+aCEGvG
+SZvmTE2pbansQSuh0RhzJcGoXQ4f7t0zVKbvcYfa/HLSYcj+vC7odCOnRo+kUt4aJ3+W+QCgNMX
4zFxdMBzRnw1p8A+RXzoJ3UGxYVM8pHBaK64j7S0+6uMvDkwOtrE5p0S1zv0he8U8byLoRMGHn2r
rYOriME6m6kzZbd0KjZaFQe5kId0bu3HNM7P5lp74kw97gEXD9OwJ+bwmjiQhymbiWccorVpHOJc
J10o/znL5Du+v1NsDZ97kGmy+Zbo3ieU3F+JebQfC9VW+CcW5yQ19qLKhFTXxOnWBJC9jec+28NG
xrNjmYbfOeVBust+UvajpZtPSsnHLO3iA5Mln7vlknxGOVD9dKmzarB6kQHgXG/nrwrbxKZI9c+c
JEFFTUBFRYOUm9ZW5quobMElo0ezjVNn199rtkZfc7L+RJQVHwAfydFsRn3DUcM62HK8Gmnvgbqg
GoRAfzPDuLLa/J6Ughu3Fp8tA0pHnYkq0DV8/01NOUQ40I9YU81FOAh+h/6rW1XD1h3W6asbgmuO
wyyIyQ/gB5xBCCwuE1lhtmc01c+m3DszDe8cVyUINWeBQAO3Sa9ib1M57I6Fs7r4C9H8dJZxmjew
6XctojjTgYXdhdnN1CsmMqbcyD66r0LzuujN6ylloZakpw4g8C13XA5lYV2pijl+aSHfQJdtbvPB
njfJqHBLUXJsRNpB8sfuvsERejP0ycLFsWGMceojE/WtkLJJQ/RDdBTz6bgjvQFHKxE5bufdxrQr
6G6P1VXedE9/f6D8v7NP/V/Dn2LrfG9kfFsVrx1Uv/+LfzqovH8wiGU3xA7orfQkZrb/clAB0kAO
QfqG/pcf8NnMGLEmslAGx6ua7TlvyWDS7LqaC26DUS9j5b8lD111q89HxqwmK5/atmydpiM2pFdK
N7cSGcAYmH51CAL8zCGptPLrGpv8wSaeYbmm58cYg/bpEhW3ONCr/DKfzFRn+pKOISbWpa8y+SPO
MpB4KkfkfVBykN62qSisAvJOQ8Uel8YhaghNmEGFo8T7NhFJMRNrGcnmiiTXWJ7P2rSIg8L/S707
FdXk3XnUysllxcvCoMbA0lKdWxmc9m2ZOPKg0WNxfc1LskfHLFvveqgqCZ8BisSt1lTzWeX25Y2x
qqePSZ+Zn6pWkQQwFbUV7WYsS1dOiNPB7/EmNTMeX7lKzNQie2YI1mwZD4D2AYhtS48+mj+3eRaf
h6MYnMvGZVHck69W2gAw5g4laxjGI9nLHcM4D8vzF5OOzRr8MAzToUQHg/CD1ngY4FapFecjA3vO
MmHSX1tRDMPxHhAS5uI9i3aFPUZiF0VOBcix68bogj3EuygYXN/VWbIMeJi78VzLSQdHSjfEDEsb
N2HnXtQtzocc/0PSTXILM8XYoVMne6NgdmfuzDRLYmDj2P/pC0YsIBuMdUzPTL0aP2MHQWFkJLjJ
yN1umUhavSA7OCKy42cyqxmeIbP+0JsLv006k8tG9k0+tdX5YhdMvltlRwwwyA//wcEDCLYIqcFz
mkx+Tlf7W0hUCjq9iHKft+I8VubyaaaIor7doqvgGE9PiGycbmjaM1o+JnuZvoQPBL2kx7p284u1
FXiD83/a2YN2Tztf+5TDZHiKjGX2vWTKtwOJF+tIm8lkU5TFtM2y1LtyMotFM5zx56Ms6q0zJH/p
V/p6PE04wTkB14wO+Vqcun4Z5ZrMMsjFue8ZjmZM9C1c6Uz/uN20iwjsZTx1VwxVrAWtN9SU/SbS
4yYzSu4WT/IFYR8IF3CfMDCMB+QLmPM09qkm0q18Y+nZSGVKZmuwNExLIMAr0WxLmeHdt1AAbHO9
ULeTQju0kYgxPvWYeTgVJ9nyYI55O2zHRJIZqswhw7Xv2OVllQidzWxye7Sa8dDel02S/HCpmNQ2
M9Lh0xgn1P+qNuZ7Eu4YTkOksvEGNcyVDnOi4KIiWY1+eGvLqOXL41eDf07LaYrpYk0jAdLE7eUu
Sd5telMKjjcMSDtx05RW6gSMOUMHX6AN7zRk2vllBIdCNHda8VPoopJnhaJaQMItkh8hNIYZIWvG
tu4lhn0j0yx6AA5nttvBTsO9sGL3mzXknue3Xec+Jmpt09Bxi281NxJDoHH4u8ojJ6QgRXGAG0pE
gBB7/ozCx5m4484wnkeOyYE5T6vbtndoVJhMjY5Z6YXM0Aez+4Q1RCqSXPoZ7gq55WBAQ+8ClJVV
oS0g6c3Xir7VArPJwLGaha1duaIOvR1C94xiex7r/qQ3ZKhtnF50P+pRjD8ro13yY6mQhl1bNdnm
6EvwmQWeYr17WkILSVtn6eXXiM+wurd7YzkXS8GsZoLBg9+O4e93NyJgcNfKura3fSKcBzWBr0fX
C+h8kw5VWwTNILMHaTNe8RXmvE+TZwyU/Evqfm/Lubx2SejlpGA1ESU2NRyR630M6EcgBeLiJC3S
Vsnre0cNwFe1kYboToR6/Is2SdkEGY60z3YUqe6k3EEV28agYV9GBJ3saksuCw0UgpKCbg41d6fs
jBFvR+Yl4tSUthLy28l9MHThYQfK5wKsqByKy9jIBm9HRaofQg5T5iaSU3rd1OiHWXzy8IY8JXKM
TaNsrhvVRJ9tXVXAf1CNRwcuSkds1swwPHaxobOJkPnQ+nNR1nnQ6Aap9mYT5t8KbSTqtR1Z93xK
wMXc1rGbghweR4bUtlbj1TGipruxlxUfOISVTXMmBo21NVPNZKJZ5+JUMwOc6Bh2y3cnjNwHUgPV
T7hRywUHibHYdl6Ufe3SgZRdWdkV7tZc8tntkTRg8hSj7K6DFkD8hm5SrS6eZLBiZPV8h4/JSvc0
/jKUtbNTtiiXCgxS2IATWnleGRY7g5YQ6ojYKx/51Vb5BGkxPziWsxrl1jIgNcWjKbcOn/Khwvlz
hnALByPnyrmgM++m8b7uMu02WjgzBW5htOW2Ts3+OI+cWXxbn4dbVMkjB+wwZa45t0P0KUd+euXM
LVVjPet4kVq3a90tKYLLldmNnuaTMzuyCeMV/YHvjn6Vk0I6wVgop62cZtUjuyEimfphTTXKTOdz
U07GF2mryNha6LfnTTy6ZLi4i2d+6snMuRUa0VbI7RMeV2eoncMoiT9igmUZDR1dpJe7GAZHsx09
zCeUuIb2TXNM5NOdOdKgcVH3XJezwya0kEvfnc/AB7ALluZ8jYlvlY9Ilwz0KtK7x96MkVXwf4gd
uxq0odlI5ANbV8WAZuiZAFjtsARJnBhrVshqayFhkqNCx45c76qonWNferLnL2JT+LxwjgBJbpvk
mKLPBWdbENNJE74eZw54tvtriPJq3MTNSrWiPw8U3hJd/51/I8xJWdf0L7QBk+u614gOyscaCVvN
+OZUTPRsALyg2/JDXAF35E5wDLcqfpHApIiAkUyH9CyEDIJ1DMiXw6mNRXMDFyd7WqyJc/2kA2Ey
q8ZU7Bf8in6dluqG9I9qPhWZJKYo79xmO092w+TXnW025FBfY+qR3k7bOAqzz9Kga+AjHGvO855B
6QbgF2lahRIs4DN40E9W1QMfBzVoPFSZJ5e94egL3GAlln7XEZ6JGmruYjMwl2SckapxpW0Wp2ir
enMul0NV1k6xtXlpoIDFo3VvJwsz7oYMJKZJaexdp56RDIFTM2s/n+D4TIGFob4PrFa49BFs3CKb
cBn0p14A/qHGCN1vXRZFXxWJomScEq8LY6nIFehwl1DXXFYcO2M8qbjc1Yy4S2aAnDZ6M/Q3MQP3
6LSgmnOOBd224bxd3PVVmmVN06TV0nM5m+a06ZPBwh7otrNAszbI23GejVv6tNnX0SkgbOtVl+6t
vgcUVRduDgS8rnhaUTdlFBxa2ZW7InFjyt5RRcq6oG51ieUmqdc+X5KhnK8MMxuXQKS57jw5U5yw
2SxSuP3d4lEfIVEAG+mcY4Ed4kcK6DTfhxrpSuf6vBjeyaQvWN12bd2NuwRHmDw2oxt29DqkDElf
Iflph2zCde+NufSac8sIZ/PWIG5W3yqpLf+EcfwFWnkDeLDKUP8b8koHw+TEvpIOOBNJadmvZKph
qgubsQKIHf74wmyzxPcqp/h/AGvyl2uRigW1MORGnAiWhq/QhZ/4P2ua//M/1sTRt4JH3/yH/nlu
BbcKANXiBLoicCwDJshf51bp/cMgOUhbMZCrsXBNjfyn1tnW/oF1ETAiAmkYqrin/uXQsrx/uI6+
MoT5R/8yIv4Nh9aKAX72BGmaRSG4Xt8xXA7JDk6w5/4sHplGJkOy+DrHRGSL/XjolH1q0nagIYtd
5Nn9euOBfetylmZxpx131Xm/emAV6yJc2njxU0+CAK/A3BNET7iFVoQB/gRn8/71XuMv168HJ8Uz
6AWiGv9NqX2Ov+z4XRrAUz48N3qno1SMgvP+mhy42V8HePRwq1kdvTiPdp6+yMP713/1gv6+vSBa
+Lp8Asf9zR56fv2iT6RbQ4e3Y1wwjdbQqU2tfP/+VV61Htar6LQcdDTwlFMI6l/+iFkb1VLnkOWj
AS/9VIc8iUa73hZaMgfvX+oVLOmvS1n0WWwE8lCvX/2ArHwEBNbz4mfAyQ7KE0tABCv1x1wRr5LE
ELY8D9nloqv796/8KqzQ+evSnO+hY3tYCV8/qim5jX3Rajw7Re0FjAbabdMrhpgGSmRhyfaU9oTN
9xLeCqoO68hzUR66SuRXPHLJQXf73EdXLI4ffLA3HjId6IvGu70G8Lw2C5hutZSNRex0szTYelM7
l7c2t8lgEsUCAI8AGUvT9ikjrKZGbmHCjFufux7UsGjiu4VuMWPv1NAelrGiZxwNzNN9nD4MJ/q0
aT+1zaA9yc6ZPnpB3vo9+R1BRWuGrbn6aoR49oBOCBmIwQRCLyQnjrFx6n3UY5UHgQoxDecPfp7Q
bxt9Or1/195YCXR4XxKsscY4YF3gnl+4MpMSAYmx+GHt9DtHMQVuBoq8cph+aEN39/7V/nhDsL9q
ECTXVEmTl3H9NM++ZldUVLvZZPpUTNauZAZ5TVOJLFB9qP7iwP1v9+SVn2St/T/aK7gBIAC/vJQM
7Q6qyWL62BKRB4k0QrGiRQ/vf6E/bh9XwdbLdFgjpBB+1MurlFGhZV0eQnfMmWxEdaGfoz7kvD4p
jv0KGsu/cT1sOabOt0MwimHn+Q0Usudo1qYWM2UrvbYX0zhHIpn6HosP8gTZffS2r2vWi41p/YJo
7zmKOhDg9FdrWpH1kwlfl7D7IiOvoi6ZPEyzeSIjdt6QHzvBTGzUHV7I9lCUnRHAac0+WL1/05H/
+BA8NUgs4dbxcV5+a8sei3lieEGwCMKjHhnvRZRDZxlz0CKFrIuT6AUDxg5dICeE5oiCcvXUsYu+
f/vXbfjlB5GmTUAsJyt3vSmvHipyCHUIk5nlmwmASi/rEAQpoEtFfQSC5Vs50533r/gq/pLl1uaS
NLRX3gKCvd8WqWevjF0aWHwwifs6EiMsTDRUcvAyWrk2CvIUdPFolvtI4Nr0XHoixcR6hx99Z8QL
OcNhWh6GscHo7BiXBpCnM8+ODN8BqvLBo/LGvfGgReCCX+MPoXC//JE4o5a2ME3N7/v81rbz5SYy
wuI2r+0vlUoQIzW5G39wzT+WfIzmIO6t3zdH/w3wfv46mHYSMbLGxl1lTQP0TBMbzWJgy8krvNfi
6XsleEw8twl3kUnC9we/zZuXB2a7fm/209eYM5uBGU5yl5urdc5B1Y1+7/Ye8VjOoB2nwuRHM/Ct
i7FXB2MMmYXr2ClUalb7WfM6ukmmFSA213d9DS64xT9yyKq6D+AiqY1Xj4X//id+8wM7zFtYF/nH
f2PKnz1M84w0AK2+5mP39jZrB/1yqRTW1GGofRRKxyaC+suUlfIw+yBO+M+1n9/K49lgr7Gop82X
z0dXz72uaG/7/dhmxGJTGPXlkAainLEv/us08EZ1+8dmuj4Vz6706i11EuaJY8dToVTXX2YML7fU
me2Jzi4+HBllu4jt9n6yauOD+/vWO8AGh9pj3d1Md/3zZ/e3qSz00kuv+RMOq6BBI+fHk+MGkSTJ
zIIcRJYMfbv3v+5bP+rzi77awr3R9hQNVM1Hw1LspUmvqQzL74tmXts17SM3mxt0DINztsT13y0f
uNVkrGgkr3Bg0OT62Z594b53ujQLeemr2jD8hvXlHMxoST8aX1eJGPHfeIgskxWRigVY4uvtaIZn
nzcM/nxETM7WycJsH2b2E8h974MjyxubDl9tPRFCy9D5H69+SyFMxFLs/KifC1KgsmjwSxj9HFfM
Yu/h78DXQibQ5A6lj47HCvA6YlDM4w9Dd9dN/dWu8xtNSWGIuZZz28ubDHUHF1CMp33tW67aNgtU
sOMiNsnygAaeeyV69JNuYc673CpJ3Gqs8GRklbZDy4MzgoPx8f1n7g9nLtsScQtMf03dpKB7Xfgg
pDATulfSH6wI5V2sH1u3BkONi6kNcZokczEeY2Y1voMvfQvRqaXxyOpXSmMM3v8wb711EFRIfZDU
0BgUX94fPe/tWC5INkZHDjtq7IjWZZ0gMBHODTPN6Cqk2/nB8/HWW8cybOMj1Fan86uL0qOPHQe/
jw85nhOQObgHu5gvhPKwSml5EhCNkG/6theBbNSHZcFbq6nDWcek6aitp52X39lNGLHmsF78qCpt
ig+Ut1IT9s6EOblpbAAccal3p8gZ25Oi1XnJ30C5U3gEc6GE3A11bh9tF7ptjprmgxXpzQ9nSfZl
y2Yx/E2jebYqJLDgJ1H3EkJD6m1JUU92pkJsPk4M4t7/7f8swLGi40/31ovxCKwf5dmldMfGzJUZ
vKUys36St7aqmXO1bQaC2Waw6sH71/tzb9HX1QD0j4MxHtTUy+uNNLDwdTqSwQpt61wRogDdeiIv
rKhos8oLJHqM2WT0+P51193x5RrAddd6gDtKwrT56vc2obw3SxWSxDrryW3kaeDCXcPdv3+VPx9q
rgLf0zRMNB7Uni+/nd6I2oJCK/3etYiUqu2VBtpn23h1uoEWX5kRKPtri6HN5LofLO5//pbr1Sny
qemM9eD28ur9kBYjdhrpeyJGnu3QRYgzN3rIOYHjUE7FB6/w+u+9vqfwVmmE0LLhKX21wo+S9BBi
lHXfbkWIQB2RazNw5aVLzL99cKAzxILJ2YGGG9jGl18NSH/LLIxLiawnhUlN99g7iX1P429GEXdn
XYaW/P3f8q1vxztIkcfrwfH+Vb3VE9XkdmWvc1Q0y0BalYMfcu6PKWrzD8qety/lwFNGGkR/9VX3
wkjHBJcl3y7mVOjLoh7206IpIj4+7Fy+eSmKKw7bK4NCX//82fu+gIQI04onA2fJ6vvEj4d2hexV
sqY+uIFvPY50fy1IkNw/1rGXl+oQk8RmPuv+oC3Lbsyzp3gIIz/B3BGomVnlv/F7eTbOUVgXiO9e
rSzVQjlRWAVi6xp9ogtb1U/bLt8re/yoN/LG7s2mwdfSTJp4tvH6QK2LuvEwg+h+N2qkRbq1u43Y
nHdCjcsW06xHkuVi+CKZwhPVR7hzqQX8usDUKNvW+uCbv1Fq8XHWBxWSNqnaa2v++Y+qLzCBDabn
CMT7bDeGpJHFrqCKlkzB5rGY/AXmyHVWIh+KPMz5NnNczAECstf7P8KfpQQteEk3UNeNtSP/akkA
+xQDIVqBQZOeHtzU3kz61RKj6GHQD7MyKj96Td96yigjJOlAwE7YLl9+dxFJ5FOex90F0B9kqa0H
neFiyKjjuzATSfD+F3xr/6Jit+mNaWxT+qvLJbbMyjg0132EkAZBoMcJB9GwrwyzvWEKMWyYCGh7
u8GB/f6V3/yiRJOzuUA25+6+/KJNbPSmhZjeT2vd28Lam5Fwre7AGD0wN/aj9+m/qDuT5raRdU3/
lRtnj9MAEuPi9IIEQVGiZNmWxw3CU2GeEjN+/X0gV98WITYZrl1XRUVVKaxIIJHDN7zDuU9JSk72
rxmL7dcqLXKmdNRQneUum+L4INQx2CHESNSeqminglZE3z+OrrzkuePp5aCra3pox8QYFAYVQZPs
RN6Zfmwi2qjZbLbL87nYzK+vL1ITh7bjEgFR0jmdUBGoOmKwMZu4Ucb7qq0PrargLytj10O6CuiQ
htf4VBzcTHPvAVm7R6k7H1QQxX5jYgJCNoW+eDgsfjqqjYCapWxns/LFPEL00rNgr2Yl9AwRf1CR
rLtRzUj7gOJ3dBdXMEqQ5dXhNjnDPijBmzSZSycCg0F+Zhs3dWejGRPGPyJggP5MU2c/oWcOhFrr
/MszcWbS6ezpFuKk9F2Evbrp+r7Q03lkTUcDohhWpTdvqamUu6hGxubyUNqZVXUy1vIsL+6fNM7V
Kox08p5GKGgQT9121tKZ8qiFXmEySs+dYSlWQjFQ1UI2ogdg5idJmh0oW6IPX4uOmmFFdVj2xV09
RZi61711ZUo0cW5xOBBrNdIzA1fK0+cMMjiDFaq8Hggo7dbJ5idULIp3YIjamwbUuY/5HJIPyFfc
N3qHlzVUKx9F+A+qHRqeBj7u7eWZO/uRHNvCh5UICEe90wdCDc9xW3SLvUZq4T3ye7hZUXPe9c00
XtkZ54bi/qQaQWbmcJ+eDtWb4G9SvaFIEJjydjCcwOtkg5aRDr798ludWw4vh9JPh5oXH5OuZiiK
erAsC+tzjbrxTnS15jkWGHoAg+LKmM+V1FXcqlH1pBxMhM4lvrqkGkCNMw0UKmn5lPd4EwjlHQAa
DT37bmiQqEIAUFrZjyEde89M0/hGQOWC9F1XnytAo1Gt/0q6RruXo4uTQN5ghLiNkLFjybZRI26r
anS3SgDwjGpku3OhNHvKiH7Vlgx7RLECyRE0q4NqgKdkQcbetEqBb3cN5O2j2o46QUQUmLfQ2UZs
27GTQ+Zuhn2IoZO8dbMC/1AL6Yv3tU2dCDWmzH4IyUsMv5iz6E2WYUW1yULd+oaW7whzhW5+7w0m
eph7DW09E1dAHSEArs3Ogascgkc07bT94gZZ+he0XnRxxy6s9rURu58MnXIfcl3W9DnHmg5WJ4Ra
0H5dqW/dRHGQq3ClvVv65SgQ2CbUIKiv7dchqev36mRqOADq/FqjZcZDVdjVF3eKtXdtR4yLukOw
owA246sHUKzYtpZoAUohIfozxEo1wwAqCNRtoiWmfiVdOrf2AE7oJhazi3HP6io36zpAxbCl9oaX
1200mrEPp9zYWrHyxQR+e0TBRbt2rpwblHRJpRNErLKg9U/OP04HUYMfpdiIICNgQbi/wm1BHyMP
hGCPe0Q+sXuD7Sm4PNWpfXcKtZ0UKI0ZVANvJwcJhhBJn12difkwzPjLBTMA4j/fliZR9AI3AKSx
CN69PKVnpxl1dRpVL0CK2ZtSmcEbRIerbFu5SYJ0OPaJ/Q+i2AU/opIas/AABZ0OSoe7sEDks/HD
PPuEW2xwU1GKqLCuSCwaU5kYfuZFCGmyxILtPXygDNm5UM6fdae9eko8t4xXpwRBLJEWF+PyUMsN
8eKmyvW2rSsstzyUuHC8b/qxTTeVAxDTK9uyLtGzT9D+z3UBGkKBowCMVdSAqLOg+SynNvzLtIr8
2GONGG20ITQf5hHkOMyP5ktkmO5bpKhitH8IIL7XSmN/GKvY+NkJWF1XZnZZyK/eBMFxljplCcof
p29iOkHVgHun1KbYtm/H09em6ozt6KiYA4A63v/x4tF1OkrInOtLH2t1U/FkWjDlswZTQTV2AK+B
8oeIk1hIaTymWKZu9CK6Bug4c2fxsUDG6FxbfLDVZgaJBwsWDwkPybeQsi0KIsiiuQdcLevd5fc7
l/0tZl5ADRiJ5G95lhcrw7brsscxSPN0tDt2uAECI2nhbIvB8YWiBx76JUC7h5m8K3fuxkEtfJRc
k69IR41Xvu2ZihP986W8bdIueRW7JcBvJbZHxG4A9byGys+mz6MZB9QCypc6FHe9k4BujobYq8yk
vTL8udQT6BfeQNT5hYba9ulcuHhIqs5Ekj8iRuvRnoIQUc01VMS8AcyJ9GRFDWVjtwI9Md0ras0g
rIBte/mbLGfDaomDiaWAqVMAUMH0nD6GblZ5aFA898JlUccL4SUegJNfHuXMZAvCBvonYLAo16xe
FopErzXZoNOotrS35aRPXhVi/pv1LcbXjl54qdrLQ2HE4aGrUa/98+E1QaLCB6civcaauJ0dZf3U
CG/uqUgFM2rPhVraXhLkqW8gMuaVILX9SmK6q2Vzc2X453W9nmTeHpIissxY1i0f4cW6j9AlVOOO
MlUczNYmqzPrDvK4C01by33MLKYbZCjhP0HX3znZmPmmnWRbjG0hsA7Yw5YV7E8Rm++caqiuPNyZ
e5XAGJAA0SRr0VjdWLHboysQCt2b7KpH6EbXHqWtGQfR0FFJFz2tCYvfK6v/3KA0EOjcsf4NGiOn
EzJ2OuAfK2LVTbtOyvRBdMXsx7aIb7Jutu+m9kq78Fxagk8gSdqSlrAMV6+ZGG6EahgjuoNwwagV
SKOAw/eGXNbHyI7E0lTrNrqI8v08QXzBHHV8Sl35LYOztlEQFL8y8WcuF45ASIsLb3HppZzOQZbD
VSnrSvfEGMv3mIV1e6WvPjSVtPb6ok16eQ8sa2y9Bil1ASGhT+WI9dmbhtQkRFZQz5bgD5XQSSEb
F/Hh8ijP2dTrYZDNZacRGj6D+F4sdZO9loWo50JBztq72KxoF8DSR3FHS7ypR3a6HBoTQSuFKm0+
t4cqsgr/8kOcW13UmRzuUN4UCO3pzMahif+NyjPMLs7HM0RLfH8X9XlXbqSWIDyflN//wZCgc7Rn
pwOQuadD4o9WjqMBnc2co/YBPgcGy4EESoGdlAcoeOKWGxCtvzzq2YOFQ2VBHgJz5Xg7HRanAyDn
+Dl7IhXBoc7SapeOHYqVwTTvUULRNmlfOjthGYhBIl7i+LOMgg2GfBKZ2sLdqQmqq4OwkSe0+UCX
H+/cCkdFmTOPuJ3tvizJF2uhzWbHaPJIeAZpMQ67WX6Dssi4mdre3BnJ6F7b5OfWOEAtuLyYei4h
1OmAAIAbY07156/gHEjF562VaKkfOGW1R8z8V2yl420a5uGbKi0bNLk4C6reKe6L0QRWhTgiwdBw
ZU+cibBQkqZtR4uJsuA6PDcrBJPJzcEeGvLnHOiAphrclVt0F65M+LmFTzwDopI2BUY1qwkP3SaO
Y/BpyL+F9tE2MpRKwtlG8xJThro11btQxH8OPaFizQriI9M5M9ZYpATMK5oJrYHfaDHspjHczwgJ
4hajQe50yifddJ4ur6tzEwraaynYk4ACgTz9zCMsW7wEEzyzQjvbIp+qbbumxgqjgcR/eagzKDhQ
qiqhqgZGVeBlcjpWLKIQZPEgKGeo4quFMPaNqbp3XYIvhlt1HGw5UlBYaTt7FFj07UgN81gUyOM6
ZtfeGUmGchLdzUOV5nJXIKANwpUS6QQN7/KjnouxuMCBmbtgJFCbPn3SBA5sij6W8Bzs7ekIh9+K
Dkx0JBF0CvoUuxB4blDrIm0HGky/MvqZmjAFdoTSbQBWQBNWW68oDQQCSyp4aHn0ftZy5nYNojgj
Cr17YIbqPZy8JyQIp3+wu7jRliVIyqnZq8UAu6mLzSBjYAiHOwmj9c4eFcTYKq39J0M52LEC8QL6
oK8OeQPf9QhVHAODDnQ2HBWVVkTupp1T5+2VVElf1tX6HiWZZ+XptrMQU06/ZuRkQPpHykmlSJoH
rcKCr4Z+v0Nx/HvkFPX9iHjWbT3WP2gk6gQv5rQ1Z3fcZzOagg0KhCVdZReH861eoP2XcO5qyAZs
4JGqoGKy4S7kutiHVq5ukBoctjhxGlfe4tx5hIkz+ZXOocSOP32JSSrZHMLo9LCSHf1I5oBGC9SN
aruW2w6OFWEBvMPL++BcCEKRkknTAEuwefXTUYWC1krRDExd3cV3NFzEJg+AS4x2GXuyRUQN/dyP
SIOG+xJf1btF7ODKbjhzQnE4mYCmQGgucOnTR4hougSpzUqplKEBhoNicOXYX+Ixj4+X3/bMrudu
ZQOQ1wgqhauawYhChFNRUvDa2nW+pGScu3nKHq20bPd2h7qPmuOhI1CgAA4jlGs37jKXq2VqqEsR
ELc2e+G5nL5omU8R9mSkpvgXTQhxGih56u2ikC6qjdn3sy+Ii3ZD11WHTAi5rQhjoA/r0CjzyfAv
T8a5KJ/HoUWvWgshbj3vpgH0Wg1YcPA/0gNgGLG18Vvd6AmseqGlgmLgJCBWu/MjInnKscQIZ4Nb
twvYzg1u8zgUV55pOX9ezRAnMkHeEnmvU51YmwOlRR3Yw+u7u5s1zqd5KpV7U+nlDkL/b3vu/yf7
4NzK472X3ouGhs462CijzDRD2O7wOWyU0XUFK4HIJZkk/b/yZmeOqGduGm0pZttd83GKIZso1bPI
k0VHHBVDdac3Q+1d/qZnXwgG3P8ZZXUQNkixF4OOU4DELGtTYid2Z5s9HumYn185388un6UYs/Dh
EOteJ4m2E9iNg0K5NxVT+82qsKcC6JJuGhCoh6ZPOSQ1rTioeExgdIRFvKs440fMLOWuQRJ573RI
xF5+/XN1oqVsArNr6bmCwz/dYdEom3pc7jfasRZAVzBzkagsr9Fl7etWLn/gimls2rmY74eyKg8R
fg77ZGj1Pz/MYbVwzpC0CzwQV8eqicqnLUu2epRgKjLndXIvOvQUZCTnrWp03ylq2v/kfIF9AUCB
ir9FdnX69pUwA7MeIdNU6qMhMjTsivFrqOAQ0SHoRlk9n9EFN1MHScekvh9k5Prx2KQfIzlEV7bW
uZ1MoY6LDCc77rNlpb5IZ6q4NLPFu9FL5g7JzcCa902GnGANl903I7v7B80EgMaU0BfQvIon42rA
pDVR263JY2WE18BgoeFWzdjrluUXioOYkKOHcmW9PdfC1ucVKx+4LwkUjMXVhWIbczgomqROYMzm
ToUBg3bBhFm2HrztCwjlCGNHMFBa1ysnwsisy/GM6uL8Djvq4t5sUbssijo/Ogb0NuwlJz+tCwUv
B5otmHYVN0NkThhDDWI7GVm5r8082iJq4CBLYNfoacnOj+JCB79gXyt2nTtMKHZaOvgTMvV1AxP3
8xJjiV54KPaEt3lWYCpXm+jWxPW1MORMQLykoFCLuXP512q1zIZTJJ0Blikv8xhpgdH19AhJbHSP
pVchlb7X02g6yG5ur5yY59YpMfjCC6HWjkTb6bKBpOM60ogMsJR2s+8w1XkMLZQLOx0vLVDe6j/Y
F1hFYjRG2wsY6iosTnvLjnWj5mBo7Gmrx6MFTz90N2YVaJsSRZqby0fiuZl9Od4q5hCVOpsR9gKQ
bbpx0/aoPCMViEVKgsWZMaQPnRQYr2uTfLg88LlYC7iZyj/gpei1nU5sZOLMnqsgCYDEpn8BlHPQ
PiaSdeZp+EALMr3PWbjbuLZDf0hQwL88/HOosN6axDYGuBvudkocp+MrUip5SsbgIcTsbtSgjL8E
hN+3JUYzh6hwhm3b6O1NjnqQj95JNm0bMOi+ava4Hw4INpSYxeyQEwhvQm6vG0yeiivf5lyLBwYy
Z/Wy8PHdXS37cHAn/D2pas4mcscWIdiuzPWf8SzwP5xjDhM9nh6yMLXo+FBYtWwrwwYzkruYevH3
fzBjC7WVnI0b5FU8SPObPTihIzsboOqsvvgpECjbIRPX7OsGJ5DKdgYklpIcXNio+067CH6VmXps
dFw6hslO7gdc7R7UEPepnoD//eUnPLekbJp+Gl5oGBSvUd1m2mrtaEKEMjSS9haQ3DZXUuOAV3h4
a+HgtO963EwJINFXGUEbXB7+3Hn4cvhVcJFHppyQsqYJNTa4RlGj2M0FJcwNGf6Hy0OdDa6gwzjU
AZeEYZ2pDPATejNYupuhhXJ0jm/7+5k75q5ZnATd3BRv09aB0kGh5IPjpN17MzXbA2oiOBLR2z2U
9mI3d4mvdQ7JxqTbFMUBJpLUr46uuE9U14xKwEopYp+DPuW7blDhO6O/fehgkbwLHb05gjgoCL2S
aR+qRXSoHC7hsQjMd2RZP3M9ec++Mm7NFGNCtNHsz0TFwEcLxXzgFJm+KZkFfj2xgm1uCMRuUU47
zlkz37ulWh7Ruxsw2EQE1jTTcj8uImi1HhbHgP6kj0aB49dFDt2WXvCt2eHHgLdUhyY8nlyXp+O5
gLE+YHDcI5inJQjDZLV5q0ppJPKd0CesZvoY4emIEJxmA9ZFiw5RAHHsq86+1fOpvk/6uUIdrRru
5rhFuF0Y8xvsu/odva4SqWnb9rqqmz/Wg6W/Cbuq2AsrKfBOTaZfSYFzkNFTFB9CdJAvv8W5NU2T
g7OHWI3O7nJ9vAjTKJENmp47mJ4EPP+UR5jLqVa6pwkjr9x8Z+ob1Da4D2ircMY4+ulQpoHFaNfT
10PEGKFrgCbIinb5Q0WDYWOPGPFMkGfv/8H7UWdD9nZ5wefK0Yv3G1Un14yOE9a0s84XvZl/HAb7
mwZ46Upt4dxMAn5YPqxBiWFNrNVym5RLYSQph/YAIuw2cHv9MbXFPwlZKA9Rt1+oJlTzTieSn9WQ
ZjmnhzaD0ZzjmtvBfN9H5fQpsceffz6DgM8X7RdqyK9uhbmmkAiyi8+2KKpbVo2UWUOQFkdOfSWB
ObNCCDdp/MJPoP+8LlXnEwLYEqM6lPfC9oBoV7g3kUragt+EC53S5cUW0bmyj898N9PkgBWE8XS/
nu/oFyvENRqs3SsXesmAGHKFBRplD4TOjMy9VnQ+V6dc6Jc0VJcsjaLD6ZdrRID14ESPp3dlsZ8s
UH4xKI6dGqnWvRILuRvhZ/s4Pgxfk6ioN5EToITvRJjIadzCnZUPHojRwdNQxfC4x01/xkDuCITN
eSuBAIMdFuWvSm8pnGRBsaejFe7jpvp6eVGci64Appg0MdhaSBWuoiuNwOQ3wQMqUIm9MwLwnIfh
MccOcjuqskTwcBge6nSa9taopkcDj7RtUOFUrg5Ji0TdIO4FdKwdXSC5C7PsWinkXGWTWGah40Pn
IVhYJYTZQKWqpdgKcMGEUGyn/V6W3aOea9Y+aJx0G1tkaUSpyTu3ENUBUGV+ZUGfWVuMS52fYiPt
znW3x+njZFBL9k5XRtinIbW1NVADuEkj5RolYpnw1W10MtQq3KaSh5IlovBeMwGnNuwRgZdIDf78
kKPaAyYA6AMIiHX2onaT61oTygSjlDFvFSe3s9H+UAbZ7C+vsHNTB/wYQYWlHWitKzlaK4C3LAyi
CAvO96Wwh73scJ2ohRh+x3X/66QM2DzLPv1AN1fGYdSu/vd//38nDr1wqv8nevO+td/+69ezD/HD
t/zXf/71HovW798kR/3vnx5+/udfz6ogfxsKi3+jCU3GTRl8KUcvh97fKlvqv8mFKVKTjAC1gD/5
PypbjvpvYj/WMcigpZ+zVEtRtmuj//zLNv6NKDQQRorr3O384p+oQ5+G+c9sXaBVSwcYts3yhKen
pIJn05w21OYn/MDfaOj14eShoCmEk0ru4l9Uo3/gd02IH2gZq1l7VPpcsz+9mLDH31vnv4oufyzj
om3+868Vh+D3Y1BHsxdWCvf5oqD9MjQqILc3KA7zGDKOOC2KGZ34HJ8l4C7xEHyN5xnDkMSuss9d
bWHY3kkXBanESs3ppqvq4A2NF9s4wMmwKaVH2A9bqUSwUp3qPuEXDRwzrjzz6SmAwgVtZTo52sLx
4zuuqxlJgtIn8FYM/iJ4UKoopn0c2O1DaanVHRL9UOLSIHrXtOjTK11iHXLVwZSMpvBd2FsN2tpB
bePrFTjXEDWr0uzvR+PZEJWkaEJGvjz6i3u2U0smW9HEzhy0/M6eLArCU5js8C7q/aad3yZzLLAu
0xtvpnB8E8+mxLCoA+t6eZJOKyJ/PwgJzKJGAm1wXShMh7qe8FxcBCFROaKzEhS/lubbo4l5lR8g
aI2Lxww5fpqn4EqwcRrh/D02tUnyfQu9AmcVuskAPCd1c76PJYClj/0YGji+Y8qQ9g4Qeqcy0WWl
Fdd5l1/63PTD1aUzT3jlWq/gsk0nA2R2K7ErwlDscngCWCaAdLtpHPgk4G1yeVCpimzk0Bnvhm7S
NlM35m8Rb3CvEhuXHfx/L6tlGkwS6aUwbMBvA/l8uhas2ZHmDMuYrWU46V5HD1wBfC+AJRBOcGWD
uSmTW5noC3HHGrNvlTZrYmtVNOqvTMzrT2JRN0YikEiBB7NW23wwrGIO0salMW2QYxl9U/u24Qb3
YQf2ZQMyK/gSG5aLe0eVPcRGMH3AQa9+QnzTzyxMozZ6P1VfpDEqxzFBSWECHXtTz21w5UB6vW7J
MYkb3SVYpUO2OhbbODHDWB3cnQIbCXsFqgZ0ssfq2MrwHhpY9mB0hvF+mqrwWp1qiUtPvheoV6I9
rn5qpPQ1Vsu2rGdUgOsm9p2Z2oqmVzhLl52roByqVOqXOG/0T1qXzX+lbjTe4GId3YHviv3Usdsr
WeQq7Wbt8AQUTpc1RMzrrNvkYEkSdZxCzFlA7yD8Wo8WW7XkWDu2eGziPOUW063OCf1mnigMHty+
bkDwx6Pjeq2jzW/pQ4j4rqgVrf+kQRUui9CEa4d6NQZiMB57X6iTdlSgZk87fKPGdt8U+MwR0maZ
i7vyWBdXzqRVsLq8lb10/tmdKJO+BmYkGFWasZb2vmG27Q2SWN2NVhTgdRZENZ41wge0NpWbQk9+
jH2v3Dja2F87o09r4b8fwjbhvduU4Zf/ON2WHMlhbOFWRqesGudN09YAU3o1QS6hBRGYZ8b+8uY7
8zG5XMElkQ/B7aeocDqi6ORYaRMum6MxDV9UUZZ+2mbGEy7phQOGA/mWqqnGI6IKeNZVpno7UXC7
NfXWfluU+c9GxzC8n60a2xw9+ViViIrYPWbvuJFl2yhvcgBIi084qoKlgVceCsiWUOwfl9/jWUDn
ZIMsQYKFvBR3LyWhdStdKMKYnBR/37YBgEBFTG13IGSbz4YS1nel1ps3gYuudKyEGGbP4eQhsme/
H5rq7WTIynejEHw36hHvqPHJnRkDsKtT4bwJUtF7FSfolfvgmSK9euKFWIyCxCJYQe57OvOd26YK
7mOD79Qy/kvoaJQBNu3eIPg5vY0CaEI6G+aARmT+zlaGH25RusdFUdhrwtqKdzOyLUcHI/in0rHa
N3opOq9VBM50YzBPn7DANPCzLMY3ydh+sEM6670M7hUBtmAz2FyxqtL3D6M2p1dioNeLeNlGFCWo
S9PlXZ8POp52DqWz3g86dTo2qdLtetGXb4jkpkMgjOTKGn49HhxG4jiI8YCqAPadTqTZgTQhwxx9
fRyLz6JVfhJ0YIlTy+G7GsZteiWEODMesEHUMLgHFqzTajxZ9Xlrph2Synh+fHAiM/2lzKN9Z5p4
+TlDbV45cJ9T+dOVsujDUJhB2AigkLpaKdRdCgdiDR0JWZoY9FFZRV8kfz/EaQ04ClsSJeLeqTvM
EYyFebjpusLEU7FUtccOj7gn0Rrqtm3Ha72tdaIgsLah2Utm7RLKsbFOp35osTxuYny6gFCjMDW5
2scwiIqNm1ndw9hSzsnpTv1qW7BnQi+a3eVdf254B6AKWQ9atTT0T4cva6RJUY+dULVIxw/U/rSv
9KL2ipE77a5dwIWj0v7Edqa6jRLFvnYpn2bIy2nNGlhqjUs51SJ6OR3eQRxNAGcbfHq0Dc3jzjWf
pFHV2wzHpo6+e/Pk9oX92Ib2IY5c4yBVu39DLY/SB3qrWbPpqkDBMzJr93FXhB/+cHbAVy0YhEW/
gkRzXfvAdTMecrUWvkUocCOx7nlDJh8dM72uPw+m+OEMef0uYlf5Rdao7y+P/jrehW/J30vFWUW6
dk0Pixs074XbCD+Jpa68U8qu/DBAtRoeEoyoDUyBSkvbhqMFc7ZJG4AilBvkDQpwaYwra9P+cei/
EEDRQkGnhF66u85qw2DuVOy6DM6JwUg2fUsJKEB/7n5U0uGLjRlIpxTG4fI0vFqiDMoeIeCnDcpi
WNbQi6QL94kAaw7N8NOwESR6bq/91eJJtp9yy94b/ZD/sN1Cu2mdhJ9h611dC2yWVXhyegDwXSgz
wLmNhbi1RLUvnmCM6GhEvWX5bSAwK8b1aU62aTzExWHS1fpWlmqSH9DAx+o45Y8cIwVNqEcBVK/x
igS2HYs3yMsre/dZgm79XICiUaOCzgfgYBVNx9akt5re2X6Q1siTzlmNmyMs8YK+sNrP0Q69cWh0
ExNTeEVp5WIf9w1kjJ4GzmEsVPxOgMPBRnJzzaRIOwXyRvSKanswLvEVxhiYBkfczcG+GXSakUWk
jH+Xrk4qVydFiuWIO30N9HUofYAz0hyaoqvpxW0oG+ygc/xUcyLxmKcKcKO+WCx5gLBjbjng+KNs
dSrr1W50tPKmG2WFR5Ve9L+mUVpYSNUh8bFF6nlo5h531z9dgtSHl+YLp5VJCXR1SNul1WZxzkQr
JDdemk0mbEn1U61n7j3d7QyDOW36DvWFerge+5cHf3VZEtgQmOElBRCAnHrZHy9WnyGR/0rj2PYh
Minv0iLsH63IVY+pRtKg4tp5BfTwHDadfg94zA7dFmr8C8xvtawoLDSWFgkb6nvRfa8UAcaYXNdT
EkM9BshNlLvAMIcb7lLMahAIg4KSlgc94wCylTZ/KGc79UyI6XcCL919PsW1sitgwW3ycHY+R3Zl
0GlviKuwTroSWqy6zlwpwJgWbX30vdgYvMTpdGG1nChqF6t+wcp+ENJ1n7RCNHclcpwf85FcNxsV
jFID7EuO7mQGWy2cWq8aK5uqEWZPfm2l4TWixopWsDyW4LLjLxu4BeSJ5Su/+IqSUkmJ0NHsYxOV
Nd7AfYdvmh5UH2ILe85PoxGp5WHAICPaGnpvlTusk6xji+7DbQsmrt8oioLtetMl8t6d9DDwh1yZ
hruhdnt1kWLpzWOFgZt3efWdfXB6qxywFuWOV9x/VoJeWL0y+ZozYpeImhOCx0iLuY8FfrJfMJBv
p22gZQVlQ9E52g5njOFr1xRxuFzRosOupdcitMULLd8odmjfdMFYEmOrS6TdYCj2NrINNJiuPPjr
U5tbCjVjF1A2Md9iBPhyxoeqtaNJw+g9rlWjWNRg2m/gBt9oyMe/RUKh9fPQUb4aEheuUI+aJ6ek
tzGoY/GQtGzsP3+cJSWFo0QfEtGnVaTVip5sg1jft+xh8sOAEmynj/FtaZnNfdBYGKg1kX3roFt+
Wyrt+JBpc47I43iw9Sm8Iuiw4pE9L0eOWgshdtoT9EDWezwrEz1vRiKbuMRpPphScOPV8E4xomAp
P+h3Ikyl37a1egwt2eGQOmZeZzT9bsasCJtXOT+WADS3btNnV8L1MycQmQ/oHWdpoXIIrZ5OL9Au
kGo9+zLoFeN+YdptXCuIq0dllBHmYiKO7E/KpGAarePN68OAEePXGEMpVCbzXCl9xHBL7R7IAzVk
rMfBz+Joo05bJZ1pkc1QJPBqtOsWJrYZRKWfzTHhZUy2cm2qz6xDSOdLFElRhANg9TIweLGQS3vN
LzBD3MSRLkk/LQcv5FAJNtIEFiJ04oehD58U5uRRyMS6EW7Q7NOMC/3yOnyWrTs93bnIAChSwwZf
BSP+dFtYfL0IeSzNj6x8PiRqUTwUtBgdTzPVeWO0Qtu1k2hwbsQSOMCRikpSoz46WJb7yAepN207
1JjhclaQkeDTvisjIVXM/cxsC95rCDeZ6JQnMNv6BjJg8rUGwVKGSfsdymTyJctt6+Pldzpz5pO6
LrQZpHqhBK3TCJmkk5JKy/V1NtibCNj/vYU7oe8WWfqtRzh4E6Z1tdNxx6ChEbi/YpQk+BAVAoxT
9K5VU/1KxHD2kUiswEfSBaJevco4E5pOeurOqIFTIDpKq6mOMesVtT0D145eo6WcZd1nl1vpgXNh
8kaCtw3+ddZu5lXwF8eZ+fI0LV/29MtTnoMgy4cELMAHOv3yyEjVIzReoIKTaX0CAofhhGWW98Ty
qOAh0PbBaOz8Sop3Zr1R6mWtUfelY/CKh41TGwZfDjkDGlnGnoKnftMWmb1Pmnzca1GeIxNvlp9j
mSR3VaNafw0i/YbB3Zxgx26W+9Rp5b2SuSgc6aK4M/XGelDcId2kMwCCTeG62JDnvYbFk5Id5kWO
vez15ImL5tgos7zmnwGocTWPIG1hdnCv0FHD0GJdbU8ziY0gFpq7Jq6luxXjbM1eS7vgKXF1JKYg
dWNN2tKJwChBNSuY/J3uotK+SK/AjEX4IUvxpARSL4bqIw7kYejp2HnPu7HpVf1hUgUeyaraj/Lr
qGW4HNOG2M/FJHHsxvQv9JB/ejJBE38OhGbRcinSjyVC4LiN4lJcV4uio1Ij97fr4OCSM4nF9z5g
m6SbdprqjtjNGB7TDj2xzRTZGGpakTF+BeDaVJs5jRFOG9MguxVNEw67vuw1hDHyNN86Vq3MYBdH
BQKNNEsCAqjG2SEw1OHB1jNFbgHaBG+Zulhsk0Smv2QXi8THiwNuW9aHYX/XE+UEN3rfDNJDPKYB
aGkrHfQdlHXfUsCRf8W6PribiZfz8mGaM4+2wOBsa7QadnHZ1A8GBEyEm8B2i205Ks247QYXOaXa
Nmttm4xK5pWlmJS7Lmjrz0FgwFtYbJnIkpShTDZloLrFtutKLvt8wk4vgJwvbxqz7g9NBp/VRxkR
p7AAD8wdShXiDc57inqrlfTWdinaUZYXhc7idlDnarAfWuiHe4FDxzsmj+MQgUMmKkhDdctuXJxT
S8v+mQPswxTm8r5+VXhfoN90NwAw0ToF0bA6a6rakkXEkb7LtVi7TdQU+I0t2S9aHd+LGfPfzTRm
la9xid9CakwP5I3alTT9VY2NASCkLB0WxJoIdlfxlmrIucFAFZvepGoPWQqeFecjdZc58UPYDcUB
1573WMfFVFFDeZeP0ryZbFfZ0wxxd2GL5K+D4fCvy5Ozzp5+PxUxDrqh9CTWPgRVzelfz2Gwk8iE
/8rSEVpgZ8vHvguzzybWgv7l8V7FLpxwZGpcsDp6CIy6yj+qtEeGUPY29PfRPeLznN5KNcq+OH2v
b2OzZm+ERvEwd3lIrprHxUaN+iXN0uJxY6XaQppIovmjNcn8nemCNcXzoxkALlswajvOiDqd7Y3b
o/ltqHgPXFtNv8F3Ly8KyEcqKqHEGih+EX6tvqRrjGaldxguV1o3W7vSsKWD1kBtoW0l287YWFMU
3QYZBxq6jWJ+X7P+wo3dzarrD6Y23I8IAg/7dBjnEscHkloMROLyS9wkA+agNm7XUQE3T0P36Bsk
ZuJulCnSCoFdWZRerFbtR1kYdwqop3wf2IMZ3dZNgwNnnJbR+DbKnTLe4Ce6iF1VdvE5suaBg69t
QJ1StHOwD67UOLkBx9o2uxKT4mzXd305H0InK9pHF9NHuU1yx7xd8muYGqrUzF0hw7I/pHOffwfR
GVc+roHpvAvIJL7bXV1kNyMWPwg/upLAMTNkh7MGhD/jNoHmLzeaI6fjnFIS89KQ70WxTv7kgMja
J4ov8nskCzC8VRdGpFNRruW3aNmhPjT2tPM8PEbNh8yB67VBmgcwBojb4Rv8xVz3jTEBdlZS7xtA
0C2NJWxCivBATy4ctxbt2v8m7DyW5US2NfxEROATplCU297ITgi5hoQEEpvA09+vzuhKfeJo0BO1
tHcZSNb6LflRk5xIEupjwr40kQEy4fMPdLIoGZmzQx9HexUq9reHamhm79CaXZ+MbfIH1+Vo32y9
3z5r9zXvYgYi4nMI4SKn1v/BARQ9B0R96HSqZEOASWvF8IyVe2zsxjuDh/Vvvje11jnvdnYJr0LK
nQQAtE/Gam4tsEFNffFMNkxF0rbtfomkFT+PVSFwtzldbWc8ikjryGmLfW/RYplsV4F6tvBrDgzt
y/KwtoamI+nxHjsTtuNZrYS+06olrCHLZytcs5EqVPfI/6XEMygBhOnS8nf1JoZGPjLni/K6RsVy
Es5QtG+UPvfI31eqit+pdZrHZyG6diHKjwdThl/f+llX7K6XggTbPtv2keiMMG/7D1Yxxcsx7tvW
SjE7DOMRlFwRd7j4wGOTlMMdZadbl6mNVAP2+bpEGNGNsbQTGcamf/YWqZzUk1v7Ia5Al+7XiA+B
qGkCENPAruZTw6I/JRJxwXTSVWWWeyqhHf5nXc8DaB51tsfKklF17HatXlses8vBa+V2CJqlbp9H
h07hBAuqpVJ7dUhc4mqsD66ZRfHQkkhW3XKR5CvyIukn1Rzl6707ert+s3YdmkRxb5oLfeaeQ6Ki
2azT2gYRkYbRLKDF1rqp7vdN5FPGDU5F0eTpVZ12t8YW6YQLIYoA+c2vOtBKJraxS/9KWncIicLf
788x9dQ03kpr9nAQ9Q5JPCCcfmZFup5TAxC7P3Hp6YruGH+TiV+q4ViQDSaOYTQgoBqp2TvT+txz
qLO1sOSZ+Ktx/TFMGydfD6UUwz1f5Ai/Xs/rZa4tK0jySMZvQwt9/MyBstA+NjlrcSCkDArGwH6+
E1o18PSKxvFQFLOo6TLnufmgHRpHE79glEX3TfHEYUcEW6db4Rs/yftRKxxzyglS6W/xG4Z837m2
yIHfplGan8Ewdxxv3dLE5NxH3nh0jWrKc5P7sGsUaXukiw/78MV3tQqIKFFUSC+jdlqydVVH6Wpe
WANDZeyYi+1W85wZM8iPtZmjXwan1ke/Hto+DayAhlYq3Ivgrif90k/mxkTU821UeNBOt4xt6ksv
nhNPNNX3vCOlNdu9bvxIA28xINknjA08z9r3w1JYfnRS1IuWmaOKqX4uuWKmdPZbPb2Ikjd6ROTC
xLi6dNdm6LbXuz6u1Y+KeuAmw/8RVEgcgt1/sSc9kY+aM/Epf3cMLNswhg+lX5Vf8Tih3nFnyTmB
3ZdpBUJ9oNQmCNUZGbWgF17N3Oog2CY+FMtkT2mgounF7ufpwz4O+ZRi1p2qh7ivRp1N4AXuh9gb
/X/4dIP2rmHBIuyaIemjtfm0xaNB2++NGcdfWNRHj2DTJVKZJ6bJvljWrhiCZTmEr0UQk9dPCopx
T+vKrX9amYiXrFJr8WEedIPjGrbOu1CAvF6sqlLzpZ777m0EB3ASL5wo6lilRSQsCDvpxMpyDO1t
FB3Xh15MDGmRPbo4WjeeMwFY2pQOS4kTCQxpEkkzRGt58IIuONS11RdnOdkuwT7FTBWU30ZcwOVY
+FdvQEJ/tZhOSbpqUCRP7a6n0+Y2Po4r4gLeazTa8i23JI/yWRGFd+1KnIjnltmUiW2a3zVl5nfQ
zsXLhklpyTaSdJ7rsgk/L5Po1hNRA9v8sHXj+ia8saS5nEDH/WmqdxOmVN67FXksPkds6e/EO/Ne
1goeTxpxmGqC1t6iqhuQQvU2iozKmfJrGYqG9lEj3U/lPFNG79HJ6xH5TEJehvd2ejWLyIn0EcJE
Ceo7NXDor47InNXT0QuBH2t3XB0d/yqriM8lcnsgSvBhPSaWoSw5rUqHnxJMHXks7YAgpAcx/DDn
ap4O0e0MS4a94Fk4MRe4qBpvRkJE10Bw8QwCvhkEdYfa9FtxrGhE644Tf+Sd1eIvcRIPlXMd3Lbv
staU6uOmPVXdGdBvbJ6RwI5Xuw3NWgZe+ionykNS7LFtcMFJjPbDmtWQxnNLNKbgw32skRZGqWg8
6sUlg9bdJjoWNvJD5/Kwq52m5KEJnbsutOgiIE1jXe+1jmBmd4WFVtNfDky2AjNf83rlcdgKTzMb
SGAvwt3CV0RH05KGtKPG740qjf3YQJqVd3Mxh99RrsUawtslnxELQ1uBSBRDk7ZuP30rJ78uk2D2
+G3s+vsXYTVCZwsegCWlDXOkp243JPV63q62ZMFz91pt4T5larfWn/Mq7G/CUS8F9wyvq5+dLeWM
AWaaCZw7hbqr58TubO+FHCt3JprEKhD0QUA5D1ZlBzIJi9p6cFsL1FzE62LxO2K7OddL3SzH1e+s
PpGREsSRLxtVm1sUXScxW9a5IorpqG2nKT5IMNgElLOez8Yfy+JhLFoEBy7YVpM6uoslVdZoWi4g
M+ulo+98et3XVluJ2Hv/l2jL1Tky+Vn2y24Noku568P82Hjl9OJjg9wyMpi5XhksmJHaHT8VyRN5
FbOv0/iZlv0UX3m6+ngHSCJsDys62OXc2q1YCO5WOA4HtYRbihNVuqlYAObOudmiIs1nz3/pe88M
Ca/fOk+B6QmY5zhP1tAYQHalfX3IAx35F9HmTsGrGCzowGiyzvMQ7dM34E/7oQtHy6KsvrNVUkT7
2D0XTTiTv65Dakhrx6upag+cZkk8gjFZrksLg31nrcSLKTkBQ4xjGZxy7YdNZkGKVhfeYJi/dnPl
XpCf5ftDbza8+H60BAOivlvZSb25zj9AT565rlrZFvYUbWWLwmmRiWmFnmzGuP3oS3uiUkw6Ieby
RXrfanaPOR0p+0P3tqp9eDTWxnzZab/oz/5YD9Eh74m8P3DLUzvSxQWJyHPqbY0nkzIs1bcCV9MH
FUc4v138lXbi+vR6PcftyMkOmzYWSWit4gvt5UX0rHVbkdicU+WGkLUql7Ps57D4fPODFefAtOXT
NDduf8c5DhojSnd9pAcprq+UI2q0bRCFe0qQq6mO9V44AYFw+2zuK58b9d7bATuejPalusimkHnm
wjc8l33PnFHqgXJkqE2qvnw6zc19Gc9+edfL0lSIoVE3nbqRThfljtI69N3GySo9r3nlkkfPIhHE
orjylWAVk73fHZ1uU3eOy7p5WEhzEFgqNMXmTs4qwZOYAvHC2EsOBuNF36ay64Is3+zuZ5WromN0
pGsyb52+OKgKIP1s23Xw2nu9251LH7lYxtqSO+eyLZs2gWQpiPpTq1ek/mR4JasIyc/Ymmr/bkvq
JRIjSyyuhPJN6aorPkKr58FtmjmaUht9U5/sXmtZmUQunxlnk0w9U9H/KvwF+mt21a6yoNlRzKNd
d//p1RSTIdzw/DmsRkeopaauIlnAavpf68Awd+mkmrtTUJKkna79uhSJ6TqpM8sirfkYW0sLgOhv
c3eMCLtJ/LEn1Hqpc/rtm3ba52u938SxQeMP72qV8B6hlXtPW+U1CuQegV/aR7GuCAHUlUqYTieV
haRpBodi9eMlsSNZjQlxOZIExNGbTlO3SplNtBy9G8cp/jH1IOu7fu7rEfLR866TEk2Y2b7W8mpV
sTHHXqiAJNgIHUjICeYelGDRuue+np8L00bRcWrs9ptTjbU8EYxsV9imtunFsFiE2VQ1wU8i7hyr
ONi7Z7/Fi9/cyaloz6Debcq0Qpq76YhO+BYHu/0oV+ZwgqSH9Vh0lYne4wnF3yHaNezFSBCNS//y
PHb/hOs2ttk4OvlwkpYuVDZH/v6+YP1cLvBL+X2jQxKaK9chzKVEDDseHadnux2I5Y6ysJoF+efx
LqqjLLguDnnUlt9mofuADO1hiA+ry7/xapc33YioRGyCO/KnnC35cfabJYRP1usbKF75OvSd/aOy
wrrOSualNjFBrvcLg/1UPha6b0mCChb1c6T1+OxvQnnJFlpMC2LDc3jA6TWuLzmThn1w3W5CKk3R
bEcaTO+4J4wPc0c2ajiJ+3Jv3ehetD0vp9vGJU6lG4MgDAKGJA1dU9w0KgytT14TxjrlsVCRxgUV
GdDV6AavPsou4o6XPeK8kH3eW0k8unnzzExU37d+ZM3kk1rhOWaqcx+8bRYzszSpc88WUUvuoVus
ZU1c6ZrX3r6FF3t+MW6njkeM+ADn09J/hyYRe0ZhxVPmFWvvEX+4Bae1mrWHajGP5ZlbJv7ioQbN
ckTlPAwYXvZL7NZ49DrXolu0x6RffCiLnrHAVYVm4GzEtYy3YTvYPdFv6bCNdp4xbDvd1S8HKQ5D
t8ccU9B650isewRIDCbkKXvxH8du77q0kuiT0q7ydnP0x7i8s7fS/mYmERFYxcRzRX9km+u2dspP
gSDk/Q2kKsgFl86W9ZGrwtd4A+9XTmjiY6tdTn+CQ8bpLiAJqjvt2gufmLUGK/NLx9zlItyHzO9m
Rx3LVt0wYLSUoeAUWYxI9wIfbILoT5LRN9TRnFYKIHpMGqIe6ove6ljdBRQ6A5rH7Qz8TNXLyzDm
VnTMSxNcBiOGCYNevnwtsberYw/9vx1meIH+qexi1b3H/UwrgqdELFOAa/qFZlTYPC0j82WIWx5a
zFpMDy0M8KEt54ItpyAqOZm1yNvnyGJ8vgxVm7sXQYTKmFpby6OF1umyP6/77ei0VN+1TCFszxes
9MFQJmEz2h9XFtstmwwTULY4Wu9HXdWOIVemzr9VFQHyx5XumAoCAvn9wYry6o1nTRieIaLd+cxV
RW+TcsDQ7qxAejbZDYv4XpJAn5N4mldbOvR6rZ6cFdvHodl350fjANGnyt725SXXuSxpKGzX9lwp
GZxETcDdZV/NbWMkROnK2JcTZVcLkvsdupefhVwJQl87mlWSWRXoCOKSizXVThmnpgVKIOgEMcxB
Cn/4tIelpC7a4y0n69hzNHSBZpOdkdeWxwGlHI+oYJ2nx2nekb6jspkw/neWfFjFYvCnR7iAL2Jg
N35qlV1/XLu6+uYtddAQqliVxdmtwmihr8GmeGUZJVFm5WjKzxBVUzp54cKvj6PtfW9VAcvACr5e
WXtm6LxuzrN27SgsBbYqrzLWi3WQc+mRoNP3Ok9E4ZRlUthV9YBfJ7+rxCD0vd0MbPF5v2hCBnhu
fJmgT2WiS+N/j4H/iqyp8lY/+B4QydHVstjS0mbfJ/a2JsV5A6tc7+J49fcXXcdo0wUhD246As9/
No2ohjsuTMN5bIWL+OKNQ/PZIdhtSlpuUf9JWtUepPm0zYZina57uJk9o4/D5FbIPsJyuKq21g7D
YT81abyMAIMhUZkz3wB4z2lcNAaYdezUr0WEAoOUH1X/sOV37Unres8fafaGkG07431f2tUeELc7
0WMZ82OpCCLT++RIEoMTfJB1nrgqsF7QAfrDCRxJEucR5QxvqzL2g7OTqk5HRME87gnLe2lBfhym
5CL+hSJudrPCNJV9rnQFU7gsQj2XOthGQAs+SdZEQ6Znvc8xa1S73A3N7gJ+CYyuGU7RfDrGztaT
B8072tK5qyXrdw/FnsCDj12ipGh+IbvZL5Gane8ghYhaVB5hRLOJvrDYu0iX78b287bXtcv2tMn8
mXpc90s1rGFJoevo6QOpmVZNAHgzraz7ODyYuaxxvJb2eAuGD8d/AL6NeIk9uQ7HIDLW8OrxcAqz
AbFIexx2EZH3aEh8PoBQkBFjz7urbiNvtKakljXlg9cSvngwaigs+tbYdBK+a3MJcp5fBPFHtEEv
084Ut7K6v40b6MY1mvq1ueqytx8mr5NvxtMsZmO0Vaw9Xbyl0265p8EdovogZMSkuQXKAknUy5of
/OKW9s92Uz4XWjRuosdoJ5IZJdGDH8Wyv0JWh+Ox9OzWPGq6UYZHW2xBkKh5W1htnL6evs1WTYr0
Fpnh1JXoxZW2ra9N6NcJsktTnJgU2wl8ROsHFKpbfMkRp1ZMDNYWHOOlUt1hVIpQVCeYFv+GYNBo
C9S3B6ce0bV4stsaL860d1vJv1q38BOIpm6y3qMm70ARU9+feceVTghacscsx221XHtlBdZblXv2
fp1cwk3OUtVhfCESo1pu6fo5gIQcI+tejgv5uIExZktyTrT9bmmZUfet3bmk6Iy595gkdoRoKAqx
RpElCX4RN8p90n1pXxguJwDW3R2eDKOTczaNK9CyOzEDOdFP0fi1HxHTPBqKP9R1DTr92a8r8R1h
sFumZTvdetZU77zn3lC8LDnWDLpE7ZH9Yair7Q6/59SexsIL0mHgwZ70tkbPtVHBaadO087bfcDI
92m3Qx5QpvAqPNpBF0E4hztvk7PNrw8+UNqXeO+jT6Jdb2r5HFCK0lrc1oCY40ZQSLF+7+qm/G53
c/E1X6pxO0eW4fi3wkb+BPWbL76ZHXEk+2/j+oz7vU7IPZ3fcA4VTsLUF8rU8PWAApduhJyiaIYb
OGqTL9IHw8WtHPGJ4rX9Zy2HabiMOugM8o+G5kZuah2eCglofnCWyVvPfV0bcdfFN0AUrNiUD87q
LvR58a6iU7sM9i9wVz//LPqqC79C5275Pauk3yRx5czOsW7rNnrVyJQInlzFuvwK3S1eDq4sYu/g
GB/bbMXl6D3v/d4Mae1JoHEmutE/VrQkPIz1AiUIY1x/I1QRBRLJ4e1Brb44KWmiG1qrQDtsq2vu
uZdxV8GstqTG5NH6BdkLjRFsW8yicu/7d7HNGgAsGMAcBh3jY6jybRzoSWMVfiwFBY/HHQr7KxUt
Qf2MoUiWBIEvtbhj1pwPIQ+lbPBbaR17YDkTkOuS5+E5KJfmJ21niIQtX7fTz62bZvRAptmqZB+K
xU5RVwEAbNQf1wl4QR0/lCBcL3lbhxpKDXlIGsOafPL7Xm73ucF7d14ZxuivUzwyzLLwcGu4mD+O
uTPrzPYqdY6J8XevciZKPfFk4Xogwf7sEq052OqfNdirOjWoOfUxCNpwv6skjVTcSOSb5GibBnOW
HdzaoYw6/6fhMbsxp89LfeSUgdIhXiLYU23NozpINI72W7tzgT3uWAIrbvZYn6UkT+i+HchChnkF
5k+Fqrs4bRT1bIcpnMb3sW25sZtWgr7KUkdR1k2VGx8qqkqrdC5XXST02XCV59SmE/ov+RwSJ18M
HlrE1SKzm967Wk0R8wPssLUSDvbhELBneqeqsVGr2mgtqa/oIM3THPdr9dkMe+mymhZe/gHWrntC
YzIFSTkPU303L9qz0wb1tzypqY6fMJmFebIXoWulhiYg4oRWHlEVHuMfEcanOCnptTvXTm99Mj0H
XKKbvTYHzvI8Zz1zOfxApG3cfOhAXosSpjoBO/AulqItK8Vm6oXpPHrFo5yaoTrSvjGZE4HkPJa2
3GljHho487gHI9A8Lyw0aezLuswpgYEAo2NYo44xs5wRDPtbGB7AGq0KcgkB/aGDPZ4PeziA5S3O
2jfpEEjJRkIX8gveSFo1PGtfxLfVCcf3ntPx8+DUt3q0retdaKbJeyhdmstSFa37x63sI+eKiris
ISIWr0I/69lW5mlRjpeIe6g5TLqOnHMg9+4HsASflabVgLtqqpfmoFypzalpVHQaS/i81FaDik8T
6mfWrk4WIinGfP04NqL7kY+BgYWF6hSpl4v8bFAlD2nLMljAeIuhOtCH498tvd7hby3wtaTAx83A
J0YCBDkQZv+OqRZX3rgE4S82pn5Np2jrAjYTZaIrdi2EJwTiwdKJheQSRh4C+bbVmasMLiq6waiu
86Q0gyq1XYihISJLpAm3RenBRvFtZ9o4Rckoq7cjzUxLmaz8lZemIX09FZ2qy4vpVHlvC7mU94GM
h19r7Td9sizKUlcmPBpkWf84FDms52PblFF1bhbwHpA4yFe6Roxpn0pho27qeJ/hSSB89Y+3BpQT
zIMc7iEdwRXbLXf/qYqa+O1EqDV4U4OXy2MeTogePL/Zz46c4eATywPvTgdro3wqZLf1aIOPQGyc
UHnsXuBEWT+vfOLNSk/9uGq7yMY+tL/KdtEBInSzLn8TvP1LHkb8D0p9vCKkG+EM/cPOUNQ2u50z
x1mXAz6NYC+HaQnmK42ZC27DrvhZ2PkKv+2I8QhA4hzXLmQrn3fvuoVRnpRmd6/zvofnuqNOrF2m
8oPmnmXQL4ovjq3oUhi7uCHkWo0f/rd85fbifpN+EFpBcTRtxzTXkJL1h/RDNZsKFzgW4gR9P1Gu
Ky+lEDFk0OJd1KigXlqxgrNC+f1FePKf5qHff7d/02cGvgOnLAg9/F2fCLW1R37d7cclcMenOUDY
lk++Q/Onim11DHlwrWjK4cyr05hHhtS2MNzCUyOM5x2xRBD4IN0mHM+Dbu0AfXwEFcA2jrDOjLXP
scMwLu943hUvo2nMeyVcsz86soqqhLnW3EoMNLLn1cnnHP4jbAoGQlWAnCq9DEdamSmrJZgogpCB
1AmyIV8b/ViorfwkA//m6KYc4bJaC6LyrZ/MB4mV20vbffrpIYJKAYDbT0hn52eIkSGzo2otEMMs
AYqVcRJhmyBInTTbHB81X1IoX5hi9v5bWeVhdLAnuLsE70P1jU4jlwZUhnKr/QxIjY989ANLpGXQ
1T+bvUXV7mye/Twv5EYmkL7V8loWw7KfHB+xFid03n0N1gh/8tgZ6yt6FzTpdlH6M9C3TxW0zY0N
AO7VuXNslr7/UoUkYPxNp38TRP3raw/JJrnFSdxMkL9/7V5d26HFRnOs142Ww5hknmgTUDRh/egP
ngVzOsnPqxNJZs44Bte0BcM0gsZucOSTFXYsd9P2t56sfyl4cbPTAgd1jiPpP27y319XCbhChyO1
4mhX9CNPM/tjXFbTySfL5a2D8T/1XA4JUMRAi8icex+D0OSph9Y3vRUdU2BnGu8vKrs/Nby8KO4N
PiTyxWySzLzfX9Tk6n4mynY7WkoX1yHu5ttK0VeXklMxMWynlwChzt/MC7db7/fvKMD5FyJqwzxL
5tcfCsNQTNgLfdgv6vCmVA4j02ntD49I8FGhYI+GcmPNfrN6Ja+9v3zix7RPKmr3cxEK+zhYTvxM
ocaY7UPNsPS/D63/9upIA+GwJaSVL+yPK8hBQ11DmzpHjtgnQxXAmMi66R+0q+blL/r5f5kyGfdu
oe63dDeuDIQiv38DJdx06c0Fp7Y1+d/nsfdpB1XbmE2LLX+6G8NaLzs3k77eHtrOBjpXWkBq539r
CP7326b4g6cMvAAZ+KRa/P5KpmrSxidF75hLM73W7PjgUpK0/ajfq5//+yP+93MhctFPEmbl3rzK
f57NoJgzooySdH+h2eAFqtKkXTxIRPKtIk6euvw8R0ADM9PAX373vyScCPvJl/2PnhKjv/jj6x3X
KIem4pqnUqd8NQ1MQeQujZdEo6JrIRDEU//vd/uvLIRbOgfQt4tTC7MEBbi/f7TOXO6RS6Ul9PXm
jyehLX+hj769MZwYdg9bjEY/LfCsnhYMwsuVfci+tJHPHIKCpV8yR7eh+9GxqMpJax7/XCQwBF6W
MxsecqXYAqU/DeMVsZmy/uY5+fMjI7Hdgasg0htlONfIH57BqV65aPqSnR5B9Hf2m71NWryN7xz3
VEEXgfnSRz1azGbjCGtE2QLAxqAcw80+y+M2SGZvASXuC/thni3v6yqK6i9BbP/tRd4GDVyN/Ici
/PcPmUf72jTQ4Ke564Rz3JSctw+0mAiZ2tPqjFcscvP07S9f7Z/jGR8NVyRx56i93QjX+++/FZGT
PfjkAZ10N/cXECHNJOYHr8xkebZDqD949Ayfhw1SJTHtBjFnhFecIav/ZgrkdOKX/f9zlQAEfAGE
PDAwcqiLPw6TbqusZgyn4oSKSPQ3MY7TPeUdYdONZ+kt8xCoI6upUOq8zPFoPsZzJKPrDDJTPG0L
5oBTPReB/bWIZraYNUDy8QLwUT7GDRInrtBi8e9qlCHOF0pj1frel7JXWc/wsWZaj4OdBREI8yEw
NkPUuIE2POQdaCemAkXAdNwRxPS408q+pHOcyyoTqynUiWZbi27KwAS183GWxbqdx9FX+wfhIMVN
TO97sCqESjjnuI7bk29hLzrcyKnPsZNHv6YuZzctHEGYWAEcwtOynTYrIyur+eo2hXNCopyHV+Vs
KCIxzFBt3Nd4SDA7kyrBROWNT8hphwDykgfWCT6iKbHQbTOFi8xaYzZ71pJ/GKFMTyGop0qDrel+
rJ69tEeUIAN9zqXu3+PBxRzQ99b8j+4akeg9NuoH9yZ7dBN7c/MZkNzt06mUzvu2yipPecZ4wydd
B8WlYChtLv4cLK9ep0NO+zzv8osn8vWnx/XLjdTVfpB69Ty/R14bm4uBu/EOcISU33IkxEmP2q9M
g8o4Q9L5NAHhZFbeP45ybTAwOW2/WhRtb56qB/GzriOkwVbZh2RrznleV7hsTVEkcnQqIGAulnua
FlWdUolDMruI8PlliB5Ujwwmn4++aFrYrWEFtAF6ZzZEgDHjr44k5dtV3dQG58WttjfEcu5xWPGJ
4yWIquIUsgbQ/eDM7ZdoBYBLRLO4oAShzr9yDO3d7VlYWtWpW0WQuRUCiHOxVpv7ESMj7k93n5ar
7wzyIhZrjzLUVRGeVsiSDuSi0tFZkTjTcIZG46+1WmB9GqdgOu9x1FsJMiRQX+RDk7nruc3L41qQ
fJRYbBUd6eZGtHflrIs7Q35dfwXcRFgYSVGuSeeV8vtUtZXG9mnI4XIc2TRpPTgd2PGyiz2F/+Rr
KNvAR9a5bHSwQh4Vz65EiMy2HFDJaXmmGjOrCTadeuHYvNnIToPEaVd5Fy21j5S7D4Nfe+WCsOIS
iHRqunx7avjnFZ2jGOCfACfRIRS79bx2YvjGThXGt30fDqxqxu9+vQfukWcTA6TYPZFq319JjfUb
LaDnyoXYmcWJKXkixy8xJQ2xWTV48kqUOKV77bQgerKa9j0Oq+3SQuL+hNHvL2EdSUg5t679o/bI
rLi0Ht8gIRLkCCd4FiJ9sNgO9rTyuy1K4Gm8e+kGMWfh0iLKnIJRI5TAq8hEg8/9ulh9+RGQax4e
ikmvr7ajRE6nrnbuEdZZw2GbRN/eAweR2Sd2IfJX4+5lfFctYxUc0BVwkUbD7n5pHRucYpSYuRJg
Cj7uFvEY/h6nsNfDwGywZhT5rVAHpIUNMI55/WwpVW5nqrfDBjlR5f6ne/FGCpRoxhMV5BOfRrBT
3GzFBadQfBNTiNwf71stN5ORPCg98D2rfUFB3X/2gR4EhdlB8CqXNRxSLyq6u/3mZE5st6FGT9Qw
90m/1uaTgYztrlFE81CLLPtzM3e00lOb0dI0q6tivVAQpz6DFNhryk5LTdIOGt6QYhBW5OrEZcZd
waJltEu+h9PKL6rGfEASQy+/YCjDzpDHhelPyF70x6JCnUVwllg5+eByqDxH51Ml/Pjog6EDkHDY
MK8+dQNRL2ROBavKdnQXx71amz4TDY0cMA2xnR/bsqI0jydktb1MfjPEWa5C/7nVBRB265fd65iH
ZJYOdnsj53d0q+kNRKe/m2AQCSrq+j90XeN/W5pd6IvjT/tnSmvHz4E3cqVKEpXCTwpxNGQ/gpHq
ADCKQ8ydqKQoFwN92m16K9Ku9tzjlgMwwfvGQWbxB10qaDIf2H+D/kdYBhCba0dNLL2xrXgxNW17
6f9Rdx5LkiNZlv0ipIAomMjILAAYN+fhLDYQdw8PBecK9vV9LKu6JsOzO3NKpDe9y8gg5gai+vS9
e8+tkiH+XpZMSkMFJoblx/ORmw2Tjd5/ydbHFbpSGcyiMx8gylRZ6Iw4sw/Qmi7aYh/vSLjaXR3N
CTMcmgKmZuJGF1oVJKbuFiea/PNTNjOrYh2f5+Teln3+o5tW467Q6zbZOxUURBYsTZWBnGPDfjZo
WjeB10FqOeKF1/C4OZLtiLHGs5FXKIdGVFX1hkGTE+lAoiNZGHPz3JGMNUadV6EQZpli1ifgwsFa
WHyx3raVLreaj2wkXFc9TffLAB2TPOHU0LdaY5VU/PRWzV0xYrmarNlztokYCDUmZ8prw6Q360/c
Rz1yhKLhOictE2nEDoXjIQxzN9hJjkuHFx6nm8KlsxLmcekM1u2HxwhMp5FmWlPoLLPt7kfHisW3
pvesGdWrGo3b2Vw955Ek4zgL8WGyqYHToWPgj3EbuDbj7yjLYnlvZhgrcOOO866jegD5P2CbCXwk
RVyRgYaS26hV3hYMXK6JsKsYnKpSfbeWXIuLIJfa6G5TVgn+zmT4cMikVmw6d8anp8+m3rObtl18
GFOtSE9JKYxHY1r88kAzFC8OTdDhI0clU6GDb2P9ztNLsXEVmeURUpCkQ4BjZFVgNO3zYKe52CQV
UqKt4SYo7xcPGBEqw/yitvdLJhOFlPc5q/IHCtws5SJawtlNPXp6RJRVul3SWT25kIs/bIOEvn3M
Ld0kedm85ZTjK5L4sv50pYfEquPNJCJDon5BPl6XwIHxeVYsTjkNhmlKXZ1ZO3sXmnh7WMMRk50K
pqmdTy6JmYzhjHWc9tC2idwdOGL0oQFU6dosKikeQaaSyKK0uXW3g6qdhyHPSrl1RMY6VjgWIPte
94tHlzyTnu3HX89jTajmtixIvSrItY558RR3bagk2sLads5NDM8v1D3E59t4FfjX5tTDduXNJgJU
LRsy8KjNsKx3GKsImKbGFEU0prMowX6Xi7nTHD/LGCsykpk72XrBkjam2GVz7nY85z2t0lV3H4xl
gOnP2t08GGVmSsRAqn8cm4WATenaIizNy7E74T1LQ7k0zCHLbJhR/dCPqILVJytxy5PCGyStYj4h
FFzGM03y9g3I0KQiY9ZH+0ZjmjeFXroY1ytyJpae1WjmqKqMNDlXQ6W6wCnW+Ls9SvuzZTmxg3HK
7PpULSNo/HGkbY4Rdcidk1ZZ1RxlTTtnRy8FtxjlJYv1GUZB01wwk1mzYT9IxcacDBFf89KvHqql
cd74A4vWlcbw88polso+qYZi/o6gbg3zRQJQ8ehV3KTocmBhiJ94YxlaOrqerZl19pkqeV0iP9cF
Kois9l40OSc6ixMD6KAC0uHtE5knuDGXdNUoNwCzbBYNjWUVuDTB/esk5hwRAUpfvXCe8na9yW1n
rgPPAs2zoaoe1j0FetwrcNYKDzY2fHIjTMbKG9RqjRaNc0GhKHWMAy8NA3x7W4x1a7BtaZoV9aYY
rsD6auWxpEv0turKpLem2vQjdrjXIU4HNZxrA5HiqS2twrkBP+OMP3s7HgmZQEw9HqoML4mWpcLe
UVH1rProi2YVLEzeyw2ljf9qJKLaz0mqewH/isBv0gMguU37xKOxO5qVviHJmj+daRpOI2Fngzyn
QvrZfeFMib51WL3Gw+QVMvnmYoy7WNMaS27SPNPLm3Rlmn9VQuwstmj05fRijLJZa/q2XlIhQQXD
4hZJPO4YjdTyvgBRjEi7HS1D0Up3+mXrOGWcIfCaC4+BV2JggUMIZ1D1t2gEkFNr0y2MzI7GQZHV
dzgYERMTNdtOoTUxETjLiSbUM4FP9R3aM3zHa8LclfIyLV/0RaZ+/zf9EPtrqwlOPjxm+l4XChI0
i8vv/4FeIzUzrXX0k7vY0HGLEaI5n+q+N6/sXK7uuXGoj04rw8j8mk5NbOwAymTuoWOoBxLLRYYX
+GzFVgSYxx/P+DdR4WGJ6ozT2BjIDpai5//oXU97Uct7+xqBYLFuHcvr28Nk0mYLapnoyd7sm/js
pzgRAmftKQ+a2Uy7qxK1vnvMBf23IwHQZny2VxQiUT+hTQhWMYH5Sxn6mgjlLE0GTEa5Z8k0jdYZ
Lzm1C0TU5VWumZ7d1F2FImnul/XUjKnvnHiMhHVtDvhyUjvTnbOkJ0JNPkxVHqHWYMPGXeo8sl6i
emGTsKdbav1kDtHfYPTv4Drt/qaPYX5pHTi0gfULfwAyHbOar92/pRhIfOhmHfIwIkxQeX6TBgh3
oKZI3aV4tlpQNmFLhTjC8UgsDX/b7yf6OFXFSZ+9CfNKq3fj37SoL72lP/Y06A+aRP44/oVoaDtf
4S0rcKJ2NJNl5y8z8z9c633YVWyD1ZwkzzMOg6dRt9c7HUPqFDSptfxN9+trU+XyA9Cyp1QzaFSa
4ktTpaEW0sGEL4CnUCIj15VHLW30Z9J3+7PnqPHVppLY/PX9+HMzi8MwGhsSRhzLB/rx6xtSydRG
niDVDi1dfQ2z4nuD33AKGFbrUZPOf8cQ/nqVAZ0wnwB7QrzS7+kVv36evxZDMS2L2mVLPj71VpqG
FEvZ/ZQMauu0nMpCv5pewOKoK46Ef2dz/68+nhsMC42lgQ7pl6+rPKYusmMaoqcT+ipVaxA5eiG6
x0kk/RNXWv4kExppV532Z83Sfv715f76+ZdREc8/anMuBD77y9vxhwWJtu3SdXi7dryOxL1iOOMt
48hyQJ81bICOIO7w6vEiF0T1z/Hrb6M5/vz+4Y6H4wxAiZElh9Jff4KurRYAvRq1kTJdGAYdgs2s
Q85a+t11PY/Dgz3niJIywOgoR6vI62v5PBTWNeL/+W+YbX+6HBD0bHoCNjhApkNfg+o8jyBQ5AFi
l3B6qo+2AxfupE9qnELYie16IspKq+6TlkD60pf6DVSWod/+9T35vav8y5tvXgBH0A8Yyl4ieb9c
EtAuVW0YaMuXCWAybdWxe9e7Zlp/dHY7jfdIWEw37GgC2hd/3fDT5PyYbgtwT8PVkPVGcVWIydRu
88qv+5/T0BTYiFPHlSehz63aOYufMWvzBxgyY4MdJI4bksWkniBREolDmaB1i9rkLRKZUBuMQj+t
s4cId26Teto2QnfifQYOq3zEsiHqF7TlnnntZUrOdANjRVBeh/YtMB0AV/vCVZMIc4fe3VbVvigw
oeNZDGZNVDoxcrZdPzOEX4yNUmb5A/OpPgRTh+SQCE3D+EZr3uCQDnelOOXlHNt/00H/04ySqDt8
/rSPiZ5mW7a+XHEd4e3i5hOuNIDQ0YxKZkv68RrZrZk+ZYhCznZRz0dVl3VQX7KH4dDbu7y5zNHV
koa13tT7v34KjD89BszEmMV5MDNdesOw4359M4a1qQhsXYyt33uQoiZcatpxqDJDexrIzTKxzI64
KtFetqG0/LXaKJd6/rqjy4ugtoIy+jSTbdEdUMEt+g4lj9EGYqRV9wN3dv/kYbyX+yWmzbmZKq19
dQmIQCE6z/ZLo2zP4cTlts9kmxXZcc5QDRcgdtutLPU13hO3U+iBak0YsrNZIdSAtIH6pYzJsY8l
zepNkcYNMkOVj+4Ji8dUHenZ2eJusrK52RYCLu2DNziyPXBYGnRGO3UitljlJy0YtMw75xAUReTy
ijyb7doViINb0mxyoeLqtTFcgjWWQSj6MyBAum2d0fQLiKWJaeyMNExDYxhs9BeGOWS3C8cr98ih
vU3pLC5rtmFj7dSNY3YVfe+q7e5F1uiUgUh1lkOWZpn/NMyxinStEPXOQqvhPEpu1NM01tabW2Ba
OiYDI9JNkkB8QzZrxsm2Whm9oKomVyhKzHpdtwVSs/R6GrqJtk6/et/EKBY7zBu53ve8WFVYgyFx
SI8r+ftlrNELdu1ySulCKB8Xcoa3AWGDC6vHtfzx2h4zv44APVCkQJjsNtyFNY7wJy75trc99dYU
UpDwAbTlOBtEyUcqyfqtmpfMCTl78BUSlTiomaalAEZB9FXgx6WhbXoiPNObMQOSc6z1ksfcRlwE
FKTEzvt9bqp5gT9JkmjOvUfKhRt+Ri5+lp1/6boYvcZnSafYIXf1ltsm7/UmSDW3f6GRwPENGQyq
uD43k/lG9n7r3BuqLo4ImwzU5p5TJNSDqdohgKqNbWzkMtlV2mzYJ1yEfOkUzFx6DRIhfsEsDz3d
zz3RAXWAZ1V2RvwpkgEPVbFMiMcmuI/Hvpjd/rhoHbImzammpzLvlRswv9DVv1m9gEjktGbDEaKa
RH7zZd4JK73Rk3SV8LnA68nZ7+7WjnwYKoz1wCDzktLzrySf23/sCX9kvn6tli6fx9Z9wYJxPwz3
sp/9YfvmCKXUaPJ5VqlZhCnqH5CAkKKiPnlP7G56/+uPM79u1nwekG3PJ3ICCQMU118/z9X8pgAz
g4POtTHbuN18k0h/2+GhfM1K2DRgscbipPyxDvx0EkYw+Oa8Y+zuvZqOfMtdvaKt44hoWl2eI6jT
hFFX8ZTGkY9qLqREqc95M1bnBEs1XtVUPP/1d/g6gb98Bb6BSRy3y3/rX1ZVugpxonK4fXIGHIND
wdi6eKkix12ZFEgTpJpO8/qssDLs/vqjv2S+MQInWgQhPgA39nVobl8mtXWt0Eiq2NlWKbAzpIx5
iwlgqnCdxbqt/OvKHPEg5RpOMnqeEtmHNmXryzy0topMQj7tkDoONlRPZwhzn6XMPa0R/BAAvNYP
p3B41pyVdhouUY7eoaiI4dh6tuqQ/LaGdtWkrg94h67pGPz1t7MuAMY/li2XGJcLjR6BGIUcVeWv
D4dERQ1PSLa7adEZncSS3BhPlWDnME+yLotuSomgb4ZyZ8oLbTijzLEiTDyW2uhDmi+hqHU8IuA2
fIaDTlc+VX0hBnhCKbp/DvVYit3Ewie0Mld+0ko1P0qzTeUBkQ8Tn7ROwoLWir7HkWq4Ny4dxSsY
DVxliBYt7R4O0KyG/dPvX/1/LjUMiPPHf8aN/d+r9KOrMXYO/+fyAf/v///6S1LJ/vn5l0SvX37B
8Ilh5Z367Jb7z14Vw+95ZvKzvvzJ/9/f/Gca2LelISPso1bVcPnXZFpXvwSFXajF/1qRLv/+L9li
V3U1fFafsqv/9Jf+kS5m6r+hf/RJFvt91aAu/Ve6mPebsCzeBRzfX9LFBJFkAB99n7tGo4QYq3+l
iwnjN86HJHERmkTP3IBD9p9f/p/L5T/S3LgY/8XyyZ//5ZnlfWS99lB4GKZgWOx8jRHGeWJCY2B+
VljIjoK+7mCiKMjX9NYT7HPBzETuu+B+mBs1kisSsJcWTjBXxSD31BWZs2mWGfJeCSpqU0nPOff9
0K8b9JVDCm5i0b8Jc0XlXWJo/pFb3uSTLl36lJTmMEVTYZdlhF+lDcUguk9XzJcFU/PdbbkMduS5
MY4bFSd0a1s5jTeiokgJZuY9VSCMbHlE16sHcUouDxtyuyY7TwlvW4+URKGYGusRjiuLSpUqhl46
iCkU+QAR8dE6GN+QYAJUcvtHS7S4KhHEdlrIdI9+Nz58DfJIuTIphWSgMJ/YbOAMuBAK4lu/qy0h
PgkBrTWcAh3WVVyDWahxVC2jFX3F6zAPOIh9a2DqFWcuqfTVRCQCnmKbCBdfz4+e3jTqGps1TjUX
m8ze6oqSNDBmtzr2YlN+K1ZLHlNUvXOA+wh/v5tb5XXuIGIPIQc6r1ox2M99bzG4XNRSn9x1xknY
IIZB2+2z3m8av94Yk9ksIce3ZggbvXRqro053jJZbm3EAu342GrOZYArl4VSy45nl4IIsFagXI8v
0aCu/4kfVFzNnEdvkINY73alLABT0M/gkeLDcKJacWq9WmRpkDoEPZPbqxiZlkaBZMOf72oxempT
rUgdTCBUCS3wxNEoj7r+tqpRvfrKN7jPSX72NJE+tzBZnhxz0O2NinXr6CrlUM6mPlNufPtY+Evb
v3dzrXjiAS8gg41OPG88QF8YoOJL1djDsgD60OVdd53PVXcLlHE9EczszWQU16OKBA+fd9Dcxnhi
FGDw+NuEjxfTRICOtElv3si4l00oNfnGuU9luPEm41E42vhGGxIOaz8PtFaLVtLnzkdBqvFiM1oI
msUnF4qzdPeq62shgnVQ85W8SPNDifRjDfI6R3Inh/hqygCnIbRhEhJWeNSn0AQ7cCgrhzFm6mYM
9wHtIJfTPJXfQrmARYA1GgkGzxB5Pt6aMMgdzE7M4SRrIE8JB5c1sDWWkqAk+ObaqzQ8lEYrhhuR
oYPYNPM0dhE01/QzYaJeH1a9Ga8IEpFHmxVo75oaOAKnHi5d4ZzjzRFUc3OAkFG2W7tk1kVzSFpV
aOhjZgersq4WNHbRgEn/LtNRuAVTFnf01VNR2mGZ9Ppdmeq0VxoLc19pZRMPMRrrNDRb3xDfhtId
UAWaLp78f3+L+m83nl+2of918Zcu0rT/fot6+OzeU8Rtn79vmr+HX17+wj+3J+s3dibKFnqWwOzM
i4Bx+uwHIiC936DsXjzy/J5Dus6/si+F85tBeY9Alt+4HM5pFvT/yL4U5m9kr0AHprT0PMqgf2t3
Mgi4/Lo9catJzCAH2b90yL7qhcWklViP2AB0jnaEX+QX2EttH8G/129WbahnkzNlwKEO8+Ayf7d8
1uLEHLobr4/jM9Ea4j3GDhP6Weod0Hkkz0nGgdRWqzgPGQzCIBGu+2LgrN01hAQnJxok1a1vgtKb
IF39nKTQ75gG2wd/HbRrO867e17/9tqApRcQ3qFudZQLVzO2kad+1WQIwinbTLayI5OD4SYfMKh3
vqk9ZkMroktP+TAYS8kgD/1zsNKQuvPsRTyIDm6ipeXZe+16iuDJdDqAQWII1ZRQOJZpPc2DY+/n
ITHPa2Ksm5pD/9bGfnOu++mKY9KtNI2NnN37wojRJpjGA4sm2Qo+vpBlmGnlZlb8RoYyI5La2HC0
Z4ifEmC3NuaPeALShC90A+wkbAr32JVuu7PzAVkJW6DlJEc6HjeOfJyW+l6zgWglCEBvFVvxtvTx
SSP6n6bnqhuXcwW0mJ9eDZ8oU8QuLYpyb6z47grqBPhY0/JuZIn+IFTZHmCpfUP2Mr2Sr2jB3RHa
DgsR1ap1DaXY3q0oZu/IPTGvVtzFj1OlLxsXBs/erbXxm0z7MuicRoL+04vpmBAcH6IzV084M1lZ
IGrNG8nufkPq2IcC1WhktLEIencxWJf09zwkj5U7xB9Qj5MdHrrhzrIaH7+I1HZNrBg+N+LG1mIR
gfS4dfvhRRvxHiWtFU6LSVUxi0OFx2MW1Nh2oq4xCz3JhiUbWVEoc/XuWum9jWlzM+f5lR6bzREj
MNbWck225HDVYMrW0zDCvdMwUrJWFg2YTxozoJgl+qNyfBxND4VBD5r5rLU9csehbfghesyuQBec
GlmRd/BaVz0pN8tPRuLBrMArB/VuouHglJgCl9La6iMRAfSZ8RVWm6n9YbYIvpW/ToFlojdy22PM
uCDETt5v2rnWdp0zRR4Um8BM4vhYq2Qzo1W66vxJhanPKdXpPWxXlriURt6HQYmzrVsRg21P4MHD
PVS3dHID4SD88yo/XFyiWPVFCwhYA2liW4EBZEMXeFIxaFuDiRBuhTjY1jhrTdzd5uh/dp1x0OjB
hm42nAwbieJsccC6qD6uknHGbmrL7cghe8NY/TSaKo9WypUIjdq4mUR+gkNlHDFx4kfT9K3dGX04
WCD3sKtYMEWwZoyeuIP4PAS52370WvfojvghDc++q0w9DQusfMEywurrDbFuXFd7m5suPzNxzO47
WJtBhk8mchmdmyQ+hnPBeTRwncULGad3AS9C97YOwjl1iSdgWemwQ2wtzIdY3pBCOweAol5NDKG7
sTCmJ4Q0gnZxqx6UaV8NnnbBv2jIwsCvAvJFzvET9vqhE0l65cAJeoIOZkZNcTPQVsL7kgKlw5qI
KXD6wAmXcgDWMZcg5Lo0ytKT32pbyKFzMAjtxW8vUSddvkZ6l3yL1y5yhrTeVUu5J48p7yPUTu4Z
hVjzJBZ2fBh8H0WS3dmVrRiKi4BUrSvNMg6U/U/ElmIklhnP5NA80K/6US3um6taGndFc+2msCrA
1tNHq+N9UpCczalY8Kg7HT5Q5lCtVpZXRMYi1XSRU5krwpMYWcCHBSnunNKAhUlLxmaX1XlUWcW0
qQtHIlB2+53KIThDGNLhJVSIbBtD0DZuoLb02YyRGUkr5LhmAqdarbsOnx/z28zezonPaugTMk8/
2GXot0zwHCQQpdJ6XyeBHHiKTQRz1byTaNFPCwXcyR+15H4h1fF7WgsbeEEyGNejU3Y3fZweARfc
xWbb0Aou/HQrxXpVcMyPwYhZQWU4yQ9Hy529MfrZi7TT5drt+u7Tz0v7c+a2wY3y74wxo7rzpvnd
zjTvbWnyFmYUiA+ORG5USBJiWwmrBY/i2NoGxEBZPJRu+mMYDDcSNURgJhjVUz2s431jlsVTv+Dx
MZ31kGAXD6Q0qzsNNDuTP8DzmHlX50WbQWVVl9Yrx7/FrR7jUoB3ylbEfSwD12ObfyByoHuDTTds
NbeIgFPTwKJhbr41SYrBWWn02KGiOJKvGqMiSS1pwYMvXFh5YEvuSZEG8HjxLWB/XTRx8LRZe7XG
pjpTfuRelNOw/iZ0DZBUWjUKWqBm7jkbVbdAq8aD7+c1OYy1FvUiYxhvpqVZkSUxdmcrAzgfgpQy
H5uKTWpMcVJtyF4a35XuQYGMqzHeG3nbPDEdt78J5LsNDelk5cRQVI6/R1iuvbX4iO9H0+weNMur
7s0m6R+cLsO7N1UA1By4zX0pMS1BPQwynUWr9u35hny89WpsUSAledHQQF7zx1oYTzXz1IAtrz75
zWwd07Wb37geCRuw09afywrJqSXR9qfkDy1RkfbWo7vMcgTBZLJCjpIcLaOzGGztakZ54dxX472p
7E3r2QhNfT2NZOw/ZBkmvky/Rst2r0FLOFh1HCJ2zrZw/B+dpYh/pt3kbBdLQ22/7Ar7h+eB+tfd
3SBGSBWg1sztGBO/lIBnxTngIz5OixpoQY6yYsymgzDGN2/UUGOXLBSwd7Xm/VIunixOgrclLkSa
B2vch17iKrxl9Rs2Ny1awHpdHt8rmzmc7/KOTin7lz+MO22V9qMw1BRRRlhXesFyTJqg3FbgtdAK
rBtDd/u7MTOcR1zS1G4SmcJDRhj7xsPgf5vIqn9LOwU7V7HNxEhdNsSnc/oBUHRIbCjfqUX1J4eG
SBp/cj4dt39fCnd9BPAycXHKbtfoSvywUVZuqL16dlDYlaqjSOtb42TXUKAhJ6MijNsuAryym+pV
7VCmvDOceOKor6Kut6vr2u/EXmYtqzoOhdciTvdkne9M3ktbq87Sq3dmzAgw9as5WE2hP6XcYwgL
nPlPbELV55iRcVuukBpXs5E7HXeWFWRFJn+0ff7mal53Y5LIniHwOltWXt3bjUuEtzCTWwPK/2vb
jeOpQu/+yDTCupnU0O+dYqlorM5G2EwzKRrFkH2MlR9vxp72wZpb1iOmDEAXVtV6P6HTQT807dbZ
mQ3lLNqYyBYloG20lM54s8ijnqs6qsqdPbkcWIUDiJhA1ExLiltZd8lxrc0O2PngIY3M5A0aElVu
0hX1o2sqLTJkrDYQe+xDZaZ3Cg70s20lAEigXAStDUglSBnmPbqe09cgsnulM15dAIxmSWoh0SOC
IUMGbyNA1zLGDPne0oaNa8QPNJhSb21p+87AIeSwtjuVeYA70QLBdChI/8tF3++bMjkh4B6O0OSs
E27IFoByuuxJxSgPXdeow6pc8xmjfxmOFMIE2ZnY2EI7dUBcli26OG+FxUcYAKBWIRBNjYjGkfb0
oNNWHf/8xkxjNDJihiEvVmBLgTu6OW+p0CjOSGWC8XN5zlP0zN87ML8bNJrwRar6ZSIBmOdjIT8y
4sGHvUejGENFBfuMq2xEZl/FZCCsMZrlvBM6J4/E2nT0BSbUgUiIgpZsBMwpGhMYzXUlzayl8kDL
gZ9t+hYgTIGfnWbXqp4n1AiQCK0UJbzTLTb8R6V/q2RumnwQmLNgJZ3ZiOAlxVw43Xsyhh5QXlK3
m7ix3G+IldGpD+Qn3c/ADXdgwNwtbXy4mgvAjgsqz+LOl2Y4Np7FcDsFCtfTWgCXjeTUsbLyhvUf
SK6kkOsHbEVrUaY3sdamW0va3ZuJvNMJtCyvf5pAkSB7Aj8YpDPhfm+/jbTvMEX4HQ7pikJDDFRz
oFzM0AS2RDjr3l4X51za7ElW3pUYg1V3zKqm+GZyDGBh4lDHBoIo1OIHmBgifufqqEOb5AR10PkM
615DANC49pkx4it4DBvd+AB0yVepvbeNcT2oMmbJg5VS3SyKnJqLIBEMqvTDocsoVfATHQ0252M7
OOuu0EqMiOCXTpMGoVVjfrFVvaefyELRNmXcWcgV4bNlttA2CSmQGhkOuIkAK9mHrGFKr7weij7i
x6hxy2XP/2JD1TsOLcQt5sazM41rHnFgvddb/x2IdR2YC33JEQftMJRyow1tETr0xDh8QUENkksG
TDmI5SbxEEAgeSAbFe75aXTQ4T6siXU/deLoYb/YDI5xy4Hhu/J/WHjQzQw4lpr8QwoOfpcj9Cen
/b7mxBeM1uQffca1xCKL9MDzkYfAr4YXftDXeKxAWw71M7wKnyTzbHhzcvE5gRUm0sEJVzReRrlu
yW26AsGpAaRpyqB3k5+WzRuhwZ0NIbpwYPBHXCJZ+Tx7jXuehXrye80kaQ56il/GVx1ijJDjfXHd
WTjxCI309uuCNzTiXGxfIQHBusWvqtyeHwewH8Ai6YLWkHMifXZjqkMC5yts4xpVb79mCP9UtUNV
jiHSLPBt51tAtPZDt5baViPHYNca9usICOiFhTDfkxX8XTgVfFPscR5fOkXQoFfABRqztnfc+jqK
QeTshzj/NuGNgJWTpZQX/sBZgQN9YFIh3ddxrGHTWmMEU9g3ix0Bilm2afXRDaVex5ERO9mOv4iC
yZ8f0mz9AAA8RNDZLnFHGZL6sYlvEZJz3mndJwvXTI3YPs4Ows/Ue4bXAWzlgImGV2djNReOZype
wISZO1W54oxUGL5UN9TfPDVcpXlZ3ABTIayxhc/SovTdOoPY2DYGucltYZNZF1Fxv1yhqigC36a4
bIdrv/U/SA1wKHyqMShx4s6aebLSFjqP0/rR4rWPytYeOq3Gv9fauBGM/nUYnGnPgZJn1eZWtD7k
yXZ0xj02aoTKGZvRJK8ZqYvjaC8rVMHi+yr0MXSt0UX0w+GTg4seqpLRRZtem1onD4icA7fh38DC
tsMAkwTG0jVYbXRzkxEgkjpG1NgLxY5ueBQffPrYG2/pQIdTX8zvmd16ELyhha9WFzV4+UOfntKG
O2dRDdP/RW09kKba5hBu1zvsbw+t0R5a/H54zxY/Iu+CBVgYZOxIcWavDWItfsjNdxQRKIF1e9n2
c5e+k4uC56ePj8Xofnf78QTXc9Ma2Dinjo24zo0H9gngF4VqjrBjaFFUJuerSZzi2FwP0CD3phPL
0BbxduwGHCLIV2i9AsZf9uhVmKhMAFYNg8VGVtUhoX8ctgPK3Qs35K5zBEAgwk8IE22WyMn658m3
1U2fVzqTFu/FF6woVZ3t8ljhBMvjK0jI5r6JaWYvqzQDq+wfgctsrS4712X3A9yRu9FrmD5EvsQ7
/JHrserbF8uouruyd78NMRxFVEjUsJM/7OCbjtcFvQIsOICpRdsfOJ4TNALrPIoFoudCSAdFjDOA
dwOpDW35zgctyjqqGe8c3d5xiP/OVjAPTUFsgtmvEfm3cSBpvyC3Gzdl3vAuSVxSDMdmGKu2HSYz
cCWNrZnptX4wHP4DuFl6wmp6A8owsHzJ/KQrafzhpooy4ehXTVEC/7eyxzm2rvVe6vijSb/JW9o7
/thxnMcYA8m1TD5SQpdUgCDSfpNW6od5Uj005vw2WE4bMDWDUVaVXCMJzyxtmM8ZGR2MDkDZxdAW
NFUMIMnQ7k2nPcoWrl6Mejms8R3Lgm4eqN4UYwGVKzLlvVMD/kCt/2qw6dwQ1X2F8pufaImygaCu
XM9PU1U9q87I9pqjp1vHBqNqeCWPjdpMrCbXJh4vQqoMo9pbM095Usb+DsPFHUWHvnGUD2TZuoQW
uExbWv84LxYIo5rDpeIFDSj/fiYUZJ/eknxYaY0mIF+Yj+FpCVieAEEDZbyBV74nLouTqfTTXasq
DQzwcG+T6OLgqwuX2B7uIR4iuShe8BW2BzxyJeMGZnudcda15s6pnB3aNuenF1MjpzHatfUVtrND
fcnhYi0FpiWaFUw90w5niXgZbFN+9/1Rhu4KjcMszs2YfICdYiIGZo8SLjNejJILP/aSWCI7RKc4
3hFNeDKRRIqmwGWY2yocZot+Qfof3J3JcuNad6VfReGJ7QgjTfTAoByRbERJFCWlmuwmDEhkAiDR
kGhIAo6KqEk9RI1r9A9qVkPP7pv4SfwdUsgrUPolpYhwKi7v5FJKHRycdjdrrd2Ze1S+dM0outaQ
ruuvtfUgdVOLS6NYHZaF6ixmxkk4yk7l0Xck2+O2uvYnAcpqZBRZgQgHSBaV2ORkjn2OTFk20HOI
R4mlzgalZ3xaL5kum4ozoxR+RhlS8IgC0z3PnHPNzqYkEUHIKYhwGeE1xWOO5RnpvjjA5wuCKXnN
dVbgzyt2od4YnvoDBpZ86hUyIn6erh5KnpGcopCMYHT6HaWCrxLyp7Y7hfGdLMbwM5eHSOcGnRw/
sKeUKIN7aK16cMSiW+5YmLc6EmuqmhzNovW3NYDNrpeto26ymCRIQcvG+owANAUMgrs8XX9VYIC1
M4P8nRF66hEkhunQRx3zVF4o+nXpcrgj5s5q0b5AjHBiZalSCmaYh2V+tJi7d7M4LNEdbK1PRYHg
bj5dB4fEvjFZwHmZy1PZbw1WOZcJ6HwAzwma4XPwUyGlRPKiZ3szShhllNC1YZoeApdtfQOf3Iab
RCJyPkqPEIan8MAkjXsp63+xvgAQ0oN33VdmP4ryc976toyVrk/AsJwFiBeqs0mhR4cWKluHczCM
F5AOqIOKkknbyMIl4SvvSzoNpGNXMkrW46nJaX7dkrSyHalSMPZyhRJ2kdo6MZWk/EQoE5KclEE9
aEFIL+dSdIIpOjpdsbNgol6Z09FZJhmrPoxzf4iU+7wzT9c3qxHWue4NPNfl7KesAcUryBSSLviq
aOFRXsJKjkvJG2izaTBk+NeHUq4fjXIqhHHORdeJveakmhv511z6Cqf3UCnWFBswjXZLDakJIRgp
BcTsKw0kX3dlKSeuXB7P2Il9zJE7Q/J7iB8OWonSAbk1hvx6Bgh4dIhrNAar21fiBZxb4LZS7PYD
22XEwCmGCjRp2+hJ0I7bU3TGkSspT4xStyi/DBqrNFt95LnkgbfW814sz7UvBUYSomgrCg2h0NRJ
vRROfNkqwSjG1tF6lM4PcaUCjOx5+klZTqVjn2wB8NAgInJrUPLetrRJSi3SgsiKvF7fqSbdMeca
colsdpyPaadcXRWufmT4LEKIzUE/92fHMlS+jBuXwtVt3/w2n2Ugf/jL3MhP3JVXDEuyRIdzlKeX
lFTMfLPTKoimEBKnBC2+XZhf5KZ6CET5KsmnZTeJ3PB7mvmD6Ugi7rW6zDN9gdohlfC8JL2JsJr8
Aps5SRbLTkhm7gQ1vGU3gqbUWvrm3TrQjI6BKVG0Uqk/NRf6IDG4qQiAJQMNjqC7QvzHiAkeLEw2
gr3QBguCsiq3nh/HbUggRoubMSLJnOgRNHWjVIqcVDuVcUXobz5cl0kymFEqnpjJikNlSWQOIZ90
SHD0R0zBlA71lTh4ZSy/XpnK6TkiN0YPhj8lJDSuSYAyAHFhOyBWWF6bCIUcZcjvw0eUfbc9l7F7
NNlawbRdZW0jie1huljmpPunNvs6QiqFjMYo6CzkqXkDuVnvrHIEbGLMqeMlufOQcjGGJ1RZ82g4
klHIRG9m6fZai8yC+YDbjEJs0eVx9sWUuPuthDA51p2VSp1WjCykuVgR3y/jloMA+KkUGkJk3j+G
q+p9UXTE1Jc2xzz1StAV1JBRUtYguEZUCugV8vIq416eMLmUYoqs1RQtBcgEITywL1KQtsbwkCmv
NhoF3gRWsI8nSTTMyhFDLhnIOz3VWqcestFO4pdG34iy1dcYPvHnGXHnThCrVJOZzQPK4BDYX/gd
nVCor34jTysPCQfpfUC+0VXOQXiOYPtNWGaj0zXw5E/Qeo3bZStdQFzFR+hSpGjeLXLV+5xNY/Ct
MwrHnUWLcDYMsmx2KCOL3ZnKuj8sVvn8a26W9gkJ2pHQDUqxaoOsq6YjZRitE+pxlpHjLpILzSd3
4LWII1ETUzr20ql5xoLID8H3+3MmrBVfYfbNB7kf6t9QIqNiiKe7q89ryJ0nORRcYkwj7bwA0OIS
h1y1Tmxo8APkQsor4Mv+qQEBGrsD1Q+uWsU9NwPs4SB2jX4WWBaVwhPry0pbJ+OlDucwHFnxYTwy
it4qaSERV061Nvg7rsVV2Q0BrlxqM4si9Mo8/RpB/jmFnxAPYr8cjWFfEX/z25ErG8QQE41VHUbj
lUkQWxPc8nmZ3mSUXua4kdxynPuwfiVfHvUJk6qDGC54OpMc2MYjPCMjO1LCVv6JskuIfZQoKiNc
GPTXMzitRmong3SE3kaxwLiYpVR/RMuTgiWAgyhRhV2EjUfV9wsf9c+jliJrA9nNzQ786ggLwQzu
5gzACUriIRoOrWxNERj0KRBZmV1mYM+6/6KxkZPQInJbTpfo9yztaDAS9XcobuSi9e9aaHa6HkeM
llz8OhTjWZBFDY7xd0EbNfDg+0ALyjacsefAGGdxknkHQ+duMo6jOirj/m//xGUgxqVRbhRVRAW8
cYXLAFAIHtAAgdECBKtbNs+LRKv/4x9AX6imaqFaA1kNhIaKJFEFzGgBG4TBZoHbUOHM6L+CGjTt
XViGptjILCkwxyiXbYAfqSNdYeYuFKy3AMnfeGkR2PbkU2QoJv78DPzY16kL6AlNZlwz67uczr/C
Djg2jJXhlJJU9CMvGSO3jB9g5RcaBCDiOJRuPlIRzeGyBcZHQQmooofhTEbQSP4kF2lX1RcXumZ+
neuk4uNV5v3QI9xoLj2sC0Gn5D5fp2dx8ENV1+1wHlD6i/pU/lWWmfF56XGKHKfFLLyaecjwkRHQ
yXOFHcyMtg207TJeJD3Ow+7MCvuxMT1315i3QtBAXseoS1hSOfS4ZYcQnQk1QCJBWgLsVRbdBHHy
eRGWw4zMvrzy3D4RRtJVErrMUSf0SXEgvqT2CjOddddU3jzXiVYPTbfooxd+HNpc2tnoOE+CmwwW
Sz/VKO/qa3cI/eO9JQkp7tCdnqfxYmLbRBxCYI3c3NT6y+an2SI/xb0fIyk0XljS0VwHJjlthV9M
ZDXY3fI1iEj1MHct4CaRdqXKZFPhnLaLMJEOg/XqSwKGoXDL68VsPlE9aXlK6uF6FpvfSmp06CFR
aUS6xxGFraay6nXXhfQp8keDOEJ6GNZ90SZ2Ou2MwsA+I36udbNRhIc+97ur+WSUtLrp/AeM30M/
M9MJ9IpWF/g5Ae10MSz5Y5nahdeqQW5VRTYFKQUdGepk0dUh1IzNEHfeWE3NS08Jrr3kMlD4ATJC
mFr+gpDW2uL6s1PY1aqToVsJoYYoMJiIKeXXusg9Ei4E4tNR0WVp61ZByM5PztJEyc7RGNK6y4J7
1g+xxEayMaerlF1QoG55SWAQaZ311DgzUcGTFijohhRoaQVyf70CdbiWNaUN3n3RU8hOtqUIhGRr
kRMYXHnfC58VTYw3oHiAecFt3CODZw0kS7KIeIHo4IV7slIqbUWF54UIudYN4ynxwHl4C2/ieCWX
6dFsnhyNfOvMJHqVA4Zso+TTLyg+ShgHIdqpi6m4NokeIhOZhF4MlwDNGiUGPURVVw1eGyXpIquz
DJMRr7UcGd8UK/1mUqDdb2PKAoMFhZ73R5TBjc1P05QQTqAScMLjU9N8UIzUPsu8m7QQPtbM6bWh
qQX7I1jckrID1xCXRtfVJe2bhFATX4WutXRFPGKJgo6Ur5W2PcuAzpCVpQ5beKHH5/DZv8VB2h7Z
4F+iw2n5JZ8pXZsagHBvMJxR5E4l0zvTvfITwPfiaGTJo/NpcgTfDqhhXh4Xkd9r2XAkYcdOJBQh
EN+VQAORblZV+7trUiabnSvrEqk1/5tOedSO5OKuMylEC1pocpD46M4yhLim2ro4MsxifqTr5upC
xXZGb2qOVGu6CPrqUr4iEdyj1mwbwjGsY6SNW4n5QyvVoU2t9bPZtHT0YmSeeXOdbCNs3ZmrEcGk
acNNutrKPVxP7ZMRYhFQeo9a0xahQFRqLvOSWj3rKRAebGrwI7PViMwDW8xeU+LNVY+ByeLbrvK7
BRiJXJNmh/NE7xv2Iu5E3PXtOKTAX6TM7wrFQ+U0T7N20JosE/8k97wLj24czQpq5BA4sqmQTN47
6LjKsnUOGhyKkjQYIb2RiVgPevU6iOdV241IUUhyH5WY7/KCBJ+llGuvrVoZ/jT8AQUGOtYPlUq1
dPXFmpaUpIaUl5etqF2U+BwjYnVrr98SEDjYZZcEcphWSswZMPaolu76gyhW+pZBSS9Y+iCcZsQS
SM9gF66Q5zDL760ZQA3V/F6E4WDdgjGWhBE6cRDBevABvsnUBdKz9amLmiw6Vus7CKjtGfXJoKS1
KRk1lDz0tilgBzc0Ri8sSy/8HI+KmoVIo+TLayrOwCJEqN347s6piOqBfR6aqEeX0te1h8K+ty6P
FkTVvVbqWAurny2W12t51raK9Rcptpf4C+tvRb4cElYHYINopQ8huKS03dA1V+C4tUg6IUrTLX2B
T1pGUTdD/76nR1F0B8JCIqpKQCkJVw4kKQ9gXvnJJAHfNamTyaj/kJdqNhgtkAwDQiNkYdS24X5e
ucV0qJIi/O4vZlQsmBpfIgOl33g9ujCW15JO5U7KmpGpWBT+yWhOBoOKJdmFtfLww1Hxafm2i9ak
Gx2vKTgyDTyceYm8ZKRxFRrG4pw0GK3dBjrpayLd3yiNiPCO+Y00B2Fnn1C+VfayrLVEL4xqD1LL
P/Pl+YUspQOCdj/c+aLotFBHAjKinfgUK8eLtOEATsmkEVG/QygLCMecim1Sy7txzUzuLwzjDm33
5NAW4MeWgEFSYI56lBtspJyBH5wJwKQ6mks3lKRGhy+Cngc/WUceyPR7iVhptubNPxPlz4bpaJZf
6GgzUXI1XJwZAqi59qbSmRsC3owRN/jkrizvB/pRwWlmFNHFYoP39CQ37dt2Zn715LUXtg0BDZXT
tDwMBVx0ju7isS0gpIuyVG9tASsNuEYwKWZgV8CcgqkjUSBgqDD78i8ual9OspC0E6q7jAjK4/an
JNR61DWaXVrCDHcjYZG3hHGeKtPgkkI2yrklST7hfAsplAgJt4Cq9rmfzQ8pu5mgme9BZEZxygYJ
C+paI4zpIL+zhjmR6idaGOJSo482KNXCkag2M57ZM6oFTEN0CXPcHg4Kjl2oo1OjWHUXJEg+UWcP
2msrBPa4Xo1ACKLXe0zlOcoDZAuRUye1PGytvPmATCmJa31BzaYy8E5cdjXnekLaQA/9xbAFoKAT
BQGoWkenSswItUi8pJAadjAazkPFy8/XU0uf9VBdW/gEDJPk02ptSyewuKgSA7qtL5ceoZqpoa3O
BGWhLVE8r2Mjenoi4R+h5oZMPMzjEQB7qo7EvTzwja/Z2oV/N1s4GXHaLiSK1e0KjZw2tmPcz9xC
xMIilPbQFYyMS2NKQVPFHC0u/RyTLkPb79tsoQAF5VRMUeaTyr4Ld2OA4pJB7uIM+AvwDwrHjboG
d5idOkukfvp5Ft7BaqF2ltElgDwwqQBvR0pwjGReduMHa+gcq65urb5Pw2AgFbi+RrA6Bqg8Pc/z
UAcT54Lrc+ccSvpmYCGHgPkbKYECT6F1GnsEyynKcDJHFwQaOFyIdNrFbYw/mVDoBvOgREc8vcxV
6qTCVehZKes24JYovXzVX02DMQgPAmxrM7gpRqg6wIRGOFIlUV56IZkQaCYwnw/j2B6g4B8dLsg8
nkt2PIxD6wg09g31THIb22pxtV6terOl8QkNt5XCJixHEhqvcIqpVtE606gr0A5ttBCt9cViQf3F
ZEgVduxQVNWRpxLM1yBGcUmKb3QJUCkRI7RVjoFVtefIb8+Dud+nmPAlYl5wBUAxHrp4+KE/+lyW
GfDBeUamtzDCE3OdkxyAPP9p7QIhMZRRX6Pau6V7n1UjWZyaK87KOcgUpIOj4itOxVcuaSrSoMFE
wOxIsX6gqGifo8RDoi9OWfr8W0eKyDyuydm1iWHg+1LXw8juSIKXJ7l9vZ65p+S+KVFESVV7na6I
SiGI4us9L9+kyIFXlICHZ+mXtY3mo48tGKR2F7/uQiEJ3G3h0oTx4hyV+RMzM4nbL0b+xF5pNjbQ
dLjIxOWSfZa9hXSqWrNhRJ2IXr4agW9xh3p6o5IMJquxHLYo6Vdo5Yla5lGnpIwFtaxmV7YOWtjO
TooFXgbSaN1ItoXSKfdjKyPwNAlysuar9fo7EW6f/GE5kFGqwxpDT9JiGeUZLHUEMGaHlL8FGKtH
J9oS25u7S3JJybKJe3NqVvhpgiCVSxPSOsDuN6g7FhlnKWRl+C/nULoJ3Ud0084OIbj7X2Y+efGk
WEznb+Bx/N7gwQNW4iOu4U/ynWAKXsTUi7qmZvMOW/FV/6hi9T3d0OvIixYBgBoxZNOjDW/yuQYC
hw7nY2iRUD2MjQKD8PADFFDvf64Qg0AvBrF92K6bz8MI0NNdfszU/Hvj08Sry3u/uvlBt8wWFKX6
q8vaB1lr2ZalItMjPlvyzYNF8bbXes3wPDdpf9J70CfYc9p1aDyaDulGxHnEhxjTg9nXWRQQ4C3U
1O8/72327X1nX5c/QLIl+AZidfPZWQSwei0E0f8cgvc2AopCzG7fvW+1kFeDdbVd6DT4YBFYML1a
kLK4M3+OEM97R/tA2aXF/erpp7c+GJqsWSovuvnUt4H2gXc3FcSztuPz/k4Ck1W71xowVA4C2OHw
/7bvCAvwwRpQ9A9Q1G2I0u92BOAm7jUCmv2BSil2C+X3p3aBrH+Anigj3XU/BO/uNjD23gViklEM
kWGcbz71NWB9gDpqwR3dnjfvaP8bu5mYX97/ygfUXsjLcNI98eaS+cE2EWewuSS2n3c3+fKjbNSv
joGQolB0XadYz893fHACyMoHeXMBWNuN9o6mX9779NPtD7ascvpz028+zO/Dd299ENk2Q1hH7+vm
Q09xz2NPWIBMrKohLbb51De9bH9AOUbDyNj+9v1dffL9eUQq+V4X5ldXvmp/MCwI8aZet/3EtucX
uD4ItGw+21v2HS19hLD2nH8NA1cYfuSZt5+66SMJgRqNNBU28s/fv689gBrYnmPA9kcFEwsP/Z7N
pz4GOILciBZOYmUBv7djANN03yFQP9gUnlTxAp4aAklhGbRwFFv3p0Rr+8BXbYVX/KOfgZKO5wfj
TRzFn6QPdJ9e/AdVKOFxAw/0MJCdsODrUm8CAVxsGSg7P+ERmz8UGlHbR229bPH93+4eSkZt/J4H
v6z8oId/fv/Cj7vyZCerHx75k8RJ7rxi8/rFfbfPnJDwTH8Cm6mOIrFYpH/245Gw1U9b+LlmL/M0
rbeqiMJl+zZ7/cd/JDO/mFQtbaRIhNLo8w0/NWw//czHg1mPo/z67+97s+mcrPypX/JwJrlU/uzz
CwvhmX+b/p5V8/GH6zmRn2ZOTemsgRn+WKI14/jTesMvzvD2jn5uRX5MwskOXIob7s85eNs6bzuR
GzjjSepVbW2XZPXtSWm4V+2gYeFEoZNUDW1Fd6pvb28WgafdSSPQtfcwgP6c+FU7oq9qA4PbccLb
eFw/RjTU5/bt7VXiH5w60cypmhIdFhfdvg2zwaN6ow0s3CNi5geAodyDq4+XVR9Fj+VWAzN3HIEi
nOyc1bIQSdp3MGi5PnWykIzet9UTZ14/GiiMuX+rgwKYWbl7nEFx37/pLVxzECeT2sqQ1QaG+EpI
ZrE2HrXdwMIYOBCfvcdD0sC+PnXitBrYzUIWVXL3XRgAYp340RbRGxhlBDpdsqH16dMbGOKhE4z9
5aQ+FqLM+f5jETjF7p42Gpi5s8ncCar+baZOVMDdt7sXTgKaOTg4TgMnGteHowlj9MJBxXrn1gP8
3EDH8Sn8+dznAK0aE4MCdbf6+vaL+sqPXGfO1q6a2rQsSjvsO9zXnuOLga5a2jQssrN7N+xM/ccj
jUp0E037q/q5T12XBprNk5kwC3dXh9LEiXRT3k6eGA6RDN53pD/7kyxywqqhzQw2cdSdA5aLlwfH
WZ7k84N/PYBklsRZfr8zHz5OhPIbeJH7Bw7yyElhxfLI6n/9px5KKR+16sUeW2uegOUunjpvVCSR
G9i8Q388DiYHPSfNqu6KOdLM51vnFHmVb3A/aleeP4s51xi1n/+7PUMfPpS8iklBg+pHbx82riun
cJigxA/+83/9HwSC+Ia4mTN26MGRcxuHTjVrtfOQut/IzIEo2HfZX1OMMJFOERetnYomwTW1ifDC
1QSnYFYt9/Rfu74TF/hL/sGnPBo7NYFuEdSFCLP/S6F6O44ZwGtnhhvphzU7g8SQposSAc8P3e8L
cIDv2DvQ9Q7jG4E7SeoWXwP23kdhR9an96WJfTmu0Y6zlKux1qyQ4H1+wbyiXa7FWnCniWu8zb2C
W1j1TpyJTdy0Hc+pWTNaA0f45WSe3wb+3UH84yDzJgcd4QU87LjWxN6fUOWdy4jHvPy8BlYgEZVJ
EtfLE4iaSfsuFmTTMBRqh77egH3doV+JExx8/JH4d9xz1RhVHRbrR2/AIu4488nB50kyrl0rImm3
78AggHuLk15b8UYDAQuKA89rpkUT3l1vkTsYfD4jjspAVA9YCProvqPRS9Axqje70RHfoFvfbpj0
Ms+P5/Xjuomb+Zpt3ycGWW/ZasCQ6WMs1Q5Xq4G11ickX7sGrAam7PFCAMS0/0ro/PH/s8nB+B+P
l7Ffd3HlJi6vwSQqakMh0jB7L99T/3bXKoCj2UC7aLxkXu1ykZswl+nvzihoDbjiQ+x910nv6rmJ
Tem9fc+HoVPEWd22p6LM/gMsPJdV7QwGb9hIszuNNrCLh1ykd3f1xfCyA/CyPTd08Nso+la7pIEc
NjEMomXSgfUd18Q1N4xLcf4u8trFTJGH/Xt95mPiV80IQ4JSc9XXt19Fm1Z3BgKlhL2Pnu0xTBWb
NHXyqrlNr+0GFvLlH3/Lo52qVSDXq+e8fTgu8UzGtWWhNJG0upoUd94kCCa1xQySZv8eb1MqW4Oz
ak2MMxjl6uvbh4P4wsStB9A35bT2PTevAHgkzsHphFRe1ctNp5vIuF0R1tnJfihyA4vuKh/vRHSb
uPmv47qXpqgNXNBXf/zf+OA6Dv/42wHr+eAi+eP/RXf+vD7WolDlvhN5zTbcydtsJFj2bteJyt0D
GkDW/h2+cR9t8CYy9MQJZqTSDw6dtHYTQinav88An/wdm57q2fu32yMOk/lRzSRQmrhgvz/yQZQm
wuDf/fDWuV3VV7HRwEBsz9DH+1uQyvZdyW2SBNcYc7UsJGJG+7f88baoQ1ioxUn1T4qvgdM1gPVR
xeqlp/y+OKyi6pb8F4zEdvBp6xZEE8dWP5lMot0cqIB777s8h5O1v2O8Gw2szSsHGvDBhbjmJ5sr
aChsYogEVY+3JkoDT7qJ/GwyPrjKnGzHutIaOBl+BvQIQxLRq/WeLNFzVzWm3qtyYx0UDG9vJ3XT
gpiFCt/2OWdn2/7v28Db3GAF2e0ItLIwNN8jZrjteAkL8uHsCbbAvnunU8yTunvahN/bB8fEck78
edXDjdskYOb7dvg42VllTZjFx2niTGq3m9zE4NLXRfXGmwEQ3IZ9B+AkTnZseFlp4Awa5GgX1aLb
chMX/Onk1kFErXrtzSg0cZmchzvLoAkb6hPiD/XwhN3AFrty8rF/8DFxdu1f6Ap7r4argtRB1czm
QmoCmnl/IYk+H/RCn2TZzr0kKsTvu5C/ACk4AMs9q5radL+J1NK3CfiiWquCTbtvf8/iAxbdP6YH
uzYMZST2b71Pljo6uMpvxwCjuKdrW1FTWk0cy3i6t08BcARfTDYF+XDfMfp4mx8M87S2Iu9bb2CM
/v2yd9W7/Nzr/s8DsXgmCQO2u/6hfbU2QquKhdiFpVG46aXX+n32B1w9s/UqB4JsXcTkPGKe1GEc
8R022Av/psZ/+m1Ull1LVEBadlbf/Su/0gT9GHF235HUr689gFh7trsbGnoiq/VrPe3lSVwPY8kt
/TF64tca3SLePz5h4m981P2GFh1KEAE79wyuw55Dex/2fdxnVaYowH7Tdi52Qr3HlCOxhPixBgPW
tAhfPL7cf23MLzAX3F05aENgxzQiA5qCzJJstp5FNLzWwWLNODsL8Sn248405yA5isuJS5bhtQ9q
O0gy3j3hipotYJqUFYc/vpGptp+9qF/7uCFZ2DlwyrA+VRziOhrZoj4HcgCqjorF7nJ4w7sNHddL
JrdVS8LcoEi5Kf5DMAhNCFN+HkX+2rf66Q4fnE2AMSXCYOBvt5ereKyFNAnsXM1WoXyj8o50bfXr
JxId28f+vltqezzt6yXXb6p3cQsF+Cb1hffo1HmwzF59EY1jEkPVfG6mu/ryxOS+tlVxBtf7KqTS
tkvq7c22J4Hr53VM+3Nb7ZW9bccpA7sJmh1NknLixssdkp7SgO9D552d4EUTiJN2HrjEs2oz+DLd
+WUwQHciuKU1b6cJt+Q4YRjqxJImUvW9NNu92jBV915wnXJy59XHtolU/aH/KLIsZGT23R6HThJP
nvKYnr2PXrlJDolk3dUSQUL3cd8u9/1bbLWdOEYTvKt+jr+VToqqi+Jgsx8Z7b9+XvYnCW51vdkm
xoFsQ310m8BWIEBOurF2NJCiqobk7efwUQ7xLKkNgtwE+OEYit/O4YAg2v79Pc6coN5boVi179o9
mSQ7CwwdwwaaJbACyq0eEpKbuIFOnWy5sxqayMSf+pmX75om8mMX8dc321UQLyFm1hdwE6D6U59z
PZtERGV2khRNoAdO8/UEWYI8cavVIE4fuQlW3zAOxoxJrV29gWMNArOzk5TUG9gioCqzemebQCX8
HTdlo0i776YmMrFy6mdFE1fzhYiXjmvT1kQA84KSTPkOXGyjSbbvMFyC6NpxNtBlrPr/9ptD7OjJ
bsNyAwv4anNqJlTErTop9hxVSqqve/R5vpPJ3Aif7TvCV0sHhy6prQlFaWKIV5Nx/fLYiJTt3d+V
nyG8s7uMNwrA+7Z9MxPJ4ppxiUrW/jN3nxgawJMfx3W38XEAN/8z/PRKk/izYGWx7jqUhak6u1l1
z8ZHXtk4JzIX1MRN6gu6Ca/mCv2k+qWqNMGxgVc8EVS44U6uU28k47sNGT9b0454aFa8fZ8P4jRe
1kYbzVnNeBw3/vWV8sf/FvvmKdcM2V/ZQvcOGJlFZk7VXn7c7wutPRUt3jfQ9vBtxNyBZnn4o56Y
1EqO75lfNSnItoEZ/fe+1zYes4H0VG9cdeA5xTJiSn65c25WJ9HbN0InRuzi4HInOdUI/jU4uHKC
pUPMseqmODDNBgyAPsTECTD0mrn5OJ3263sXca2xyGc87DBJ4urr24f5jAFOHDev9Vh+FuH2yrvj
AkRkXSRAfjn28dSu++/ZcGRq/pIKiE/mePWXl85vnIkKBFkdPu8aZPgxyW/rm2f/TUli3mdLbpIB
bSe5hYFSNbox7aovb9/2SDzkflA/p5rQbBK95WCtn1MN+PCC4gyckwOl1nQTwK2OU+BmPmUWNREr
6eysjib4nN04hL5RR200EdKo2n1awKAJwTfw7Lsw+SYiEFy7Y1DmeR0i8hgP8YZ7F4CnX203sffk
JvR7TljHO/MnNwEPHDqJIPbs0lCbkLgQnmAq2HtZbTSeRTS81lAgS5LFwtSr+T1KExDBLSFh4GdZ
ujlNzyZLv36CNKEOtn3KaX6349A2EeC/Jpzkj53xpvvX8S3wmYczoDQRk7+GxrYdnw7rMk6fOgyV
JvLE24H67JPEgycivFEhWbM9FR6pEzYhAtAWXPLUO/jsox7+5CEP9rEaz7dfpzdXzz6hAc+iTWx8
R4FCacJj6eBVIEhaDcHGvDDV6uvbR+TKqVtFitlEEFSwi3rAOoh51RkYShMZ8e3qxITJvD/+FkzC
WjxNbyIHiFhmRmiKJ9SDo6K8WAO59+0LbG+Bg3/aJsv/uZpLMbUq0KkXncbfZ/krG4Dkvmb/O0RN
PYUGbSLhQDzyRxzM7s/rhzNNMScFJpltGIQPRQXHl5V7ft+8b8Grf8F5T1zuuR0YVxO6nW10nney
6E0QmtqJU9YZy02oEgj3vRYebEIzqBMH8a7iVRPKsr07fIl6YLAJYuwhjs+dJ+TKdrSvmuCaHzrB
7O+G9u3qVHj7Xd7PqfFQi0DIjShHI8dDiLC2NOQmUGJCp5vwSe36lkXVNrEZ90nOXEySvGpl4wy+
fKi+jHG8SfLdzlKIsnrM22ftM4m7EvJ1beLAT7/U8u+7Bp5iG/wFL4UteQMelhPGtclpwsJsAw3c
DRc24OBcieM2ftKBaqL4RCcWXuc/DSakkiL3n5/yP5vwBjfpW0GBw0QWB/FTz2kCyNSJ48omqwUb
mkAzHfpTv9rC4gxqorDBIWANQVit9BQ2CXT/LnlcceVZaYJXxnvu70LQSMWjii5NJJ7u299QpcRk
izDDT6qbKKizQyxp4GIgAFlDdjymSb0h9DgBmHO/QjfvMLzrEgQIqp/VVhZ8k2pRvP3GGPhIUuBa
Vy1trrgm5KI6XgJDl9j9E46K3ARP4GyyOug4wYQaQfUQHP5u9TZvH5czf0fXrwmgymcnIllcNyea
iJGcoZ9Yb7WJPSsG+PuExPYOftBqIFR04Wd3xLaevFwoUbj//F04c5Jp4hWeUIm1G4hLXTAw9TG3
G9iOXFKp5wRP15tpAlSwDRcdTQKSMv9y8DElKJvCe9xGmsWOJS1GzYROHnk1O4XKkftPynU8wzat
jRoldptoF1pA1Yw4wZQmKlhd5yAldzrbwMr8wvT628j7YZ5RXKTW8SZyhY+MTKUJVYSOKCcksjbV
pn3Yb51D1zQha1IsFoyKpjeBXa7pPR0MgdgmB+c51VGwF58040xRkaKFroFFFEwU8H3Hjs9TROF9
HZ+Hbpy4+n4/pO0phvJf8C2foEf/9d7yKTb2O3vLhxug9xDAuUVp3u+HuwAz+9/+CwAA//8=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solidFill>
      <a:schemeClr val="bg1">
        <a:lumMod val="9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Pivote Table'!A1"/><Relationship Id="rId2" Type="http://schemas.openxmlformats.org/officeDocument/2006/relationships/hyperlink" Target="#Data!A1"/><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18</xdr:col>
      <xdr:colOff>178727</xdr:colOff>
      <xdr:row>1</xdr:row>
      <xdr:rowOff>11771</xdr:rowOff>
    </xdr:from>
    <xdr:to>
      <xdr:col>21</xdr:col>
      <xdr:colOff>132522</xdr:colOff>
      <xdr:row>26</xdr:row>
      <xdr:rowOff>152704</xdr:rowOff>
    </xdr:to>
    <xdr:sp macro="" textlink="">
      <xdr:nvSpPr>
        <xdr:cNvPr id="53" name="Rectangle: Rounded Corners 52">
          <a:extLst>
            <a:ext uri="{FF2B5EF4-FFF2-40B4-BE49-F238E27FC236}">
              <a16:creationId xmlns:a16="http://schemas.microsoft.com/office/drawing/2014/main" id="{51640A40-6458-4FE6-9886-F58258B43197}"/>
            </a:ext>
          </a:extLst>
        </xdr:cNvPr>
        <xdr:cNvSpPr/>
      </xdr:nvSpPr>
      <xdr:spPr>
        <a:xfrm>
          <a:off x="12254770" y="185706"/>
          <a:ext cx="1966469" cy="4489302"/>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290286</xdr:colOff>
      <xdr:row>1</xdr:row>
      <xdr:rowOff>10270</xdr:rowOff>
    </xdr:from>
    <xdr:to>
      <xdr:col>18</xdr:col>
      <xdr:colOff>24190</xdr:colOff>
      <xdr:row>5</xdr:row>
      <xdr:rowOff>5290</xdr:rowOff>
    </xdr:to>
    <xdr:sp macro="" textlink="">
      <xdr:nvSpPr>
        <xdr:cNvPr id="2" name="Rectangle: Rounded Corners 1">
          <a:extLst>
            <a:ext uri="{FF2B5EF4-FFF2-40B4-BE49-F238E27FC236}">
              <a16:creationId xmlns:a16="http://schemas.microsoft.com/office/drawing/2014/main" id="{764E7430-9A71-46A3-91F1-54FC311CB16B}"/>
            </a:ext>
          </a:extLst>
        </xdr:cNvPr>
        <xdr:cNvSpPr/>
      </xdr:nvSpPr>
      <xdr:spPr>
        <a:xfrm>
          <a:off x="290286" y="189564"/>
          <a:ext cx="11836257" cy="712197"/>
        </a:xfrm>
        <a:prstGeom prst="round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1</xdr:row>
      <xdr:rowOff>150237</xdr:rowOff>
    </xdr:from>
    <xdr:to>
      <xdr:col>8</xdr:col>
      <xdr:colOff>14023</xdr:colOff>
      <xdr:row>4</xdr:row>
      <xdr:rowOff>104159</xdr:rowOff>
    </xdr:to>
    <xdr:sp macro="" textlink="">
      <xdr:nvSpPr>
        <xdr:cNvPr id="3" name="TextBox 2">
          <a:extLst>
            <a:ext uri="{FF2B5EF4-FFF2-40B4-BE49-F238E27FC236}">
              <a16:creationId xmlns:a16="http://schemas.microsoft.com/office/drawing/2014/main" id="{7CDE40CD-DCA6-4069-8FB3-27F718C95DF5}"/>
            </a:ext>
          </a:extLst>
        </xdr:cNvPr>
        <xdr:cNvSpPr txBox="1"/>
      </xdr:nvSpPr>
      <xdr:spPr>
        <a:xfrm>
          <a:off x="0" y="329074"/>
          <a:ext cx="5363574" cy="4904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5">
                  <a:lumMod val="75000"/>
                </a:schemeClr>
              </a:solidFill>
            </a:rPr>
            <a:t>Executive Sales &amp; Profitability Dashboard</a:t>
          </a:r>
        </a:p>
      </xdr:txBody>
    </xdr:sp>
    <xdr:clientData/>
  </xdr:twoCellAnchor>
  <xdr:twoCellAnchor>
    <xdr:from>
      <xdr:col>3</xdr:col>
      <xdr:colOff>510540</xdr:colOff>
      <xdr:row>5</xdr:row>
      <xdr:rowOff>68580</xdr:rowOff>
    </xdr:from>
    <xdr:to>
      <xdr:col>5</xdr:col>
      <xdr:colOff>563880</xdr:colOff>
      <xdr:row>7</xdr:row>
      <xdr:rowOff>76200</xdr:rowOff>
    </xdr:to>
    <xdr:sp macro="" textlink="">
      <xdr:nvSpPr>
        <xdr:cNvPr id="28" name="TextBox 27">
          <a:extLst>
            <a:ext uri="{FF2B5EF4-FFF2-40B4-BE49-F238E27FC236}">
              <a16:creationId xmlns:a16="http://schemas.microsoft.com/office/drawing/2014/main" id="{398D7C62-D15D-4D87-A590-3AE8D15FB329}"/>
            </a:ext>
          </a:extLst>
        </xdr:cNvPr>
        <xdr:cNvSpPr txBox="1"/>
      </xdr:nvSpPr>
      <xdr:spPr>
        <a:xfrm>
          <a:off x="2522220" y="944880"/>
          <a:ext cx="139446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0"/>
        </a:p>
      </xdr:txBody>
    </xdr:sp>
    <xdr:clientData/>
  </xdr:twoCellAnchor>
  <xdr:twoCellAnchor>
    <xdr:from>
      <xdr:col>0</xdr:col>
      <xdr:colOff>333377</xdr:colOff>
      <xdr:row>5</xdr:row>
      <xdr:rowOff>166649</xdr:rowOff>
    </xdr:from>
    <xdr:to>
      <xdr:col>3</xdr:col>
      <xdr:colOff>243386</xdr:colOff>
      <xdr:row>10</xdr:row>
      <xdr:rowOff>99765</xdr:rowOff>
    </xdr:to>
    <xdr:grpSp>
      <xdr:nvGrpSpPr>
        <xdr:cNvPr id="4" name="Group 3">
          <a:extLst>
            <a:ext uri="{FF2B5EF4-FFF2-40B4-BE49-F238E27FC236}">
              <a16:creationId xmlns:a16="http://schemas.microsoft.com/office/drawing/2014/main" id="{A49668EF-EEE1-40C3-B809-219801992437}"/>
            </a:ext>
          </a:extLst>
        </xdr:cNvPr>
        <xdr:cNvGrpSpPr/>
      </xdr:nvGrpSpPr>
      <xdr:grpSpPr>
        <a:xfrm>
          <a:off x="333377" y="1041075"/>
          <a:ext cx="1933681" cy="807542"/>
          <a:chOff x="548641" y="731520"/>
          <a:chExt cx="1835782" cy="800100"/>
        </a:xfrm>
        <a:effectLst>
          <a:outerShdw blurRad="50800" dist="38100" dir="2700000" algn="tl" rotWithShape="0">
            <a:prstClr val="black">
              <a:alpha val="40000"/>
            </a:prstClr>
          </a:outerShdw>
        </a:effectLst>
      </xdr:grpSpPr>
      <xdr:sp macro="" textlink="">
        <xdr:nvSpPr>
          <xdr:cNvPr id="51" name="Rectangle: Rounded Corners 50">
            <a:extLst>
              <a:ext uri="{FF2B5EF4-FFF2-40B4-BE49-F238E27FC236}">
                <a16:creationId xmlns:a16="http://schemas.microsoft.com/office/drawing/2014/main" id="{6576DD63-295D-4A4A-9E55-752617D74247}"/>
              </a:ext>
            </a:extLst>
          </xdr:cNvPr>
          <xdr:cNvSpPr/>
        </xdr:nvSpPr>
        <xdr:spPr>
          <a:xfrm>
            <a:off x="548641" y="731520"/>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2" name="TextBox 51">
            <a:extLst>
              <a:ext uri="{FF2B5EF4-FFF2-40B4-BE49-F238E27FC236}">
                <a16:creationId xmlns:a16="http://schemas.microsoft.com/office/drawing/2014/main" id="{DD85D34D-5150-4707-A45C-C94A324BA20B}"/>
              </a:ext>
            </a:extLst>
          </xdr:cNvPr>
          <xdr:cNvSpPr txBox="1"/>
        </xdr:nvSpPr>
        <xdr:spPr>
          <a:xfrm>
            <a:off x="758074" y="809887"/>
            <a:ext cx="1235985" cy="45587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a:solidFill>
                  <a:sysClr val="windowText" lastClr="000000"/>
                </a:solidFill>
              </a:rPr>
              <a:t>Total</a:t>
            </a:r>
            <a:r>
              <a:rPr lang="en-IN" sz="1400" b="0" baseline="0">
                <a:solidFill>
                  <a:sysClr val="windowText" lastClr="000000"/>
                </a:solidFill>
              </a:rPr>
              <a:t> Revenue</a:t>
            </a:r>
            <a:endParaRPr lang="en-IN" sz="1400" b="0">
              <a:solidFill>
                <a:sysClr val="windowText" lastClr="000000"/>
              </a:solidFill>
            </a:endParaRPr>
          </a:p>
        </xdr:txBody>
      </xdr:sp>
      <xdr:sp macro="" textlink="'Pivote Table'!A4">
        <xdr:nvSpPr>
          <xdr:cNvPr id="54" name="TextBox 53">
            <a:extLst>
              <a:ext uri="{FF2B5EF4-FFF2-40B4-BE49-F238E27FC236}">
                <a16:creationId xmlns:a16="http://schemas.microsoft.com/office/drawing/2014/main" id="{97FDB268-F77A-4750-B2A9-6C8BDC944604}"/>
              </a:ext>
            </a:extLst>
          </xdr:cNvPr>
          <xdr:cNvSpPr txBox="1"/>
        </xdr:nvSpPr>
        <xdr:spPr>
          <a:xfrm>
            <a:off x="845328" y="1057143"/>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11B37E-0870-472A-BDA7-B926F1D45B98}" type="TxLink">
              <a:rPr lang="en-US" sz="1600" b="1" i="0" u="none" strike="noStrike">
                <a:solidFill>
                  <a:schemeClr val="accent5">
                    <a:lumMod val="50000"/>
                  </a:schemeClr>
                </a:solidFill>
                <a:latin typeface="Aptos Narrow"/>
              </a:rPr>
              <a:pPr/>
              <a:t>$6,45,223</a:t>
            </a:fld>
            <a:endParaRPr lang="en-US" sz="1600" b="1">
              <a:solidFill>
                <a:schemeClr val="accent5">
                  <a:lumMod val="50000"/>
                </a:schemeClr>
              </a:solidFill>
            </a:endParaRPr>
          </a:p>
        </xdr:txBody>
      </xdr:sp>
    </xdr:grpSp>
    <xdr:clientData/>
  </xdr:twoCellAnchor>
  <xdr:twoCellAnchor>
    <xdr:from>
      <xdr:col>3</xdr:col>
      <xdr:colOff>249230</xdr:colOff>
      <xdr:row>5</xdr:row>
      <xdr:rowOff>170804</xdr:rowOff>
    </xdr:from>
    <xdr:to>
      <xdr:col>6</xdr:col>
      <xdr:colOff>268260</xdr:colOff>
      <xdr:row>10</xdr:row>
      <xdr:rowOff>99421</xdr:rowOff>
    </xdr:to>
    <xdr:grpSp>
      <xdr:nvGrpSpPr>
        <xdr:cNvPr id="10" name="Group 9">
          <a:extLst>
            <a:ext uri="{FF2B5EF4-FFF2-40B4-BE49-F238E27FC236}">
              <a16:creationId xmlns:a16="http://schemas.microsoft.com/office/drawing/2014/main" id="{B1C2322C-4924-409B-9520-B0FC9A7E616B}"/>
            </a:ext>
          </a:extLst>
        </xdr:cNvPr>
        <xdr:cNvGrpSpPr/>
      </xdr:nvGrpSpPr>
      <xdr:grpSpPr>
        <a:xfrm>
          <a:off x="2272902" y="1045230"/>
          <a:ext cx="2042702" cy="803043"/>
          <a:chOff x="554740" y="699152"/>
          <a:chExt cx="1884022" cy="803579"/>
        </a:xfrm>
        <a:effectLst>
          <a:outerShdw blurRad="50800" dist="38100" dir="2700000" algn="tl" rotWithShape="0">
            <a:prstClr val="black">
              <a:alpha val="40000"/>
            </a:prstClr>
          </a:outerShdw>
        </a:effectLst>
      </xdr:grpSpPr>
      <xdr:sp macro="" textlink="">
        <xdr:nvSpPr>
          <xdr:cNvPr id="11" name="Rectangle: Rounded Corners 10">
            <a:extLst>
              <a:ext uri="{FF2B5EF4-FFF2-40B4-BE49-F238E27FC236}">
                <a16:creationId xmlns:a16="http://schemas.microsoft.com/office/drawing/2014/main" id="{1284A364-3F50-413A-8362-6FED3BB71E19}"/>
              </a:ext>
            </a:extLst>
          </xdr:cNvPr>
          <xdr:cNvSpPr/>
        </xdr:nvSpPr>
        <xdr:spPr>
          <a:xfrm>
            <a:off x="554740" y="699152"/>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a:extLst>
              <a:ext uri="{FF2B5EF4-FFF2-40B4-BE49-F238E27FC236}">
                <a16:creationId xmlns:a16="http://schemas.microsoft.com/office/drawing/2014/main" id="{C75F2E50-1E5F-47FC-9703-23EAC53CC400}"/>
              </a:ext>
            </a:extLst>
          </xdr:cNvPr>
          <xdr:cNvSpPr txBox="1"/>
        </xdr:nvSpPr>
        <xdr:spPr>
          <a:xfrm>
            <a:off x="615668" y="776372"/>
            <a:ext cx="1546860"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ysClr val="windowText" lastClr="000000"/>
                </a:solidFill>
              </a:rPr>
              <a:t>Total</a:t>
            </a:r>
            <a:r>
              <a:rPr lang="en-IN" sz="1400" b="0" baseline="0">
                <a:solidFill>
                  <a:sysClr val="windowText" lastClr="000000"/>
                </a:solidFill>
              </a:rPr>
              <a:t> Gross Profit</a:t>
            </a:r>
            <a:endParaRPr lang="en-IN" sz="1400" b="0">
              <a:solidFill>
                <a:sysClr val="windowText" lastClr="000000"/>
              </a:solidFill>
            </a:endParaRPr>
          </a:p>
        </xdr:txBody>
      </xdr:sp>
      <xdr:sp macro="" textlink="'Pivote Table'!D4">
        <xdr:nvSpPr>
          <xdr:cNvPr id="13" name="TextBox 12">
            <a:extLst>
              <a:ext uri="{FF2B5EF4-FFF2-40B4-BE49-F238E27FC236}">
                <a16:creationId xmlns:a16="http://schemas.microsoft.com/office/drawing/2014/main" id="{B1FF5F30-11C8-4B22-88BA-8A4CDA174A75}"/>
              </a:ext>
            </a:extLst>
          </xdr:cNvPr>
          <xdr:cNvSpPr txBox="1"/>
        </xdr:nvSpPr>
        <xdr:spPr>
          <a:xfrm>
            <a:off x="899667" y="1046860"/>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4BAEAA-1B0D-485E-9ACF-D96162D0C8AC}" type="TxLink">
              <a:rPr lang="en-US" sz="1600" b="1" i="0" u="none" strike="noStrike">
                <a:solidFill>
                  <a:schemeClr val="accent5">
                    <a:lumMod val="50000"/>
                  </a:schemeClr>
                </a:solidFill>
                <a:latin typeface="Aptos Narrow"/>
                <a:ea typeface="+mn-ea"/>
                <a:cs typeface="+mn-cs"/>
              </a:rPr>
              <a:pPr marL="0" indent="0"/>
              <a:t>$2,96,384</a:t>
            </a:fld>
            <a:endParaRPr lang="en-US" sz="1600" b="1" i="0" u="none" strike="noStrike">
              <a:solidFill>
                <a:schemeClr val="accent5">
                  <a:lumMod val="50000"/>
                </a:schemeClr>
              </a:solidFill>
              <a:latin typeface="Aptos Narrow"/>
              <a:ea typeface="+mn-ea"/>
              <a:cs typeface="+mn-cs"/>
            </a:endParaRPr>
          </a:p>
        </xdr:txBody>
      </xdr:sp>
    </xdr:grpSp>
    <xdr:clientData/>
  </xdr:twoCellAnchor>
  <xdr:twoCellAnchor>
    <xdr:from>
      <xdr:col>6</xdr:col>
      <xdr:colOff>223006</xdr:colOff>
      <xdr:row>5</xdr:row>
      <xdr:rowOff>155486</xdr:rowOff>
    </xdr:from>
    <xdr:to>
      <xdr:col>9</xdr:col>
      <xdr:colOff>316888</xdr:colOff>
      <xdr:row>10</xdr:row>
      <xdr:rowOff>80685</xdr:rowOff>
    </xdr:to>
    <xdr:grpSp>
      <xdr:nvGrpSpPr>
        <xdr:cNvPr id="14" name="Group 13">
          <a:extLst>
            <a:ext uri="{FF2B5EF4-FFF2-40B4-BE49-F238E27FC236}">
              <a16:creationId xmlns:a16="http://schemas.microsoft.com/office/drawing/2014/main" id="{23AF4787-5437-45AC-96E0-015477DC08D7}"/>
            </a:ext>
          </a:extLst>
        </xdr:cNvPr>
        <xdr:cNvGrpSpPr/>
      </xdr:nvGrpSpPr>
      <xdr:grpSpPr>
        <a:xfrm>
          <a:off x="4270350" y="1029912"/>
          <a:ext cx="2117554" cy="799625"/>
          <a:chOff x="548641" y="731520"/>
          <a:chExt cx="2010336" cy="800100"/>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045943F8-5F79-454E-8BB7-BCE7EF4F1F05}"/>
              </a:ext>
            </a:extLst>
          </xdr:cNvPr>
          <xdr:cNvSpPr/>
        </xdr:nvSpPr>
        <xdr:spPr>
          <a:xfrm>
            <a:off x="548641" y="731520"/>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C6FFBC77-40CC-4A5F-B60F-C8E7D96B7B50}"/>
              </a:ext>
            </a:extLst>
          </xdr:cNvPr>
          <xdr:cNvSpPr txBox="1"/>
        </xdr:nvSpPr>
        <xdr:spPr>
          <a:xfrm>
            <a:off x="562978" y="808740"/>
            <a:ext cx="1661160"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ysClr val="windowText" lastClr="000000"/>
                </a:solidFill>
              </a:rPr>
              <a:t>Gross</a:t>
            </a:r>
            <a:r>
              <a:rPr lang="en-IN" sz="1400" b="0" baseline="0">
                <a:solidFill>
                  <a:sysClr val="windowText" lastClr="000000"/>
                </a:solidFill>
              </a:rPr>
              <a:t> Profit Margin</a:t>
            </a:r>
            <a:endParaRPr lang="en-IN" sz="1400" b="0">
              <a:solidFill>
                <a:sysClr val="windowText" lastClr="000000"/>
              </a:solidFill>
            </a:endParaRPr>
          </a:p>
        </xdr:txBody>
      </xdr:sp>
      <xdr:sp macro="" textlink="'Pivote Table'!F4">
        <xdr:nvSpPr>
          <xdr:cNvPr id="17" name="TextBox 16">
            <a:extLst>
              <a:ext uri="{FF2B5EF4-FFF2-40B4-BE49-F238E27FC236}">
                <a16:creationId xmlns:a16="http://schemas.microsoft.com/office/drawing/2014/main" id="{4603C63A-2DE5-4B7B-A38C-C60E0261015A}"/>
              </a:ext>
            </a:extLst>
          </xdr:cNvPr>
          <xdr:cNvSpPr txBox="1"/>
        </xdr:nvSpPr>
        <xdr:spPr>
          <a:xfrm>
            <a:off x="1019882" y="1074971"/>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343FBDE-FBDF-4EBC-878C-FFB18D7AC9D1}" type="TxLink">
              <a:rPr lang="en-US" sz="1600" b="1" i="0" u="none" strike="noStrike">
                <a:solidFill>
                  <a:schemeClr val="accent5">
                    <a:lumMod val="50000"/>
                  </a:schemeClr>
                </a:solidFill>
                <a:latin typeface="Aptos Narrow"/>
                <a:ea typeface="+mn-ea"/>
                <a:cs typeface="+mn-cs"/>
              </a:rPr>
              <a:pPr marL="0" indent="0"/>
              <a:t>45.94%</a:t>
            </a:fld>
            <a:endParaRPr lang="en-US" sz="1600" b="1" i="0" u="none" strike="noStrike">
              <a:solidFill>
                <a:schemeClr val="accent5">
                  <a:lumMod val="50000"/>
                </a:schemeClr>
              </a:solidFill>
              <a:latin typeface="Aptos Narrow"/>
              <a:ea typeface="+mn-ea"/>
              <a:cs typeface="+mn-cs"/>
            </a:endParaRPr>
          </a:p>
        </xdr:txBody>
      </xdr:sp>
    </xdr:grpSp>
    <xdr:clientData/>
  </xdr:twoCellAnchor>
  <xdr:twoCellAnchor>
    <xdr:from>
      <xdr:col>9</xdr:col>
      <xdr:colOff>110578</xdr:colOff>
      <xdr:row>5</xdr:row>
      <xdr:rowOff>160361</xdr:rowOff>
    </xdr:from>
    <xdr:to>
      <xdr:col>12</xdr:col>
      <xdr:colOff>411894</xdr:colOff>
      <xdr:row>10</xdr:row>
      <xdr:rowOff>90088</xdr:rowOff>
    </xdr:to>
    <xdr:grpSp>
      <xdr:nvGrpSpPr>
        <xdr:cNvPr id="18" name="Group 17">
          <a:extLst>
            <a:ext uri="{FF2B5EF4-FFF2-40B4-BE49-F238E27FC236}">
              <a16:creationId xmlns:a16="http://schemas.microsoft.com/office/drawing/2014/main" id="{86A671E4-E18E-4260-A0C3-89461A69142F}"/>
            </a:ext>
          </a:extLst>
        </xdr:cNvPr>
        <xdr:cNvGrpSpPr/>
      </xdr:nvGrpSpPr>
      <xdr:grpSpPr>
        <a:xfrm>
          <a:off x="6181594" y="1034787"/>
          <a:ext cx="2324989" cy="804153"/>
          <a:chOff x="536898" y="731520"/>
          <a:chExt cx="2084382" cy="800100"/>
        </a:xfrm>
        <a:effectLst>
          <a:outerShdw blurRad="50800" dist="38100" dir="2700000" algn="tl" rotWithShape="0">
            <a:prstClr val="black">
              <a:alpha val="40000"/>
            </a:prstClr>
          </a:outerShdw>
        </a:effectLst>
      </xdr:grpSpPr>
      <xdr:sp macro="" textlink="">
        <xdr:nvSpPr>
          <xdr:cNvPr id="19" name="Rectangle: Rounded Corners 18">
            <a:extLst>
              <a:ext uri="{FF2B5EF4-FFF2-40B4-BE49-F238E27FC236}">
                <a16:creationId xmlns:a16="http://schemas.microsoft.com/office/drawing/2014/main" id="{57F5E049-DA3F-415F-A2B3-855F739546D8}"/>
              </a:ext>
            </a:extLst>
          </xdr:cNvPr>
          <xdr:cNvSpPr/>
        </xdr:nvSpPr>
        <xdr:spPr>
          <a:xfrm>
            <a:off x="548641" y="731520"/>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FFBDFB22-0719-4959-8E33-419BB660BAEF}"/>
              </a:ext>
            </a:extLst>
          </xdr:cNvPr>
          <xdr:cNvSpPr txBox="1"/>
        </xdr:nvSpPr>
        <xdr:spPr>
          <a:xfrm>
            <a:off x="536898" y="790577"/>
            <a:ext cx="1661160"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ysClr val="windowText" lastClr="000000"/>
                </a:solidFill>
              </a:rPr>
              <a:t>Total</a:t>
            </a:r>
            <a:r>
              <a:rPr lang="en-IN" sz="1400" b="0" baseline="0">
                <a:solidFill>
                  <a:sysClr val="windowText" lastClr="000000"/>
                </a:solidFill>
              </a:rPr>
              <a:t> Unit Sold</a:t>
            </a:r>
            <a:endParaRPr lang="en-IN" sz="1400" b="0">
              <a:solidFill>
                <a:sysClr val="windowText" lastClr="000000"/>
              </a:solidFill>
            </a:endParaRPr>
          </a:p>
        </xdr:txBody>
      </xdr:sp>
      <xdr:sp macro="" textlink="'Pivote Table'!H4">
        <xdr:nvSpPr>
          <xdr:cNvPr id="21" name="TextBox 20">
            <a:extLst>
              <a:ext uri="{FF2B5EF4-FFF2-40B4-BE49-F238E27FC236}">
                <a16:creationId xmlns:a16="http://schemas.microsoft.com/office/drawing/2014/main" id="{812A95DE-C72F-4231-8A41-35F45462ADEF}"/>
              </a:ext>
            </a:extLst>
          </xdr:cNvPr>
          <xdr:cNvSpPr txBox="1"/>
        </xdr:nvSpPr>
        <xdr:spPr>
          <a:xfrm>
            <a:off x="1082185" y="1064763"/>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D635A38-F336-45D4-ACB0-B34D38D7368A}" type="TxLink">
              <a:rPr lang="en-US" sz="1600" b="1" i="0" u="none" strike="noStrike">
                <a:solidFill>
                  <a:schemeClr val="accent5">
                    <a:lumMod val="50000"/>
                  </a:schemeClr>
                </a:solidFill>
                <a:latin typeface="Aptos Narrow"/>
                <a:ea typeface="+mn-ea"/>
                <a:cs typeface="+mn-cs"/>
              </a:rPr>
              <a:pPr marL="0" indent="0"/>
              <a:t>6698</a:t>
            </a:fld>
            <a:endParaRPr lang="en-US" sz="1600" b="1" i="0" u="none" strike="noStrike">
              <a:solidFill>
                <a:schemeClr val="accent5">
                  <a:lumMod val="50000"/>
                </a:schemeClr>
              </a:solidFill>
              <a:latin typeface="Aptos Narrow"/>
              <a:ea typeface="+mn-ea"/>
              <a:cs typeface="+mn-cs"/>
            </a:endParaRPr>
          </a:p>
        </xdr:txBody>
      </xdr:sp>
    </xdr:grpSp>
    <xdr:clientData/>
  </xdr:twoCellAnchor>
  <xdr:twoCellAnchor>
    <xdr:from>
      <xdr:col>12</xdr:col>
      <xdr:colOff>103566</xdr:colOff>
      <xdr:row>5</xdr:row>
      <xdr:rowOff>157840</xdr:rowOff>
    </xdr:from>
    <xdr:to>
      <xdr:col>14</xdr:col>
      <xdr:colOff>596306</xdr:colOff>
      <xdr:row>10</xdr:row>
      <xdr:rowOff>87567</xdr:rowOff>
    </xdr:to>
    <xdr:grpSp>
      <xdr:nvGrpSpPr>
        <xdr:cNvPr id="22" name="Group 21">
          <a:extLst>
            <a:ext uri="{FF2B5EF4-FFF2-40B4-BE49-F238E27FC236}">
              <a16:creationId xmlns:a16="http://schemas.microsoft.com/office/drawing/2014/main" id="{17D81053-E00A-4A39-8D1D-273318B885A0}"/>
            </a:ext>
          </a:extLst>
        </xdr:cNvPr>
        <xdr:cNvGrpSpPr/>
      </xdr:nvGrpSpPr>
      <xdr:grpSpPr>
        <a:xfrm>
          <a:off x="8198255" y="1032266"/>
          <a:ext cx="1841854" cy="804153"/>
          <a:chOff x="548641" y="731520"/>
          <a:chExt cx="1674400" cy="800100"/>
        </a:xfrm>
        <a:effectLst>
          <a:outerShdw blurRad="50800" dist="38100" dir="2700000" algn="tl" rotWithShape="0">
            <a:prstClr val="black">
              <a:alpha val="40000"/>
            </a:prstClr>
          </a:outerShdw>
        </a:effectLst>
      </xdr:grpSpPr>
      <xdr:sp macro="" textlink="">
        <xdr:nvSpPr>
          <xdr:cNvPr id="23" name="Rectangle: Rounded Corners 22">
            <a:extLst>
              <a:ext uri="{FF2B5EF4-FFF2-40B4-BE49-F238E27FC236}">
                <a16:creationId xmlns:a16="http://schemas.microsoft.com/office/drawing/2014/main" id="{70C8D781-FF13-47B7-BB30-989C54F5378E}"/>
              </a:ext>
            </a:extLst>
          </xdr:cNvPr>
          <xdr:cNvSpPr/>
        </xdr:nvSpPr>
        <xdr:spPr>
          <a:xfrm>
            <a:off x="548641" y="731520"/>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A6FF2FC2-993D-4939-BE83-C4F342133D98}"/>
              </a:ext>
            </a:extLst>
          </xdr:cNvPr>
          <xdr:cNvSpPr txBox="1"/>
        </xdr:nvSpPr>
        <xdr:spPr>
          <a:xfrm>
            <a:off x="753495" y="781774"/>
            <a:ext cx="123598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ysClr val="windowText" lastClr="000000"/>
                </a:solidFill>
              </a:rPr>
              <a:t>Total</a:t>
            </a:r>
            <a:r>
              <a:rPr lang="en-IN" sz="1400" b="0" baseline="0">
                <a:solidFill>
                  <a:sysClr val="windowText" lastClr="000000"/>
                </a:solidFill>
              </a:rPr>
              <a:t> Orders</a:t>
            </a:r>
            <a:endParaRPr lang="en-IN" sz="1400" b="0">
              <a:solidFill>
                <a:sysClr val="windowText" lastClr="000000"/>
              </a:solidFill>
            </a:endParaRPr>
          </a:p>
        </xdr:txBody>
      </xdr:sp>
      <xdr:sp macro="" textlink="'Pivote Table'!J4">
        <xdr:nvSpPr>
          <xdr:cNvPr id="25" name="TextBox 24">
            <a:extLst>
              <a:ext uri="{FF2B5EF4-FFF2-40B4-BE49-F238E27FC236}">
                <a16:creationId xmlns:a16="http://schemas.microsoft.com/office/drawing/2014/main" id="{56FBEBE3-9FE9-4189-A2EB-6E43B61AB2FD}"/>
              </a:ext>
            </a:extLst>
          </xdr:cNvPr>
          <xdr:cNvSpPr txBox="1"/>
        </xdr:nvSpPr>
        <xdr:spPr>
          <a:xfrm>
            <a:off x="604853" y="1045452"/>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707EA45-9491-4D07-9C2A-C26B849E4C54}" type="TxLink">
              <a:rPr lang="en-US" sz="1600" b="1" i="0" u="none" strike="noStrike">
                <a:solidFill>
                  <a:schemeClr val="accent5">
                    <a:lumMod val="50000"/>
                  </a:schemeClr>
                </a:solidFill>
                <a:latin typeface="Aptos Narrow"/>
                <a:ea typeface="+mn-ea"/>
                <a:cs typeface="+mn-cs"/>
              </a:rPr>
              <a:pPr marL="0" indent="0" algn="ctr"/>
              <a:t>2707</a:t>
            </a:fld>
            <a:endParaRPr lang="en-US" sz="1600" b="1" i="0" u="none" strike="noStrike">
              <a:solidFill>
                <a:schemeClr val="accent5">
                  <a:lumMod val="50000"/>
                </a:schemeClr>
              </a:solidFill>
              <a:latin typeface="Aptos Narrow"/>
              <a:ea typeface="+mn-ea"/>
              <a:cs typeface="+mn-cs"/>
            </a:endParaRPr>
          </a:p>
        </xdr:txBody>
      </xdr:sp>
    </xdr:grpSp>
    <xdr:clientData/>
  </xdr:twoCellAnchor>
  <xdr:twoCellAnchor>
    <xdr:from>
      <xdr:col>15</xdr:col>
      <xdr:colOff>108100</xdr:colOff>
      <xdr:row>5</xdr:row>
      <xdr:rowOff>146233</xdr:rowOff>
    </xdr:from>
    <xdr:to>
      <xdr:col>18</xdr:col>
      <xdr:colOff>23071</xdr:colOff>
      <xdr:row>10</xdr:row>
      <xdr:rowOff>74057</xdr:rowOff>
    </xdr:to>
    <xdr:grpSp>
      <xdr:nvGrpSpPr>
        <xdr:cNvPr id="26" name="Group 25">
          <a:extLst>
            <a:ext uri="{FF2B5EF4-FFF2-40B4-BE49-F238E27FC236}">
              <a16:creationId xmlns:a16="http://schemas.microsoft.com/office/drawing/2014/main" id="{16BE7813-FD4F-4D29-A054-4F78443174A3}"/>
            </a:ext>
          </a:extLst>
        </xdr:cNvPr>
        <xdr:cNvGrpSpPr/>
      </xdr:nvGrpSpPr>
      <xdr:grpSpPr>
        <a:xfrm>
          <a:off x="10226461" y="1020659"/>
          <a:ext cx="1938643" cy="802250"/>
          <a:chOff x="541021" y="723900"/>
          <a:chExt cx="1674400" cy="800100"/>
        </a:xfrm>
        <a:effectLst>
          <a:outerShdw blurRad="50800" dist="38100" dir="2700000" algn="tl" rotWithShape="0">
            <a:prstClr val="black">
              <a:alpha val="40000"/>
            </a:prstClr>
          </a:outerShdw>
        </a:effectLst>
      </xdr:grpSpPr>
      <xdr:sp macro="" textlink="">
        <xdr:nvSpPr>
          <xdr:cNvPr id="27" name="Rectangle: Rounded Corners 26">
            <a:extLst>
              <a:ext uri="{FF2B5EF4-FFF2-40B4-BE49-F238E27FC236}">
                <a16:creationId xmlns:a16="http://schemas.microsoft.com/office/drawing/2014/main" id="{E60F2B5A-80FF-4CF1-A5B1-AAC5C20D61A5}"/>
              </a:ext>
            </a:extLst>
          </xdr:cNvPr>
          <xdr:cNvSpPr/>
        </xdr:nvSpPr>
        <xdr:spPr>
          <a:xfrm>
            <a:off x="541021" y="723900"/>
            <a:ext cx="1674400" cy="800100"/>
          </a:xfrm>
          <a:prstGeom prst="round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3102BF7A-216E-4298-B802-CE4A1466E0E6}"/>
              </a:ext>
            </a:extLst>
          </xdr:cNvPr>
          <xdr:cNvSpPr txBox="1"/>
        </xdr:nvSpPr>
        <xdr:spPr>
          <a:xfrm>
            <a:off x="754346" y="775291"/>
            <a:ext cx="123598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0">
                <a:solidFill>
                  <a:sysClr val="windowText" lastClr="000000"/>
                </a:solidFill>
              </a:rPr>
              <a:t>COGS</a:t>
            </a:r>
          </a:p>
        </xdr:txBody>
      </xdr:sp>
      <xdr:sp macro="" textlink="'Pivote Table'!L4">
        <xdr:nvSpPr>
          <xdr:cNvPr id="30" name="TextBox 29">
            <a:extLst>
              <a:ext uri="{FF2B5EF4-FFF2-40B4-BE49-F238E27FC236}">
                <a16:creationId xmlns:a16="http://schemas.microsoft.com/office/drawing/2014/main" id="{C4BD17D4-A48A-40F3-9B33-61280C1A99FC}"/>
              </a:ext>
            </a:extLst>
          </xdr:cNvPr>
          <xdr:cNvSpPr txBox="1"/>
        </xdr:nvSpPr>
        <xdr:spPr>
          <a:xfrm>
            <a:off x="632679" y="1024884"/>
            <a:ext cx="1539095" cy="455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B46F02-497A-4F5D-8A69-DB73E5B81DFA}" type="TxLink">
              <a:rPr lang="en-US" sz="1600" b="1" i="0" u="none" strike="noStrike">
                <a:solidFill>
                  <a:schemeClr val="accent5">
                    <a:lumMod val="50000"/>
                  </a:schemeClr>
                </a:solidFill>
                <a:latin typeface="Aptos Narrow"/>
                <a:ea typeface="+mn-ea"/>
                <a:cs typeface="+mn-cs"/>
              </a:rPr>
              <a:pPr marL="0" indent="0" algn="ctr"/>
              <a:t>$3,48,839</a:t>
            </a:fld>
            <a:endParaRPr lang="en-US" sz="1600" b="1" i="0" u="none" strike="noStrike">
              <a:solidFill>
                <a:schemeClr val="accent5">
                  <a:lumMod val="50000"/>
                </a:schemeClr>
              </a:solidFill>
              <a:latin typeface="Aptos Narrow"/>
              <a:ea typeface="+mn-ea"/>
              <a:cs typeface="+mn-cs"/>
            </a:endParaRPr>
          </a:p>
        </xdr:txBody>
      </xdr:sp>
    </xdr:grpSp>
    <xdr:clientData/>
  </xdr:twoCellAnchor>
  <xdr:twoCellAnchor>
    <xdr:from>
      <xdr:col>9</xdr:col>
      <xdr:colOff>176561</xdr:colOff>
      <xdr:row>11</xdr:row>
      <xdr:rowOff>46463</xdr:rowOff>
    </xdr:from>
    <xdr:to>
      <xdr:col>18</xdr:col>
      <xdr:colOff>0</xdr:colOff>
      <xdr:row>25</xdr:row>
      <xdr:rowOff>0</xdr:rowOff>
    </xdr:to>
    <xdr:sp macro="" textlink="">
      <xdr:nvSpPr>
        <xdr:cNvPr id="34" name="Rectangle: Rounded Corners 33">
          <a:extLst>
            <a:ext uri="{FF2B5EF4-FFF2-40B4-BE49-F238E27FC236}">
              <a16:creationId xmlns:a16="http://schemas.microsoft.com/office/drawing/2014/main" id="{E15B6056-C256-446B-971B-7AB2CAA45B4B}"/>
            </a:ext>
          </a:extLst>
        </xdr:cNvPr>
        <xdr:cNvSpPr/>
      </xdr:nvSpPr>
      <xdr:spPr>
        <a:xfrm>
          <a:off x="6198220" y="1988634"/>
          <a:ext cx="5845097" cy="2425390"/>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305516</xdr:colOff>
      <xdr:row>11</xdr:row>
      <xdr:rowOff>55756</xdr:rowOff>
    </xdr:from>
    <xdr:to>
      <xdr:col>9</xdr:col>
      <xdr:colOff>9292</xdr:colOff>
      <xdr:row>25</xdr:row>
      <xdr:rowOff>18586</xdr:rowOff>
    </xdr:to>
    <xdr:sp macro="" textlink="">
      <xdr:nvSpPr>
        <xdr:cNvPr id="37" name="Rectangle: Rounded Corners 36">
          <a:extLst>
            <a:ext uri="{FF2B5EF4-FFF2-40B4-BE49-F238E27FC236}">
              <a16:creationId xmlns:a16="http://schemas.microsoft.com/office/drawing/2014/main" id="{4A5B5AB2-16F7-42C1-BE35-D8142D313BF0}"/>
            </a:ext>
          </a:extLst>
        </xdr:cNvPr>
        <xdr:cNvSpPr/>
      </xdr:nvSpPr>
      <xdr:spPr>
        <a:xfrm>
          <a:off x="305516" y="1944657"/>
          <a:ext cx="5692452" cy="2366887"/>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481516</xdr:colOff>
      <xdr:row>13</xdr:row>
      <xdr:rowOff>67495</xdr:rowOff>
    </xdr:from>
    <xdr:to>
      <xdr:col>8</xdr:col>
      <xdr:colOff>543746</xdr:colOff>
      <xdr:row>24</xdr:row>
      <xdr:rowOff>97998</xdr:rowOff>
    </xdr:to>
    <xdr:graphicFrame macro="">
      <xdr:nvGraphicFramePr>
        <xdr:cNvPr id="38" name="Chart 37">
          <a:extLst>
            <a:ext uri="{FF2B5EF4-FFF2-40B4-BE49-F238E27FC236}">
              <a16:creationId xmlns:a16="http://schemas.microsoft.com/office/drawing/2014/main" id="{5BDE2163-A42B-4774-B4A3-6B2D3B6628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649941</xdr:colOff>
      <xdr:row>1</xdr:row>
      <xdr:rowOff>156884</xdr:rowOff>
    </xdr:from>
    <xdr:to>
      <xdr:col>17</xdr:col>
      <xdr:colOff>455129</xdr:colOff>
      <xdr:row>4</xdr:row>
      <xdr:rowOff>0</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A621B2B8-8303-426E-A265-DEFAD5F2046E}"/>
            </a:ext>
          </a:extLst>
        </xdr:cNvPr>
        <xdr:cNvSpPr/>
      </xdr:nvSpPr>
      <xdr:spPr>
        <a:xfrm>
          <a:off x="10735235" y="336178"/>
          <a:ext cx="1149894" cy="380998"/>
        </a:xfrm>
        <a:prstGeom prst="roundRect">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5">
                  <a:lumMod val="75000"/>
                </a:schemeClr>
              </a:solidFill>
            </a:rPr>
            <a:t>Sales Data</a:t>
          </a:r>
        </a:p>
      </xdr:txBody>
    </xdr:sp>
    <xdr:clientData/>
  </xdr:twoCellAnchor>
  <xdr:twoCellAnchor>
    <xdr:from>
      <xdr:col>0</xdr:col>
      <xdr:colOff>481354</xdr:colOff>
      <xdr:row>11</xdr:row>
      <xdr:rowOff>152455</xdr:rowOff>
    </xdr:from>
    <xdr:to>
      <xdr:col>2</xdr:col>
      <xdr:colOff>631537</xdr:colOff>
      <xdr:row>13</xdr:row>
      <xdr:rowOff>50402</xdr:rowOff>
    </xdr:to>
    <xdr:sp macro="" textlink="">
      <xdr:nvSpPr>
        <xdr:cNvPr id="60" name="Rectangle: Rounded Corners 59">
          <a:extLst>
            <a:ext uri="{FF2B5EF4-FFF2-40B4-BE49-F238E27FC236}">
              <a16:creationId xmlns:a16="http://schemas.microsoft.com/office/drawing/2014/main" id="{9903DC32-610D-416D-86CA-DDD1096CA10C}"/>
            </a:ext>
          </a:extLst>
        </xdr:cNvPr>
        <xdr:cNvSpPr/>
      </xdr:nvSpPr>
      <xdr:spPr>
        <a:xfrm>
          <a:off x="481354" y="2073330"/>
          <a:ext cx="1483683" cy="247197"/>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chemeClr val="accent5">
                  <a:lumMod val="75000"/>
                </a:schemeClr>
              </a:solidFill>
            </a:rPr>
            <a:t>Monthly</a:t>
          </a:r>
          <a:r>
            <a:rPr lang="en-IN" sz="900" b="1" baseline="0">
              <a:solidFill>
                <a:schemeClr val="accent5">
                  <a:lumMod val="75000"/>
                </a:schemeClr>
              </a:solidFill>
            </a:rPr>
            <a:t> Sales &amp; Revenue</a:t>
          </a:r>
          <a:endParaRPr lang="en-IN" sz="900" b="1">
            <a:solidFill>
              <a:schemeClr val="accent5">
                <a:lumMod val="75000"/>
              </a:schemeClr>
            </a:solidFill>
          </a:endParaRPr>
        </a:p>
      </xdr:txBody>
    </xdr:sp>
    <xdr:clientData/>
  </xdr:twoCellAnchor>
  <xdr:twoCellAnchor>
    <xdr:from>
      <xdr:col>0</xdr:col>
      <xdr:colOff>339123</xdr:colOff>
      <xdr:row>26</xdr:row>
      <xdr:rowOff>10618</xdr:rowOff>
    </xdr:from>
    <xdr:to>
      <xdr:col>5</xdr:col>
      <xdr:colOff>566737</xdr:colOff>
      <xdr:row>38</xdr:row>
      <xdr:rowOff>163512</xdr:rowOff>
    </xdr:to>
    <xdr:grpSp>
      <xdr:nvGrpSpPr>
        <xdr:cNvPr id="33" name="Group 32">
          <a:extLst>
            <a:ext uri="{FF2B5EF4-FFF2-40B4-BE49-F238E27FC236}">
              <a16:creationId xmlns:a16="http://schemas.microsoft.com/office/drawing/2014/main" id="{2B0AFCCA-C68E-4B13-AF88-CF8A52ACCC78}"/>
            </a:ext>
          </a:extLst>
        </xdr:cNvPr>
        <xdr:cNvGrpSpPr/>
      </xdr:nvGrpSpPr>
      <xdr:grpSpPr>
        <a:xfrm>
          <a:off x="339123" y="4557634"/>
          <a:ext cx="3600401" cy="2251517"/>
          <a:chOff x="299436" y="4146056"/>
          <a:chExt cx="3561364" cy="2248394"/>
        </a:xfrm>
      </xdr:grpSpPr>
      <xdr:sp macro="" textlink="">
        <xdr:nvSpPr>
          <xdr:cNvPr id="47" name="Rectangle: Rounded Corners 46">
            <a:extLst>
              <a:ext uri="{FF2B5EF4-FFF2-40B4-BE49-F238E27FC236}">
                <a16:creationId xmlns:a16="http://schemas.microsoft.com/office/drawing/2014/main" id="{4AD53A23-1E42-477C-881D-40B44A247DC1}"/>
              </a:ext>
            </a:extLst>
          </xdr:cNvPr>
          <xdr:cNvSpPr/>
        </xdr:nvSpPr>
        <xdr:spPr>
          <a:xfrm>
            <a:off x="299436" y="4146056"/>
            <a:ext cx="3561364" cy="2248394"/>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a:t>
            </a:r>
          </a:p>
        </xdr:txBody>
      </xdr:sp>
      <xdr:graphicFrame macro="">
        <xdr:nvGraphicFramePr>
          <xdr:cNvPr id="50" name="Chart 49">
            <a:extLst>
              <a:ext uri="{FF2B5EF4-FFF2-40B4-BE49-F238E27FC236}">
                <a16:creationId xmlns:a16="http://schemas.microsoft.com/office/drawing/2014/main" id="{547DBFBB-22DC-4732-97D6-32686C113A61}"/>
              </a:ext>
            </a:extLst>
          </xdr:cNvPr>
          <xdr:cNvGraphicFramePr>
            <a:graphicFrameLocks/>
          </xdr:cNvGraphicFramePr>
        </xdr:nvGraphicFramePr>
        <xdr:xfrm>
          <a:off x="452851" y="4543823"/>
          <a:ext cx="3316328" cy="178382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62" name="Rectangle: Rounded Corners 61">
            <a:extLst>
              <a:ext uri="{FF2B5EF4-FFF2-40B4-BE49-F238E27FC236}">
                <a16:creationId xmlns:a16="http://schemas.microsoft.com/office/drawing/2014/main" id="{932CCB3F-A553-440A-AD9B-3AB0B205FC57}"/>
              </a:ext>
            </a:extLst>
          </xdr:cNvPr>
          <xdr:cNvSpPr/>
        </xdr:nvSpPr>
        <xdr:spPr>
          <a:xfrm>
            <a:off x="457443" y="4208996"/>
            <a:ext cx="1542807" cy="252089"/>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chemeClr val="accent5">
                    <a:lumMod val="75000"/>
                  </a:schemeClr>
                </a:solidFill>
              </a:rPr>
              <a:t>Revenvue</a:t>
            </a:r>
            <a:r>
              <a:rPr lang="en-IN" sz="900" b="1" baseline="0">
                <a:solidFill>
                  <a:schemeClr val="accent5">
                    <a:lumMod val="75000"/>
                  </a:schemeClr>
                </a:solidFill>
              </a:rPr>
              <a:t> Share By Channel</a:t>
            </a:r>
            <a:endParaRPr lang="en-IN" sz="900" b="1">
              <a:solidFill>
                <a:schemeClr val="accent5">
                  <a:lumMod val="75000"/>
                </a:schemeClr>
              </a:solidFill>
            </a:endParaRPr>
          </a:p>
        </xdr:txBody>
      </xdr:sp>
    </xdr:grpSp>
    <xdr:clientData/>
  </xdr:twoCellAnchor>
  <xdr:twoCellAnchor>
    <xdr:from>
      <xdr:col>9</xdr:col>
      <xdr:colOff>407946</xdr:colOff>
      <xdr:row>11</xdr:row>
      <xdr:rowOff>140836</xdr:rowOff>
    </xdr:from>
    <xdr:to>
      <xdr:col>17</xdr:col>
      <xdr:colOff>460376</xdr:colOff>
      <xdr:row>24</xdr:row>
      <xdr:rowOff>62628</xdr:rowOff>
    </xdr:to>
    <xdr:grpSp>
      <xdr:nvGrpSpPr>
        <xdr:cNvPr id="32" name="Group 31">
          <a:extLst>
            <a:ext uri="{FF2B5EF4-FFF2-40B4-BE49-F238E27FC236}">
              <a16:creationId xmlns:a16="http://schemas.microsoft.com/office/drawing/2014/main" id="{28CBE0E6-CC7F-4B29-8323-7BF1AD8B9722}"/>
            </a:ext>
          </a:extLst>
        </xdr:cNvPr>
        <xdr:cNvGrpSpPr/>
      </xdr:nvGrpSpPr>
      <xdr:grpSpPr>
        <a:xfrm>
          <a:off x="6478962" y="2064574"/>
          <a:ext cx="5448889" cy="2195300"/>
          <a:chOff x="5837195" y="1752149"/>
          <a:chExt cx="4963234" cy="2191917"/>
        </a:xfrm>
      </xdr:grpSpPr>
      <xdr:graphicFrame macro="">
        <xdr:nvGraphicFramePr>
          <xdr:cNvPr id="45" name="Chart 44">
            <a:extLst>
              <a:ext uri="{FF2B5EF4-FFF2-40B4-BE49-F238E27FC236}">
                <a16:creationId xmlns:a16="http://schemas.microsoft.com/office/drawing/2014/main" id="{20EFE0D5-64A7-4ABE-BCAC-BD5B716CDC0C}"/>
              </a:ext>
            </a:extLst>
          </xdr:cNvPr>
          <xdr:cNvGraphicFramePr>
            <a:graphicFrameLocks/>
          </xdr:cNvGraphicFramePr>
        </xdr:nvGraphicFramePr>
        <xdr:xfrm>
          <a:off x="5853573" y="2079626"/>
          <a:ext cx="4946856" cy="186444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63" name="Rectangle: Rounded Corners 62">
            <a:extLst>
              <a:ext uri="{FF2B5EF4-FFF2-40B4-BE49-F238E27FC236}">
                <a16:creationId xmlns:a16="http://schemas.microsoft.com/office/drawing/2014/main" id="{6FB7BEC4-4E9C-406F-BF7E-988C49911785}"/>
              </a:ext>
            </a:extLst>
          </xdr:cNvPr>
          <xdr:cNvSpPr/>
        </xdr:nvSpPr>
        <xdr:spPr>
          <a:xfrm>
            <a:off x="5837195" y="1752149"/>
            <a:ext cx="1495323" cy="253531"/>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chemeClr val="accent5">
                    <a:lumMod val="75000"/>
                  </a:schemeClr>
                </a:solidFill>
              </a:rPr>
              <a:t>Top</a:t>
            </a:r>
            <a:r>
              <a:rPr lang="en-IN" sz="900" b="1" baseline="0">
                <a:solidFill>
                  <a:schemeClr val="accent5">
                    <a:lumMod val="75000"/>
                  </a:schemeClr>
                </a:solidFill>
              </a:rPr>
              <a:t> 5 Country by Revenue</a:t>
            </a:r>
            <a:endParaRPr lang="en-IN" sz="900" b="1">
              <a:solidFill>
                <a:schemeClr val="accent5">
                  <a:lumMod val="75000"/>
                </a:schemeClr>
              </a:solidFill>
            </a:endParaRPr>
          </a:p>
        </xdr:txBody>
      </xdr:sp>
    </xdr:grpSp>
    <xdr:clientData/>
  </xdr:twoCellAnchor>
  <xdr:twoCellAnchor>
    <xdr:from>
      <xdr:col>6</xdr:col>
      <xdr:colOff>55921</xdr:colOff>
      <xdr:row>26</xdr:row>
      <xdr:rowOff>9525</xdr:rowOff>
    </xdr:from>
    <xdr:to>
      <xdr:col>12</xdr:col>
      <xdr:colOff>325438</xdr:colOff>
      <xdr:row>38</xdr:row>
      <xdr:rowOff>153670</xdr:rowOff>
    </xdr:to>
    <xdr:grpSp>
      <xdr:nvGrpSpPr>
        <xdr:cNvPr id="40" name="Group 39">
          <a:extLst>
            <a:ext uri="{FF2B5EF4-FFF2-40B4-BE49-F238E27FC236}">
              <a16:creationId xmlns:a16="http://schemas.microsoft.com/office/drawing/2014/main" id="{6E875A36-6BCF-47C4-B97D-C5D0962113EC}"/>
            </a:ext>
          </a:extLst>
        </xdr:cNvPr>
        <xdr:cNvGrpSpPr/>
      </xdr:nvGrpSpPr>
      <xdr:grpSpPr>
        <a:xfrm>
          <a:off x="4103265" y="4556541"/>
          <a:ext cx="4316862" cy="2242768"/>
          <a:chOff x="4032608" y="4168775"/>
          <a:chExt cx="4270017" cy="2239645"/>
        </a:xfrm>
      </xdr:grpSpPr>
      <xdr:sp macro="" textlink="">
        <xdr:nvSpPr>
          <xdr:cNvPr id="49" name="Rectangle: Rounded Corners 48">
            <a:extLst>
              <a:ext uri="{FF2B5EF4-FFF2-40B4-BE49-F238E27FC236}">
                <a16:creationId xmlns:a16="http://schemas.microsoft.com/office/drawing/2014/main" id="{96B57C6E-CD4B-45E5-AA37-147709D4811A}"/>
              </a:ext>
            </a:extLst>
          </xdr:cNvPr>
          <xdr:cNvSpPr/>
        </xdr:nvSpPr>
        <xdr:spPr>
          <a:xfrm>
            <a:off x="4032608" y="4168775"/>
            <a:ext cx="4270017" cy="2239645"/>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4" name="Chart 63">
            <a:extLst>
              <a:ext uri="{FF2B5EF4-FFF2-40B4-BE49-F238E27FC236}">
                <a16:creationId xmlns:a16="http://schemas.microsoft.com/office/drawing/2014/main" id="{BACC1227-848E-4EDD-A408-6C46302ECC8B}"/>
              </a:ext>
            </a:extLst>
          </xdr:cNvPr>
          <xdr:cNvGraphicFramePr>
            <a:graphicFrameLocks/>
          </xdr:cNvGraphicFramePr>
        </xdr:nvGraphicFramePr>
        <xdr:xfrm>
          <a:off x="4175125" y="4556125"/>
          <a:ext cx="4008438" cy="1684338"/>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65" name="Rectangle: Rounded Corners 64">
            <a:extLst>
              <a:ext uri="{FF2B5EF4-FFF2-40B4-BE49-F238E27FC236}">
                <a16:creationId xmlns:a16="http://schemas.microsoft.com/office/drawing/2014/main" id="{89C738A9-5884-4CCC-8162-192DA389CCEB}"/>
              </a:ext>
            </a:extLst>
          </xdr:cNvPr>
          <xdr:cNvSpPr/>
        </xdr:nvSpPr>
        <xdr:spPr>
          <a:xfrm>
            <a:off x="4215475" y="4233701"/>
            <a:ext cx="1546335" cy="252089"/>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baseline="0">
                <a:solidFill>
                  <a:schemeClr val="accent5">
                    <a:lumMod val="75000"/>
                  </a:schemeClr>
                </a:solidFill>
              </a:rPr>
              <a:t>Region wise comparison</a:t>
            </a:r>
            <a:endParaRPr lang="en-IN" sz="900" b="1">
              <a:solidFill>
                <a:schemeClr val="accent5">
                  <a:lumMod val="75000"/>
                </a:schemeClr>
              </a:solidFill>
            </a:endParaRPr>
          </a:p>
        </xdr:txBody>
      </xdr:sp>
    </xdr:grpSp>
    <xdr:clientData/>
  </xdr:twoCellAnchor>
  <xdr:twoCellAnchor>
    <xdr:from>
      <xdr:col>12</xdr:col>
      <xdr:colOff>489454</xdr:colOff>
      <xdr:row>26</xdr:row>
      <xdr:rowOff>15875</xdr:rowOff>
    </xdr:from>
    <xdr:to>
      <xdr:col>18</xdr:col>
      <xdr:colOff>60476</xdr:colOff>
      <xdr:row>38</xdr:row>
      <xdr:rowOff>157976</xdr:rowOff>
    </xdr:to>
    <xdr:grpSp>
      <xdr:nvGrpSpPr>
        <xdr:cNvPr id="7" name="Group 6">
          <a:extLst>
            <a:ext uri="{FF2B5EF4-FFF2-40B4-BE49-F238E27FC236}">
              <a16:creationId xmlns:a16="http://schemas.microsoft.com/office/drawing/2014/main" id="{F821AB60-0F68-4CD4-B311-89458095D588}"/>
            </a:ext>
          </a:extLst>
        </xdr:cNvPr>
        <xdr:cNvGrpSpPr/>
      </xdr:nvGrpSpPr>
      <xdr:grpSpPr>
        <a:xfrm>
          <a:off x="8584143" y="4562891"/>
          <a:ext cx="3618366" cy="2240724"/>
          <a:chOff x="8434892" y="4197126"/>
          <a:chExt cx="3486150" cy="2269198"/>
        </a:xfrm>
      </xdr:grpSpPr>
      <xdr:sp macro="" textlink="">
        <xdr:nvSpPr>
          <xdr:cNvPr id="48" name="Rectangle: Rounded Corners 47">
            <a:extLst>
              <a:ext uri="{FF2B5EF4-FFF2-40B4-BE49-F238E27FC236}">
                <a16:creationId xmlns:a16="http://schemas.microsoft.com/office/drawing/2014/main" id="{F3BD5ED7-79DF-4F19-8F5E-D45BE8683A68}"/>
              </a:ext>
            </a:extLst>
          </xdr:cNvPr>
          <xdr:cNvSpPr/>
        </xdr:nvSpPr>
        <xdr:spPr>
          <a:xfrm>
            <a:off x="8434892" y="4197126"/>
            <a:ext cx="3486150" cy="2269198"/>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55" name="Chart 54">
                <a:extLst>
                  <a:ext uri="{FF2B5EF4-FFF2-40B4-BE49-F238E27FC236}">
                    <a16:creationId xmlns:a16="http://schemas.microsoft.com/office/drawing/2014/main" id="{7AF3B1AD-40FE-4D0E-B9AA-46AAF584BE5D}"/>
                  </a:ext>
                </a:extLst>
              </xdr:cNvPr>
              <xdr:cNvGraphicFramePr/>
            </xdr:nvGraphicFramePr>
            <xdr:xfrm>
              <a:off x="8593463" y="4582257"/>
              <a:ext cx="3226277" cy="1704244"/>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593463" y="4582257"/>
                <a:ext cx="3226277" cy="17042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56" name="Rectangle: Rounded Corners 55">
            <a:extLst>
              <a:ext uri="{FF2B5EF4-FFF2-40B4-BE49-F238E27FC236}">
                <a16:creationId xmlns:a16="http://schemas.microsoft.com/office/drawing/2014/main" id="{7FD63631-0793-4578-9616-8B782A548BDD}"/>
              </a:ext>
            </a:extLst>
          </xdr:cNvPr>
          <xdr:cNvSpPr/>
        </xdr:nvSpPr>
        <xdr:spPr>
          <a:xfrm>
            <a:off x="8590415" y="4259182"/>
            <a:ext cx="1544883" cy="251796"/>
          </a:xfrm>
          <a:prstGeom prst="round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b="1">
                <a:solidFill>
                  <a:schemeClr val="accent5">
                    <a:lumMod val="75000"/>
                  </a:schemeClr>
                </a:solidFill>
              </a:rPr>
              <a:t>Country</a:t>
            </a:r>
            <a:r>
              <a:rPr lang="en-IN" sz="900" b="1" baseline="0">
                <a:solidFill>
                  <a:schemeClr val="accent5">
                    <a:lumMod val="75000"/>
                  </a:schemeClr>
                </a:solidFill>
              </a:rPr>
              <a:t> wise map chart</a:t>
            </a:r>
            <a:endParaRPr lang="en-IN" sz="900" b="1">
              <a:solidFill>
                <a:schemeClr val="accent5">
                  <a:lumMod val="75000"/>
                </a:schemeClr>
              </a:solidFill>
            </a:endParaRPr>
          </a:p>
        </xdr:txBody>
      </xdr:sp>
    </xdr:grpSp>
    <xdr:clientData/>
  </xdr:twoCellAnchor>
  <xdr:twoCellAnchor editAs="oneCell">
    <xdr:from>
      <xdr:col>18</xdr:col>
      <xdr:colOff>320841</xdr:colOff>
      <xdr:row>1</xdr:row>
      <xdr:rowOff>120317</xdr:rowOff>
    </xdr:from>
    <xdr:to>
      <xdr:col>20</xdr:col>
      <xdr:colOff>661736</xdr:colOff>
      <xdr:row>11</xdr:row>
      <xdr:rowOff>110291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226E3331-90D8-4D43-B965-61384CA392B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374296" y="293499"/>
              <a:ext cx="1680167" cy="1721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342794</xdr:colOff>
      <xdr:row>12</xdr:row>
      <xdr:rowOff>21465</xdr:rowOff>
    </xdr:from>
    <xdr:to>
      <xdr:col>21</xdr:col>
      <xdr:colOff>0</xdr:colOff>
      <xdr:row>26</xdr:row>
      <xdr:rowOff>32439</xdr:rowOff>
    </xdr:to>
    <mc:AlternateContent xmlns:mc="http://schemas.openxmlformats.org/markup-compatibility/2006" xmlns:a14="http://schemas.microsoft.com/office/drawing/2010/main">
      <mc:Choice Requires="a14">
        <xdr:graphicFrame macro="">
          <xdr:nvGraphicFramePr>
            <xdr:cNvPr id="9" name="Country">
              <a:extLst>
                <a:ext uri="{FF2B5EF4-FFF2-40B4-BE49-F238E27FC236}">
                  <a16:creationId xmlns:a16="http://schemas.microsoft.com/office/drawing/2014/main" id="{D2C579DA-3C89-44F5-B068-172630B4693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396249" y="2099647"/>
              <a:ext cx="1666115" cy="2435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214648</xdr:colOff>
      <xdr:row>27</xdr:row>
      <xdr:rowOff>85861</xdr:rowOff>
    </xdr:from>
    <xdr:to>
      <xdr:col>21</xdr:col>
      <xdr:colOff>139522</xdr:colOff>
      <xdr:row>38</xdr:row>
      <xdr:rowOff>160987</xdr:rowOff>
    </xdr:to>
    <xdr:sp macro="" textlink="">
      <xdr:nvSpPr>
        <xdr:cNvPr id="57" name="Rectangle: Rounded Corners 56">
          <a:extLst>
            <a:ext uri="{FF2B5EF4-FFF2-40B4-BE49-F238E27FC236}">
              <a16:creationId xmlns:a16="http://schemas.microsoft.com/office/drawing/2014/main" id="{B032C31C-928C-434D-8D1A-66B8E2B3797C}"/>
            </a:ext>
          </a:extLst>
        </xdr:cNvPr>
        <xdr:cNvSpPr/>
      </xdr:nvSpPr>
      <xdr:spPr>
        <a:xfrm>
          <a:off x="12192000" y="4722255"/>
          <a:ext cx="1921099" cy="1964028"/>
        </a:xfrm>
        <a:prstGeom prst="roundRect">
          <a:avLst>
            <a:gd name="adj" fmla="val 6667"/>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18</xdr:col>
      <xdr:colOff>375633</xdr:colOff>
      <xdr:row>28</xdr:row>
      <xdr:rowOff>10733</xdr:rowOff>
    </xdr:from>
    <xdr:to>
      <xdr:col>21</xdr:col>
      <xdr:colOff>32197</xdr:colOff>
      <xdr:row>38</xdr:row>
      <xdr:rowOff>96592</xdr:rowOff>
    </xdr:to>
    <mc:AlternateContent xmlns:mc="http://schemas.openxmlformats.org/markup-compatibility/2006" xmlns:a14="http://schemas.microsoft.com/office/drawing/2010/main">
      <mc:Choice Requires="a14">
        <xdr:graphicFrame macro="">
          <xdr:nvGraphicFramePr>
            <xdr:cNvPr id="35" name="Quarter2">
              <a:extLst>
                <a:ext uri="{FF2B5EF4-FFF2-40B4-BE49-F238E27FC236}">
                  <a16:creationId xmlns:a16="http://schemas.microsoft.com/office/drawing/2014/main" id="{CDD47F27-27B9-4F02-A0A4-7B90E6B26998}"/>
                </a:ext>
              </a:extLst>
            </xdr:cNvPr>
            <xdr:cNvGraphicFramePr/>
          </xdr:nvGraphicFramePr>
          <xdr:xfrm>
            <a:off x="0" y="0"/>
            <a:ext cx="0" cy="0"/>
          </xdr:xfrm>
          <a:graphic>
            <a:graphicData uri="http://schemas.microsoft.com/office/drawing/2010/slicer">
              <sle:slicer xmlns:sle="http://schemas.microsoft.com/office/drawing/2010/slicer" name="Quarter2"/>
            </a:graphicData>
          </a:graphic>
        </xdr:graphicFrame>
      </mc:Choice>
      <mc:Fallback xmlns="">
        <xdr:sp macro="" textlink="">
          <xdr:nvSpPr>
            <xdr:cNvPr id="0" name=""/>
            <xdr:cNvSpPr>
              <a:spLocks noTextEdit="1"/>
            </xdr:cNvSpPr>
          </xdr:nvSpPr>
          <xdr:spPr>
            <a:xfrm>
              <a:off x="12429088" y="4859824"/>
              <a:ext cx="1665473" cy="1817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336177</xdr:colOff>
      <xdr:row>1</xdr:row>
      <xdr:rowOff>145676</xdr:rowOff>
    </xdr:from>
    <xdr:to>
      <xdr:col>15</xdr:col>
      <xdr:colOff>565028</xdr:colOff>
      <xdr:row>3</xdr:row>
      <xdr:rowOff>168089</xdr:rowOff>
    </xdr:to>
    <xdr:sp macro="" textlink="">
      <xdr:nvSpPr>
        <xdr:cNvPr id="58" name="Rectangle: Rounded Corners 57">
          <a:hlinkClick xmlns:r="http://schemas.openxmlformats.org/officeDocument/2006/relationships" r:id="rId7"/>
          <a:extLst>
            <a:ext uri="{FF2B5EF4-FFF2-40B4-BE49-F238E27FC236}">
              <a16:creationId xmlns:a16="http://schemas.microsoft.com/office/drawing/2014/main" id="{3BA38265-C5E5-4586-B002-F6614614AB40}"/>
            </a:ext>
          </a:extLst>
        </xdr:cNvPr>
        <xdr:cNvSpPr/>
      </xdr:nvSpPr>
      <xdr:spPr>
        <a:xfrm>
          <a:off x="9076765" y="324970"/>
          <a:ext cx="1573557" cy="381001"/>
        </a:xfrm>
        <a:prstGeom prst="roundRect">
          <a:avLst>
            <a:gd name="adj" fmla="val 20217"/>
          </a:avLst>
        </a:prstGeom>
        <a:solidFill>
          <a:schemeClr val="accent5">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accent5">
                  <a:lumMod val="75000"/>
                </a:schemeClr>
              </a:solidFill>
            </a:rPr>
            <a:t>All Pivot Tables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5960648" backgroundQuery="1" createdVersion="7" refreshedVersion="7" minRefreshableVersion="3" recordCount="0" supportSubquery="1" supportAdvancedDrill="1" xr:uid="{963E85AC-58B1-4D28-92C1-3D987851C862}">
  <cacheSource type="external" connectionId="1"/>
  <cacheFields count="2">
    <cacheField name="[Measures].[Sum of COGS]" caption="Sum of COGS" numFmtId="0" hierarchy="32" level="32767"/>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59837965" backgroundQuery="1" createdVersion="7" refreshedVersion="7" minRefreshableVersion="3" recordCount="0" supportSubquery="1" supportAdvancedDrill="1" xr:uid="{EFB496C7-A919-41CC-976E-07E7C709904C}">
  <cacheSource type="external" connectionId="1"/>
  <cacheFields count="2">
    <cacheField name="[Measures].[Count of ID]" caption="Count of ID" numFmtId="0" hierarchy="31" level="32767"/>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0185188" backgroundQuery="1" createdVersion="7" refreshedVersion="7" minRefreshableVersion="3" recordCount="0" supportSubquery="1" supportAdvancedDrill="1" xr:uid="{D0FA17A8-87C2-4152-8F69-2D77E8B60935}">
  <cacheSource type="external" connectionId="1"/>
  <cacheFields count="3">
    <cacheField name="[Measures].[Sum of Revenue]" caption="Sum of Revenue" numFmtId="0" hierarchy="26" level="32767"/>
    <cacheField name="[SalesDataTable].[Country].[Country]" caption="Country" numFmtId="0" hierarchy="7" level="1">
      <sharedItems count="17">
        <s v="Austria"/>
        <s v="Belgium"/>
        <s v="Czechia"/>
        <s v="Denmark"/>
        <s v="Finland"/>
        <s v="France"/>
        <s v="Germany"/>
        <s v="Ireland"/>
        <s v="Italy"/>
        <s v="Netherlands"/>
        <s v="Norway"/>
        <s v="Poland"/>
        <s v="Portugal"/>
        <s v="Spain"/>
        <s v="Sweden"/>
        <s v="Switzerland"/>
        <s v="United Kingdom"/>
      </sharedItems>
    </cacheField>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2"/>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0300927" backgroundQuery="1" createdVersion="7" refreshedVersion="7" minRefreshableVersion="3" recordCount="0" supportSubquery="1" supportAdvancedDrill="1" xr:uid="{A719C32C-74F9-4625-B71D-7E66148E0F0A}">
  <cacheSource type="external" connectionId="1"/>
  <cacheFields count="2">
    <cacheField name="[Measures].[Sum of Gross Profit]" caption="Sum of Gross Profit" numFmtId="0" hierarchy="27" level="32767"/>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0763889" backgroundQuery="1" createdVersion="7" refreshedVersion="7" minRefreshableVersion="3" recordCount="0" supportSubquery="1" supportAdvancedDrill="1" xr:uid="{07F53944-CAF9-4297-8A45-B4B4E749D058}">
  <cacheSource type="external" connectionId="1"/>
  <cacheFields count="3">
    <cacheField name="[Measures].[Sum of Revenue]" caption="Sum of Revenue" numFmtId="0" hierarchy="26" level="32767"/>
    <cacheField name="[SalesDataTable].[Region].[Region]" caption="Region" numFmtId="0" hierarchy="6" level="1">
      <sharedItems count="4">
        <s v="Central Europe"/>
        <s v="Northern Europe"/>
        <s v="Southern Europe"/>
        <s v="Western Europe"/>
      </sharedItems>
    </cacheField>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2"/>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1111112" backgroundQuery="1" createdVersion="7" refreshedVersion="7" minRefreshableVersion="3" recordCount="0" supportSubquery="1" supportAdvancedDrill="1" xr:uid="{BA34271E-615D-41BC-A9BC-F59D1BF0422A}">
  <cacheSource type="external" connectionId="1"/>
  <cacheFields count="3">
    <cacheField name="[Measures].[Sum of Revenue]" caption="Sum of Revenue" numFmtId="0" hierarchy="26" level="32767"/>
    <cacheField name="[SalesDataTable].[Sales Channel].[Sales Channel]" caption="Sales Channel" numFmtId="0" hierarchy="8" level="1">
      <sharedItems count="4">
        <s v="Corporate"/>
        <s v="Marketplace"/>
        <s v="Online Store"/>
        <s v="Retail Partners"/>
      </sharedItems>
    </cacheField>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2"/>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1342589" backgroundQuery="1" createdVersion="7" refreshedVersion="7" minRefreshableVersion="3" recordCount="0" supportSubquery="1" supportAdvancedDrill="1" xr:uid="{C6B05879-2E4D-429D-B714-6D076049DDDB}">
  <cacheSource type="external" connectionId="1"/>
  <cacheFields count="2">
    <cacheField name="[Measures].[Sum of Revenue]" caption="Sum of Revenue" numFmtId="0" hierarchy="26" level="32767"/>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5161458335" backgroundQuery="1" createdVersion="7" refreshedVersion="7" minRefreshableVersion="3" recordCount="0" supportSubquery="1" supportAdvancedDrill="1" xr:uid="{6ED32783-8358-4D49-AC24-D383EDA03032}">
  <cacheSource type="external" connectionId="1"/>
  <cacheFields count="2">
    <cacheField name="[Measures].[Sum of Units Sold]" caption="Sum of Units Sold" numFmtId="0" hierarchy="29" level="32767"/>
    <cacheField name="[SalesDataTable].[Product Category].[Product Category]" caption="Product Category" numFmtId="0" hierarchy="10" level="1">
      <sharedItems containsSemiMixedTypes="0" containsNonDate="0" containsString="0"/>
    </cacheField>
  </cacheFields>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fieldsUsage count="2">
        <fieldUsage x="-1"/>
        <fieldUsage x="1"/>
      </fieldsUsage>
    </cacheHierarchy>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79796296297" backgroundQuery="1" createdVersion="7" refreshedVersion="7" minRefreshableVersion="3" recordCount="0" supportSubquery="1" supportAdvancedDrill="1" xr:uid="{D5A9679A-85F2-4624-8663-BC8B60FE0A82}">
  <cacheSource type="external" connectionId="1"/>
  <cacheFields count="2">
    <cacheField name="[Measures].[Sum of Revenue]" caption="Sum of Revenue" numFmtId="0" hierarchy="26" level="32767"/>
    <cacheField name="[SalesDataTable].[Country].[Country]" caption="Country" numFmtId="0" hierarchy="7" level="1">
      <sharedItems count="5">
        <s v="France"/>
        <s v="Germany"/>
        <s v="Italy"/>
        <s v="Spain"/>
        <s v="United Kingdom"/>
      </sharedItems>
    </cacheField>
  </cacheFields>
  <cacheHierarchies count="33">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Column1]" caption="Column1" attribute="1" defaultMemberUniqueName="[SalesDataTable].[Column1].[All]" allUniqueName="[SalesDataTable].[Column1].[All]" dimensionUniqueName="[SalesDataTable]" displayFolder="" count="2" memberValueDatatype="130" unbalanced="0"/>
    <cacheHierarchy uniqueName="[SalesDataTable].[month_no]" caption="month_no" attribute="1" defaultMemberUniqueName="[SalesDataTable].[month_no].[All]" allUniqueName="[SalesDataTable].[month_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8015277778" backgroundQuery="1" createdVersion="7" refreshedVersion="7" minRefreshableVersion="3" recordCount="0" supportSubquery="1" supportAdvancedDrill="1" xr:uid="{6077AC8A-72F6-42E1-B9AD-3F5B966DD8B8}">
  <cacheSource type="external" connectionId="1"/>
  <cacheFields count="3">
    <cacheField name="[Measures].[Sum of Revenue]" caption="Sum of Revenue" numFmtId="0" hierarchy="26" level="32767"/>
    <cacheField name="[Measures].[Sum of Gross Profit]" caption="Sum of Gross Profit" numFmtId="0" hierarchy="27" level="32767"/>
    <cacheField name="[SalesDataTable].[month].[month]" caption="month" numFmtId="0" hierarchy="5" level="1">
      <sharedItems count="12">
        <s v="Apr"/>
        <s v="Aug"/>
        <s v="Dec"/>
        <s v="Feb"/>
        <s v="Jan"/>
        <s v="Jul"/>
        <s v="Jun"/>
        <s v="Mar"/>
        <s v="May"/>
        <s v="Nov"/>
        <s v="Oct"/>
        <s v="Sep"/>
      </sharedItems>
    </cacheField>
  </cacheFields>
  <cacheHierarchies count="33">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Column1]" caption="Column1" attribute="1" defaultMemberUniqueName="[SalesDataTable].[Column1].[All]" allUniqueName="[SalesDataTable].[Column1].[All]" dimensionUniqueName="[SalesDataTable]" displayFolder="" count="2" memberValueDatatype="130" unbalanced="0"/>
    <cacheHierarchy uniqueName="[SalesDataTable].[month_no]" caption="month_no" attribute="1" defaultMemberUniqueName="[SalesDataTable].[month_no].[All]" allUniqueName="[SalesDataTable].[month_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Year2]" caption="Year2" attribute="1" defaultMemberUniqueName="[SalesDataTable].[Year2].[All]" allUniqueName="[SalesDataTable].[Year2].[All]" dimensionUniqueName="[SalesDataTable]" displayFolder="" count="2" memberValueDatatype="20"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2]" caption="Month2" attribute="1" defaultMemberUniqueName="[SalesDataTable].[Month2].[All]" allUniqueName="[SalesDataTable].[Month2].[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50729629627" backgroundQuery="1" createdVersion="3" refreshedVersion="7" minRefreshableVersion="3" recordCount="0" supportSubquery="1" supportAdvancedDrill="1" xr:uid="{AA0B6EF7-FA36-4D0A-8477-8E1C607C391D}">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62367381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ritha" refreshedDate="46323.058949652775" backgroundQuery="1" createdVersion="3" refreshedVersion="7" minRefreshableVersion="3" recordCount="0" supportSubquery="1" supportAdvancedDrill="1" xr:uid="{A385D917-AF91-4C89-BCA6-046BFEAD2435}">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Column1]" caption="Column1" attribute="1" defaultMemberUniqueName="[SalesDataTable].[Column1].[All]" allUniqueName="[SalesDataTable].[Column1].[All]" dimensionUniqueName="[SalesDataTable]" displayFolder="" count="0" memberValueDatatype="130" unbalanced="0"/>
    <cacheHierarchy uniqueName="[SalesDataTable].[month_no]" caption="month_no" attribute="1" defaultMemberUniqueName="[SalesDataTable].[month_no].[All]" allUniqueName="[SalesDataTable].[month_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Year2]" caption="Year2" attribute="1" defaultMemberUniqueName="[SalesDataTable].[Year2].[All]" allUniqueName="[SalesDataTable].[Year2].[All]" dimensionUniqueName="[SalesDataTable]" displayFolder="" count="0" memberValueDatatype="20"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Quarter2]" caption="Quarter2" attribute="1" defaultMemberUniqueName="[SalesDataTable].[Quarter2].[All]" allUniqueName="[SalesDataTable].[Quarter2].[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2]" caption="Month2" attribute="1" defaultMemberUniqueName="[SalesDataTable].[Month2].[All]" allUniqueName="[SalesDataTable].[Month2].[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Sum of Revenue]" caption="Sum of Revenue" measure="1" displayFolder="" measureGroup="SalesDataTable" count="0" hidden="1">
      <extLst>
        <ext xmlns:x15="http://schemas.microsoft.com/office/spreadsheetml/2010/11/main" uri="{B97F6D7D-B522-45F9-BDA1-12C45D357490}">
          <x15:cacheHierarchy aggregatedColumn="16"/>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8"/>
        </ext>
      </extLst>
    </cacheHierarchy>
    <cacheHierarchy uniqueName="[Measures].[Sum of Gross Margin %]" caption="Sum of Gross Margin %" measure="1" displayFolder="" measureGroup="SalesDataTable" count="0" hidden="1">
      <extLst>
        <ext xmlns:x15="http://schemas.microsoft.com/office/spreadsheetml/2010/11/main" uri="{B97F6D7D-B522-45F9-BDA1-12C45D357490}">
          <x15:cacheHierarchy aggregatedColumn="20"/>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5491897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1DD888-2795-49F6-B59A-A458EEDD756A}" name="Total_Revenue" cacheId="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formats count="4">
    <format dxfId="39">
      <pivotArea type="all" dataOnly="0" outline="0" fieldPosition="0"/>
    </format>
    <format dxfId="38">
      <pivotArea dataOnly="0" labelOnly="1" outline="0" axis="axisValues" fieldPosition="0"/>
    </format>
    <format dxfId="37">
      <pivotArea outline="0" fieldPosition="0">
        <references count="1">
          <reference field="4294967294" count="1">
            <x v="0"/>
          </reference>
        </references>
      </pivotArea>
    </format>
    <format dxfId="36">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9B3577-E2D2-465C-8DCB-3E7ED6A50C54}" name="Count_Id"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J3:J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3">
    <format dxfId="42">
      <pivotArea type="all" dataOnly="0" outline="0" fieldPosition="0"/>
    </format>
    <format dxfId="41">
      <pivotArea dataOnly="0" labelOnly="1" outline="0" axis="axisValues" fieldPosition="0"/>
    </format>
    <format dxfId="40">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7B69A2-9971-4869-A946-AB9F7F1F6698}" name="Gross_Profit" cacheId="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7"/>
  </dataFields>
  <formats count="4">
    <format dxfId="46">
      <pivotArea type="all" dataOnly="0" outline="0" fieldPosition="0"/>
    </format>
    <format dxfId="45">
      <pivotArea dataOnly="0" labelOnly="1" outline="0" axis="axisValues" fieldPosition="0"/>
    </format>
    <format dxfId="44">
      <pivotArea outline="0" fieldPosition="0">
        <references count="1">
          <reference field="4294967294" count="1">
            <x v="0"/>
          </reference>
        </references>
      </pivotArea>
    </format>
    <format dxfId="43">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437703-27D6-4DB9-B77A-AAB6AB35829F}" name="COGS"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71" numFmtId="167"/>
  </dataFields>
  <formats count="4">
    <format dxfId="50">
      <pivotArea type="all" dataOnly="0" outline="0" fieldPosition="0"/>
    </format>
    <format dxfId="49">
      <pivotArea dataOnly="0" labelOnly="1" outline="0" axis="axisValues" fieldPosition="0"/>
    </format>
    <format dxfId="48">
      <pivotArea outline="0" fieldPosition="0">
        <references count="1">
          <reference field="4294967294" count="1">
            <x v="0"/>
          </reference>
        </references>
      </pivotArea>
    </format>
    <format dxfId="47">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0CD100-CF94-443C-8A3A-00B247C69148}" name="Country_wise_map_chart"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N9:O27"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numFmtId="168"/>
  </dataFields>
  <formats count="6">
    <format dxfId="56">
      <pivotArea type="all" dataOnly="0" outline="0" fieldPosition="0"/>
    </format>
    <format dxfId="55">
      <pivotArea dataOnly="0" labelOnly="1" outline="0" axis="axisValues" fieldPosition="0"/>
    </format>
    <format dxfId="54">
      <pivotArea outline="0" fieldPosition="0">
        <references count="1">
          <reference field="4294967294" count="1">
            <x v="0"/>
          </reference>
        </references>
      </pivotArea>
    </format>
    <format dxfId="53">
      <pivotArea outline="0" collapsedLevelsAreSubtotals="1" fieldPosition="0"/>
    </format>
    <format dxfId="52">
      <pivotArea outline="0" collapsedLevelsAreSubtotals="1" fieldPosition="0">
        <references count="1">
          <reference field="4294967294" count="1" selected="0">
            <x v="0"/>
          </reference>
        </references>
      </pivotArea>
    </format>
    <format dxfId="51">
      <pivotArea dataOnly="0" labelOnly="1" outline="0" fieldPosition="0">
        <references count="1">
          <reference field="4294967294" count="1">
            <x v="0"/>
          </reference>
        </references>
      </pivotArea>
    </format>
  </formats>
  <chartFormats count="3">
    <chartFormat chart="5" format="8"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16"/>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D192FA-7110-4E8D-99E5-50AEB9067F06}" name="Monthly_sales_Revenue" cacheId="1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A9:C22" firstHeaderRow="0" firstDataRow="1" firstDataCol="1"/>
  <pivotFields count="3">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baseField="2" baseItem="0" numFmtId="168"/>
    <dataField name="Total Gross Profit" fld="1" baseField="2" baseItem="0" numFmtId="168"/>
  </dataFields>
  <formats count="8">
    <format dxfId="64">
      <pivotArea type="all" dataOnly="0" outline="0" fieldPosition="0"/>
    </format>
    <format dxfId="63">
      <pivotArea dataOnly="0" labelOnly="1" outline="0" axis="axisValues" fieldPosition="0"/>
    </format>
    <format dxfId="62">
      <pivotArea outline="0" fieldPosition="0">
        <references count="1">
          <reference field="4294967294" count="1">
            <x v="0"/>
          </reference>
        </references>
      </pivotArea>
    </format>
    <format dxfId="61">
      <pivotArea outline="0" collapsedLevelsAreSubtotals="1" fieldPosition="0"/>
    </format>
    <format dxfId="60">
      <pivotArea outline="0" collapsedLevelsAreSubtotals="1" fieldPosition="0">
        <references count="1">
          <reference field="4294967294" count="1" selected="0">
            <x v="0"/>
          </reference>
        </references>
      </pivotArea>
    </format>
    <format dxfId="59">
      <pivotArea dataOnly="0" labelOnly="1" outline="0" fieldPosition="0">
        <references count="1">
          <reference field="4294967294" count="1">
            <x v="0"/>
          </reference>
        </references>
      </pivotArea>
    </format>
    <format dxfId="58">
      <pivotArea outline="0" collapsedLevelsAreSubtotals="1" fieldPosition="0">
        <references count="1">
          <reference field="4294967294" count="1" selected="0">
            <x v="1"/>
          </reference>
        </references>
      </pivotArea>
    </format>
    <format dxfId="57">
      <pivotArea dataOnly="0" labelOnly="1" outline="0" fieldPosition="0">
        <references count="1">
          <reference field="4294967294" count="1">
            <x v="1"/>
          </reference>
        </references>
      </pivotArea>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9F3BC7-0316-4714-8D99-18725F879865}" name="Region_wise_comparison" cacheId="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8">
  <location ref="K9:L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8"/>
  </dataFields>
  <formats count="6">
    <format dxfId="70">
      <pivotArea type="all" dataOnly="0" outline="0" fieldPosition="0"/>
    </format>
    <format dxfId="69">
      <pivotArea dataOnly="0" labelOnly="1" outline="0" axis="axisValues" fieldPosition="0"/>
    </format>
    <format dxfId="68">
      <pivotArea outline="0" fieldPosition="0">
        <references count="1">
          <reference field="4294967294" count="1">
            <x v="0"/>
          </reference>
        </references>
      </pivotArea>
    </format>
    <format dxfId="67">
      <pivotArea outline="0" collapsedLevelsAreSubtotals="1" fieldPosition="0"/>
    </format>
    <format dxfId="66">
      <pivotArea outline="0" collapsedLevelsAreSubtotals="1" fieldPosition="0">
        <references count="1">
          <reference field="4294967294" count="1" selected="0">
            <x v="0"/>
          </reference>
        </references>
      </pivotArea>
    </format>
    <format dxfId="65">
      <pivotArea dataOnly="0" labelOnly="1" outline="0" fieldPosition="0">
        <references count="1">
          <reference field="4294967294" count="1">
            <x v="0"/>
          </reference>
        </references>
      </pivotArea>
    </format>
  </formats>
  <chartFormats count="12">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23" format="6" series="1">
      <pivotArea type="data" outline="0" fieldPosition="0">
        <references count="1">
          <reference field="4294967294" count="1" selected="0">
            <x v="0"/>
          </reference>
        </references>
      </pivotArea>
    </chartFormat>
    <chartFormat chart="23" format="7">
      <pivotArea type="data" outline="0" fieldPosition="0">
        <references count="2">
          <reference field="4294967294" count="1" selected="0">
            <x v="0"/>
          </reference>
          <reference field="1" count="1" selected="0">
            <x v="0"/>
          </reference>
        </references>
      </pivotArea>
    </chartFormat>
    <chartFormat chart="23" format="8">
      <pivotArea type="data" outline="0" fieldPosition="0">
        <references count="2">
          <reference field="4294967294" count="1" selected="0">
            <x v="0"/>
          </reference>
          <reference field="1" count="1" selected="0">
            <x v="1"/>
          </reference>
        </references>
      </pivotArea>
    </chartFormat>
    <chartFormat chart="23" format="9">
      <pivotArea type="data" outline="0" fieldPosition="0">
        <references count="2">
          <reference field="4294967294" count="1" selected="0">
            <x v="0"/>
          </reference>
          <reference field="1" count="1" selected="0">
            <x v="2"/>
          </reference>
        </references>
      </pivotArea>
    </chartFormat>
    <chartFormat chart="23" format="10">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6A0DF6-D287-4D91-8CBF-DD8F4967B105}" name="Revenue_share_channel" cacheId="8"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0">
  <location ref="H9:I14"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8"/>
  </dataFields>
  <formats count="6">
    <format dxfId="76">
      <pivotArea type="all" dataOnly="0" outline="0" fieldPosition="0"/>
    </format>
    <format dxfId="75">
      <pivotArea outline="0" fieldPosition="0">
        <references count="1">
          <reference field="4294967294" count="1">
            <x v="0"/>
          </reference>
        </references>
      </pivotArea>
    </format>
    <format dxfId="74">
      <pivotArea outline="0" collapsedLevelsAreSubtotals="1" fieldPosition="0"/>
    </format>
    <format dxfId="73">
      <pivotArea outline="0" collapsedLevelsAreSubtotals="1" fieldPosition="0">
        <references count="1">
          <reference field="4294967294" count="1" selected="0">
            <x v="0"/>
          </reference>
        </references>
      </pivotArea>
    </format>
    <format dxfId="72">
      <pivotArea dataOnly="0" labelOnly="1" outline="0" fieldPosition="0">
        <references count="1">
          <reference field="4294967294" count="1">
            <x v="0"/>
          </reference>
        </references>
      </pivotArea>
    </format>
    <format dxfId="71">
      <pivotArea dataOnly="0" labelOnly="1" outline="0" axis="axisValues" fieldPosition="0"/>
    </format>
  </formats>
  <chartFormats count="11">
    <chartFormat chart="5" format="8"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 chart="19" format="8">
      <pivotArea type="data" outline="0" fieldPosition="0">
        <references count="2">
          <reference field="4294967294" count="1" selected="0">
            <x v="0"/>
          </reference>
          <reference field="1" count="1" selected="0">
            <x v="1"/>
          </reference>
        </references>
      </pivotArea>
    </chartFormat>
    <chartFormat chart="19" format="9">
      <pivotArea type="data" outline="0" fieldPosition="0">
        <references count="2">
          <reference field="4294967294" count="1" selected="0">
            <x v="0"/>
          </reference>
          <reference field="1" count="1" selected="0">
            <x v="2"/>
          </reference>
        </references>
      </pivotArea>
    </chartFormat>
    <chartFormat chart="19" format="10">
      <pivotArea type="data" outline="0" fieldPosition="0">
        <references count="2">
          <reference field="4294967294" count="1" selected="0">
            <x v="0"/>
          </reference>
          <reference field="1" count="1" selected="0">
            <x v="3"/>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96CE449-2707-497C-9229-96E385AE645B}" name="Total_Units_Sold" cacheId="1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H3:H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3">
    <format dxfId="79">
      <pivotArea type="all" dataOnly="0" outline="0" fieldPosition="0"/>
    </format>
    <format dxfId="78">
      <pivotArea dataOnly="0" labelOnly="1" outline="0" axis="axisValues" fieldPosition="0"/>
    </format>
    <format dxfId="77">
      <pivotArea outline="0" collapsedLevelsAreSubtotals="1" fieldPosition="0"/>
    </format>
  </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5CB21A-408A-4287-99DB-1D060C2AE520}" name="Top_5_Country_Revenue" cacheId="1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6">
  <location ref="E9:F15"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Revenue" fld="0" baseField="0" baseItem="0" numFmtId="168"/>
  </dataFields>
  <formats count="6">
    <format dxfId="85">
      <pivotArea type="all" dataOnly="0" outline="0" fieldPosition="0"/>
    </format>
    <format dxfId="84">
      <pivotArea dataOnly="0" labelOnly="1" outline="0" axis="axisValues" fieldPosition="0"/>
    </format>
    <format dxfId="83">
      <pivotArea outline="0" fieldPosition="0">
        <references count="1">
          <reference field="4294967294" count="1">
            <x v="0"/>
          </reference>
        </references>
      </pivotArea>
    </format>
    <format dxfId="82">
      <pivotArea outline="0" collapsedLevelsAreSubtotals="1" fieldPosition="0"/>
    </format>
    <format dxfId="81">
      <pivotArea outline="0" collapsedLevelsAreSubtotals="1" fieldPosition="0">
        <references count="1">
          <reference field="4294967294" count="1" selected="0">
            <x v="0"/>
          </reference>
        </references>
      </pivotArea>
    </format>
    <format dxfId="80">
      <pivotArea dataOnly="0" labelOnly="1" outline="0" fieldPosition="0">
        <references count="1">
          <reference field="4294967294" count="1">
            <x v="0"/>
          </reference>
        </references>
      </pivotArea>
    </format>
  </formats>
  <chartFormats count="3">
    <chartFormat chart="5" format="8"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1"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caption="Total Revenue"/>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6">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Sales Dashboard.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9B78E78-F9B0-4412-A2D9-84815A3CC63A}" sourceName="[SalesDataTable].[Product Category]">
  <pivotTables>
    <pivotTable tabId="2" name="Top_5_Country_Revenue"/>
    <pivotTable tabId="2" name="Monthly_sales_Revenue"/>
    <pivotTable tabId="2" name="COGS"/>
    <pivotTable tabId="2" name="Count_Id"/>
    <pivotTable tabId="2" name="Country_wise_map_chart"/>
    <pivotTable tabId="2" name="Gross_Profit"/>
    <pivotTable tabId="2" name="Region_wise_comparison"/>
    <pivotTable tabId="2" name="Revenue_share_channel"/>
    <pivotTable tabId="2" name="Total_Revenue"/>
    <pivotTable tabId="2" name="Total_Units_Sold"/>
  </pivotTables>
  <data>
    <olap pivotCacheId="1623673819">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26BCB9E-0A27-4CBC-BE60-1BC9AA13FE08}" sourceName="[SalesDataTable].[Country]">
  <pivotTables>
    <pivotTable tabId="2" name="Monthly_sales_Revenue"/>
    <pivotTable tabId="2" name="COGS"/>
    <pivotTable tabId="2" name="Count_Id"/>
    <pivotTable tabId="2" name="Country_wise_map_chart"/>
    <pivotTable tabId="2" name="Gross_Profit"/>
    <pivotTable tabId="2" name="Region_wise_comparison"/>
    <pivotTable tabId="2" name="Revenue_share_channel"/>
    <pivotTable tabId="2" name="Top_5_Country_Revenue"/>
    <pivotTable tabId="2" name="Total_Revenue"/>
    <pivotTable tabId="2" name="Total_Units_Sold"/>
  </pivotTables>
  <data>
    <olap pivotCacheId="549189726">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2" xr10:uid="{BC5F9AD1-A9C1-4435-B327-73F18162ABA5}" sourceName="[SalesDataTable].[Quarter2]">
  <pivotTables>
    <pivotTable tabId="2" name="Top_5_Country_Revenue"/>
    <pivotTable tabId="2" name="COGS"/>
    <pivotTable tabId="2" name="Count_Id"/>
    <pivotTable tabId="2" name="Country_wise_map_chart"/>
    <pivotTable tabId="2" name="Gross_Profit"/>
    <pivotTable tabId="2" name="Monthly_sales_Revenue"/>
    <pivotTable tabId="2" name="Region_wise_comparison"/>
    <pivotTable tabId="2" name="Revenue_share_channel"/>
    <pivotTable tabId="2" name="Total_Revenue"/>
    <pivotTable tabId="2" name="Total_Units_Sold"/>
  </pivotTables>
  <data>
    <olap pivotCacheId="549189726">
      <levels count="2">
        <level uniqueName="[SalesDataTable].[Quarter2].[(All)]" sourceCaption="(All)" count="0"/>
        <level uniqueName="[SalesDataTable].[Quarter2].[Quarter2]" sourceCaption="Quarter2" count="4">
          <ranges>
            <range startItem="0">
              <i n="[SalesDataTable].[Quarter2].&amp;[Q1]" c="Q1"/>
              <i n="[SalesDataTable].[Quarter2].&amp;[Q2]" c="Q2"/>
              <i n="[SalesDataTable].[Quarter2].&amp;[Q3]" c="Q3"/>
              <i n="[SalesDataTable].[Quarter2].&amp;[Q4]" c="Q4"/>
            </range>
          </ranges>
        </level>
      </levels>
      <selections count="1">
        <selection n="[SalesDataTable].[Quarter2].[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77FBB9EF-6C0F-4DE5-A447-71C0982DE720}" cache="Slicer_Product_Category" caption="Product Category" level="1" style="SlicerStyleLight5" rowHeight="234950"/>
  <slicer name="Country" xr10:uid="{ECE4B424-49FB-48AC-9B89-B8A447660F6A}" cache="Slicer_Country" caption="Country" startItem="9" level="1" style="SlicerStyleLight5" rowHeight="234950"/>
  <slicer name="Quarter2" xr10:uid="{80D099F1-0251-4939-972B-8505AD3262CA}" cache="Slicer_Quarter2" caption="Quarter2" level="1"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T2708" totalsRowShown="0" headerRowDxfId="35" dataDxfId="34">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21" xr3:uid="{6225545C-05B8-4FEB-B4C9-2C84CBF55B01}" name="ID" dataDxfId="33"/>
    <tableColumn id="2" xr3:uid="{99F5FD81-8F5C-4B7A-810D-BB7E4869701E}" name="Order Date" dataDxfId="32"/>
    <tableColumn id="1" xr3:uid="{0C49E40E-9742-4306-9CED-B9B0C031A71C}" name="year" dataDxfId="31">
      <calculatedColumnFormula>YEAR(SalesDataTable[[#This Row],[Order Date]])</calculatedColumnFormula>
    </tableColumn>
    <tableColumn id="24" xr3:uid="{3AA17AD2-9CD7-4F71-9745-0A437BDEC2EB}" name="Column1" dataDxfId="30">
      <calculatedColumnFormula>"Q"&amp;ROUNDUP(MONTH(SalesDataTable[[#This Row],[Order Date]])/3,0)</calculatedColumnFormula>
    </tableColumn>
    <tableColumn id="22" xr3:uid="{2D169455-6E35-476B-9134-3D2281E8C60E}" name="month_no" dataDxfId="29">
      <calculatedColumnFormula>MONTH(SalesDataTable[[#This Row],[Order Date]])</calculatedColumnFormula>
    </tableColumn>
    <tableColumn id="23" xr3:uid="{DD83AE1F-1351-4F58-A880-DD6B74B6D012}" name="month" dataDxfId="28">
      <calculatedColumnFormula>TEXT(SalesDataTable[[#This Row],[Order Date]],"mmm")</calculatedColumnFormula>
    </tableColumn>
    <tableColumn id="3" xr3:uid="{BABD2837-4996-49F4-B8FC-F980EA4C9534}" name="Region" dataDxfId="27"/>
    <tableColumn id="4" xr3:uid="{ED840ADB-B6D0-4386-8CC3-66DEA65BED3E}" name="Country" dataDxfId="26"/>
    <tableColumn id="5" xr3:uid="{C21A7B37-6F6C-4361-82C1-4670F9FDBEC2}" name="Sales Channel" dataDxfId="25"/>
    <tableColumn id="6" xr3:uid="{84080584-6B54-4896-A4DE-A87DFF0731C6}" name="Customer Type" dataDxfId="24"/>
    <tableColumn id="7" xr3:uid="{0B005238-5F14-4C46-B503-7F3DFF36170E}" name="Product Category" dataDxfId="23"/>
    <tableColumn id="8" xr3:uid="{B930794A-6484-4BE3-BBD2-E8771691DFAD}" name="Product" dataDxfId="22"/>
    <tableColumn id="9" xr3:uid="{5CA4DF7A-9AF5-4D9D-9D5A-DDED3D0A7E80}" name="Units Sold" dataDxfId="21"/>
    <tableColumn id="10" xr3:uid="{6756035F-A4CB-4AFF-BFF3-3610B142F0EE}" name="Unit Price" dataDxfId="20"/>
    <tableColumn id="11" xr3:uid="{B694F18E-F9BD-40E2-A356-3F67136CB960}" name="Discount %" dataDxfId="19"/>
    <tableColumn id="12" xr3:uid="{15D4CF49-FA19-4C44-A023-7C629B44C0DB}" name="Unit Cost" dataDxfId="18"/>
    <tableColumn id="13" xr3:uid="{3D8A84CF-5674-491F-8F81-BB5FC7A74D30}" name="Revenue" dataDxfId="17">
      <calculatedColumnFormula>M2*N2*(1-O2)</calculatedColumnFormula>
    </tableColumn>
    <tableColumn id="14" xr3:uid="{455060E3-F1BA-493D-AC17-8D56984B9F5C}" name="COGS" dataDxfId="16">
      <calculatedColumnFormula>M2*P2</calculatedColumnFormula>
    </tableColumn>
    <tableColumn id="15" xr3:uid="{89F4A687-84DC-4069-9C8B-9548E670D916}" name="Gross Profit" dataDxfId="15">
      <calculatedColumnFormula>Q2-R2</calculatedColumnFormula>
    </tableColumn>
    <tableColumn id="20" xr3:uid="{053C1C3B-A83C-4691-96F2-805F5CEED276}" name="Column6" dataDxf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5D6B-CC71-4821-9EAA-944604948914}">
  <dimension ref="A3:R27"/>
  <sheetViews>
    <sheetView zoomScale="93" zoomScaleNormal="145" workbookViewId="0"/>
  </sheetViews>
  <sheetFormatPr defaultRowHeight="13.8"/>
  <cols>
    <col min="1" max="1" width="13.09765625" bestFit="1" customWidth="1"/>
    <col min="2" max="2" width="13.69921875" bestFit="1" customWidth="1"/>
    <col min="3" max="3" width="16.19921875" bestFit="1" customWidth="1"/>
    <col min="4" max="4" width="18.19921875" bestFit="1" customWidth="1"/>
    <col min="5" max="6" width="13.69921875" bestFit="1" customWidth="1"/>
    <col min="7" max="7" width="16.19921875" bestFit="1" customWidth="1"/>
    <col min="8" max="8" width="16.59765625" bestFit="1" customWidth="1"/>
    <col min="9" max="9" width="13.69921875" bestFit="1" customWidth="1"/>
    <col min="10" max="10" width="10.59765625" bestFit="1" customWidth="1"/>
    <col min="11" max="11" width="14.59765625" bestFit="1" customWidth="1"/>
    <col min="12" max="12" width="13.69921875" bestFit="1" customWidth="1"/>
    <col min="14" max="15" width="13.69921875" bestFit="1" customWidth="1"/>
    <col min="17" max="17" width="15.796875" customWidth="1"/>
    <col min="18" max="18" width="14.796875" customWidth="1"/>
  </cols>
  <sheetData>
    <row r="3" spans="1:18">
      <c r="A3" s="11" t="s">
        <v>72</v>
      </c>
      <c r="D3" s="11" t="s">
        <v>73</v>
      </c>
      <c r="F3" t="s">
        <v>75</v>
      </c>
      <c r="H3" s="11" t="s">
        <v>74</v>
      </c>
      <c r="J3" s="11" t="s">
        <v>76</v>
      </c>
      <c r="L3" s="11" t="s">
        <v>77</v>
      </c>
    </row>
    <row r="4" spans="1:18">
      <c r="A4" s="15">
        <v>645223.1794999995</v>
      </c>
      <c r="D4" s="15">
        <v>296384.2495000005</v>
      </c>
      <c r="F4" s="13">
        <f>D4/A4</f>
        <v>0.45935152194884954</v>
      </c>
      <c r="H4">
        <v>6698</v>
      </c>
      <c r="J4">
        <v>2707</v>
      </c>
      <c r="L4" s="15">
        <v>348838.93000000058</v>
      </c>
    </row>
    <row r="5" spans="1:18">
      <c r="F5" s="12"/>
    </row>
    <row r="9" spans="1:18">
      <c r="A9" s="16" t="s">
        <v>78</v>
      </c>
      <c r="B9" s="18" t="s">
        <v>92</v>
      </c>
      <c r="C9" s="18" t="s">
        <v>93</v>
      </c>
      <c r="E9" s="16" t="s">
        <v>78</v>
      </c>
      <c r="F9" s="11" t="s">
        <v>92</v>
      </c>
      <c r="H9" s="16" t="s">
        <v>78</v>
      </c>
      <c r="I9" s="19" t="s">
        <v>92</v>
      </c>
      <c r="K9" s="16" t="s">
        <v>78</v>
      </c>
      <c r="L9" s="11" t="s">
        <v>92</v>
      </c>
      <c r="N9" s="16" t="s">
        <v>78</v>
      </c>
      <c r="O9" s="11" t="s">
        <v>92</v>
      </c>
      <c r="Q9" s="11" t="str">
        <f>N9</f>
        <v>Row Labels</v>
      </c>
      <c r="R9" s="11" t="str">
        <f>O9</f>
        <v>Total Revenue</v>
      </c>
    </row>
    <row r="10" spans="1:18">
      <c r="A10" s="17" t="s">
        <v>83</v>
      </c>
      <c r="B10" s="18">
        <v>39091.819499999998</v>
      </c>
      <c r="C10" s="18">
        <v>17596.939500000004</v>
      </c>
      <c r="E10" s="17" t="s">
        <v>47</v>
      </c>
      <c r="F10" s="18">
        <v>55102.048500000012</v>
      </c>
      <c r="H10" s="17" t="s">
        <v>8</v>
      </c>
      <c r="I10" s="18">
        <v>179633.50449999995</v>
      </c>
      <c r="K10" s="17" t="s">
        <v>6</v>
      </c>
      <c r="L10" s="18">
        <v>191158.65549999985</v>
      </c>
      <c r="N10" s="17" t="s">
        <v>27</v>
      </c>
      <c r="O10" s="18">
        <v>32754.26549999999</v>
      </c>
      <c r="Q10" s="11" t="str">
        <f t="shared" ref="Q10:Q26" si="0">N10</f>
        <v>Austria</v>
      </c>
      <c r="R10" s="11">
        <f t="shared" ref="R10:R26" si="1">O10</f>
        <v>32754.26549999999</v>
      </c>
    </row>
    <row r="11" spans="1:18">
      <c r="A11" s="17" t="s">
        <v>82</v>
      </c>
      <c r="B11" s="18">
        <v>35647.71699999999</v>
      </c>
      <c r="C11" s="18">
        <v>16561.507000000001</v>
      </c>
      <c r="E11" s="17" t="s">
        <v>43</v>
      </c>
      <c r="F11" s="18">
        <v>70034.105500000005</v>
      </c>
      <c r="H11" s="17" t="s">
        <v>28</v>
      </c>
      <c r="I11" s="18">
        <v>92836.006999999969</v>
      </c>
      <c r="K11" s="17" t="s">
        <v>11</v>
      </c>
      <c r="L11" s="18">
        <v>131488.62350000007</v>
      </c>
      <c r="N11" s="17" t="s">
        <v>21</v>
      </c>
      <c r="O11" s="18">
        <v>26318.221999999987</v>
      </c>
      <c r="Q11" s="11" t="str">
        <f t="shared" si="0"/>
        <v>Belgium</v>
      </c>
      <c r="R11" s="11">
        <f t="shared" si="1"/>
        <v>26318.221999999987</v>
      </c>
    </row>
    <row r="12" spans="1:18">
      <c r="A12" s="17" t="s">
        <v>86</v>
      </c>
      <c r="B12" s="18">
        <v>44696.898499999996</v>
      </c>
      <c r="C12" s="18">
        <v>21465.038499999991</v>
      </c>
      <c r="E12" s="17" t="s">
        <v>50</v>
      </c>
      <c r="F12" s="18">
        <v>50319.473499999986</v>
      </c>
      <c r="H12" s="17" t="s">
        <v>2</v>
      </c>
      <c r="I12" s="18">
        <v>260307.05699999991</v>
      </c>
      <c r="K12" s="17" t="s">
        <v>0</v>
      </c>
      <c r="L12" s="18">
        <v>124535.48550000002</v>
      </c>
      <c r="N12" s="17" t="s">
        <v>7</v>
      </c>
      <c r="O12" s="18">
        <v>23348.653999999995</v>
      </c>
      <c r="Q12" s="11" t="str">
        <f t="shared" si="0"/>
        <v>Czechia</v>
      </c>
      <c r="R12" s="11">
        <f t="shared" si="1"/>
        <v>23348.653999999995</v>
      </c>
    </row>
    <row r="13" spans="1:18">
      <c r="A13" s="17" t="s">
        <v>79</v>
      </c>
      <c r="B13" s="18">
        <v>54688.639000000017</v>
      </c>
      <c r="C13" s="18">
        <v>25283.649000000012</v>
      </c>
      <c r="E13" s="17" t="s">
        <v>1</v>
      </c>
      <c r="F13" s="18">
        <v>46624.590999999986</v>
      </c>
      <c r="H13" s="17" t="s">
        <v>19</v>
      </c>
      <c r="I13" s="18">
        <v>112446.61100000008</v>
      </c>
      <c r="K13" s="17" t="s">
        <v>20</v>
      </c>
      <c r="L13" s="18">
        <v>198040.41499999989</v>
      </c>
      <c r="N13" s="17" t="s">
        <v>25</v>
      </c>
      <c r="O13" s="18">
        <v>28462.138000000006</v>
      </c>
      <c r="Q13" s="11" t="str">
        <f t="shared" si="0"/>
        <v>Denmark</v>
      </c>
      <c r="R13" s="11">
        <f t="shared" si="1"/>
        <v>28462.138000000006</v>
      </c>
    </row>
    <row r="14" spans="1:18">
      <c r="A14" s="17" t="s">
        <v>87</v>
      </c>
      <c r="B14" s="18">
        <v>58235.185000000005</v>
      </c>
      <c r="C14" s="18">
        <v>27301.534999999993</v>
      </c>
      <c r="E14" s="17" t="s">
        <v>33</v>
      </c>
      <c r="F14" s="18">
        <v>74427.368000000002</v>
      </c>
      <c r="H14" s="17" t="s">
        <v>91</v>
      </c>
      <c r="I14" s="18">
        <v>645223.1794999995</v>
      </c>
      <c r="K14" s="17" t="s">
        <v>91</v>
      </c>
      <c r="L14" s="18">
        <v>645223.1794999995</v>
      </c>
      <c r="N14" s="17" t="s">
        <v>39</v>
      </c>
      <c r="O14" s="18">
        <v>24075.482</v>
      </c>
      <c r="Q14" s="11" t="str">
        <f t="shared" si="0"/>
        <v>Finland</v>
      </c>
      <c r="R14" s="11">
        <f t="shared" si="1"/>
        <v>24075.482</v>
      </c>
    </row>
    <row r="15" spans="1:18">
      <c r="A15" s="17" t="s">
        <v>85</v>
      </c>
      <c r="B15" s="18">
        <v>69504.337000000014</v>
      </c>
      <c r="C15" s="18">
        <v>31109.926999999985</v>
      </c>
      <c r="E15" s="17" t="s">
        <v>91</v>
      </c>
      <c r="F15" s="18">
        <v>296507.58649999945</v>
      </c>
      <c r="N15" s="17" t="s">
        <v>47</v>
      </c>
      <c r="O15" s="18">
        <v>55102.048500000012</v>
      </c>
      <c r="Q15" s="11" t="str">
        <f t="shared" si="0"/>
        <v>France</v>
      </c>
      <c r="R15" s="11">
        <f t="shared" si="1"/>
        <v>55102.048500000012</v>
      </c>
    </row>
    <row r="16" spans="1:18">
      <c r="A16" s="17" t="s">
        <v>84</v>
      </c>
      <c r="B16" s="18">
        <v>66442.23599999999</v>
      </c>
      <c r="C16" s="18">
        <v>31035.085999999967</v>
      </c>
      <c r="N16" s="17" t="s">
        <v>43</v>
      </c>
      <c r="O16" s="18">
        <v>70034.105500000005</v>
      </c>
      <c r="Q16" s="11" t="str">
        <f t="shared" si="0"/>
        <v>Germany</v>
      </c>
      <c r="R16" s="11">
        <f t="shared" si="1"/>
        <v>70034.105500000005</v>
      </c>
    </row>
    <row r="17" spans="1:18">
      <c r="A17" s="17" t="s">
        <v>80</v>
      </c>
      <c r="B17" s="18">
        <v>57609.044499999975</v>
      </c>
      <c r="C17" s="18">
        <v>27126.764499999972</v>
      </c>
      <c r="N17" s="17" t="s">
        <v>18</v>
      </c>
      <c r="O17" s="18">
        <v>16596.517499999994</v>
      </c>
      <c r="Q17" s="11" t="str">
        <f t="shared" si="0"/>
        <v>Ireland</v>
      </c>
      <c r="R17" s="11">
        <f t="shared" si="1"/>
        <v>16596.517499999994</v>
      </c>
    </row>
    <row r="18" spans="1:18">
      <c r="A18" s="17" t="s">
        <v>90</v>
      </c>
      <c r="B18" s="18">
        <v>53609.278500000037</v>
      </c>
      <c r="C18" s="18">
        <v>25001.058499999999</v>
      </c>
      <c r="N18" s="17" t="s">
        <v>50</v>
      </c>
      <c r="O18" s="18">
        <v>50319.473499999986</v>
      </c>
      <c r="Q18" s="11" t="str">
        <f t="shared" si="0"/>
        <v>Italy</v>
      </c>
      <c r="R18" s="11">
        <f t="shared" si="1"/>
        <v>50319.473499999986</v>
      </c>
    </row>
    <row r="19" spans="1:18">
      <c r="A19" s="17" t="s">
        <v>89</v>
      </c>
      <c r="B19" s="18">
        <v>49147.535000000003</v>
      </c>
      <c r="C19" s="18">
        <v>22793.035</v>
      </c>
      <c r="N19" s="17" t="s">
        <v>31</v>
      </c>
      <c r="O19" s="18">
        <v>42192.776500000007</v>
      </c>
      <c r="Q19" s="11" t="str">
        <f t="shared" si="0"/>
        <v>Netherlands</v>
      </c>
      <c r="R19" s="11">
        <f t="shared" si="1"/>
        <v>42192.776500000007</v>
      </c>
    </row>
    <row r="20" spans="1:18">
      <c r="A20" s="17" t="s">
        <v>88</v>
      </c>
      <c r="B20" s="18">
        <v>65523.639499999968</v>
      </c>
      <c r="C20" s="18">
        <v>28666.869500000012</v>
      </c>
      <c r="N20" s="17" t="s">
        <v>52</v>
      </c>
      <c r="O20" s="18">
        <v>26376.673999999999</v>
      </c>
      <c r="Q20" s="11" t="str">
        <f t="shared" si="0"/>
        <v>Norway</v>
      </c>
      <c r="R20" s="11">
        <f t="shared" si="1"/>
        <v>26376.673999999999</v>
      </c>
    </row>
    <row r="21" spans="1:18">
      <c r="A21" s="17" t="s">
        <v>81</v>
      </c>
      <c r="B21" s="18">
        <v>51026.850000000006</v>
      </c>
      <c r="C21" s="18">
        <v>22442.840000000007</v>
      </c>
      <c r="N21" s="17" t="s">
        <v>49</v>
      </c>
      <c r="O21" s="18">
        <v>40290.002</v>
      </c>
      <c r="Q21" s="11" t="str">
        <f t="shared" si="0"/>
        <v>Poland</v>
      </c>
      <c r="R21" s="11">
        <f t="shared" si="1"/>
        <v>40290.002</v>
      </c>
    </row>
    <row r="22" spans="1:18">
      <c r="A22" s="17" t="s">
        <v>91</v>
      </c>
      <c r="B22" s="18">
        <v>645223.1794999995</v>
      </c>
      <c r="C22" s="18">
        <v>296384.2495000005</v>
      </c>
      <c r="N22" s="17" t="s">
        <v>36</v>
      </c>
      <c r="O22" s="18">
        <v>27591.421000000006</v>
      </c>
      <c r="Q22" s="11" t="str">
        <f t="shared" si="0"/>
        <v>Portugal</v>
      </c>
      <c r="R22" s="11">
        <f t="shared" si="1"/>
        <v>27591.421000000006</v>
      </c>
    </row>
    <row r="23" spans="1:18">
      <c r="N23" s="17" t="s">
        <v>1</v>
      </c>
      <c r="O23" s="18">
        <v>46624.590999999986</v>
      </c>
      <c r="Q23" s="11" t="str">
        <f t="shared" si="0"/>
        <v>Spain</v>
      </c>
      <c r="R23" s="11">
        <f t="shared" si="1"/>
        <v>46624.590999999986</v>
      </c>
    </row>
    <row r="24" spans="1:18">
      <c r="N24" s="17" t="s">
        <v>12</v>
      </c>
      <c r="O24" s="18">
        <v>35977.811999999991</v>
      </c>
      <c r="Q24" s="11" t="str">
        <f t="shared" si="0"/>
        <v>Sweden</v>
      </c>
      <c r="R24" s="11">
        <f t="shared" si="1"/>
        <v>35977.811999999991</v>
      </c>
    </row>
    <row r="25" spans="1:18">
      <c r="N25" s="17" t="s">
        <v>41</v>
      </c>
      <c r="O25" s="18">
        <v>24731.628500000003</v>
      </c>
      <c r="Q25" s="11" t="str">
        <f t="shared" si="0"/>
        <v>Switzerland</v>
      </c>
      <c r="R25" s="11">
        <f t="shared" si="1"/>
        <v>24731.628500000003</v>
      </c>
    </row>
    <row r="26" spans="1:18">
      <c r="N26" s="17" t="s">
        <v>33</v>
      </c>
      <c r="O26" s="18">
        <v>74427.368000000002</v>
      </c>
      <c r="Q26" s="11" t="str">
        <f t="shared" si="0"/>
        <v>United Kingdom</v>
      </c>
      <c r="R26" s="11">
        <f t="shared" si="1"/>
        <v>74427.368000000002</v>
      </c>
    </row>
    <row r="27" spans="1:18">
      <c r="N27" s="17" t="s">
        <v>91</v>
      </c>
      <c r="O27" s="18">
        <v>645223.1794999995</v>
      </c>
    </row>
  </sheetData>
  <sortState xmlns:xlrd2="http://schemas.microsoft.com/office/spreadsheetml/2017/richdata2" ref="A9:C22">
    <sortCondition ref="A10" customList="Jan,Feb,Mar,Apr,May,Jun,Jul,Aug,Sep,Oct,Nov,Dec"/>
  </sortState>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9098-1FDF-4134-9CCA-6B3211AF8407}">
  <dimension ref="A1:X46"/>
  <sheetViews>
    <sheetView showGridLines="0" tabSelected="1" zoomScale="61" zoomScaleNormal="73" workbookViewId="0">
      <selection activeCell="W13" sqref="W13"/>
    </sheetView>
  </sheetViews>
  <sheetFormatPr defaultRowHeight="13.8"/>
  <sheetData>
    <row r="1" spans="1:24">
      <c r="A1" s="14"/>
      <c r="B1" s="14"/>
      <c r="C1" s="14"/>
      <c r="D1" s="14"/>
      <c r="E1" s="14"/>
      <c r="F1" s="14"/>
      <c r="G1" s="14"/>
      <c r="H1" s="14"/>
      <c r="I1" s="14"/>
      <c r="J1" s="14"/>
      <c r="K1" s="14"/>
      <c r="L1" s="14"/>
      <c r="M1" s="14"/>
      <c r="N1" s="14"/>
      <c r="O1" s="14"/>
      <c r="P1" s="14"/>
      <c r="Q1" s="14"/>
      <c r="R1" s="14"/>
      <c r="S1" s="14"/>
      <c r="T1" s="14"/>
      <c r="U1" s="14"/>
      <c r="V1" s="14"/>
      <c r="W1" s="14"/>
      <c r="X1" s="14"/>
    </row>
    <row r="2" spans="1:24">
      <c r="A2" s="14"/>
      <c r="B2" s="14"/>
      <c r="C2" s="14"/>
      <c r="D2" s="14"/>
      <c r="E2" s="14"/>
      <c r="F2" s="14"/>
      <c r="G2" s="14"/>
      <c r="H2" s="14"/>
      <c r="I2" s="14"/>
      <c r="J2" s="14"/>
      <c r="K2" s="14"/>
      <c r="L2" s="14"/>
      <c r="M2" s="14"/>
      <c r="N2" s="14"/>
      <c r="O2" s="14"/>
      <c r="P2" s="14"/>
      <c r="Q2" s="14"/>
      <c r="R2" s="14"/>
      <c r="S2" s="14"/>
      <c r="T2" s="14"/>
      <c r="U2" s="14"/>
      <c r="V2" s="14"/>
      <c r="W2" s="14"/>
      <c r="X2" s="14"/>
    </row>
    <row r="3" spans="1:24">
      <c r="A3" s="14"/>
      <c r="B3" s="14"/>
      <c r="C3" s="14"/>
      <c r="D3" s="14"/>
      <c r="E3" s="14"/>
      <c r="F3" s="14"/>
      <c r="G3" s="14"/>
      <c r="H3" s="14"/>
      <c r="I3" s="14"/>
      <c r="J3" s="14"/>
      <c r="K3" s="14"/>
      <c r="L3" s="14"/>
      <c r="M3" s="14"/>
      <c r="N3" s="14"/>
      <c r="O3" s="14"/>
      <c r="P3" s="14"/>
      <c r="Q3" s="14"/>
      <c r="R3" s="14"/>
      <c r="S3" s="14"/>
      <c r="T3" s="14"/>
      <c r="U3" s="14"/>
      <c r="V3" s="14"/>
      <c r="W3" s="14"/>
      <c r="X3" s="14"/>
    </row>
    <row r="4" spans="1:24">
      <c r="A4" s="14"/>
      <c r="B4" s="14"/>
      <c r="C4" s="14"/>
      <c r="D4" s="14"/>
      <c r="E4" s="14"/>
      <c r="F4" s="14"/>
      <c r="G4" s="14"/>
      <c r="H4" s="14"/>
      <c r="I4" s="14"/>
      <c r="J4" s="14"/>
      <c r="K4" s="14"/>
      <c r="L4" s="14"/>
      <c r="M4" s="14"/>
      <c r="N4" s="14"/>
      <c r="O4" s="14"/>
      <c r="P4" s="14"/>
      <c r="Q4" s="14"/>
      <c r="R4" s="14"/>
      <c r="S4" s="14"/>
      <c r="T4" s="14"/>
      <c r="U4" s="14"/>
      <c r="V4" s="14"/>
      <c r="W4" s="14"/>
      <c r="X4" s="14"/>
    </row>
    <row r="5" spans="1:24">
      <c r="A5" s="14"/>
      <c r="B5" s="14"/>
      <c r="C5" s="14"/>
      <c r="D5" s="14"/>
      <c r="E5" s="14"/>
      <c r="F5" s="14"/>
      <c r="G5" s="14"/>
      <c r="H5" s="14"/>
      <c r="I5" s="14"/>
      <c r="J5" s="14"/>
      <c r="K5" s="14"/>
      <c r="L5" s="14"/>
      <c r="M5" s="14"/>
      <c r="N5" s="14"/>
      <c r="O5" s="14"/>
      <c r="P5" s="14"/>
      <c r="Q5" s="14"/>
      <c r="R5" s="14"/>
      <c r="S5" s="14"/>
      <c r="T5" s="14"/>
      <c r="U5" s="14"/>
      <c r="V5" s="14"/>
      <c r="W5" s="14"/>
      <c r="X5" s="14"/>
    </row>
    <row r="6" spans="1:24">
      <c r="A6" s="14"/>
      <c r="B6" s="14"/>
      <c r="C6" s="14"/>
      <c r="D6" s="14"/>
      <c r="E6" s="14"/>
      <c r="F6" s="14"/>
      <c r="G6" s="14"/>
      <c r="H6" s="14"/>
      <c r="I6" s="14"/>
      <c r="J6" s="14"/>
      <c r="K6" s="14"/>
      <c r="L6" s="14"/>
      <c r="M6" s="14"/>
      <c r="N6" s="14"/>
      <c r="O6" s="14"/>
      <c r="P6" s="14"/>
      <c r="Q6" s="14"/>
      <c r="R6" s="14"/>
      <c r="S6" s="14"/>
      <c r="T6" s="14"/>
      <c r="U6" s="14"/>
      <c r="V6" s="14"/>
      <c r="W6" s="14"/>
      <c r="X6" s="14"/>
    </row>
    <row r="7" spans="1:24">
      <c r="A7" s="14"/>
      <c r="B7" s="14"/>
      <c r="C7" s="14"/>
      <c r="D7" s="14"/>
      <c r="E7" s="14"/>
      <c r="F7" s="14"/>
      <c r="G7" s="14"/>
      <c r="H7" s="14"/>
      <c r="I7" s="14"/>
      <c r="J7" s="14"/>
      <c r="K7" s="14"/>
      <c r="L7" s="14"/>
      <c r="M7" s="14"/>
      <c r="N7" s="14"/>
      <c r="O7" s="14"/>
      <c r="P7" s="14"/>
      <c r="Q7" s="14"/>
      <c r="R7" s="14"/>
      <c r="S7" s="14"/>
      <c r="T7" s="14"/>
      <c r="U7" s="14"/>
      <c r="V7" s="14"/>
      <c r="W7" s="14"/>
      <c r="X7" s="14"/>
    </row>
    <row r="8" spans="1:24">
      <c r="A8" s="14"/>
      <c r="B8" s="14"/>
      <c r="C8" s="14"/>
      <c r="D8" s="14"/>
      <c r="E8" s="14"/>
      <c r="F8" s="14"/>
      <c r="G8" s="14"/>
      <c r="H8" s="14"/>
      <c r="I8" s="14"/>
      <c r="J8" s="14"/>
      <c r="K8" s="14"/>
      <c r="L8" s="14"/>
      <c r="M8" s="14"/>
      <c r="N8" s="14"/>
      <c r="O8" s="14"/>
      <c r="P8" s="14"/>
      <c r="Q8" s="14"/>
      <c r="R8" s="14"/>
      <c r="S8" s="14"/>
      <c r="T8" s="14"/>
      <c r="U8" s="14"/>
      <c r="V8" s="14"/>
      <c r="W8" s="14"/>
      <c r="X8" s="14"/>
    </row>
    <row r="9" spans="1:24">
      <c r="A9" s="14"/>
      <c r="B9" s="14"/>
      <c r="C9" s="14"/>
      <c r="D9" s="14"/>
      <c r="E9" s="14"/>
      <c r="F9" s="14"/>
      <c r="G9" s="14"/>
      <c r="H9" s="14"/>
      <c r="I9" s="14"/>
      <c r="J9" s="14"/>
      <c r="K9" s="14"/>
      <c r="L9" s="14"/>
      <c r="M9" s="14"/>
      <c r="N9" s="14"/>
      <c r="O9" s="14"/>
      <c r="P9" s="14"/>
      <c r="Q9" s="14"/>
      <c r="R9" s="14"/>
      <c r="S9" s="14"/>
      <c r="T9" s="14"/>
      <c r="U9" s="14"/>
      <c r="V9" s="14"/>
      <c r="W9" s="14"/>
      <c r="X9" s="14"/>
    </row>
    <row r="10" spans="1:24">
      <c r="A10" s="14"/>
      <c r="B10" s="14"/>
      <c r="C10" s="14"/>
      <c r="D10" s="14"/>
      <c r="E10" s="14"/>
      <c r="F10" s="14"/>
      <c r="G10" s="14"/>
      <c r="H10" s="14"/>
      <c r="I10" s="14"/>
      <c r="J10" s="14"/>
      <c r="K10" s="14"/>
      <c r="L10" s="14"/>
      <c r="M10" s="14"/>
      <c r="N10" s="14"/>
      <c r="O10" s="14"/>
      <c r="P10" s="14"/>
      <c r="Q10" s="14"/>
      <c r="R10" s="14"/>
      <c r="S10" s="14"/>
      <c r="T10" s="14"/>
      <c r="U10" s="14"/>
      <c r="V10" s="14"/>
      <c r="W10" s="14"/>
      <c r="X10" s="14"/>
    </row>
    <row r="11" spans="1:24">
      <c r="A11" s="14"/>
      <c r="B11" s="14"/>
      <c r="C11" s="14"/>
      <c r="D11" s="14"/>
      <c r="E11" s="14"/>
      <c r="F11" s="14"/>
      <c r="G11" s="14"/>
      <c r="H11" s="14"/>
      <c r="I11" s="14"/>
      <c r="J11" s="14"/>
      <c r="K11" s="14"/>
      <c r="L11" s="14"/>
      <c r="M11" s="14"/>
      <c r="N11" s="14"/>
      <c r="O11" s="14"/>
      <c r="P11" s="14"/>
      <c r="Q11" s="14"/>
      <c r="R11" s="14"/>
      <c r="S11" s="14"/>
      <c r="T11" s="14"/>
      <c r="U11" s="14"/>
      <c r="V11" s="14"/>
      <c r="W11" s="14"/>
      <c r="X11" s="14"/>
    </row>
    <row r="12" spans="1:24">
      <c r="A12" s="14"/>
      <c r="B12" s="14"/>
      <c r="C12" s="14"/>
      <c r="D12" s="14"/>
      <c r="E12" s="14"/>
      <c r="F12" s="14"/>
      <c r="G12" s="14"/>
      <c r="H12" s="14"/>
      <c r="I12" s="14"/>
      <c r="J12" s="14"/>
      <c r="K12" s="14"/>
      <c r="L12" s="14"/>
      <c r="M12" s="14"/>
      <c r="N12" s="14"/>
      <c r="O12" s="14"/>
      <c r="P12" s="14"/>
      <c r="Q12" s="14"/>
      <c r="R12" s="14"/>
      <c r="S12" s="14"/>
      <c r="T12" s="14"/>
      <c r="U12" s="14"/>
      <c r="V12" s="14"/>
      <c r="W12" s="14"/>
      <c r="X12" s="14"/>
    </row>
    <row r="13" spans="1:24">
      <c r="A13" s="14"/>
      <c r="B13" s="14"/>
      <c r="C13" s="14"/>
      <c r="D13" s="14"/>
      <c r="E13" s="14"/>
      <c r="F13" s="14"/>
      <c r="G13" s="14"/>
      <c r="H13" s="14"/>
      <c r="I13" s="14"/>
      <c r="J13" s="14"/>
      <c r="K13" s="14"/>
      <c r="L13" s="14"/>
      <c r="M13" s="14"/>
      <c r="N13" s="14"/>
      <c r="O13" s="14"/>
      <c r="P13" s="14"/>
      <c r="Q13" s="14"/>
      <c r="R13" s="14"/>
      <c r="S13" s="14"/>
      <c r="T13" s="14"/>
      <c r="U13" s="14"/>
      <c r="V13" s="14"/>
      <c r="W13" s="14"/>
      <c r="X13" s="14"/>
    </row>
    <row r="14" spans="1:24">
      <c r="A14" s="14"/>
      <c r="B14" s="14"/>
      <c r="C14" s="14"/>
      <c r="D14" s="14"/>
      <c r="E14" s="14"/>
      <c r="F14" s="14"/>
      <c r="G14" s="14"/>
      <c r="H14" s="14"/>
      <c r="I14" s="14"/>
      <c r="J14" s="14"/>
      <c r="K14" s="14"/>
      <c r="L14" s="14"/>
      <c r="M14" s="14"/>
      <c r="N14" s="14"/>
      <c r="O14" s="14"/>
      <c r="P14" s="14"/>
      <c r="Q14" s="14"/>
      <c r="R14" s="14"/>
      <c r="S14" s="14"/>
      <c r="T14" s="14"/>
      <c r="U14" s="14"/>
      <c r="V14" s="14"/>
      <c r="W14" s="14"/>
      <c r="X14" s="14"/>
    </row>
    <row r="15" spans="1:24">
      <c r="A15" s="14"/>
      <c r="B15" s="14"/>
      <c r="C15" s="14"/>
      <c r="D15" s="14"/>
      <c r="E15" s="14"/>
      <c r="F15" s="14"/>
      <c r="G15" s="14"/>
      <c r="H15" s="14"/>
      <c r="I15" s="14"/>
      <c r="J15" s="14"/>
      <c r="K15" s="14"/>
      <c r="L15" s="14"/>
      <c r="M15" s="14"/>
      <c r="N15" s="14"/>
      <c r="O15" s="14"/>
      <c r="P15" s="14"/>
      <c r="Q15" s="14"/>
      <c r="R15" s="14"/>
      <c r="S15" s="14"/>
      <c r="T15" s="14"/>
      <c r="U15" s="14"/>
      <c r="V15" s="14"/>
      <c r="W15" s="14"/>
      <c r="X15" s="14"/>
    </row>
    <row r="16" spans="1:24">
      <c r="A16" s="14"/>
      <c r="B16" s="14"/>
      <c r="C16" s="14"/>
      <c r="D16" s="14"/>
      <c r="E16" s="14"/>
      <c r="F16" s="14"/>
      <c r="G16" s="14"/>
      <c r="H16" s="14"/>
      <c r="I16" s="14"/>
      <c r="J16" s="14"/>
      <c r="K16" s="14"/>
      <c r="L16" s="14"/>
      <c r="M16" s="14"/>
      <c r="N16" s="14"/>
      <c r="O16" s="14"/>
      <c r="P16" s="14"/>
      <c r="Q16" s="14"/>
      <c r="R16" s="14"/>
      <c r="S16" s="14"/>
      <c r="T16" s="14"/>
      <c r="U16" s="14"/>
      <c r="V16" s="14"/>
      <c r="W16" s="14"/>
      <c r="X16" s="14"/>
    </row>
    <row r="17" spans="1:24">
      <c r="A17" s="14"/>
      <c r="B17" s="14"/>
      <c r="C17" s="14"/>
      <c r="D17" s="14"/>
      <c r="E17" s="14"/>
      <c r="F17" s="14"/>
      <c r="G17" s="14"/>
      <c r="H17" s="14"/>
      <c r="I17" s="14"/>
      <c r="J17" s="14"/>
      <c r="K17" s="14"/>
      <c r="L17" s="14"/>
      <c r="M17" s="14"/>
      <c r="N17" s="14"/>
      <c r="O17" s="14"/>
      <c r="P17" s="14"/>
      <c r="Q17" s="14"/>
      <c r="R17" s="14"/>
      <c r="S17" s="14"/>
      <c r="T17" s="14"/>
      <c r="U17" s="14"/>
      <c r="V17" s="14"/>
      <c r="W17" s="14"/>
      <c r="X17" s="14"/>
    </row>
    <row r="18" spans="1:24">
      <c r="A18" s="14"/>
      <c r="B18" s="14"/>
      <c r="C18" s="14"/>
      <c r="D18" s="14"/>
      <c r="E18" s="14"/>
      <c r="F18" s="14"/>
      <c r="G18" s="14"/>
      <c r="H18" s="14"/>
      <c r="I18" s="14"/>
      <c r="J18" s="14"/>
      <c r="K18" s="14"/>
      <c r="L18" s="14"/>
      <c r="M18" s="14"/>
      <c r="N18" s="14"/>
      <c r="O18" s="14"/>
      <c r="P18" s="14"/>
      <c r="Q18" s="14"/>
      <c r="R18" s="14"/>
      <c r="S18" s="14"/>
      <c r="T18" s="14"/>
      <c r="U18" s="14"/>
      <c r="V18" s="14"/>
      <c r="W18" s="14"/>
      <c r="X18" s="14"/>
    </row>
    <row r="19" spans="1:24">
      <c r="A19" s="14"/>
      <c r="B19" s="14"/>
      <c r="C19" s="14"/>
      <c r="D19" s="14"/>
      <c r="E19" s="14"/>
      <c r="F19" s="14"/>
      <c r="G19" s="14"/>
      <c r="H19" s="14"/>
      <c r="I19" s="14"/>
      <c r="J19" s="14"/>
      <c r="K19" s="14"/>
      <c r="L19" s="14"/>
      <c r="M19" s="14"/>
      <c r="N19" s="14"/>
      <c r="O19" s="14"/>
      <c r="P19" s="14"/>
      <c r="Q19" s="14"/>
      <c r="R19" s="14"/>
      <c r="S19" s="14"/>
      <c r="T19" s="14"/>
      <c r="U19" s="14"/>
      <c r="V19" s="14"/>
      <c r="W19" s="14"/>
      <c r="X19" s="14"/>
    </row>
    <row r="20" spans="1:24">
      <c r="A20" s="14"/>
      <c r="B20" s="14"/>
      <c r="C20" s="14"/>
      <c r="D20" s="14"/>
      <c r="E20" s="14"/>
      <c r="F20" s="14"/>
      <c r="G20" s="14"/>
      <c r="H20" s="14"/>
      <c r="I20" s="14"/>
      <c r="J20" s="14"/>
      <c r="K20" s="14"/>
      <c r="L20" s="14"/>
      <c r="M20" s="14"/>
      <c r="N20" s="14"/>
      <c r="O20" s="14"/>
      <c r="P20" s="14"/>
      <c r="Q20" s="14"/>
      <c r="R20" s="14"/>
      <c r="S20" s="14"/>
      <c r="T20" s="14"/>
      <c r="U20" s="14"/>
      <c r="V20" s="14"/>
      <c r="W20" s="14"/>
      <c r="X20" s="14"/>
    </row>
    <row r="21" spans="1:24">
      <c r="A21" s="14"/>
      <c r="B21" s="14"/>
      <c r="C21" s="14"/>
      <c r="D21" s="14"/>
      <c r="E21" s="14"/>
      <c r="F21" s="14"/>
      <c r="G21" s="14"/>
      <c r="H21" s="14"/>
      <c r="I21" s="14"/>
      <c r="J21" s="14"/>
      <c r="K21" s="14"/>
      <c r="L21" s="14"/>
      <c r="M21" s="14"/>
      <c r="N21" s="14"/>
      <c r="O21" s="14"/>
      <c r="P21" s="14"/>
      <c r="Q21" s="14"/>
      <c r="R21" s="14"/>
      <c r="S21" s="14"/>
      <c r="T21" s="14"/>
      <c r="U21" s="14"/>
      <c r="V21" s="14"/>
      <c r="W21" s="14"/>
      <c r="X21" s="14"/>
    </row>
    <row r="22" spans="1:24">
      <c r="A22" s="14"/>
      <c r="B22" s="14"/>
      <c r="C22" s="14"/>
      <c r="D22" s="14"/>
      <c r="E22" s="14"/>
      <c r="F22" s="14"/>
      <c r="G22" s="14"/>
      <c r="H22" s="14"/>
      <c r="I22" s="14"/>
      <c r="J22" s="14"/>
      <c r="K22" s="14"/>
      <c r="L22" s="14"/>
      <c r="M22" s="14"/>
      <c r="N22" s="14"/>
      <c r="O22" s="14"/>
      <c r="P22" s="14"/>
      <c r="Q22" s="14"/>
      <c r="R22" s="14"/>
      <c r="S22" s="14"/>
      <c r="T22" s="14"/>
      <c r="U22" s="14"/>
      <c r="V22" s="14"/>
      <c r="W22" s="14"/>
      <c r="X22" s="14"/>
    </row>
    <row r="23" spans="1:24">
      <c r="A23" s="14"/>
      <c r="B23" s="14"/>
      <c r="C23" s="14"/>
      <c r="D23" s="14"/>
      <c r="E23" s="14"/>
      <c r="F23" s="14"/>
      <c r="G23" s="14"/>
      <c r="H23" s="14"/>
      <c r="I23" s="14"/>
      <c r="J23" s="14"/>
      <c r="K23" s="14"/>
      <c r="L23" s="14"/>
      <c r="M23" s="14"/>
      <c r="N23" s="14"/>
      <c r="O23" s="14"/>
      <c r="P23" s="14"/>
      <c r="Q23" s="14"/>
      <c r="R23" s="14"/>
      <c r="S23" s="14"/>
      <c r="T23" s="14"/>
      <c r="U23" s="14"/>
      <c r="V23" s="14"/>
      <c r="W23" s="14"/>
      <c r="X23" s="14"/>
    </row>
    <row r="24" spans="1:24">
      <c r="A24" s="14"/>
      <c r="B24" s="14"/>
      <c r="C24" s="14"/>
      <c r="D24" s="14"/>
      <c r="E24" s="14"/>
      <c r="F24" s="14"/>
      <c r="G24" s="14"/>
      <c r="H24" s="14"/>
      <c r="I24" s="14"/>
      <c r="J24" s="14"/>
      <c r="K24" s="14"/>
      <c r="L24" s="14"/>
      <c r="M24" s="14"/>
      <c r="N24" s="14"/>
      <c r="O24" s="14"/>
      <c r="P24" s="14"/>
      <c r="Q24" s="14"/>
      <c r="R24" s="14"/>
      <c r="S24" s="14"/>
      <c r="T24" s="14"/>
      <c r="U24" s="14"/>
      <c r="V24" s="14"/>
      <c r="W24" s="14"/>
      <c r="X24" s="14"/>
    </row>
    <row r="25" spans="1:24">
      <c r="A25" s="14"/>
      <c r="B25" s="14"/>
      <c r="C25" s="14"/>
      <c r="D25" s="14"/>
      <c r="E25" s="14"/>
      <c r="F25" s="14"/>
      <c r="G25" s="14"/>
      <c r="H25" s="14"/>
      <c r="I25" s="14"/>
      <c r="J25" s="14"/>
      <c r="K25" s="14"/>
      <c r="L25" s="14"/>
      <c r="M25" s="14"/>
      <c r="N25" s="14"/>
      <c r="O25" s="14"/>
      <c r="P25" s="14"/>
      <c r="Q25" s="14"/>
      <c r="R25" s="14"/>
      <c r="S25" s="14"/>
      <c r="T25" s="14"/>
      <c r="U25" s="14"/>
      <c r="V25" s="14"/>
      <c r="W25" s="14"/>
      <c r="X25" s="14"/>
    </row>
    <row r="26" spans="1:24">
      <c r="A26" s="14"/>
      <c r="B26" s="14"/>
      <c r="C26" s="14"/>
      <c r="D26" s="14"/>
      <c r="E26" s="14"/>
      <c r="F26" s="14"/>
      <c r="G26" s="14"/>
      <c r="H26" s="14"/>
      <c r="I26" s="14"/>
      <c r="J26" s="14"/>
      <c r="K26" s="14"/>
      <c r="L26" s="14"/>
      <c r="M26" s="14"/>
      <c r="N26" s="14"/>
      <c r="O26" s="14"/>
      <c r="P26" s="14"/>
      <c r="Q26" s="14"/>
      <c r="R26" s="14"/>
      <c r="S26" s="14"/>
      <c r="T26" s="14"/>
      <c r="U26" s="14"/>
      <c r="V26" s="14"/>
      <c r="W26" s="14"/>
      <c r="X26" s="14"/>
    </row>
    <row r="27" spans="1:24">
      <c r="A27" s="14"/>
      <c r="B27" s="14"/>
      <c r="C27" s="14"/>
      <c r="D27" s="14"/>
      <c r="E27" s="14"/>
      <c r="F27" s="14"/>
      <c r="G27" s="14"/>
      <c r="H27" s="14"/>
      <c r="I27" s="14"/>
      <c r="J27" s="14"/>
      <c r="K27" s="14"/>
      <c r="L27" s="14"/>
      <c r="M27" s="14"/>
      <c r="N27" s="14"/>
      <c r="O27" s="14"/>
      <c r="P27" s="14"/>
      <c r="Q27" s="14"/>
      <c r="R27" s="14"/>
      <c r="S27" s="14"/>
      <c r="T27" s="14"/>
      <c r="U27" s="14"/>
      <c r="V27" s="14"/>
      <c r="W27" s="14"/>
      <c r="X27" s="14"/>
    </row>
    <row r="28" spans="1:24">
      <c r="A28" s="14"/>
      <c r="B28" s="14"/>
      <c r="C28" s="14"/>
      <c r="D28" s="14"/>
      <c r="E28" s="14"/>
      <c r="F28" s="14"/>
      <c r="G28" s="14"/>
      <c r="H28" s="14"/>
      <c r="I28" s="14"/>
      <c r="J28" s="14"/>
      <c r="K28" s="14"/>
      <c r="L28" s="14"/>
      <c r="M28" s="14"/>
      <c r="N28" s="14"/>
      <c r="O28" s="14"/>
      <c r="P28" s="14"/>
      <c r="Q28" s="14"/>
      <c r="R28" s="14"/>
      <c r="S28" s="14"/>
      <c r="T28" s="14"/>
      <c r="U28" s="14"/>
      <c r="V28" s="14"/>
      <c r="W28" s="14"/>
      <c r="X28" s="14"/>
    </row>
    <row r="29" spans="1:24">
      <c r="A29" s="14"/>
      <c r="B29" s="14"/>
      <c r="C29" s="14"/>
      <c r="D29" s="14"/>
      <c r="E29" s="14"/>
      <c r="F29" s="14"/>
      <c r="G29" s="14"/>
      <c r="H29" s="14"/>
      <c r="I29" s="14"/>
      <c r="J29" s="14"/>
      <c r="K29" s="14"/>
      <c r="L29" s="14"/>
      <c r="M29" s="14"/>
      <c r="N29" s="14"/>
      <c r="O29" s="14"/>
      <c r="P29" s="14"/>
      <c r="Q29" s="14"/>
      <c r="R29" s="14"/>
      <c r="S29" s="14"/>
      <c r="T29" s="14"/>
      <c r="U29" s="14"/>
      <c r="V29" s="14"/>
      <c r="W29" s="14"/>
      <c r="X29" s="14"/>
    </row>
    <row r="30" spans="1:24">
      <c r="A30" s="14"/>
      <c r="B30" s="14"/>
      <c r="C30" s="14"/>
      <c r="D30" s="14"/>
      <c r="E30" s="14"/>
      <c r="F30" s="14"/>
      <c r="G30" s="14"/>
      <c r="H30" s="14"/>
      <c r="I30" s="14"/>
      <c r="J30" s="14"/>
      <c r="K30" s="14"/>
      <c r="L30" s="14"/>
      <c r="M30" s="14"/>
      <c r="N30" s="14"/>
      <c r="O30" s="14"/>
      <c r="P30" s="14"/>
      <c r="Q30" s="14"/>
      <c r="R30" s="14"/>
      <c r="S30" s="14"/>
      <c r="T30" s="14"/>
      <c r="U30" s="14"/>
      <c r="V30" s="14"/>
      <c r="W30" s="14"/>
      <c r="X30" s="14"/>
    </row>
    <row r="31" spans="1:24">
      <c r="A31" s="14"/>
      <c r="B31" s="14"/>
      <c r="C31" s="14"/>
      <c r="D31" s="14"/>
      <c r="E31" s="14"/>
      <c r="F31" s="14"/>
      <c r="G31" s="14"/>
      <c r="H31" s="14"/>
      <c r="I31" s="14"/>
      <c r="J31" s="14"/>
      <c r="K31" s="14"/>
      <c r="L31" s="14"/>
      <c r="M31" s="14"/>
      <c r="N31" s="14"/>
      <c r="O31" s="14"/>
      <c r="P31" s="14"/>
      <c r="Q31" s="14"/>
      <c r="R31" s="14"/>
      <c r="S31" s="14"/>
      <c r="T31" s="14"/>
      <c r="U31" s="14"/>
      <c r="V31" s="14"/>
      <c r="W31" s="14"/>
      <c r="X31" s="14"/>
    </row>
    <row r="32" spans="1:24">
      <c r="A32" s="14"/>
      <c r="B32" s="14"/>
      <c r="C32" s="14"/>
      <c r="D32" s="14"/>
      <c r="E32" s="14"/>
      <c r="F32" s="14"/>
      <c r="G32" s="14"/>
      <c r="H32" s="14"/>
      <c r="I32" s="14"/>
      <c r="J32" s="14"/>
      <c r="K32" s="14"/>
      <c r="L32" s="14"/>
      <c r="M32" s="14"/>
      <c r="N32" s="14"/>
      <c r="O32" s="14"/>
      <c r="P32" s="14"/>
      <c r="Q32" s="14"/>
      <c r="R32" s="14"/>
      <c r="S32" s="14"/>
      <c r="T32" s="14"/>
      <c r="U32" s="14"/>
      <c r="V32" s="14"/>
      <c r="W32" s="14"/>
      <c r="X32" s="14"/>
    </row>
    <row r="33" spans="1:24">
      <c r="A33" s="14"/>
      <c r="B33" s="14"/>
      <c r="C33" s="14"/>
      <c r="D33" s="14"/>
      <c r="E33" s="14"/>
      <c r="F33" s="14"/>
      <c r="G33" s="14"/>
      <c r="H33" s="14"/>
      <c r="I33" s="14"/>
      <c r="J33" s="14"/>
      <c r="K33" s="14"/>
      <c r="L33" s="14"/>
      <c r="M33" s="14"/>
      <c r="N33" s="14"/>
      <c r="O33" s="14"/>
      <c r="P33" s="14"/>
      <c r="Q33" s="14"/>
      <c r="R33" s="14"/>
      <c r="S33" s="14"/>
      <c r="T33" s="14"/>
      <c r="U33" s="14"/>
      <c r="V33" s="14"/>
      <c r="W33" s="14"/>
      <c r="X33" s="14"/>
    </row>
    <row r="34" spans="1:24">
      <c r="A34" s="14"/>
      <c r="B34" s="14"/>
      <c r="C34" s="14"/>
      <c r="D34" s="14"/>
      <c r="E34" s="14"/>
      <c r="F34" s="14"/>
      <c r="G34" s="14"/>
      <c r="H34" s="14"/>
      <c r="I34" s="14"/>
      <c r="J34" s="14"/>
      <c r="K34" s="14"/>
      <c r="L34" s="14"/>
      <c r="M34" s="14"/>
      <c r="N34" s="14"/>
      <c r="O34" s="14"/>
      <c r="P34" s="14"/>
      <c r="Q34" s="14"/>
      <c r="R34" s="14"/>
      <c r="S34" s="14"/>
      <c r="T34" s="14"/>
      <c r="U34" s="14"/>
      <c r="V34" s="14"/>
      <c r="W34" s="14"/>
      <c r="X34" s="14"/>
    </row>
    <row r="35" spans="1:24">
      <c r="A35" s="14"/>
      <c r="B35" s="14"/>
      <c r="C35" s="14"/>
      <c r="D35" s="14"/>
      <c r="E35" s="14"/>
      <c r="F35" s="14"/>
      <c r="G35" s="14"/>
      <c r="H35" s="14"/>
      <c r="I35" s="14"/>
      <c r="J35" s="14"/>
      <c r="K35" s="14"/>
      <c r="L35" s="14"/>
      <c r="M35" s="14"/>
      <c r="N35" s="14"/>
      <c r="O35" s="14"/>
      <c r="P35" s="14"/>
      <c r="Q35" s="14"/>
      <c r="R35" s="14"/>
      <c r="S35" s="14"/>
      <c r="T35" s="14"/>
      <c r="U35" s="14"/>
      <c r="V35" s="14"/>
      <c r="W35" s="14"/>
      <c r="X35" s="14"/>
    </row>
    <row r="36" spans="1:24">
      <c r="A36" s="14"/>
      <c r="B36" s="14"/>
      <c r="C36" s="14"/>
      <c r="D36" s="14"/>
      <c r="E36" s="14"/>
      <c r="F36" s="14"/>
      <c r="G36" s="14"/>
      <c r="H36" s="14"/>
      <c r="I36" s="14"/>
      <c r="J36" s="14"/>
      <c r="K36" s="14"/>
      <c r="L36" s="14"/>
      <c r="M36" s="14"/>
      <c r="N36" s="14"/>
      <c r="O36" s="14"/>
      <c r="P36" s="14"/>
      <c r="Q36" s="14"/>
      <c r="R36" s="14"/>
      <c r="S36" s="14"/>
      <c r="T36" s="14"/>
      <c r="U36" s="14"/>
      <c r="V36" s="14"/>
      <c r="W36" s="14"/>
      <c r="X36" s="14"/>
    </row>
    <row r="37" spans="1:24">
      <c r="A37" s="14"/>
      <c r="B37" s="14"/>
      <c r="C37" s="14"/>
      <c r="D37" s="14"/>
      <c r="E37" s="14"/>
      <c r="F37" s="14"/>
      <c r="G37" s="14"/>
      <c r="H37" s="14"/>
      <c r="I37" s="14"/>
      <c r="J37" s="14"/>
      <c r="K37" s="14"/>
      <c r="L37" s="14"/>
      <c r="M37" s="14"/>
      <c r="N37" s="14"/>
      <c r="O37" s="14"/>
      <c r="P37" s="14"/>
      <c r="Q37" s="14"/>
      <c r="R37" s="14"/>
      <c r="S37" s="14"/>
      <c r="T37" s="14"/>
      <c r="U37" s="14"/>
      <c r="V37" s="14"/>
      <c r="W37" s="14"/>
      <c r="X37" s="14"/>
    </row>
    <row r="38" spans="1:24">
      <c r="A38" s="14"/>
      <c r="B38" s="14"/>
      <c r="C38" s="14"/>
      <c r="D38" s="14"/>
      <c r="E38" s="14"/>
      <c r="F38" s="14"/>
      <c r="G38" s="14"/>
      <c r="H38" s="14"/>
      <c r="I38" s="14"/>
      <c r="J38" s="14"/>
      <c r="K38" s="14"/>
      <c r="L38" s="14"/>
      <c r="M38" s="14"/>
      <c r="N38" s="14"/>
      <c r="O38" s="14"/>
      <c r="P38" s="14"/>
      <c r="Q38" s="14"/>
      <c r="R38" s="14"/>
      <c r="S38" s="14"/>
      <c r="T38" s="14"/>
      <c r="U38" s="14"/>
      <c r="V38" s="14"/>
      <c r="W38" s="14"/>
      <c r="X38" s="14"/>
    </row>
    <row r="39" spans="1:24">
      <c r="A39" s="14"/>
      <c r="B39" s="14"/>
      <c r="C39" s="14"/>
      <c r="D39" s="14"/>
      <c r="E39" s="14"/>
      <c r="F39" s="14"/>
      <c r="G39" s="14"/>
      <c r="H39" s="14"/>
      <c r="I39" s="14"/>
      <c r="J39" s="14"/>
      <c r="K39" s="14"/>
      <c r="L39" s="14"/>
      <c r="M39" s="14"/>
      <c r="N39" s="14"/>
      <c r="O39" s="14"/>
      <c r="P39" s="14"/>
      <c r="Q39" s="14"/>
      <c r="R39" s="14"/>
      <c r="S39" s="14"/>
      <c r="T39" s="14"/>
      <c r="U39" s="14"/>
      <c r="V39" s="14"/>
      <c r="W39" s="14"/>
      <c r="X39" s="14"/>
    </row>
    <row r="40" spans="1:24">
      <c r="A40" s="14"/>
      <c r="B40" s="14"/>
      <c r="C40" s="14"/>
      <c r="D40" s="14"/>
      <c r="E40" s="14"/>
      <c r="F40" s="14"/>
      <c r="G40" s="14"/>
      <c r="H40" s="14"/>
      <c r="I40" s="14"/>
      <c r="J40" s="14"/>
      <c r="K40" s="14"/>
      <c r="L40" s="14"/>
      <c r="M40" s="14"/>
      <c r="N40" s="14"/>
      <c r="O40" s="14"/>
      <c r="P40" s="14"/>
      <c r="Q40" s="14"/>
      <c r="R40" s="14"/>
      <c r="S40" s="14"/>
      <c r="T40" s="14"/>
      <c r="U40" s="14"/>
      <c r="V40" s="14"/>
      <c r="W40" s="14"/>
      <c r="X40" s="14"/>
    </row>
    <row r="41" spans="1:24">
      <c r="A41" s="14"/>
      <c r="B41" s="14"/>
      <c r="C41" s="14"/>
      <c r="D41" s="14"/>
      <c r="E41" s="14"/>
      <c r="F41" s="14"/>
      <c r="G41" s="14"/>
      <c r="H41" s="14"/>
      <c r="I41" s="14"/>
      <c r="J41" s="14"/>
      <c r="K41" s="14"/>
      <c r="L41" s="14"/>
      <c r="M41" s="14"/>
      <c r="N41" s="14"/>
      <c r="O41" s="14"/>
      <c r="P41" s="14"/>
      <c r="Q41" s="14"/>
      <c r="R41" s="14"/>
      <c r="S41" s="14"/>
      <c r="T41" s="14"/>
      <c r="U41" s="14"/>
      <c r="V41" s="14"/>
      <c r="W41" s="14"/>
      <c r="X41" s="14"/>
    </row>
    <row r="42" spans="1:24">
      <c r="A42" s="14"/>
      <c r="B42" s="14"/>
      <c r="C42" s="14"/>
      <c r="D42" s="14"/>
      <c r="E42" s="14"/>
      <c r="F42" s="14"/>
      <c r="G42" s="14"/>
      <c r="H42" s="14"/>
      <c r="I42" s="14"/>
      <c r="J42" s="14"/>
      <c r="K42" s="14"/>
      <c r="L42" s="14"/>
      <c r="M42" s="14"/>
      <c r="N42" s="14"/>
      <c r="O42" s="14"/>
      <c r="P42" s="14"/>
      <c r="Q42" s="14"/>
      <c r="R42" s="14"/>
      <c r="S42" s="14"/>
      <c r="T42" s="14"/>
      <c r="U42" s="14"/>
      <c r="V42" s="14"/>
      <c r="W42" s="14"/>
      <c r="X42" s="14"/>
    </row>
    <row r="43" spans="1:24">
      <c r="A43" s="14"/>
      <c r="B43" s="14"/>
      <c r="C43" s="14"/>
      <c r="D43" s="14"/>
      <c r="E43" s="14"/>
      <c r="F43" s="14"/>
      <c r="G43" s="14"/>
      <c r="H43" s="14"/>
      <c r="I43" s="14"/>
      <c r="J43" s="14"/>
      <c r="K43" s="14"/>
      <c r="L43" s="14"/>
      <c r="M43" s="14"/>
      <c r="N43" s="14"/>
      <c r="O43" s="14"/>
      <c r="P43" s="14"/>
      <c r="Q43" s="14"/>
      <c r="R43" s="14"/>
      <c r="S43" s="14"/>
      <c r="T43" s="14"/>
      <c r="U43" s="14"/>
      <c r="V43" s="14"/>
      <c r="W43" s="14"/>
      <c r="X43" s="14"/>
    </row>
    <row r="44" spans="1:24">
      <c r="A44" s="14"/>
      <c r="B44" s="14"/>
      <c r="C44" s="14"/>
      <c r="D44" s="14"/>
      <c r="E44" s="14"/>
      <c r="F44" s="14"/>
      <c r="G44" s="14"/>
      <c r="H44" s="14"/>
      <c r="I44" s="14"/>
      <c r="J44" s="14"/>
      <c r="K44" s="14"/>
      <c r="L44" s="14"/>
      <c r="M44" s="14"/>
      <c r="N44" s="14"/>
      <c r="O44" s="14"/>
      <c r="P44" s="14"/>
      <c r="Q44" s="14"/>
      <c r="R44" s="14"/>
      <c r="S44" s="14"/>
      <c r="T44" s="14"/>
      <c r="U44" s="14"/>
      <c r="V44" s="14"/>
      <c r="W44" s="14"/>
      <c r="X44" s="14"/>
    </row>
    <row r="45" spans="1:24">
      <c r="A45" s="14"/>
      <c r="B45" s="14"/>
      <c r="C45" s="14"/>
      <c r="D45" s="14"/>
      <c r="E45" s="14"/>
      <c r="F45" s="14"/>
      <c r="G45" s="14"/>
      <c r="H45" s="14"/>
      <c r="I45" s="14"/>
      <c r="J45" s="14"/>
      <c r="K45" s="14"/>
      <c r="L45" s="14"/>
      <c r="M45" s="14"/>
      <c r="N45" s="14"/>
      <c r="O45" s="14"/>
      <c r="P45" s="14"/>
      <c r="Q45" s="14"/>
      <c r="R45" s="14"/>
      <c r="S45" s="14"/>
      <c r="T45" s="14"/>
      <c r="U45" s="14"/>
      <c r="V45" s="14"/>
      <c r="W45" s="14"/>
      <c r="X45" s="14"/>
    </row>
    <row r="46" spans="1:24">
      <c r="A46" s="14"/>
      <c r="B46" s="14"/>
      <c r="C46" s="14"/>
      <c r="D46" s="14"/>
      <c r="E46" s="14"/>
      <c r="F46" s="14"/>
      <c r="G46" s="14"/>
      <c r="H46" s="14"/>
      <c r="I46" s="14"/>
      <c r="J46" s="14"/>
      <c r="K46" s="14"/>
      <c r="L46" s="14"/>
      <c r="M46" s="14"/>
      <c r="N46" s="14"/>
      <c r="O46" s="14"/>
      <c r="P46" s="14"/>
      <c r="Q46" s="14"/>
      <c r="R46" s="14"/>
      <c r="S46" s="14"/>
      <c r="T46" s="14"/>
      <c r="U46" s="14"/>
      <c r="V46" s="14"/>
      <c r="W46" s="14"/>
      <c r="X46"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T2708"/>
  <sheetViews>
    <sheetView workbookViewId="0"/>
  </sheetViews>
  <sheetFormatPr defaultColWidth="19" defaultRowHeight="13.8"/>
  <cols>
    <col min="10" max="10" width="19" style="9"/>
    <col min="19" max="19" width="19" style="9"/>
  </cols>
  <sheetData>
    <row r="1" spans="1:20" ht="21.6" customHeight="1">
      <c r="A1" s="1" t="s">
        <v>53</v>
      </c>
      <c r="B1" s="1" t="s">
        <v>54</v>
      </c>
      <c r="C1" s="1" t="s">
        <v>69</v>
      </c>
      <c r="D1" s="1" t="s">
        <v>68</v>
      </c>
      <c r="E1" s="1" t="s">
        <v>70</v>
      </c>
      <c r="F1" s="1" t="s">
        <v>71</v>
      </c>
      <c r="G1" s="1" t="s">
        <v>55</v>
      </c>
      <c r="H1" s="1" t="s">
        <v>56</v>
      </c>
      <c r="I1" s="1" t="s">
        <v>57</v>
      </c>
      <c r="J1" s="1" t="s">
        <v>58</v>
      </c>
      <c r="K1" s="1" t="s">
        <v>59</v>
      </c>
      <c r="L1" s="1" t="s">
        <v>60</v>
      </c>
      <c r="M1" s="1" t="s">
        <v>61</v>
      </c>
      <c r="N1" s="1" t="s">
        <v>62</v>
      </c>
      <c r="O1" s="1" t="s">
        <v>63</v>
      </c>
      <c r="P1" s="1" t="s">
        <v>64</v>
      </c>
      <c r="Q1" s="1" t="s">
        <v>65</v>
      </c>
      <c r="R1" s="1" t="s">
        <v>66</v>
      </c>
      <c r="S1" s="1" t="s">
        <v>67</v>
      </c>
      <c r="T1" s="1" t="s">
        <v>94</v>
      </c>
    </row>
    <row r="2" spans="1:20" ht="15">
      <c r="A2" s="2">
        <v>3392</v>
      </c>
      <c r="B2" s="3">
        <v>46023</v>
      </c>
      <c r="C2" s="10">
        <f>YEAR(SalesDataTable[[#This Row],[Order Date]])</f>
        <v>2026</v>
      </c>
      <c r="D2" s="10" t="str">
        <f>"Q"&amp;ROUNDUP(MONTH(SalesDataTable[[#This Row],[Order Date]])/3,0)</f>
        <v>Q1</v>
      </c>
      <c r="E2" s="10">
        <f>MONTH(SalesDataTable[[#This Row],[Order Date]])</f>
        <v>1</v>
      </c>
      <c r="F2" s="10" t="str">
        <f>TEXT(SalesDataTable[[#This Row],[Order Date]],"mmm")</f>
        <v>Jan</v>
      </c>
      <c r="G2" s="4" t="s">
        <v>0</v>
      </c>
      <c r="H2" s="4" t="s">
        <v>1</v>
      </c>
      <c r="I2" s="4" t="s">
        <v>2</v>
      </c>
      <c r="J2" s="4" t="s">
        <v>3</v>
      </c>
      <c r="K2" s="4" t="s">
        <v>4</v>
      </c>
      <c r="L2" s="4" t="s">
        <v>5</v>
      </c>
      <c r="M2" s="8">
        <v>2</v>
      </c>
      <c r="N2" s="5">
        <v>82.06</v>
      </c>
      <c r="O2" s="6">
        <v>0</v>
      </c>
      <c r="P2" s="5">
        <v>42.94</v>
      </c>
      <c r="Q2" s="5">
        <f t="shared" ref="Q2:Q65" si="0">M2*N2*(1-O2)</f>
        <v>164.12</v>
      </c>
      <c r="R2" s="5">
        <f t="shared" ref="R2:R65" si="1">M2*P2</f>
        <v>85.88</v>
      </c>
      <c r="S2" s="5">
        <f t="shared" ref="S2:S65" si="2">Q2-R2</f>
        <v>78.240000000000009</v>
      </c>
      <c r="T2" s="7"/>
    </row>
    <row r="3" spans="1:20" ht="15">
      <c r="A3" s="2">
        <v>4836</v>
      </c>
      <c r="B3" s="3">
        <v>46024</v>
      </c>
      <c r="C3" s="10">
        <f>YEAR(SalesDataTable[[#This Row],[Order Date]])</f>
        <v>2026</v>
      </c>
      <c r="D3" s="10" t="str">
        <f>"Q"&amp;ROUNDUP(MONTH(SalesDataTable[[#This Row],[Order Date]])/3,0)</f>
        <v>Q1</v>
      </c>
      <c r="E3" s="10">
        <f>MONTH(SalesDataTable[[#This Row],[Order Date]])</f>
        <v>1</v>
      </c>
      <c r="F3" s="10" t="str">
        <f>TEXT(SalesDataTable[[#This Row],[Order Date]],"mmm")</f>
        <v>Jan</v>
      </c>
      <c r="G3" s="4" t="s">
        <v>6</v>
      </c>
      <c r="H3" s="4" t="s">
        <v>7</v>
      </c>
      <c r="I3" s="4" t="s">
        <v>8</v>
      </c>
      <c r="J3" s="4" t="s">
        <v>3</v>
      </c>
      <c r="K3" s="4" t="s">
        <v>9</v>
      </c>
      <c r="L3" s="4" t="s">
        <v>10</v>
      </c>
      <c r="M3" s="8">
        <v>4</v>
      </c>
      <c r="N3" s="5">
        <v>94.18</v>
      </c>
      <c r="O3" s="6">
        <v>0.15</v>
      </c>
      <c r="P3" s="5">
        <v>45.03</v>
      </c>
      <c r="Q3" s="5">
        <f t="shared" si="0"/>
        <v>320.21199999999999</v>
      </c>
      <c r="R3" s="5">
        <f t="shared" si="1"/>
        <v>180.12</v>
      </c>
      <c r="S3" s="5">
        <f t="shared" si="2"/>
        <v>140.09199999999998</v>
      </c>
      <c r="T3" s="7"/>
    </row>
    <row r="4" spans="1:20" ht="15">
      <c r="A4" s="2">
        <v>163</v>
      </c>
      <c r="B4" s="3">
        <v>46025</v>
      </c>
      <c r="C4" s="10">
        <f>YEAR(SalesDataTable[[#This Row],[Order Date]])</f>
        <v>2026</v>
      </c>
      <c r="D4" s="10" t="str">
        <f>"Q"&amp;ROUNDUP(MONTH(SalesDataTable[[#This Row],[Order Date]])/3,0)</f>
        <v>Q1</v>
      </c>
      <c r="E4" s="10">
        <f>MONTH(SalesDataTable[[#This Row],[Order Date]])</f>
        <v>1</v>
      </c>
      <c r="F4" s="10" t="str">
        <f>TEXT(SalesDataTable[[#This Row],[Order Date]],"mmm")</f>
        <v>Jan</v>
      </c>
      <c r="G4" s="4" t="s">
        <v>11</v>
      </c>
      <c r="H4" s="4" t="s">
        <v>12</v>
      </c>
      <c r="I4" s="4" t="s">
        <v>2</v>
      </c>
      <c r="J4" s="4" t="s">
        <v>13</v>
      </c>
      <c r="K4" s="4" t="s">
        <v>14</v>
      </c>
      <c r="L4" s="4" t="s">
        <v>15</v>
      </c>
      <c r="M4" s="8">
        <v>2</v>
      </c>
      <c r="N4" s="5">
        <v>36.72</v>
      </c>
      <c r="O4" s="6">
        <v>0.05</v>
      </c>
      <c r="P4" s="5">
        <v>13.76</v>
      </c>
      <c r="Q4" s="5">
        <f t="shared" si="0"/>
        <v>69.768000000000001</v>
      </c>
      <c r="R4" s="5">
        <f t="shared" si="1"/>
        <v>27.52</v>
      </c>
      <c r="S4" s="5">
        <f t="shared" si="2"/>
        <v>42.248000000000005</v>
      </c>
      <c r="T4" s="7"/>
    </row>
    <row r="5" spans="1:20" ht="15">
      <c r="A5" s="2">
        <v>542</v>
      </c>
      <c r="B5" s="3">
        <v>46025</v>
      </c>
      <c r="C5" s="10">
        <f>YEAR(SalesDataTable[[#This Row],[Order Date]])</f>
        <v>2026</v>
      </c>
      <c r="D5" s="10" t="str">
        <f>"Q"&amp;ROUNDUP(MONTH(SalesDataTable[[#This Row],[Order Date]])/3,0)</f>
        <v>Q1</v>
      </c>
      <c r="E5" s="10">
        <f>MONTH(SalesDataTable[[#This Row],[Order Date]])</f>
        <v>1</v>
      </c>
      <c r="F5" s="10" t="str">
        <f>TEXT(SalesDataTable[[#This Row],[Order Date]],"mmm")</f>
        <v>Jan</v>
      </c>
      <c r="G5" s="4" t="s">
        <v>0</v>
      </c>
      <c r="H5" s="4" t="s">
        <v>1</v>
      </c>
      <c r="I5" s="4" t="s">
        <v>8</v>
      </c>
      <c r="J5" s="4" t="s">
        <v>16</v>
      </c>
      <c r="K5" s="4" t="s">
        <v>9</v>
      </c>
      <c r="L5" s="4" t="s">
        <v>17</v>
      </c>
      <c r="M5" s="8">
        <v>4</v>
      </c>
      <c r="N5" s="5">
        <v>143.66999999999999</v>
      </c>
      <c r="O5" s="6">
        <v>0.1</v>
      </c>
      <c r="P5" s="5">
        <v>81.22</v>
      </c>
      <c r="Q5" s="5">
        <f t="shared" si="0"/>
        <v>517.21199999999999</v>
      </c>
      <c r="R5" s="5">
        <f t="shared" si="1"/>
        <v>324.88</v>
      </c>
      <c r="S5" s="5">
        <f t="shared" si="2"/>
        <v>192.33199999999999</v>
      </c>
      <c r="T5" s="7"/>
    </row>
    <row r="6" spans="1:20" ht="15">
      <c r="A6" s="2">
        <v>2002</v>
      </c>
      <c r="B6" s="3">
        <v>46025</v>
      </c>
      <c r="C6" s="10">
        <f>YEAR(SalesDataTable[[#This Row],[Order Date]])</f>
        <v>2026</v>
      </c>
      <c r="D6" s="10" t="str">
        <f>"Q"&amp;ROUNDUP(MONTH(SalesDataTable[[#This Row],[Order Date]])/3,0)</f>
        <v>Q1</v>
      </c>
      <c r="E6" s="10">
        <f>MONTH(SalesDataTable[[#This Row],[Order Date]])</f>
        <v>1</v>
      </c>
      <c r="F6" s="10" t="str">
        <f>TEXT(SalesDataTable[[#This Row],[Order Date]],"mmm")</f>
        <v>Jan</v>
      </c>
      <c r="G6" s="4" t="s">
        <v>0</v>
      </c>
      <c r="H6" s="4" t="s">
        <v>1</v>
      </c>
      <c r="I6" s="4" t="s">
        <v>8</v>
      </c>
      <c r="J6" s="4" t="s">
        <v>16</v>
      </c>
      <c r="K6" s="4" t="s">
        <v>14</v>
      </c>
      <c r="L6" s="4" t="s">
        <v>15</v>
      </c>
      <c r="M6" s="8">
        <v>3</v>
      </c>
      <c r="N6" s="5">
        <v>36.53</v>
      </c>
      <c r="O6" s="6">
        <v>0.15</v>
      </c>
      <c r="P6" s="5">
        <v>13.67</v>
      </c>
      <c r="Q6" s="5">
        <f t="shared" si="0"/>
        <v>93.151499999999999</v>
      </c>
      <c r="R6" s="5">
        <f t="shared" si="1"/>
        <v>41.01</v>
      </c>
      <c r="S6" s="5">
        <f t="shared" si="2"/>
        <v>52.141500000000001</v>
      </c>
      <c r="T6" s="7"/>
    </row>
    <row r="7" spans="1:20" ht="15">
      <c r="A7" s="2">
        <v>2005</v>
      </c>
      <c r="B7" s="3">
        <v>46025</v>
      </c>
      <c r="C7" s="10">
        <f>YEAR(SalesDataTable[[#This Row],[Order Date]])</f>
        <v>2026</v>
      </c>
      <c r="D7" s="10" t="str">
        <f>"Q"&amp;ROUNDUP(MONTH(SalesDataTable[[#This Row],[Order Date]])/3,0)</f>
        <v>Q1</v>
      </c>
      <c r="E7" s="10">
        <f>MONTH(SalesDataTable[[#This Row],[Order Date]])</f>
        <v>1</v>
      </c>
      <c r="F7" s="10" t="str">
        <f>TEXT(SalesDataTable[[#This Row],[Order Date]],"mmm")</f>
        <v>Jan</v>
      </c>
      <c r="G7" s="4" t="s">
        <v>11</v>
      </c>
      <c r="H7" s="4" t="s">
        <v>18</v>
      </c>
      <c r="I7" s="4" t="s">
        <v>19</v>
      </c>
      <c r="J7" s="4" t="s">
        <v>13</v>
      </c>
      <c r="K7" s="4" t="s">
        <v>14</v>
      </c>
      <c r="L7" s="4" t="s">
        <v>15</v>
      </c>
      <c r="M7" s="8">
        <v>1</v>
      </c>
      <c r="N7" s="5">
        <v>35.340000000000003</v>
      </c>
      <c r="O7" s="6">
        <v>0</v>
      </c>
      <c r="P7" s="5">
        <v>13.37</v>
      </c>
      <c r="Q7" s="5">
        <f t="shared" si="0"/>
        <v>35.340000000000003</v>
      </c>
      <c r="R7" s="5">
        <f t="shared" si="1"/>
        <v>13.37</v>
      </c>
      <c r="S7" s="5">
        <f t="shared" si="2"/>
        <v>21.970000000000006</v>
      </c>
      <c r="T7" s="7"/>
    </row>
    <row r="8" spans="1:20" ht="15">
      <c r="A8" s="2">
        <v>2937</v>
      </c>
      <c r="B8" s="3">
        <v>46025</v>
      </c>
      <c r="C8" s="10">
        <f>YEAR(SalesDataTable[[#This Row],[Order Date]])</f>
        <v>2026</v>
      </c>
      <c r="D8" s="10" t="str">
        <f>"Q"&amp;ROUNDUP(MONTH(SalesDataTable[[#This Row],[Order Date]])/3,0)</f>
        <v>Q1</v>
      </c>
      <c r="E8" s="10">
        <f>MONTH(SalesDataTable[[#This Row],[Order Date]])</f>
        <v>1</v>
      </c>
      <c r="F8" s="10" t="str">
        <f>TEXT(SalesDataTable[[#This Row],[Order Date]],"mmm")</f>
        <v>Jan</v>
      </c>
      <c r="G8" s="4" t="s">
        <v>20</v>
      </c>
      <c r="H8" s="4" t="s">
        <v>21</v>
      </c>
      <c r="I8" s="4" t="s">
        <v>8</v>
      </c>
      <c r="J8" s="4" t="s">
        <v>3</v>
      </c>
      <c r="K8" s="4" t="s">
        <v>4</v>
      </c>
      <c r="L8" s="4" t="s">
        <v>22</v>
      </c>
      <c r="M8" s="8">
        <v>8</v>
      </c>
      <c r="N8" s="5">
        <v>49.6</v>
      </c>
      <c r="O8" s="6">
        <v>0.1</v>
      </c>
      <c r="P8" s="5">
        <v>23.05</v>
      </c>
      <c r="Q8" s="5">
        <f t="shared" si="0"/>
        <v>357.12</v>
      </c>
      <c r="R8" s="5">
        <f t="shared" si="1"/>
        <v>184.4</v>
      </c>
      <c r="S8" s="5">
        <f t="shared" si="2"/>
        <v>172.72</v>
      </c>
      <c r="T8" s="7"/>
    </row>
    <row r="9" spans="1:20" ht="15">
      <c r="A9" s="2">
        <v>3326</v>
      </c>
      <c r="B9" s="3">
        <v>46025</v>
      </c>
      <c r="C9" s="10">
        <f>YEAR(SalesDataTable[[#This Row],[Order Date]])</f>
        <v>2026</v>
      </c>
      <c r="D9" s="10" t="str">
        <f>"Q"&amp;ROUNDUP(MONTH(SalesDataTable[[#This Row],[Order Date]])/3,0)</f>
        <v>Q1</v>
      </c>
      <c r="E9" s="10">
        <f>MONTH(SalesDataTable[[#This Row],[Order Date]])</f>
        <v>1</v>
      </c>
      <c r="F9" s="10" t="str">
        <f>TEXT(SalesDataTable[[#This Row],[Order Date]],"mmm")</f>
        <v>Jan</v>
      </c>
      <c r="G9" s="4" t="s">
        <v>0</v>
      </c>
      <c r="H9" s="4" t="s">
        <v>1</v>
      </c>
      <c r="I9" s="4" t="s">
        <v>19</v>
      </c>
      <c r="J9" s="4" t="s">
        <v>13</v>
      </c>
      <c r="K9" s="4" t="s">
        <v>23</v>
      </c>
      <c r="L9" s="4" t="s">
        <v>24</v>
      </c>
      <c r="M9" s="8">
        <v>2</v>
      </c>
      <c r="N9" s="5">
        <v>347.51</v>
      </c>
      <c r="O9" s="6">
        <v>0</v>
      </c>
      <c r="P9" s="5">
        <v>190.16</v>
      </c>
      <c r="Q9" s="5">
        <f t="shared" si="0"/>
        <v>695.02</v>
      </c>
      <c r="R9" s="5">
        <f t="shared" si="1"/>
        <v>380.32</v>
      </c>
      <c r="S9" s="5">
        <f t="shared" si="2"/>
        <v>314.7</v>
      </c>
      <c r="T9" s="7"/>
    </row>
    <row r="10" spans="1:20" ht="15">
      <c r="A10" s="2">
        <v>3863</v>
      </c>
      <c r="B10" s="3">
        <v>46025</v>
      </c>
      <c r="C10" s="10">
        <f>YEAR(SalesDataTable[[#This Row],[Order Date]])</f>
        <v>2026</v>
      </c>
      <c r="D10" s="10" t="str">
        <f>"Q"&amp;ROUNDUP(MONTH(SalesDataTable[[#This Row],[Order Date]])/3,0)</f>
        <v>Q1</v>
      </c>
      <c r="E10" s="10">
        <f>MONTH(SalesDataTable[[#This Row],[Order Date]])</f>
        <v>1</v>
      </c>
      <c r="F10" s="10" t="str">
        <f>TEXT(SalesDataTable[[#This Row],[Order Date]],"mmm")</f>
        <v>Jan</v>
      </c>
      <c r="G10" s="4" t="s">
        <v>11</v>
      </c>
      <c r="H10" s="4" t="s">
        <v>25</v>
      </c>
      <c r="I10" s="4" t="s">
        <v>8</v>
      </c>
      <c r="J10" s="4" t="s">
        <v>3</v>
      </c>
      <c r="K10" s="4" t="s">
        <v>4</v>
      </c>
      <c r="L10" s="4" t="s">
        <v>26</v>
      </c>
      <c r="M10" s="8">
        <v>12</v>
      </c>
      <c r="N10" s="5">
        <v>41.22</v>
      </c>
      <c r="O10" s="6">
        <v>0.1</v>
      </c>
      <c r="P10" s="5">
        <v>16.64</v>
      </c>
      <c r="Q10" s="5">
        <f t="shared" si="0"/>
        <v>445.17599999999999</v>
      </c>
      <c r="R10" s="5">
        <f t="shared" si="1"/>
        <v>199.68</v>
      </c>
      <c r="S10" s="5">
        <f t="shared" si="2"/>
        <v>245.49599999999998</v>
      </c>
      <c r="T10" s="7"/>
    </row>
    <row r="11" spans="1:20" ht="15">
      <c r="A11" s="2">
        <v>4910</v>
      </c>
      <c r="B11" s="3">
        <v>46025</v>
      </c>
      <c r="C11" s="10">
        <f>YEAR(SalesDataTable[[#This Row],[Order Date]])</f>
        <v>2026</v>
      </c>
      <c r="D11" s="10" t="str">
        <f>"Q"&amp;ROUNDUP(MONTH(SalesDataTable[[#This Row],[Order Date]])/3,0)</f>
        <v>Q1</v>
      </c>
      <c r="E11" s="10">
        <f>MONTH(SalesDataTable[[#This Row],[Order Date]])</f>
        <v>1</v>
      </c>
      <c r="F11" s="10" t="str">
        <f>TEXT(SalesDataTable[[#This Row],[Order Date]],"mmm")</f>
        <v>Jan</v>
      </c>
      <c r="G11" s="4" t="s">
        <v>11</v>
      </c>
      <c r="H11" s="4" t="s">
        <v>18</v>
      </c>
      <c r="I11" s="4" t="s">
        <v>19</v>
      </c>
      <c r="J11" s="4" t="s">
        <v>16</v>
      </c>
      <c r="K11" s="4" t="s">
        <v>23</v>
      </c>
      <c r="L11" s="4" t="s">
        <v>24</v>
      </c>
      <c r="M11" s="8">
        <v>1</v>
      </c>
      <c r="N11" s="5">
        <v>332.18</v>
      </c>
      <c r="O11" s="6">
        <v>0</v>
      </c>
      <c r="P11" s="5">
        <v>195.33</v>
      </c>
      <c r="Q11" s="5">
        <f t="shared" si="0"/>
        <v>332.18</v>
      </c>
      <c r="R11" s="5">
        <f t="shared" si="1"/>
        <v>195.33</v>
      </c>
      <c r="S11" s="5">
        <f t="shared" si="2"/>
        <v>136.85</v>
      </c>
      <c r="T11" s="7"/>
    </row>
    <row r="12" spans="1:20" ht="15">
      <c r="A12" s="2">
        <v>5188</v>
      </c>
      <c r="B12" s="3">
        <v>46025</v>
      </c>
      <c r="C12" s="10">
        <f>YEAR(SalesDataTable[[#This Row],[Order Date]])</f>
        <v>2026</v>
      </c>
      <c r="D12" s="10" t="str">
        <f>"Q"&amp;ROUNDUP(MONTH(SalesDataTable[[#This Row],[Order Date]])/3,0)</f>
        <v>Q1</v>
      </c>
      <c r="E12" s="10">
        <f>MONTH(SalesDataTable[[#This Row],[Order Date]])</f>
        <v>1</v>
      </c>
      <c r="F12" s="10" t="str">
        <f>TEXT(SalesDataTable[[#This Row],[Order Date]],"mmm")</f>
        <v>Jan</v>
      </c>
      <c r="G12" s="4" t="s">
        <v>6</v>
      </c>
      <c r="H12" s="4" t="s">
        <v>27</v>
      </c>
      <c r="I12" s="4" t="s">
        <v>28</v>
      </c>
      <c r="J12" s="4" t="s">
        <v>3</v>
      </c>
      <c r="K12" s="4" t="s">
        <v>4</v>
      </c>
      <c r="L12" s="4" t="s">
        <v>22</v>
      </c>
      <c r="M12" s="8">
        <v>1</v>
      </c>
      <c r="N12" s="5">
        <v>49.71</v>
      </c>
      <c r="O12" s="6">
        <v>0</v>
      </c>
      <c r="P12" s="5">
        <v>23.15</v>
      </c>
      <c r="Q12" s="5">
        <f t="shared" si="0"/>
        <v>49.71</v>
      </c>
      <c r="R12" s="5">
        <f t="shared" si="1"/>
        <v>23.15</v>
      </c>
      <c r="S12" s="5">
        <f t="shared" si="2"/>
        <v>26.560000000000002</v>
      </c>
      <c r="T12" s="7"/>
    </row>
    <row r="13" spans="1:20" ht="15">
      <c r="A13" s="2">
        <v>845</v>
      </c>
      <c r="B13" s="3">
        <v>46026</v>
      </c>
      <c r="C13" s="10">
        <f>YEAR(SalesDataTable[[#This Row],[Order Date]])</f>
        <v>2026</v>
      </c>
      <c r="D13" s="10" t="str">
        <f>"Q"&amp;ROUNDUP(MONTH(SalesDataTable[[#This Row],[Order Date]])/3,0)</f>
        <v>Q1</v>
      </c>
      <c r="E13" s="10">
        <f>MONTH(SalesDataTable[[#This Row],[Order Date]])</f>
        <v>1</v>
      </c>
      <c r="F13" s="10" t="str">
        <f>TEXT(SalesDataTable[[#This Row],[Order Date]],"mmm")</f>
        <v>Jan</v>
      </c>
      <c r="G13" s="4" t="s">
        <v>11</v>
      </c>
      <c r="H13" s="4" t="s">
        <v>18</v>
      </c>
      <c r="I13" s="4" t="s">
        <v>2</v>
      </c>
      <c r="J13" s="4" t="s">
        <v>13</v>
      </c>
      <c r="K13" s="4" t="s">
        <v>23</v>
      </c>
      <c r="L13" s="4" t="s">
        <v>29</v>
      </c>
      <c r="M13" s="8">
        <v>2</v>
      </c>
      <c r="N13" s="5">
        <v>194.35</v>
      </c>
      <c r="O13" s="6">
        <v>0</v>
      </c>
      <c r="P13" s="5">
        <v>104.22</v>
      </c>
      <c r="Q13" s="5">
        <f t="shared" si="0"/>
        <v>388.7</v>
      </c>
      <c r="R13" s="5">
        <f t="shared" si="1"/>
        <v>208.44</v>
      </c>
      <c r="S13" s="5">
        <f t="shared" si="2"/>
        <v>180.26</v>
      </c>
      <c r="T13" s="7"/>
    </row>
    <row r="14" spans="1:20" ht="15">
      <c r="A14" s="2">
        <v>1077</v>
      </c>
      <c r="B14" s="3">
        <v>46026</v>
      </c>
      <c r="C14" s="10">
        <f>YEAR(SalesDataTable[[#This Row],[Order Date]])</f>
        <v>2026</v>
      </c>
      <c r="D14" s="10" t="str">
        <f>"Q"&amp;ROUNDUP(MONTH(SalesDataTable[[#This Row],[Order Date]])/3,0)</f>
        <v>Q1</v>
      </c>
      <c r="E14" s="10">
        <f>MONTH(SalesDataTable[[#This Row],[Order Date]])</f>
        <v>1</v>
      </c>
      <c r="F14" s="10" t="str">
        <f>TEXT(SalesDataTable[[#This Row],[Order Date]],"mmm")</f>
        <v>Jan</v>
      </c>
      <c r="G14" s="4" t="s">
        <v>6</v>
      </c>
      <c r="H14" s="4" t="s">
        <v>27</v>
      </c>
      <c r="I14" s="4" t="s">
        <v>2</v>
      </c>
      <c r="J14" s="4" t="s">
        <v>13</v>
      </c>
      <c r="K14" s="4" t="s">
        <v>4</v>
      </c>
      <c r="L14" s="4" t="s">
        <v>30</v>
      </c>
      <c r="M14" s="8">
        <v>3</v>
      </c>
      <c r="N14" s="5">
        <v>102.12</v>
      </c>
      <c r="O14" s="6">
        <v>0.1</v>
      </c>
      <c r="P14" s="5">
        <v>51.28</v>
      </c>
      <c r="Q14" s="5">
        <f t="shared" si="0"/>
        <v>275.72400000000005</v>
      </c>
      <c r="R14" s="5">
        <f t="shared" si="1"/>
        <v>153.84</v>
      </c>
      <c r="S14" s="5">
        <f t="shared" si="2"/>
        <v>121.88400000000004</v>
      </c>
      <c r="T14" s="7"/>
    </row>
    <row r="15" spans="1:20" ht="15">
      <c r="A15" s="2">
        <v>1237</v>
      </c>
      <c r="B15" s="3">
        <v>46026</v>
      </c>
      <c r="C15" s="10">
        <f>YEAR(SalesDataTable[[#This Row],[Order Date]])</f>
        <v>2026</v>
      </c>
      <c r="D15" s="10" t="str">
        <f>"Q"&amp;ROUNDUP(MONTH(SalesDataTable[[#This Row],[Order Date]])/3,0)</f>
        <v>Q1</v>
      </c>
      <c r="E15" s="10">
        <f>MONTH(SalesDataTable[[#This Row],[Order Date]])</f>
        <v>1</v>
      </c>
      <c r="F15" s="10" t="str">
        <f>TEXT(SalesDataTable[[#This Row],[Order Date]],"mmm")</f>
        <v>Jan</v>
      </c>
      <c r="G15" s="4" t="s">
        <v>20</v>
      </c>
      <c r="H15" s="4" t="s">
        <v>31</v>
      </c>
      <c r="I15" s="4" t="s">
        <v>19</v>
      </c>
      <c r="J15" s="4" t="s">
        <v>16</v>
      </c>
      <c r="K15" s="4" t="s">
        <v>14</v>
      </c>
      <c r="L15" s="4" t="s">
        <v>32</v>
      </c>
      <c r="M15" s="8">
        <v>1</v>
      </c>
      <c r="N15" s="5">
        <v>46.99</v>
      </c>
      <c r="O15" s="6">
        <v>0.05</v>
      </c>
      <c r="P15" s="5">
        <v>18.11</v>
      </c>
      <c r="Q15" s="5">
        <f t="shared" si="0"/>
        <v>44.640500000000003</v>
      </c>
      <c r="R15" s="5">
        <f t="shared" si="1"/>
        <v>18.11</v>
      </c>
      <c r="S15" s="5">
        <f t="shared" si="2"/>
        <v>26.530500000000004</v>
      </c>
      <c r="T15" s="7"/>
    </row>
    <row r="16" spans="1:20" ht="15">
      <c r="A16" s="2">
        <v>1908</v>
      </c>
      <c r="B16" s="3">
        <v>46026</v>
      </c>
      <c r="C16" s="10">
        <f>YEAR(SalesDataTable[[#This Row],[Order Date]])</f>
        <v>2026</v>
      </c>
      <c r="D16" s="10" t="str">
        <f>"Q"&amp;ROUNDUP(MONTH(SalesDataTable[[#This Row],[Order Date]])/3,0)</f>
        <v>Q1</v>
      </c>
      <c r="E16" s="10">
        <f>MONTH(SalesDataTable[[#This Row],[Order Date]])</f>
        <v>1</v>
      </c>
      <c r="F16" s="10" t="str">
        <f>TEXT(SalesDataTable[[#This Row],[Order Date]],"mmm")</f>
        <v>Jan</v>
      </c>
      <c r="G16" s="4" t="s">
        <v>20</v>
      </c>
      <c r="H16" s="4" t="s">
        <v>33</v>
      </c>
      <c r="I16" s="4" t="s">
        <v>2</v>
      </c>
      <c r="J16" s="4" t="s">
        <v>13</v>
      </c>
      <c r="K16" s="4" t="s">
        <v>34</v>
      </c>
      <c r="L16" s="4" t="s">
        <v>35</v>
      </c>
      <c r="M16" s="8">
        <v>1</v>
      </c>
      <c r="N16" s="5">
        <v>40</v>
      </c>
      <c r="O16" s="6">
        <v>0</v>
      </c>
      <c r="P16" s="5">
        <v>15.04</v>
      </c>
      <c r="Q16" s="5">
        <f t="shared" si="0"/>
        <v>40</v>
      </c>
      <c r="R16" s="5">
        <f t="shared" si="1"/>
        <v>15.04</v>
      </c>
      <c r="S16" s="5">
        <f t="shared" si="2"/>
        <v>24.96</v>
      </c>
      <c r="T16" s="7"/>
    </row>
    <row r="17" spans="1:20" ht="15">
      <c r="A17" s="2">
        <v>2245</v>
      </c>
      <c r="B17" s="3">
        <v>46026</v>
      </c>
      <c r="C17" s="10">
        <f>YEAR(SalesDataTable[[#This Row],[Order Date]])</f>
        <v>2026</v>
      </c>
      <c r="D17" s="10" t="str">
        <f>"Q"&amp;ROUNDUP(MONTH(SalesDataTable[[#This Row],[Order Date]])/3,0)</f>
        <v>Q1</v>
      </c>
      <c r="E17" s="10">
        <f>MONTH(SalesDataTable[[#This Row],[Order Date]])</f>
        <v>1</v>
      </c>
      <c r="F17" s="10" t="str">
        <f>TEXT(SalesDataTable[[#This Row],[Order Date]],"mmm")</f>
        <v>Jan</v>
      </c>
      <c r="G17" s="4" t="s">
        <v>0</v>
      </c>
      <c r="H17" s="4" t="s">
        <v>36</v>
      </c>
      <c r="I17" s="4" t="s">
        <v>2</v>
      </c>
      <c r="J17" s="4" t="s">
        <v>13</v>
      </c>
      <c r="K17" s="4" t="s">
        <v>9</v>
      </c>
      <c r="L17" s="4" t="s">
        <v>37</v>
      </c>
      <c r="M17" s="8">
        <v>1</v>
      </c>
      <c r="N17" s="5">
        <v>153.38999999999999</v>
      </c>
      <c r="O17" s="6">
        <v>0</v>
      </c>
      <c r="P17" s="5">
        <v>78.59</v>
      </c>
      <c r="Q17" s="5">
        <f t="shared" si="0"/>
        <v>153.38999999999999</v>
      </c>
      <c r="R17" s="5">
        <f t="shared" si="1"/>
        <v>78.59</v>
      </c>
      <c r="S17" s="5">
        <f t="shared" si="2"/>
        <v>74.799999999999983</v>
      </c>
      <c r="T17" s="7"/>
    </row>
    <row r="18" spans="1:20" ht="15">
      <c r="A18" s="2">
        <v>2928</v>
      </c>
      <c r="B18" s="3">
        <v>46026</v>
      </c>
      <c r="C18" s="10">
        <f>YEAR(SalesDataTable[[#This Row],[Order Date]])</f>
        <v>2026</v>
      </c>
      <c r="D18" s="10" t="str">
        <f>"Q"&amp;ROUNDUP(MONTH(SalesDataTable[[#This Row],[Order Date]])/3,0)</f>
        <v>Q1</v>
      </c>
      <c r="E18" s="10">
        <f>MONTH(SalesDataTable[[#This Row],[Order Date]])</f>
        <v>1</v>
      </c>
      <c r="F18" s="10" t="str">
        <f>TEXT(SalesDataTable[[#This Row],[Order Date]],"mmm")</f>
        <v>Jan</v>
      </c>
      <c r="G18" s="4" t="s">
        <v>6</v>
      </c>
      <c r="H18" s="4" t="s">
        <v>27</v>
      </c>
      <c r="I18" s="4" t="s">
        <v>2</v>
      </c>
      <c r="J18" s="4" t="s">
        <v>3</v>
      </c>
      <c r="K18" s="4" t="s">
        <v>34</v>
      </c>
      <c r="L18" s="4" t="s">
        <v>38</v>
      </c>
      <c r="M18" s="8">
        <v>2</v>
      </c>
      <c r="N18" s="5">
        <v>124.97</v>
      </c>
      <c r="O18" s="6">
        <v>0.1</v>
      </c>
      <c r="P18" s="5">
        <v>67.36</v>
      </c>
      <c r="Q18" s="5">
        <f t="shared" si="0"/>
        <v>224.946</v>
      </c>
      <c r="R18" s="5">
        <f t="shared" si="1"/>
        <v>134.72</v>
      </c>
      <c r="S18" s="5">
        <f t="shared" si="2"/>
        <v>90.225999999999999</v>
      </c>
      <c r="T18" s="7"/>
    </row>
    <row r="19" spans="1:20" ht="15">
      <c r="A19" s="2">
        <v>4249</v>
      </c>
      <c r="B19" s="3">
        <v>46026</v>
      </c>
      <c r="C19" s="10">
        <f>YEAR(SalesDataTable[[#This Row],[Order Date]])</f>
        <v>2026</v>
      </c>
      <c r="D19" s="10" t="str">
        <f>"Q"&amp;ROUNDUP(MONTH(SalesDataTable[[#This Row],[Order Date]])/3,0)</f>
        <v>Q1</v>
      </c>
      <c r="E19" s="10">
        <f>MONTH(SalesDataTable[[#This Row],[Order Date]])</f>
        <v>1</v>
      </c>
      <c r="F19" s="10" t="str">
        <f>TEXT(SalesDataTable[[#This Row],[Order Date]],"mmm")</f>
        <v>Jan</v>
      </c>
      <c r="G19" s="4" t="s">
        <v>20</v>
      </c>
      <c r="H19" s="4" t="s">
        <v>21</v>
      </c>
      <c r="I19" s="4" t="s">
        <v>28</v>
      </c>
      <c r="J19" s="4" t="s">
        <v>13</v>
      </c>
      <c r="K19" s="4" t="s">
        <v>4</v>
      </c>
      <c r="L19" s="4" t="s">
        <v>30</v>
      </c>
      <c r="M19" s="8">
        <v>2</v>
      </c>
      <c r="N19" s="5">
        <v>100.12</v>
      </c>
      <c r="O19" s="6">
        <v>0.1</v>
      </c>
      <c r="P19" s="5">
        <v>49.67</v>
      </c>
      <c r="Q19" s="5">
        <f t="shared" si="0"/>
        <v>180.21600000000001</v>
      </c>
      <c r="R19" s="5">
        <f t="shared" si="1"/>
        <v>99.34</v>
      </c>
      <c r="S19" s="5">
        <f t="shared" si="2"/>
        <v>80.876000000000005</v>
      </c>
      <c r="T19" s="7"/>
    </row>
    <row r="20" spans="1:20" ht="15">
      <c r="A20" s="2">
        <v>1734</v>
      </c>
      <c r="B20" s="3">
        <v>46027</v>
      </c>
      <c r="C20" s="10">
        <f>YEAR(SalesDataTable[[#This Row],[Order Date]])</f>
        <v>2026</v>
      </c>
      <c r="D20" s="10" t="str">
        <f>"Q"&amp;ROUNDUP(MONTH(SalesDataTable[[#This Row],[Order Date]])/3,0)</f>
        <v>Q1</v>
      </c>
      <c r="E20" s="10">
        <f>MONTH(SalesDataTable[[#This Row],[Order Date]])</f>
        <v>1</v>
      </c>
      <c r="F20" s="10" t="str">
        <f>TEXT(SalesDataTable[[#This Row],[Order Date]],"mmm")</f>
        <v>Jan</v>
      </c>
      <c r="G20" s="4" t="s">
        <v>20</v>
      </c>
      <c r="H20" s="4" t="s">
        <v>33</v>
      </c>
      <c r="I20" s="4" t="s">
        <v>28</v>
      </c>
      <c r="J20" s="4" t="s">
        <v>3</v>
      </c>
      <c r="K20" s="4" t="s">
        <v>34</v>
      </c>
      <c r="L20" s="4" t="s">
        <v>35</v>
      </c>
      <c r="M20" s="8">
        <v>1</v>
      </c>
      <c r="N20" s="5">
        <v>40.6</v>
      </c>
      <c r="O20" s="6">
        <v>0.15</v>
      </c>
      <c r="P20" s="5">
        <v>14.61</v>
      </c>
      <c r="Q20" s="5">
        <f t="shared" si="0"/>
        <v>34.51</v>
      </c>
      <c r="R20" s="5">
        <f t="shared" si="1"/>
        <v>14.61</v>
      </c>
      <c r="S20" s="5">
        <f t="shared" si="2"/>
        <v>19.899999999999999</v>
      </c>
      <c r="T20" s="7"/>
    </row>
    <row r="21" spans="1:20" ht="15">
      <c r="A21" s="2">
        <v>2331</v>
      </c>
      <c r="B21" s="3">
        <v>46027</v>
      </c>
      <c r="C21" s="10">
        <f>YEAR(SalesDataTable[[#This Row],[Order Date]])</f>
        <v>2026</v>
      </c>
      <c r="D21" s="10" t="str">
        <f>"Q"&amp;ROUNDUP(MONTH(SalesDataTable[[#This Row],[Order Date]])/3,0)</f>
        <v>Q1</v>
      </c>
      <c r="E21" s="10">
        <f>MONTH(SalesDataTable[[#This Row],[Order Date]])</f>
        <v>1</v>
      </c>
      <c r="F21" s="10" t="str">
        <f>TEXT(SalesDataTable[[#This Row],[Order Date]],"mmm")</f>
        <v>Jan</v>
      </c>
      <c r="G21" s="4" t="s">
        <v>20</v>
      </c>
      <c r="H21" s="4" t="s">
        <v>33</v>
      </c>
      <c r="I21" s="4" t="s">
        <v>2</v>
      </c>
      <c r="J21" s="4" t="s">
        <v>13</v>
      </c>
      <c r="K21" s="4" t="s">
        <v>4</v>
      </c>
      <c r="L21" s="4" t="s">
        <v>30</v>
      </c>
      <c r="M21" s="8">
        <v>1</v>
      </c>
      <c r="N21" s="5">
        <v>104.23</v>
      </c>
      <c r="O21" s="6">
        <v>0.1</v>
      </c>
      <c r="P21" s="5">
        <v>51.6</v>
      </c>
      <c r="Q21" s="5">
        <f t="shared" si="0"/>
        <v>93.807000000000002</v>
      </c>
      <c r="R21" s="5">
        <f t="shared" si="1"/>
        <v>51.6</v>
      </c>
      <c r="S21" s="5">
        <f t="shared" si="2"/>
        <v>42.207000000000001</v>
      </c>
      <c r="T21" s="7"/>
    </row>
    <row r="22" spans="1:20" ht="15">
      <c r="A22" s="2">
        <v>2475</v>
      </c>
      <c r="B22" s="3">
        <v>46027</v>
      </c>
      <c r="C22" s="10">
        <f>YEAR(SalesDataTable[[#This Row],[Order Date]])</f>
        <v>2026</v>
      </c>
      <c r="D22" s="10" t="str">
        <f>"Q"&amp;ROUNDUP(MONTH(SalesDataTable[[#This Row],[Order Date]])/3,0)</f>
        <v>Q1</v>
      </c>
      <c r="E22" s="10">
        <f>MONTH(SalesDataTable[[#This Row],[Order Date]])</f>
        <v>1</v>
      </c>
      <c r="F22" s="10" t="str">
        <f>TEXT(SalesDataTable[[#This Row],[Order Date]],"mmm")</f>
        <v>Jan</v>
      </c>
      <c r="G22" s="4" t="s">
        <v>6</v>
      </c>
      <c r="H22" s="4" t="s">
        <v>7</v>
      </c>
      <c r="I22" s="4" t="s">
        <v>19</v>
      </c>
      <c r="J22" s="4" t="s">
        <v>3</v>
      </c>
      <c r="K22" s="4" t="s">
        <v>34</v>
      </c>
      <c r="L22" s="4" t="s">
        <v>38</v>
      </c>
      <c r="M22" s="8">
        <v>5</v>
      </c>
      <c r="N22" s="5">
        <v>122.87</v>
      </c>
      <c r="O22" s="6">
        <v>0.05</v>
      </c>
      <c r="P22" s="5">
        <v>69.67</v>
      </c>
      <c r="Q22" s="5">
        <f t="shared" si="0"/>
        <v>583.63250000000005</v>
      </c>
      <c r="R22" s="5">
        <f t="shared" si="1"/>
        <v>348.35</v>
      </c>
      <c r="S22" s="5">
        <f t="shared" si="2"/>
        <v>235.28250000000003</v>
      </c>
      <c r="T22" s="7"/>
    </row>
    <row r="23" spans="1:20" ht="15">
      <c r="A23" s="2">
        <v>1433</v>
      </c>
      <c r="B23" s="3">
        <v>46028</v>
      </c>
      <c r="C23" s="10">
        <f>YEAR(SalesDataTable[[#This Row],[Order Date]])</f>
        <v>2026</v>
      </c>
      <c r="D23" s="10" t="str">
        <f>"Q"&amp;ROUNDUP(MONTH(SalesDataTable[[#This Row],[Order Date]])/3,0)</f>
        <v>Q1</v>
      </c>
      <c r="E23" s="10">
        <f>MONTH(SalesDataTable[[#This Row],[Order Date]])</f>
        <v>1</v>
      </c>
      <c r="F23" s="10" t="str">
        <f>TEXT(SalesDataTable[[#This Row],[Order Date]],"mmm")</f>
        <v>Jan</v>
      </c>
      <c r="G23" s="4" t="s">
        <v>11</v>
      </c>
      <c r="H23" s="4" t="s">
        <v>39</v>
      </c>
      <c r="I23" s="4" t="s">
        <v>2</v>
      </c>
      <c r="J23" s="4" t="s">
        <v>13</v>
      </c>
      <c r="K23" s="4" t="s">
        <v>14</v>
      </c>
      <c r="L23" s="4" t="s">
        <v>15</v>
      </c>
      <c r="M23" s="8">
        <v>2</v>
      </c>
      <c r="N23" s="5">
        <v>36.619999999999997</v>
      </c>
      <c r="O23" s="6">
        <v>0.05</v>
      </c>
      <c r="P23" s="5">
        <v>13.87</v>
      </c>
      <c r="Q23" s="5">
        <f t="shared" si="0"/>
        <v>69.577999999999989</v>
      </c>
      <c r="R23" s="5">
        <f t="shared" si="1"/>
        <v>27.74</v>
      </c>
      <c r="S23" s="5">
        <f t="shared" si="2"/>
        <v>41.837999999999994</v>
      </c>
      <c r="T23" s="7"/>
    </row>
    <row r="24" spans="1:20" ht="15">
      <c r="A24" s="2">
        <v>3624</v>
      </c>
      <c r="B24" s="3">
        <v>46028</v>
      </c>
      <c r="C24" s="10">
        <f>YEAR(SalesDataTable[[#This Row],[Order Date]])</f>
        <v>2026</v>
      </c>
      <c r="D24" s="10" t="str">
        <f>"Q"&amp;ROUNDUP(MONTH(SalesDataTable[[#This Row],[Order Date]])/3,0)</f>
        <v>Q1</v>
      </c>
      <c r="E24" s="10">
        <f>MONTH(SalesDataTable[[#This Row],[Order Date]])</f>
        <v>1</v>
      </c>
      <c r="F24" s="10" t="str">
        <f>TEXT(SalesDataTable[[#This Row],[Order Date]],"mmm")</f>
        <v>Jan</v>
      </c>
      <c r="G24" s="4" t="s">
        <v>20</v>
      </c>
      <c r="H24" s="4" t="s">
        <v>31</v>
      </c>
      <c r="I24" s="4" t="s">
        <v>2</v>
      </c>
      <c r="J24" s="4" t="s">
        <v>13</v>
      </c>
      <c r="K24" s="4" t="s">
        <v>9</v>
      </c>
      <c r="L24" s="4" t="s">
        <v>10</v>
      </c>
      <c r="M24" s="8">
        <v>1</v>
      </c>
      <c r="N24" s="5">
        <v>93.4</v>
      </c>
      <c r="O24" s="6">
        <v>0</v>
      </c>
      <c r="P24" s="5">
        <v>46.11</v>
      </c>
      <c r="Q24" s="5">
        <f t="shared" si="0"/>
        <v>93.4</v>
      </c>
      <c r="R24" s="5">
        <f t="shared" si="1"/>
        <v>46.11</v>
      </c>
      <c r="S24" s="5">
        <f t="shared" si="2"/>
        <v>47.290000000000006</v>
      </c>
      <c r="T24" s="7"/>
    </row>
    <row r="25" spans="1:20" ht="15">
      <c r="A25" s="2">
        <v>4680</v>
      </c>
      <c r="B25" s="3">
        <v>46028</v>
      </c>
      <c r="C25" s="10">
        <f>YEAR(SalesDataTable[[#This Row],[Order Date]])</f>
        <v>2026</v>
      </c>
      <c r="D25" s="10" t="str">
        <f>"Q"&amp;ROUNDUP(MONTH(SalesDataTable[[#This Row],[Order Date]])/3,0)</f>
        <v>Q1</v>
      </c>
      <c r="E25" s="10">
        <f>MONTH(SalesDataTable[[#This Row],[Order Date]])</f>
        <v>1</v>
      </c>
      <c r="F25" s="10" t="str">
        <f>TEXT(SalesDataTable[[#This Row],[Order Date]],"mmm")</f>
        <v>Jan</v>
      </c>
      <c r="G25" s="4" t="s">
        <v>6</v>
      </c>
      <c r="H25" s="4" t="s">
        <v>7</v>
      </c>
      <c r="I25" s="4" t="s">
        <v>28</v>
      </c>
      <c r="J25" s="4" t="s">
        <v>13</v>
      </c>
      <c r="K25" s="4" t="s">
        <v>23</v>
      </c>
      <c r="L25" s="4" t="s">
        <v>40</v>
      </c>
      <c r="M25" s="8">
        <v>2</v>
      </c>
      <c r="N25" s="5">
        <v>81.260000000000005</v>
      </c>
      <c r="O25" s="6">
        <v>0</v>
      </c>
      <c r="P25" s="5">
        <v>39.119999999999997</v>
      </c>
      <c r="Q25" s="5">
        <f t="shared" si="0"/>
        <v>162.52000000000001</v>
      </c>
      <c r="R25" s="5">
        <f t="shared" si="1"/>
        <v>78.239999999999995</v>
      </c>
      <c r="S25" s="5">
        <f t="shared" si="2"/>
        <v>84.280000000000015</v>
      </c>
      <c r="T25" s="7"/>
    </row>
    <row r="26" spans="1:20" ht="15">
      <c r="A26" s="2">
        <v>4803</v>
      </c>
      <c r="B26" s="3">
        <v>46028</v>
      </c>
      <c r="C26" s="10">
        <f>YEAR(SalesDataTable[[#This Row],[Order Date]])</f>
        <v>2026</v>
      </c>
      <c r="D26" s="10" t="str">
        <f>"Q"&amp;ROUNDUP(MONTH(SalesDataTable[[#This Row],[Order Date]])/3,0)</f>
        <v>Q1</v>
      </c>
      <c r="E26" s="10">
        <f>MONTH(SalesDataTable[[#This Row],[Order Date]])</f>
        <v>1</v>
      </c>
      <c r="F26" s="10" t="str">
        <f>TEXT(SalesDataTable[[#This Row],[Order Date]],"mmm")</f>
        <v>Jan</v>
      </c>
      <c r="G26" s="4" t="s">
        <v>6</v>
      </c>
      <c r="H26" s="4" t="s">
        <v>41</v>
      </c>
      <c r="I26" s="4" t="s">
        <v>28</v>
      </c>
      <c r="J26" s="4" t="s">
        <v>13</v>
      </c>
      <c r="K26" s="4" t="s">
        <v>34</v>
      </c>
      <c r="L26" s="4" t="s">
        <v>42</v>
      </c>
      <c r="M26" s="8">
        <v>2</v>
      </c>
      <c r="N26" s="5">
        <v>35.78</v>
      </c>
      <c r="O26" s="6">
        <v>0</v>
      </c>
      <c r="P26" s="5">
        <v>13.84</v>
      </c>
      <c r="Q26" s="5">
        <f t="shared" si="0"/>
        <v>71.56</v>
      </c>
      <c r="R26" s="5">
        <f t="shared" si="1"/>
        <v>27.68</v>
      </c>
      <c r="S26" s="5">
        <f t="shared" si="2"/>
        <v>43.88</v>
      </c>
      <c r="T26" s="7"/>
    </row>
    <row r="27" spans="1:20" ht="15">
      <c r="A27" s="2">
        <v>248</v>
      </c>
      <c r="B27" s="3">
        <v>46029</v>
      </c>
      <c r="C27" s="10">
        <f>YEAR(SalesDataTable[[#This Row],[Order Date]])</f>
        <v>2026</v>
      </c>
      <c r="D27" s="10" t="str">
        <f>"Q"&amp;ROUNDUP(MONTH(SalesDataTable[[#This Row],[Order Date]])/3,0)</f>
        <v>Q1</v>
      </c>
      <c r="E27" s="10">
        <f>MONTH(SalesDataTable[[#This Row],[Order Date]])</f>
        <v>1</v>
      </c>
      <c r="F27" s="10" t="str">
        <f>TEXT(SalesDataTable[[#This Row],[Order Date]],"mmm")</f>
        <v>Jan</v>
      </c>
      <c r="G27" s="4" t="s">
        <v>6</v>
      </c>
      <c r="H27" s="4" t="s">
        <v>43</v>
      </c>
      <c r="I27" s="4" t="s">
        <v>28</v>
      </c>
      <c r="J27" s="4" t="s">
        <v>13</v>
      </c>
      <c r="K27" s="4" t="s">
        <v>4</v>
      </c>
      <c r="L27" s="4" t="s">
        <v>5</v>
      </c>
      <c r="M27" s="8">
        <v>3</v>
      </c>
      <c r="N27" s="5">
        <v>81.64</v>
      </c>
      <c r="O27" s="6">
        <v>0</v>
      </c>
      <c r="P27" s="5">
        <v>43.84</v>
      </c>
      <c r="Q27" s="5">
        <f t="shared" si="0"/>
        <v>244.92000000000002</v>
      </c>
      <c r="R27" s="5">
        <f t="shared" si="1"/>
        <v>131.52000000000001</v>
      </c>
      <c r="S27" s="5">
        <f t="shared" si="2"/>
        <v>113.4</v>
      </c>
      <c r="T27" s="7"/>
    </row>
    <row r="28" spans="1:20" ht="15">
      <c r="A28" s="2">
        <v>1118</v>
      </c>
      <c r="B28" s="3">
        <v>46029</v>
      </c>
      <c r="C28" s="10">
        <f>YEAR(SalesDataTable[[#This Row],[Order Date]])</f>
        <v>2026</v>
      </c>
      <c r="D28" s="10" t="str">
        <f>"Q"&amp;ROUNDUP(MONTH(SalesDataTable[[#This Row],[Order Date]])/3,0)</f>
        <v>Q1</v>
      </c>
      <c r="E28" s="10">
        <f>MONTH(SalesDataTable[[#This Row],[Order Date]])</f>
        <v>1</v>
      </c>
      <c r="F28" s="10" t="str">
        <f>TEXT(SalesDataTable[[#This Row],[Order Date]],"mmm")</f>
        <v>Jan</v>
      </c>
      <c r="G28" s="4" t="s">
        <v>6</v>
      </c>
      <c r="H28" s="4" t="s">
        <v>43</v>
      </c>
      <c r="I28" s="4" t="s">
        <v>2</v>
      </c>
      <c r="J28" s="4" t="s">
        <v>3</v>
      </c>
      <c r="K28" s="4" t="s">
        <v>14</v>
      </c>
      <c r="L28" s="4" t="s">
        <v>44</v>
      </c>
      <c r="M28" s="8">
        <v>2</v>
      </c>
      <c r="N28" s="5">
        <v>131.63999999999999</v>
      </c>
      <c r="O28" s="6">
        <v>0.05</v>
      </c>
      <c r="P28" s="5">
        <v>69.02</v>
      </c>
      <c r="Q28" s="5">
        <f t="shared" si="0"/>
        <v>250.11599999999996</v>
      </c>
      <c r="R28" s="5">
        <f t="shared" si="1"/>
        <v>138.04</v>
      </c>
      <c r="S28" s="5">
        <f t="shared" si="2"/>
        <v>112.07599999999996</v>
      </c>
      <c r="T28" s="7"/>
    </row>
    <row r="29" spans="1:20" ht="15">
      <c r="A29" s="2">
        <v>3023</v>
      </c>
      <c r="B29" s="3">
        <v>46029</v>
      </c>
      <c r="C29" s="10">
        <f>YEAR(SalesDataTable[[#This Row],[Order Date]])</f>
        <v>2026</v>
      </c>
      <c r="D29" s="10" t="str">
        <f>"Q"&amp;ROUNDUP(MONTH(SalesDataTable[[#This Row],[Order Date]])/3,0)</f>
        <v>Q1</v>
      </c>
      <c r="E29" s="10">
        <f>MONTH(SalesDataTable[[#This Row],[Order Date]])</f>
        <v>1</v>
      </c>
      <c r="F29" s="10" t="str">
        <f>TEXT(SalesDataTable[[#This Row],[Order Date]],"mmm")</f>
        <v>Jan</v>
      </c>
      <c r="G29" s="4" t="s">
        <v>11</v>
      </c>
      <c r="H29" s="4" t="s">
        <v>18</v>
      </c>
      <c r="I29" s="4" t="s">
        <v>28</v>
      </c>
      <c r="J29" s="4" t="s">
        <v>13</v>
      </c>
      <c r="K29" s="4" t="s">
        <v>9</v>
      </c>
      <c r="L29" s="4" t="s">
        <v>37</v>
      </c>
      <c r="M29" s="8">
        <v>2</v>
      </c>
      <c r="N29" s="5">
        <v>155.35</v>
      </c>
      <c r="O29" s="6">
        <v>0</v>
      </c>
      <c r="P29" s="5">
        <v>80.790000000000006</v>
      </c>
      <c r="Q29" s="5">
        <f t="shared" si="0"/>
        <v>310.7</v>
      </c>
      <c r="R29" s="5">
        <f t="shared" si="1"/>
        <v>161.58000000000001</v>
      </c>
      <c r="S29" s="5">
        <f t="shared" si="2"/>
        <v>149.11999999999998</v>
      </c>
      <c r="T29" s="7"/>
    </row>
    <row r="30" spans="1:20" ht="15">
      <c r="A30" s="2">
        <v>3903</v>
      </c>
      <c r="B30" s="3">
        <v>46029</v>
      </c>
      <c r="C30" s="10">
        <f>YEAR(SalesDataTable[[#This Row],[Order Date]])</f>
        <v>2026</v>
      </c>
      <c r="D30" s="10" t="str">
        <f>"Q"&amp;ROUNDUP(MONTH(SalesDataTable[[#This Row],[Order Date]])/3,0)</f>
        <v>Q1</v>
      </c>
      <c r="E30" s="10">
        <f>MONTH(SalesDataTable[[#This Row],[Order Date]])</f>
        <v>1</v>
      </c>
      <c r="F30" s="10" t="str">
        <f>TEXT(SalesDataTable[[#This Row],[Order Date]],"mmm")</f>
        <v>Jan</v>
      </c>
      <c r="G30" s="4" t="s">
        <v>20</v>
      </c>
      <c r="H30" s="4" t="s">
        <v>33</v>
      </c>
      <c r="I30" s="4" t="s">
        <v>2</v>
      </c>
      <c r="J30" s="4" t="s">
        <v>3</v>
      </c>
      <c r="K30" s="4" t="s">
        <v>34</v>
      </c>
      <c r="L30" s="4" t="s">
        <v>45</v>
      </c>
      <c r="M30" s="8">
        <v>2</v>
      </c>
      <c r="N30" s="5">
        <v>51.56</v>
      </c>
      <c r="O30" s="6">
        <v>0.05</v>
      </c>
      <c r="P30" s="5">
        <v>22.26</v>
      </c>
      <c r="Q30" s="5">
        <f t="shared" si="0"/>
        <v>97.963999999999999</v>
      </c>
      <c r="R30" s="5">
        <f t="shared" si="1"/>
        <v>44.52</v>
      </c>
      <c r="S30" s="5">
        <f t="shared" si="2"/>
        <v>53.443999999999996</v>
      </c>
      <c r="T30" s="7"/>
    </row>
    <row r="31" spans="1:20" ht="15">
      <c r="A31" s="2">
        <v>62</v>
      </c>
      <c r="B31" s="3">
        <v>46030</v>
      </c>
      <c r="C31" s="10">
        <f>YEAR(SalesDataTable[[#This Row],[Order Date]])</f>
        <v>2026</v>
      </c>
      <c r="D31" s="10" t="str">
        <f>"Q"&amp;ROUNDUP(MONTH(SalesDataTable[[#This Row],[Order Date]])/3,0)</f>
        <v>Q1</v>
      </c>
      <c r="E31" s="10">
        <f>MONTH(SalesDataTable[[#This Row],[Order Date]])</f>
        <v>1</v>
      </c>
      <c r="F31" s="10" t="str">
        <f>TEXT(SalesDataTable[[#This Row],[Order Date]],"mmm")</f>
        <v>Jan</v>
      </c>
      <c r="G31" s="4" t="s">
        <v>6</v>
      </c>
      <c r="H31" s="4" t="s">
        <v>43</v>
      </c>
      <c r="I31" s="4" t="s">
        <v>2</v>
      </c>
      <c r="J31" s="4" t="s">
        <v>13</v>
      </c>
      <c r="K31" s="4" t="s">
        <v>4</v>
      </c>
      <c r="L31" s="4" t="s">
        <v>22</v>
      </c>
      <c r="M31" s="8">
        <v>2</v>
      </c>
      <c r="N31" s="5">
        <v>51.63</v>
      </c>
      <c r="O31" s="6">
        <v>0</v>
      </c>
      <c r="P31" s="5">
        <v>22.54</v>
      </c>
      <c r="Q31" s="5">
        <f t="shared" si="0"/>
        <v>103.26</v>
      </c>
      <c r="R31" s="5">
        <f t="shared" si="1"/>
        <v>45.08</v>
      </c>
      <c r="S31" s="5">
        <f t="shared" si="2"/>
        <v>58.180000000000007</v>
      </c>
      <c r="T31" s="7"/>
    </row>
    <row r="32" spans="1:20" ht="15">
      <c r="A32" s="2">
        <v>142</v>
      </c>
      <c r="B32" s="3">
        <v>46030</v>
      </c>
      <c r="C32" s="10">
        <f>YEAR(SalesDataTable[[#This Row],[Order Date]])</f>
        <v>2026</v>
      </c>
      <c r="D32" s="10" t="str">
        <f>"Q"&amp;ROUNDUP(MONTH(SalesDataTable[[#This Row],[Order Date]])/3,0)</f>
        <v>Q1</v>
      </c>
      <c r="E32" s="10">
        <f>MONTH(SalesDataTable[[#This Row],[Order Date]])</f>
        <v>1</v>
      </c>
      <c r="F32" s="10" t="str">
        <f>TEXT(SalesDataTable[[#This Row],[Order Date]],"mmm")</f>
        <v>Jan</v>
      </c>
      <c r="G32" s="4" t="s">
        <v>0</v>
      </c>
      <c r="H32" s="4" t="s">
        <v>36</v>
      </c>
      <c r="I32" s="4" t="s">
        <v>8</v>
      </c>
      <c r="J32" s="4" t="s">
        <v>16</v>
      </c>
      <c r="K32" s="4" t="s">
        <v>23</v>
      </c>
      <c r="L32" s="4" t="s">
        <v>24</v>
      </c>
      <c r="M32" s="8">
        <v>5</v>
      </c>
      <c r="N32" s="5">
        <v>344.88</v>
      </c>
      <c r="O32" s="6">
        <v>0.15</v>
      </c>
      <c r="P32" s="5">
        <v>190.66</v>
      </c>
      <c r="Q32" s="5">
        <f t="shared" si="0"/>
        <v>1465.74</v>
      </c>
      <c r="R32" s="5">
        <f t="shared" si="1"/>
        <v>953.3</v>
      </c>
      <c r="S32" s="5">
        <f t="shared" si="2"/>
        <v>512.44000000000005</v>
      </c>
      <c r="T32" s="7"/>
    </row>
    <row r="33" spans="1:20" ht="15">
      <c r="A33" s="2">
        <v>450</v>
      </c>
      <c r="B33" s="3">
        <v>46030</v>
      </c>
      <c r="C33" s="10">
        <f>YEAR(SalesDataTable[[#This Row],[Order Date]])</f>
        <v>2026</v>
      </c>
      <c r="D33" s="10" t="str">
        <f>"Q"&amp;ROUNDUP(MONTH(SalesDataTable[[#This Row],[Order Date]])/3,0)</f>
        <v>Q1</v>
      </c>
      <c r="E33" s="10">
        <f>MONTH(SalesDataTable[[#This Row],[Order Date]])</f>
        <v>1</v>
      </c>
      <c r="F33" s="10" t="str">
        <f>TEXT(SalesDataTable[[#This Row],[Order Date]],"mmm")</f>
        <v>Jan</v>
      </c>
      <c r="G33" s="4" t="s">
        <v>11</v>
      </c>
      <c r="H33" s="4" t="s">
        <v>18</v>
      </c>
      <c r="I33" s="4" t="s">
        <v>19</v>
      </c>
      <c r="J33" s="4" t="s">
        <v>13</v>
      </c>
      <c r="K33" s="4" t="s">
        <v>9</v>
      </c>
      <c r="L33" s="4" t="s">
        <v>10</v>
      </c>
      <c r="M33" s="8">
        <v>2</v>
      </c>
      <c r="N33" s="5">
        <v>94.06</v>
      </c>
      <c r="O33" s="6">
        <v>0.15</v>
      </c>
      <c r="P33" s="5">
        <v>46.33</v>
      </c>
      <c r="Q33" s="5">
        <f t="shared" si="0"/>
        <v>159.90199999999999</v>
      </c>
      <c r="R33" s="5">
        <f t="shared" si="1"/>
        <v>92.66</v>
      </c>
      <c r="S33" s="5">
        <f t="shared" si="2"/>
        <v>67.24199999999999</v>
      </c>
      <c r="T33" s="7"/>
    </row>
    <row r="34" spans="1:20" ht="15">
      <c r="A34" s="2">
        <v>4397</v>
      </c>
      <c r="B34" s="3">
        <v>46030</v>
      </c>
      <c r="C34" s="10">
        <f>YEAR(SalesDataTable[[#This Row],[Order Date]])</f>
        <v>2026</v>
      </c>
      <c r="D34" s="10" t="str">
        <f>"Q"&amp;ROUNDUP(MONTH(SalesDataTable[[#This Row],[Order Date]])/3,0)</f>
        <v>Q1</v>
      </c>
      <c r="E34" s="10">
        <f>MONTH(SalesDataTable[[#This Row],[Order Date]])</f>
        <v>1</v>
      </c>
      <c r="F34" s="10" t="str">
        <f>TEXT(SalesDataTable[[#This Row],[Order Date]],"mmm")</f>
        <v>Jan</v>
      </c>
      <c r="G34" s="4" t="s">
        <v>0</v>
      </c>
      <c r="H34" s="4" t="s">
        <v>1</v>
      </c>
      <c r="I34" s="4" t="s">
        <v>2</v>
      </c>
      <c r="J34" s="4" t="s">
        <v>16</v>
      </c>
      <c r="K34" s="4" t="s">
        <v>9</v>
      </c>
      <c r="L34" s="4" t="s">
        <v>46</v>
      </c>
      <c r="M34" s="8">
        <v>1</v>
      </c>
      <c r="N34" s="5">
        <v>72.38</v>
      </c>
      <c r="O34" s="6">
        <v>0</v>
      </c>
      <c r="P34" s="5">
        <v>31.65</v>
      </c>
      <c r="Q34" s="5">
        <f t="shared" si="0"/>
        <v>72.38</v>
      </c>
      <c r="R34" s="5">
        <f t="shared" si="1"/>
        <v>31.65</v>
      </c>
      <c r="S34" s="5">
        <f t="shared" si="2"/>
        <v>40.729999999999997</v>
      </c>
      <c r="T34" s="7"/>
    </row>
    <row r="35" spans="1:20" ht="15">
      <c r="A35" s="2">
        <v>4798</v>
      </c>
      <c r="B35" s="3">
        <v>46030</v>
      </c>
      <c r="C35" s="10">
        <f>YEAR(SalesDataTable[[#This Row],[Order Date]])</f>
        <v>2026</v>
      </c>
      <c r="D35" s="10" t="str">
        <f>"Q"&amp;ROUNDUP(MONTH(SalesDataTable[[#This Row],[Order Date]])/3,0)</f>
        <v>Q1</v>
      </c>
      <c r="E35" s="10">
        <f>MONTH(SalesDataTable[[#This Row],[Order Date]])</f>
        <v>1</v>
      </c>
      <c r="F35" s="10" t="str">
        <f>TEXT(SalesDataTable[[#This Row],[Order Date]],"mmm")</f>
        <v>Jan</v>
      </c>
      <c r="G35" s="4" t="s">
        <v>6</v>
      </c>
      <c r="H35" s="4" t="s">
        <v>27</v>
      </c>
      <c r="I35" s="4" t="s">
        <v>2</v>
      </c>
      <c r="J35" s="4" t="s">
        <v>13</v>
      </c>
      <c r="K35" s="4" t="s">
        <v>9</v>
      </c>
      <c r="L35" s="4" t="s">
        <v>37</v>
      </c>
      <c r="M35" s="8">
        <v>1</v>
      </c>
      <c r="N35" s="5">
        <v>153.69</v>
      </c>
      <c r="O35" s="6">
        <v>0</v>
      </c>
      <c r="P35" s="5">
        <v>77.47</v>
      </c>
      <c r="Q35" s="5">
        <f t="shared" si="0"/>
        <v>153.69</v>
      </c>
      <c r="R35" s="5">
        <f t="shared" si="1"/>
        <v>77.47</v>
      </c>
      <c r="S35" s="5">
        <f t="shared" si="2"/>
        <v>76.22</v>
      </c>
      <c r="T35" s="7"/>
    </row>
    <row r="36" spans="1:20" ht="15">
      <c r="A36" s="2">
        <v>136</v>
      </c>
      <c r="B36" s="3">
        <v>46031</v>
      </c>
      <c r="C36" s="10">
        <f>YEAR(SalesDataTable[[#This Row],[Order Date]])</f>
        <v>2026</v>
      </c>
      <c r="D36" s="10" t="str">
        <f>"Q"&amp;ROUNDUP(MONTH(SalesDataTable[[#This Row],[Order Date]])/3,0)</f>
        <v>Q1</v>
      </c>
      <c r="E36" s="10">
        <f>MONTH(SalesDataTable[[#This Row],[Order Date]])</f>
        <v>1</v>
      </c>
      <c r="F36" s="10" t="str">
        <f>TEXT(SalesDataTable[[#This Row],[Order Date]],"mmm")</f>
        <v>Jan</v>
      </c>
      <c r="G36" s="4" t="s">
        <v>20</v>
      </c>
      <c r="H36" s="4" t="s">
        <v>47</v>
      </c>
      <c r="I36" s="4" t="s">
        <v>8</v>
      </c>
      <c r="J36" s="4" t="s">
        <v>16</v>
      </c>
      <c r="K36" s="4" t="s">
        <v>14</v>
      </c>
      <c r="L36" s="4" t="s">
        <v>48</v>
      </c>
      <c r="M36" s="8">
        <v>15</v>
      </c>
      <c r="N36" s="5">
        <v>168.62</v>
      </c>
      <c r="O36" s="6">
        <v>0.05</v>
      </c>
      <c r="P36" s="5">
        <v>86.09</v>
      </c>
      <c r="Q36" s="5">
        <f t="shared" si="0"/>
        <v>2402.835</v>
      </c>
      <c r="R36" s="5">
        <f t="shared" si="1"/>
        <v>1291.3500000000001</v>
      </c>
      <c r="S36" s="5">
        <f t="shared" si="2"/>
        <v>1111.4849999999999</v>
      </c>
      <c r="T36" s="7"/>
    </row>
    <row r="37" spans="1:20" ht="15">
      <c r="A37" s="2">
        <v>2782</v>
      </c>
      <c r="B37" s="3">
        <v>46031</v>
      </c>
      <c r="C37" s="10">
        <f>YEAR(SalesDataTable[[#This Row],[Order Date]])</f>
        <v>2026</v>
      </c>
      <c r="D37" s="10" t="str">
        <f>"Q"&amp;ROUNDUP(MONTH(SalesDataTable[[#This Row],[Order Date]])/3,0)</f>
        <v>Q1</v>
      </c>
      <c r="E37" s="10">
        <f>MONTH(SalesDataTable[[#This Row],[Order Date]])</f>
        <v>1</v>
      </c>
      <c r="F37" s="10" t="str">
        <f>TEXT(SalesDataTable[[#This Row],[Order Date]],"mmm")</f>
        <v>Jan</v>
      </c>
      <c r="G37" s="4" t="s">
        <v>20</v>
      </c>
      <c r="H37" s="4" t="s">
        <v>21</v>
      </c>
      <c r="I37" s="4" t="s">
        <v>2</v>
      </c>
      <c r="J37" s="4" t="s">
        <v>13</v>
      </c>
      <c r="K37" s="4" t="s">
        <v>9</v>
      </c>
      <c r="L37" s="4" t="s">
        <v>37</v>
      </c>
      <c r="M37" s="8">
        <v>1</v>
      </c>
      <c r="N37" s="5">
        <v>152.75</v>
      </c>
      <c r="O37" s="6">
        <v>0.05</v>
      </c>
      <c r="P37" s="5">
        <v>79.88</v>
      </c>
      <c r="Q37" s="5">
        <f t="shared" si="0"/>
        <v>145.11249999999998</v>
      </c>
      <c r="R37" s="5">
        <f t="shared" si="1"/>
        <v>79.88</v>
      </c>
      <c r="S37" s="5">
        <f t="shared" si="2"/>
        <v>65.232499999999987</v>
      </c>
      <c r="T37" s="7"/>
    </row>
    <row r="38" spans="1:20" ht="15">
      <c r="A38" s="2">
        <v>4704</v>
      </c>
      <c r="B38" s="3">
        <v>46031</v>
      </c>
      <c r="C38" s="10">
        <f>YEAR(SalesDataTable[[#This Row],[Order Date]])</f>
        <v>2026</v>
      </c>
      <c r="D38" s="10" t="str">
        <f>"Q"&amp;ROUNDUP(MONTH(SalesDataTable[[#This Row],[Order Date]])/3,0)</f>
        <v>Q1</v>
      </c>
      <c r="E38" s="10">
        <f>MONTH(SalesDataTable[[#This Row],[Order Date]])</f>
        <v>1</v>
      </c>
      <c r="F38" s="10" t="str">
        <f>TEXT(SalesDataTable[[#This Row],[Order Date]],"mmm")</f>
        <v>Jan</v>
      </c>
      <c r="G38" s="4" t="s">
        <v>6</v>
      </c>
      <c r="H38" s="4" t="s">
        <v>49</v>
      </c>
      <c r="I38" s="4" t="s">
        <v>28</v>
      </c>
      <c r="J38" s="4" t="s">
        <v>13</v>
      </c>
      <c r="K38" s="4" t="s">
        <v>34</v>
      </c>
      <c r="L38" s="4" t="s">
        <v>42</v>
      </c>
      <c r="M38" s="8">
        <v>2</v>
      </c>
      <c r="N38" s="5">
        <v>36.72</v>
      </c>
      <c r="O38" s="6">
        <v>0.05</v>
      </c>
      <c r="P38" s="5">
        <v>14.15</v>
      </c>
      <c r="Q38" s="5">
        <f t="shared" si="0"/>
        <v>69.768000000000001</v>
      </c>
      <c r="R38" s="5">
        <f t="shared" si="1"/>
        <v>28.3</v>
      </c>
      <c r="S38" s="5">
        <f t="shared" si="2"/>
        <v>41.468000000000004</v>
      </c>
      <c r="T38" s="7"/>
    </row>
    <row r="39" spans="1:20" ht="15">
      <c r="A39" s="2">
        <v>69</v>
      </c>
      <c r="B39" s="3">
        <v>46032</v>
      </c>
      <c r="C39" s="10">
        <f>YEAR(SalesDataTable[[#This Row],[Order Date]])</f>
        <v>2026</v>
      </c>
      <c r="D39" s="10" t="str">
        <f>"Q"&amp;ROUNDUP(MONTH(SalesDataTable[[#This Row],[Order Date]])/3,0)</f>
        <v>Q1</v>
      </c>
      <c r="E39" s="10">
        <f>MONTH(SalesDataTable[[#This Row],[Order Date]])</f>
        <v>1</v>
      </c>
      <c r="F39" s="10" t="str">
        <f>TEXT(SalesDataTable[[#This Row],[Order Date]],"mmm")</f>
        <v>Jan</v>
      </c>
      <c r="G39" s="4" t="s">
        <v>0</v>
      </c>
      <c r="H39" s="4" t="s">
        <v>50</v>
      </c>
      <c r="I39" s="4" t="s">
        <v>2</v>
      </c>
      <c r="J39" s="4" t="s">
        <v>3</v>
      </c>
      <c r="K39" s="4" t="s">
        <v>9</v>
      </c>
      <c r="L39" s="4" t="s">
        <v>17</v>
      </c>
      <c r="M39" s="8">
        <v>6</v>
      </c>
      <c r="N39" s="5">
        <v>141.31</v>
      </c>
      <c r="O39" s="6">
        <v>0.05</v>
      </c>
      <c r="P39" s="5">
        <v>79.349999999999994</v>
      </c>
      <c r="Q39" s="5">
        <f t="shared" si="0"/>
        <v>805.46699999999998</v>
      </c>
      <c r="R39" s="5">
        <f t="shared" si="1"/>
        <v>476.09999999999997</v>
      </c>
      <c r="S39" s="5">
        <f t="shared" si="2"/>
        <v>329.36700000000002</v>
      </c>
      <c r="T39" s="7"/>
    </row>
    <row r="40" spans="1:20" ht="15">
      <c r="A40" s="2">
        <v>490</v>
      </c>
      <c r="B40" s="3">
        <v>46032</v>
      </c>
      <c r="C40" s="10">
        <f>YEAR(SalesDataTable[[#This Row],[Order Date]])</f>
        <v>2026</v>
      </c>
      <c r="D40" s="10" t="str">
        <f>"Q"&amp;ROUNDUP(MONTH(SalesDataTable[[#This Row],[Order Date]])/3,0)</f>
        <v>Q1</v>
      </c>
      <c r="E40" s="10">
        <f>MONTH(SalesDataTable[[#This Row],[Order Date]])</f>
        <v>1</v>
      </c>
      <c r="F40" s="10" t="str">
        <f>TEXT(SalesDataTable[[#This Row],[Order Date]],"mmm")</f>
        <v>Jan</v>
      </c>
      <c r="G40" s="4" t="s">
        <v>11</v>
      </c>
      <c r="H40" s="4" t="s">
        <v>39</v>
      </c>
      <c r="I40" s="4" t="s">
        <v>2</v>
      </c>
      <c r="J40" s="4" t="s">
        <v>16</v>
      </c>
      <c r="K40" s="4" t="s">
        <v>23</v>
      </c>
      <c r="L40" s="4" t="s">
        <v>51</v>
      </c>
      <c r="M40" s="8">
        <v>2</v>
      </c>
      <c r="N40" s="5">
        <v>121.23</v>
      </c>
      <c r="O40" s="6">
        <v>0</v>
      </c>
      <c r="P40" s="5">
        <v>59.66</v>
      </c>
      <c r="Q40" s="5">
        <f t="shared" si="0"/>
        <v>242.46</v>
      </c>
      <c r="R40" s="5">
        <f t="shared" si="1"/>
        <v>119.32</v>
      </c>
      <c r="S40" s="5">
        <f t="shared" si="2"/>
        <v>123.14000000000001</v>
      </c>
      <c r="T40" s="7"/>
    </row>
    <row r="41" spans="1:20" ht="15">
      <c r="A41" s="2">
        <v>3685</v>
      </c>
      <c r="B41" s="3">
        <v>46032</v>
      </c>
      <c r="C41" s="10">
        <f>YEAR(SalesDataTable[[#This Row],[Order Date]])</f>
        <v>2026</v>
      </c>
      <c r="D41" s="10" t="str">
        <f>"Q"&amp;ROUNDUP(MONTH(SalesDataTable[[#This Row],[Order Date]])/3,0)</f>
        <v>Q1</v>
      </c>
      <c r="E41" s="10">
        <f>MONTH(SalesDataTable[[#This Row],[Order Date]])</f>
        <v>1</v>
      </c>
      <c r="F41" s="10" t="str">
        <f>TEXT(SalesDataTable[[#This Row],[Order Date]],"mmm")</f>
        <v>Jan</v>
      </c>
      <c r="G41" s="4" t="s">
        <v>20</v>
      </c>
      <c r="H41" s="4" t="s">
        <v>33</v>
      </c>
      <c r="I41" s="4" t="s">
        <v>2</v>
      </c>
      <c r="J41" s="4" t="s">
        <v>13</v>
      </c>
      <c r="K41" s="4" t="s">
        <v>14</v>
      </c>
      <c r="L41" s="4" t="s">
        <v>48</v>
      </c>
      <c r="M41" s="8">
        <v>3</v>
      </c>
      <c r="N41" s="5">
        <v>161.58000000000001</v>
      </c>
      <c r="O41" s="6">
        <v>0</v>
      </c>
      <c r="P41" s="5">
        <v>85.58</v>
      </c>
      <c r="Q41" s="5">
        <f t="shared" si="0"/>
        <v>484.74</v>
      </c>
      <c r="R41" s="5">
        <f t="shared" si="1"/>
        <v>256.74</v>
      </c>
      <c r="S41" s="5">
        <f t="shared" si="2"/>
        <v>228</v>
      </c>
      <c r="T41" s="7"/>
    </row>
    <row r="42" spans="1:20" ht="15">
      <c r="A42" s="2">
        <v>3796</v>
      </c>
      <c r="B42" s="3">
        <v>46032</v>
      </c>
      <c r="C42" s="10">
        <f>YEAR(SalesDataTable[[#This Row],[Order Date]])</f>
        <v>2026</v>
      </c>
      <c r="D42" s="10" t="str">
        <f>"Q"&amp;ROUNDUP(MONTH(SalesDataTable[[#This Row],[Order Date]])/3,0)</f>
        <v>Q1</v>
      </c>
      <c r="E42" s="10">
        <f>MONTH(SalesDataTable[[#This Row],[Order Date]])</f>
        <v>1</v>
      </c>
      <c r="F42" s="10" t="str">
        <f>TEXT(SalesDataTable[[#This Row],[Order Date]],"mmm")</f>
        <v>Jan</v>
      </c>
      <c r="G42" s="4" t="s">
        <v>20</v>
      </c>
      <c r="H42" s="4" t="s">
        <v>33</v>
      </c>
      <c r="I42" s="4" t="s">
        <v>19</v>
      </c>
      <c r="J42" s="4" t="s">
        <v>3</v>
      </c>
      <c r="K42" s="4" t="s">
        <v>14</v>
      </c>
      <c r="L42" s="4" t="s">
        <v>48</v>
      </c>
      <c r="M42" s="8">
        <v>2</v>
      </c>
      <c r="N42" s="5">
        <v>166.84</v>
      </c>
      <c r="O42" s="6">
        <v>0</v>
      </c>
      <c r="P42" s="5">
        <v>88.67</v>
      </c>
      <c r="Q42" s="5">
        <f t="shared" si="0"/>
        <v>333.68</v>
      </c>
      <c r="R42" s="5">
        <f t="shared" si="1"/>
        <v>177.34</v>
      </c>
      <c r="S42" s="5">
        <f t="shared" si="2"/>
        <v>156.34</v>
      </c>
      <c r="T42" s="7"/>
    </row>
    <row r="43" spans="1:20" ht="15">
      <c r="A43" s="2">
        <v>387</v>
      </c>
      <c r="B43" s="3">
        <v>46033</v>
      </c>
      <c r="C43" s="10">
        <f>YEAR(SalesDataTable[[#This Row],[Order Date]])</f>
        <v>2026</v>
      </c>
      <c r="D43" s="10" t="str">
        <f>"Q"&amp;ROUNDUP(MONTH(SalesDataTable[[#This Row],[Order Date]])/3,0)</f>
        <v>Q1</v>
      </c>
      <c r="E43" s="10">
        <f>MONTH(SalesDataTable[[#This Row],[Order Date]])</f>
        <v>1</v>
      </c>
      <c r="F43" s="10" t="str">
        <f>TEXT(SalesDataTable[[#This Row],[Order Date]],"mmm")</f>
        <v>Jan</v>
      </c>
      <c r="G43" s="4" t="s">
        <v>11</v>
      </c>
      <c r="H43" s="4" t="s">
        <v>25</v>
      </c>
      <c r="I43" s="4" t="s">
        <v>2</v>
      </c>
      <c r="J43" s="4" t="s">
        <v>3</v>
      </c>
      <c r="K43" s="4" t="s">
        <v>9</v>
      </c>
      <c r="L43" s="4" t="s">
        <v>37</v>
      </c>
      <c r="M43" s="8">
        <v>1</v>
      </c>
      <c r="N43" s="5">
        <v>150.96</v>
      </c>
      <c r="O43" s="6">
        <v>0</v>
      </c>
      <c r="P43" s="5">
        <v>77.5</v>
      </c>
      <c r="Q43" s="5">
        <f t="shared" si="0"/>
        <v>150.96</v>
      </c>
      <c r="R43" s="5">
        <f t="shared" si="1"/>
        <v>77.5</v>
      </c>
      <c r="S43" s="5">
        <f t="shared" si="2"/>
        <v>73.460000000000008</v>
      </c>
      <c r="T43" s="7"/>
    </row>
    <row r="44" spans="1:20" ht="15">
      <c r="A44" s="2">
        <v>2796</v>
      </c>
      <c r="B44" s="3">
        <v>46033</v>
      </c>
      <c r="C44" s="10">
        <f>YEAR(SalesDataTable[[#This Row],[Order Date]])</f>
        <v>2026</v>
      </c>
      <c r="D44" s="10" t="str">
        <f>"Q"&amp;ROUNDUP(MONTH(SalesDataTable[[#This Row],[Order Date]])/3,0)</f>
        <v>Q1</v>
      </c>
      <c r="E44" s="10">
        <f>MONTH(SalesDataTable[[#This Row],[Order Date]])</f>
        <v>1</v>
      </c>
      <c r="F44" s="10" t="str">
        <f>TEXT(SalesDataTable[[#This Row],[Order Date]],"mmm")</f>
        <v>Jan</v>
      </c>
      <c r="G44" s="4" t="s">
        <v>20</v>
      </c>
      <c r="H44" s="4" t="s">
        <v>31</v>
      </c>
      <c r="I44" s="4" t="s">
        <v>19</v>
      </c>
      <c r="J44" s="4" t="s">
        <v>3</v>
      </c>
      <c r="K44" s="4" t="s">
        <v>14</v>
      </c>
      <c r="L44" s="4" t="s">
        <v>15</v>
      </c>
      <c r="M44" s="8">
        <v>3</v>
      </c>
      <c r="N44" s="5">
        <v>36.33</v>
      </c>
      <c r="O44" s="6">
        <v>0.05</v>
      </c>
      <c r="P44" s="5">
        <v>13.27</v>
      </c>
      <c r="Q44" s="5">
        <f t="shared" si="0"/>
        <v>103.54049999999999</v>
      </c>
      <c r="R44" s="5">
        <f t="shared" si="1"/>
        <v>39.81</v>
      </c>
      <c r="S44" s="5">
        <f t="shared" si="2"/>
        <v>63.730499999999992</v>
      </c>
      <c r="T44" s="7"/>
    </row>
    <row r="45" spans="1:20" ht="15">
      <c r="A45" s="2">
        <v>3703</v>
      </c>
      <c r="B45" s="3">
        <v>46033</v>
      </c>
      <c r="C45" s="10">
        <f>YEAR(SalesDataTable[[#This Row],[Order Date]])</f>
        <v>2026</v>
      </c>
      <c r="D45" s="10" t="str">
        <f>"Q"&amp;ROUNDUP(MONTH(SalesDataTable[[#This Row],[Order Date]])/3,0)</f>
        <v>Q1</v>
      </c>
      <c r="E45" s="10">
        <f>MONTH(SalesDataTable[[#This Row],[Order Date]])</f>
        <v>1</v>
      </c>
      <c r="F45" s="10" t="str">
        <f>TEXT(SalesDataTable[[#This Row],[Order Date]],"mmm")</f>
        <v>Jan</v>
      </c>
      <c r="G45" s="4" t="s">
        <v>20</v>
      </c>
      <c r="H45" s="4" t="s">
        <v>33</v>
      </c>
      <c r="I45" s="4" t="s">
        <v>2</v>
      </c>
      <c r="J45" s="4" t="s">
        <v>3</v>
      </c>
      <c r="K45" s="4" t="s">
        <v>14</v>
      </c>
      <c r="L45" s="4" t="s">
        <v>15</v>
      </c>
      <c r="M45" s="8">
        <v>1</v>
      </c>
      <c r="N45" s="5">
        <v>35.340000000000003</v>
      </c>
      <c r="O45" s="6">
        <v>0.1</v>
      </c>
      <c r="P45" s="5">
        <v>13.36</v>
      </c>
      <c r="Q45" s="5">
        <f t="shared" si="0"/>
        <v>31.806000000000004</v>
      </c>
      <c r="R45" s="5">
        <f t="shared" si="1"/>
        <v>13.36</v>
      </c>
      <c r="S45" s="5">
        <f t="shared" si="2"/>
        <v>18.446000000000005</v>
      </c>
      <c r="T45" s="7"/>
    </row>
    <row r="46" spans="1:20" ht="15">
      <c r="A46" s="2">
        <v>4674</v>
      </c>
      <c r="B46" s="3">
        <v>46033</v>
      </c>
      <c r="C46" s="10">
        <f>YEAR(SalesDataTable[[#This Row],[Order Date]])</f>
        <v>2026</v>
      </c>
      <c r="D46" s="10" t="str">
        <f>"Q"&amp;ROUNDUP(MONTH(SalesDataTable[[#This Row],[Order Date]])/3,0)</f>
        <v>Q1</v>
      </c>
      <c r="E46" s="10">
        <f>MONTH(SalesDataTable[[#This Row],[Order Date]])</f>
        <v>1</v>
      </c>
      <c r="F46" s="10" t="str">
        <f>TEXT(SalesDataTable[[#This Row],[Order Date]],"mmm")</f>
        <v>Jan</v>
      </c>
      <c r="G46" s="4" t="s">
        <v>20</v>
      </c>
      <c r="H46" s="4" t="s">
        <v>33</v>
      </c>
      <c r="I46" s="4" t="s">
        <v>2</v>
      </c>
      <c r="J46" s="4" t="s">
        <v>3</v>
      </c>
      <c r="K46" s="4" t="s">
        <v>14</v>
      </c>
      <c r="L46" s="4" t="s">
        <v>32</v>
      </c>
      <c r="M46" s="8">
        <v>2</v>
      </c>
      <c r="N46" s="5">
        <v>46.27</v>
      </c>
      <c r="O46" s="6">
        <v>0</v>
      </c>
      <c r="P46" s="5">
        <v>18.23</v>
      </c>
      <c r="Q46" s="5">
        <f t="shared" si="0"/>
        <v>92.54</v>
      </c>
      <c r="R46" s="5">
        <f t="shared" si="1"/>
        <v>36.46</v>
      </c>
      <c r="S46" s="5">
        <f t="shared" si="2"/>
        <v>56.080000000000005</v>
      </c>
      <c r="T46" s="7"/>
    </row>
    <row r="47" spans="1:20" ht="15">
      <c r="A47" s="2">
        <v>4789</v>
      </c>
      <c r="B47" s="3">
        <v>46033</v>
      </c>
      <c r="C47" s="10">
        <f>YEAR(SalesDataTable[[#This Row],[Order Date]])</f>
        <v>2026</v>
      </c>
      <c r="D47" s="10" t="str">
        <f>"Q"&amp;ROUNDUP(MONTH(SalesDataTable[[#This Row],[Order Date]])/3,0)</f>
        <v>Q1</v>
      </c>
      <c r="E47" s="10">
        <f>MONTH(SalesDataTable[[#This Row],[Order Date]])</f>
        <v>1</v>
      </c>
      <c r="F47" s="10" t="str">
        <f>TEXT(SalesDataTable[[#This Row],[Order Date]],"mmm")</f>
        <v>Jan</v>
      </c>
      <c r="G47" s="4" t="s">
        <v>20</v>
      </c>
      <c r="H47" s="4" t="s">
        <v>31</v>
      </c>
      <c r="I47" s="4" t="s">
        <v>2</v>
      </c>
      <c r="J47" s="4" t="s">
        <v>3</v>
      </c>
      <c r="K47" s="4" t="s">
        <v>4</v>
      </c>
      <c r="L47" s="4" t="s">
        <v>5</v>
      </c>
      <c r="M47" s="8">
        <v>1</v>
      </c>
      <c r="N47" s="5">
        <v>79.930000000000007</v>
      </c>
      <c r="O47" s="6">
        <v>0.05</v>
      </c>
      <c r="P47" s="5">
        <v>43.73</v>
      </c>
      <c r="Q47" s="5">
        <f t="shared" si="0"/>
        <v>75.933500000000009</v>
      </c>
      <c r="R47" s="5">
        <f t="shared" si="1"/>
        <v>43.73</v>
      </c>
      <c r="S47" s="5">
        <f t="shared" si="2"/>
        <v>32.203500000000012</v>
      </c>
      <c r="T47" s="7"/>
    </row>
    <row r="48" spans="1:20" ht="15">
      <c r="A48" s="2">
        <v>804</v>
      </c>
      <c r="B48" s="3">
        <v>46034</v>
      </c>
      <c r="C48" s="10">
        <f>YEAR(SalesDataTable[[#This Row],[Order Date]])</f>
        <v>2026</v>
      </c>
      <c r="D48" s="10" t="str">
        <f>"Q"&amp;ROUNDUP(MONTH(SalesDataTable[[#This Row],[Order Date]])/3,0)</f>
        <v>Q1</v>
      </c>
      <c r="E48" s="10">
        <f>MONTH(SalesDataTable[[#This Row],[Order Date]])</f>
        <v>1</v>
      </c>
      <c r="F48" s="10" t="str">
        <f>TEXT(SalesDataTable[[#This Row],[Order Date]],"mmm")</f>
        <v>Jan</v>
      </c>
      <c r="G48" s="4" t="s">
        <v>6</v>
      </c>
      <c r="H48" s="4" t="s">
        <v>43</v>
      </c>
      <c r="I48" s="4" t="s">
        <v>19</v>
      </c>
      <c r="J48" s="4" t="s">
        <v>13</v>
      </c>
      <c r="K48" s="4" t="s">
        <v>9</v>
      </c>
      <c r="L48" s="4" t="s">
        <v>17</v>
      </c>
      <c r="M48" s="8">
        <v>1</v>
      </c>
      <c r="N48" s="5">
        <v>141.25</v>
      </c>
      <c r="O48" s="6">
        <v>0</v>
      </c>
      <c r="P48" s="5">
        <v>78.72</v>
      </c>
      <c r="Q48" s="5">
        <f t="shared" si="0"/>
        <v>141.25</v>
      </c>
      <c r="R48" s="5">
        <f t="shared" si="1"/>
        <v>78.72</v>
      </c>
      <c r="S48" s="5">
        <f t="shared" si="2"/>
        <v>62.53</v>
      </c>
      <c r="T48" s="7"/>
    </row>
    <row r="49" spans="1:20" ht="15">
      <c r="A49" s="2">
        <v>1780</v>
      </c>
      <c r="B49" s="3">
        <v>46034</v>
      </c>
      <c r="C49" s="10">
        <f>YEAR(SalesDataTable[[#This Row],[Order Date]])</f>
        <v>2026</v>
      </c>
      <c r="D49" s="10" t="str">
        <f>"Q"&amp;ROUNDUP(MONTH(SalesDataTable[[#This Row],[Order Date]])/3,0)</f>
        <v>Q1</v>
      </c>
      <c r="E49" s="10">
        <f>MONTH(SalesDataTable[[#This Row],[Order Date]])</f>
        <v>1</v>
      </c>
      <c r="F49" s="10" t="str">
        <f>TEXT(SalesDataTable[[#This Row],[Order Date]],"mmm")</f>
        <v>Jan</v>
      </c>
      <c r="G49" s="4" t="s">
        <v>20</v>
      </c>
      <c r="H49" s="4" t="s">
        <v>33</v>
      </c>
      <c r="I49" s="4" t="s">
        <v>2</v>
      </c>
      <c r="J49" s="4" t="s">
        <v>3</v>
      </c>
      <c r="K49" s="4" t="s">
        <v>4</v>
      </c>
      <c r="L49" s="4" t="s">
        <v>30</v>
      </c>
      <c r="M49" s="8">
        <v>2</v>
      </c>
      <c r="N49" s="5">
        <v>103.64</v>
      </c>
      <c r="O49" s="6">
        <v>0.1</v>
      </c>
      <c r="P49" s="5">
        <v>50.96</v>
      </c>
      <c r="Q49" s="5">
        <f t="shared" si="0"/>
        <v>186.55199999999999</v>
      </c>
      <c r="R49" s="5">
        <f t="shared" si="1"/>
        <v>101.92</v>
      </c>
      <c r="S49" s="5">
        <f t="shared" si="2"/>
        <v>84.631999999999991</v>
      </c>
      <c r="T49" s="7"/>
    </row>
    <row r="50" spans="1:20" ht="15">
      <c r="A50" s="2">
        <v>2844</v>
      </c>
      <c r="B50" s="3">
        <v>46034</v>
      </c>
      <c r="C50" s="10">
        <f>YEAR(SalesDataTable[[#This Row],[Order Date]])</f>
        <v>2026</v>
      </c>
      <c r="D50" s="10" t="str">
        <f>"Q"&amp;ROUNDUP(MONTH(SalesDataTable[[#This Row],[Order Date]])/3,0)</f>
        <v>Q1</v>
      </c>
      <c r="E50" s="10">
        <f>MONTH(SalesDataTable[[#This Row],[Order Date]])</f>
        <v>1</v>
      </c>
      <c r="F50" s="10" t="str">
        <f>TEXT(SalesDataTable[[#This Row],[Order Date]],"mmm")</f>
        <v>Jan</v>
      </c>
      <c r="G50" s="4" t="s">
        <v>0</v>
      </c>
      <c r="H50" s="4" t="s">
        <v>1</v>
      </c>
      <c r="I50" s="4" t="s">
        <v>2</v>
      </c>
      <c r="J50" s="4" t="s">
        <v>13</v>
      </c>
      <c r="K50" s="4" t="s">
        <v>14</v>
      </c>
      <c r="L50" s="4" t="s">
        <v>44</v>
      </c>
      <c r="M50" s="8">
        <v>1</v>
      </c>
      <c r="N50" s="5">
        <v>136.18</v>
      </c>
      <c r="O50" s="6">
        <v>0</v>
      </c>
      <c r="P50" s="5">
        <v>68.34</v>
      </c>
      <c r="Q50" s="5">
        <f t="shared" si="0"/>
        <v>136.18</v>
      </c>
      <c r="R50" s="5">
        <f t="shared" si="1"/>
        <v>68.34</v>
      </c>
      <c r="S50" s="5">
        <f t="shared" si="2"/>
        <v>67.84</v>
      </c>
      <c r="T50" s="7"/>
    </row>
    <row r="51" spans="1:20" ht="15">
      <c r="A51" s="2">
        <v>3068</v>
      </c>
      <c r="B51" s="3">
        <v>46034</v>
      </c>
      <c r="C51" s="10">
        <f>YEAR(SalesDataTable[[#This Row],[Order Date]])</f>
        <v>2026</v>
      </c>
      <c r="D51" s="10" t="str">
        <f>"Q"&amp;ROUNDUP(MONTH(SalesDataTable[[#This Row],[Order Date]])/3,0)</f>
        <v>Q1</v>
      </c>
      <c r="E51" s="10">
        <f>MONTH(SalesDataTable[[#This Row],[Order Date]])</f>
        <v>1</v>
      </c>
      <c r="F51" s="10" t="str">
        <f>TEXT(SalesDataTable[[#This Row],[Order Date]],"mmm")</f>
        <v>Jan</v>
      </c>
      <c r="G51" s="4" t="s">
        <v>11</v>
      </c>
      <c r="H51" s="4" t="s">
        <v>12</v>
      </c>
      <c r="I51" s="4" t="s">
        <v>28</v>
      </c>
      <c r="J51" s="4" t="s">
        <v>13</v>
      </c>
      <c r="K51" s="4" t="s">
        <v>34</v>
      </c>
      <c r="L51" s="4" t="s">
        <v>42</v>
      </c>
      <c r="M51" s="8">
        <v>1</v>
      </c>
      <c r="N51" s="5">
        <v>36.43</v>
      </c>
      <c r="O51" s="6">
        <v>0</v>
      </c>
      <c r="P51" s="5">
        <v>14.33</v>
      </c>
      <c r="Q51" s="5">
        <f t="shared" si="0"/>
        <v>36.43</v>
      </c>
      <c r="R51" s="5">
        <f t="shared" si="1"/>
        <v>14.33</v>
      </c>
      <c r="S51" s="5">
        <f t="shared" si="2"/>
        <v>22.1</v>
      </c>
      <c r="T51" s="7"/>
    </row>
    <row r="52" spans="1:20" ht="15">
      <c r="A52" s="2">
        <v>3096</v>
      </c>
      <c r="B52" s="3">
        <v>46034</v>
      </c>
      <c r="C52" s="10">
        <f>YEAR(SalesDataTable[[#This Row],[Order Date]])</f>
        <v>2026</v>
      </c>
      <c r="D52" s="10" t="str">
        <f>"Q"&amp;ROUNDUP(MONTH(SalesDataTable[[#This Row],[Order Date]])/3,0)</f>
        <v>Q1</v>
      </c>
      <c r="E52" s="10">
        <f>MONTH(SalesDataTable[[#This Row],[Order Date]])</f>
        <v>1</v>
      </c>
      <c r="F52" s="10" t="str">
        <f>TEXT(SalesDataTable[[#This Row],[Order Date]],"mmm")</f>
        <v>Jan</v>
      </c>
      <c r="G52" s="4" t="s">
        <v>20</v>
      </c>
      <c r="H52" s="4" t="s">
        <v>31</v>
      </c>
      <c r="I52" s="4" t="s">
        <v>2</v>
      </c>
      <c r="J52" s="4" t="s">
        <v>13</v>
      </c>
      <c r="K52" s="4" t="s">
        <v>34</v>
      </c>
      <c r="L52" s="4" t="s">
        <v>45</v>
      </c>
      <c r="M52" s="8">
        <v>2</v>
      </c>
      <c r="N52" s="5">
        <v>50.51</v>
      </c>
      <c r="O52" s="6">
        <v>0.1</v>
      </c>
      <c r="P52" s="5">
        <v>21.84</v>
      </c>
      <c r="Q52" s="5">
        <f t="shared" si="0"/>
        <v>90.917999999999992</v>
      </c>
      <c r="R52" s="5">
        <f t="shared" si="1"/>
        <v>43.68</v>
      </c>
      <c r="S52" s="5">
        <f t="shared" si="2"/>
        <v>47.237999999999992</v>
      </c>
      <c r="T52" s="7"/>
    </row>
    <row r="53" spans="1:20" ht="15">
      <c r="A53" s="2">
        <v>3129</v>
      </c>
      <c r="B53" s="3">
        <v>46034</v>
      </c>
      <c r="C53" s="10">
        <f>YEAR(SalesDataTable[[#This Row],[Order Date]])</f>
        <v>2026</v>
      </c>
      <c r="D53" s="10" t="str">
        <f>"Q"&amp;ROUNDUP(MONTH(SalesDataTable[[#This Row],[Order Date]])/3,0)</f>
        <v>Q1</v>
      </c>
      <c r="E53" s="10">
        <f>MONTH(SalesDataTable[[#This Row],[Order Date]])</f>
        <v>1</v>
      </c>
      <c r="F53" s="10" t="str">
        <f>TEXT(SalesDataTable[[#This Row],[Order Date]],"mmm")</f>
        <v>Jan</v>
      </c>
      <c r="G53" s="4" t="s">
        <v>20</v>
      </c>
      <c r="H53" s="4" t="s">
        <v>47</v>
      </c>
      <c r="I53" s="4" t="s">
        <v>19</v>
      </c>
      <c r="J53" s="4" t="s">
        <v>3</v>
      </c>
      <c r="K53" s="4" t="s">
        <v>34</v>
      </c>
      <c r="L53" s="4" t="s">
        <v>38</v>
      </c>
      <c r="M53" s="8">
        <v>1</v>
      </c>
      <c r="N53" s="5">
        <v>123</v>
      </c>
      <c r="O53" s="6">
        <v>0</v>
      </c>
      <c r="P53" s="5">
        <v>67.3</v>
      </c>
      <c r="Q53" s="5">
        <f t="shared" si="0"/>
        <v>123</v>
      </c>
      <c r="R53" s="5">
        <f t="shared" si="1"/>
        <v>67.3</v>
      </c>
      <c r="S53" s="5">
        <f t="shared" si="2"/>
        <v>55.7</v>
      </c>
      <c r="T53" s="7"/>
    </row>
    <row r="54" spans="1:20" ht="15">
      <c r="A54" s="2">
        <v>3948</v>
      </c>
      <c r="B54" s="3">
        <v>46034</v>
      </c>
      <c r="C54" s="10">
        <f>YEAR(SalesDataTable[[#This Row],[Order Date]])</f>
        <v>2026</v>
      </c>
      <c r="D54" s="10" t="str">
        <f>"Q"&amp;ROUNDUP(MONTH(SalesDataTable[[#This Row],[Order Date]])/3,0)</f>
        <v>Q1</v>
      </c>
      <c r="E54" s="10">
        <f>MONTH(SalesDataTable[[#This Row],[Order Date]])</f>
        <v>1</v>
      </c>
      <c r="F54" s="10" t="str">
        <f>TEXT(SalesDataTable[[#This Row],[Order Date]],"mmm")</f>
        <v>Jan</v>
      </c>
      <c r="G54" s="4" t="s">
        <v>6</v>
      </c>
      <c r="H54" s="4" t="s">
        <v>49</v>
      </c>
      <c r="I54" s="4" t="s">
        <v>2</v>
      </c>
      <c r="J54" s="4" t="s">
        <v>13</v>
      </c>
      <c r="K54" s="4" t="s">
        <v>9</v>
      </c>
      <c r="L54" s="4" t="s">
        <v>46</v>
      </c>
      <c r="M54" s="8">
        <v>2</v>
      </c>
      <c r="N54" s="5">
        <v>72.239999999999995</v>
      </c>
      <c r="O54" s="6">
        <v>0</v>
      </c>
      <c r="P54" s="5">
        <v>32.94</v>
      </c>
      <c r="Q54" s="5">
        <f t="shared" si="0"/>
        <v>144.47999999999999</v>
      </c>
      <c r="R54" s="5">
        <f t="shared" si="1"/>
        <v>65.88</v>
      </c>
      <c r="S54" s="5">
        <f t="shared" si="2"/>
        <v>78.599999999999994</v>
      </c>
      <c r="T54" s="7"/>
    </row>
    <row r="55" spans="1:20" ht="15">
      <c r="A55" s="2">
        <v>5036</v>
      </c>
      <c r="B55" s="3">
        <v>46034</v>
      </c>
      <c r="C55" s="10">
        <f>YEAR(SalesDataTable[[#This Row],[Order Date]])</f>
        <v>2026</v>
      </c>
      <c r="D55" s="10" t="str">
        <f>"Q"&amp;ROUNDUP(MONTH(SalesDataTable[[#This Row],[Order Date]])/3,0)</f>
        <v>Q1</v>
      </c>
      <c r="E55" s="10">
        <f>MONTH(SalesDataTable[[#This Row],[Order Date]])</f>
        <v>1</v>
      </c>
      <c r="F55" s="10" t="str">
        <f>TEXT(SalesDataTable[[#This Row],[Order Date]],"mmm")</f>
        <v>Jan</v>
      </c>
      <c r="G55" s="4" t="s">
        <v>11</v>
      </c>
      <c r="H55" s="4" t="s">
        <v>18</v>
      </c>
      <c r="I55" s="4" t="s">
        <v>19</v>
      </c>
      <c r="J55" s="4" t="s">
        <v>3</v>
      </c>
      <c r="K55" s="4" t="s">
        <v>9</v>
      </c>
      <c r="L55" s="4" t="s">
        <v>37</v>
      </c>
      <c r="M55" s="8">
        <v>1</v>
      </c>
      <c r="N55" s="5">
        <v>151.11000000000001</v>
      </c>
      <c r="O55" s="6">
        <v>0.15</v>
      </c>
      <c r="P55" s="5">
        <v>79.650000000000006</v>
      </c>
      <c r="Q55" s="5">
        <f t="shared" si="0"/>
        <v>128.4435</v>
      </c>
      <c r="R55" s="5">
        <f t="shared" si="1"/>
        <v>79.650000000000006</v>
      </c>
      <c r="S55" s="5">
        <f t="shared" si="2"/>
        <v>48.793499999999995</v>
      </c>
      <c r="T55" s="7"/>
    </row>
    <row r="56" spans="1:20" ht="15">
      <c r="A56" s="2">
        <v>2681</v>
      </c>
      <c r="B56" s="3">
        <v>46035</v>
      </c>
      <c r="C56" s="10">
        <f>YEAR(SalesDataTable[[#This Row],[Order Date]])</f>
        <v>2026</v>
      </c>
      <c r="D56" s="10" t="str">
        <f>"Q"&amp;ROUNDUP(MONTH(SalesDataTable[[#This Row],[Order Date]])/3,0)</f>
        <v>Q1</v>
      </c>
      <c r="E56" s="10">
        <f>MONTH(SalesDataTable[[#This Row],[Order Date]])</f>
        <v>1</v>
      </c>
      <c r="F56" s="10" t="str">
        <f>TEXT(SalesDataTable[[#This Row],[Order Date]],"mmm")</f>
        <v>Jan</v>
      </c>
      <c r="G56" s="4" t="s">
        <v>20</v>
      </c>
      <c r="H56" s="4" t="s">
        <v>21</v>
      </c>
      <c r="I56" s="4" t="s">
        <v>2</v>
      </c>
      <c r="J56" s="4" t="s">
        <v>13</v>
      </c>
      <c r="K56" s="4" t="s">
        <v>9</v>
      </c>
      <c r="L56" s="4" t="s">
        <v>10</v>
      </c>
      <c r="M56" s="8">
        <v>1</v>
      </c>
      <c r="N56" s="5">
        <v>94.32</v>
      </c>
      <c r="O56" s="6">
        <v>0</v>
      </c>
      <c r="P56" s="5">
        <v>45.93</v>
      </c>
      <c r="Q56" s="5">
        <f t="shared" si="0"/>
        <v>94.32</v>
      </c>
      <c r="R56" s="5">
        <f t="shared" si="1"/>
        <v>45.93</v>
      </c>
      <c r="S56" s="5">
        <f t="shared" si="2"/>
        <v>48.389999999999993</v>
      </c>
      <c r="T56" s="7"/>
    </row>
    <row r="57" spans="1:20" ht="15">
      <c r="A57" s="2">
        <v>5101</v>
      </c>
      <c r="B57" s="3">
        <v>46035</v>
      </c>
      <c r="C57" s="10">
        <f>YEAR(SalesDataTable[[#This Row],[Order Date]])</f>
        <v>2026</v>
      </c>
      <c r="D57" s="10" t="str">
        <f>"Q"&amp;ROUNDUP(MONTH(SalesDataTable[[#This Row],[Order Date]])/3,0)</f>
        <v>Q1</v>
      </c>
      <c r="E57" s="10">
        <f>MONTH(SalesDataTable[[#This Row],[Order Date]])</f>
        <v>1</v>
      </c>
      <c r="F57" s="10" t="str">
        <f>TEXT(SalesDataTable[[#This Row],[Order Date]],"mmm")</f>
        <v>Jan</v>
      </c>
      <c r="G57" s="4" t="s">
        <v>6</v>
      </c>
      <c r="H57" s="4" t="s">
        <v>43</v>
      </c>
      <c r="I57" s="4" t="s">
        <v>2</v>
      </c>
      <c r="J57" s="4" t="s">
        <v>3</v>
      </c>
      <c r="K57" s="4" t="s">
        <v>4</v>
      </c>
      <c r="L57" s="4" t="s">
        <v>22</v>
      </c>
      <c r="M57" s="8">
        <v>3</v>
      </c>
      <c r="N57" s="5">
        <v>51.52</v>
      </c>
      <c r="O57" s="6">
        <v>0</v>
      </c>
      <c r="P57" s="5">
        <v>21.92</v>
      </c>
      <c r="Q57" s="5">
        <f t="shared" si="0"/>
        <v>154.56</v>
      </c>
      <c r="R57" s="5">
        <f t="shared" si="1"/>
        <v>65.760000000000005</v>
      </c>
      <c r="S57" s="5">
        <f t="shared" si="2"/>
        <v>88.8</v>
      </c>
      <c r="T57" s="7"/>
    </row>
    <row r="58" spans="1:20" ht="15">
      <c r="A58" s="2">
        <v>3871</v>
      </c>
      <c r="B58" s="3">
        <v>46036</v>
      </c>
      <c r="C58" s="10">
        <f>YEAR(SalesDataTable[[#This Row],[Order Date]])</f>
        <v>2026</v>
      </c>
      <c r="D58" s="10" t="str">
        <f>"Q"&amp;ROUNDUP(MONTH(SalesDataTable[[#This Row],[Order Date]])/3,0)</f>
        <v>Q1</v>
      </c>
      <c r="E58" s="10">
        <f>MONTH(SalesDataTable[[#This Row],[Order Date]])</f>
        <v>1</v>
      </c>
      <c r="F58" s="10" t="str">
        <f>TEXT(SalesDataTable[[#This Row],[Order Date]],"mmm")</f>
        <v>Jan</v>
      </c>
      <c r="G58" s="4" t="s">
        <v>0</v>
      </c>
      <c r="H58" s="4" t="s">
        <v>50</v>
      </c>
      <c r="I58" s="4" t="s">
        <v>2</v>
      </c>
      <c r="J58" s="4" t="s">
        <v>13</v>
      </c>
      <c r="K58" s="4" t="s">
        <v>9</v>
      </c>
      <c r="L58" s="4" t="s">
        <v>17</v>
      </c>
      <c r="M58" s="8">
        <v>2</v>
      </c>
      <c r="N58" s="5">
        <v>146.4</v>
      </c>
      <c r="O58" s="6">
        <v>0.05</v>
      </c>
      <c r="P58" s="5">
        <v>81.72</v>
      </c>
      <c r="Q58" s="5">
        <f t="shared" si="0"/>
        <v>278.16000000000003</v>
      </c>
      <c r="R58" s="5">
        <f t="shared" si="1"/>
        <v>163.44</v>
      </c>
      <c r="S58" s="5">
        <f t="shared" si="2"/>
        <v>114.72000000000003</v>
      </c>
      <c r="T58" s="7"/>
    </row>
    <row r="59" spans="1:20" ht="15">
      <c r="A59" s="2">
        <v>4643</v>
      </c>
      <c r="B59" s="3">
        <v>46036</v>
      </c>
      <c r="C59" s="10">
        <f>YEAR(SalesDataTable[[#This Row],[Order Date]])</f>
        <v>2026</v>
      </c>
      <c r="D59" s="10" t="str">
        <f>"Q"&amp;ROUNDUP(MONTH(SalesDataTable[[#This Row],[Order Date]])/3,0)</f>
        <v>Q1</v>
      </c>
      <c r="E59" s="10">
        <f>MONTH(SalesDataTable[[#This Row],[Order Date]])</f>
        <v>1</v>
      </c>
      <c r="F59" s="10" t="str">
        <f>TEXT(SalesDataTable[[#This Row],[Order Date]],"mmm")</f>
        <v>Jan</v>
      </c>
      <c r="G59" s="4" t="s">
        <v>0</v>
      </c>
      <c r="H59" s="4" t="s">
        <v>1</v>
      </c>
      <c r="I59" s="4" t="s">
        <v>8</v>
      </c>
      <c r="J59" s="4" t="s">
        <v>16</v>
      </c>
      <c r="K59" s="4" t="s">
        <v>14</v>
      </c>
      <c r="L59" s="4" t="s">
        <v>32</v>
      </c>
      <c r="M59" s="8">
        <v>3</v>
      </c>
      <c r="N59" s="5">
        <v>47.32</v>
      </c>
      <c r="O59" s="6">
        <v>0.1</v>
      </c>
      <c r="P59" s="5">
        <v>18.420000000000002</v>
      </c>
      <c r="Q59" s="5">
        <f t="shared" si="0"/>
        <v>127.76400000000001</v>
      </c>
      <c r="R59" s="5">
        <f t="shared" si="1"/>
        <v>55.260000000000005</v>
      </c>
      <c r="S59" s="5">
        <f t="shared" si="2"/>
        <v>72.504000000000005</v>
      </c>
      <c r="T59" s="7"/>
    </row>
    <row r="60" spans="1:20" ht="15">
      <c r="A60" s="2">
        <v>4703</v>
      </c>
      <c r="B60" s="3">
        <v>46036</v>
      </c>
      <c r="C60" s="10">
        <f>YEAR(SalesDataTable[[#This Row],[Order Date]])</f>
        <v>2026</v>
      </c>
      <c r="D60" s="10" t="str">
        <f>"Q"&amp;ROUNDUP(MONTH(SalesDataTable[[#This Row],[Order Date]])/3,0)</f>
        <v>Q1</v>
      </c>
      <c r="E60" s="10">
        <f>MONTH(SalesDataTable[[#This Row],[Order Date]])</f>
        <v>1</v>
      </c>
      <c r="F60" s="10" t="str">
        <f>TEXT(SalesDataTable[[#This Row],[Order Date]],"mmm")</f>
        <v>Jan</v>
      </c>
      <c r="G60" s="4" t="s">
        <v>20</v>
      </c>
      <c r="H60" s="4" t="s">
        <v>47</v>
      </c>
      <c r="I60" s="4" t="s">
        <v>19</v>
      </c>
      <c r="J60" s="4" t="s">
        <v>16</v>
      </c>
      <c r="K60" s="4" t="s">
        <v>34</v>
      </c>
      <c r="L60" s="4" t="s">
        <v>35</v>
      </c>
      <c r="M60" s="8">
        <v>2</v>
      </c>
      <c r="N60" s="5">
        <v>40.450000000000003</v>
      </c>
      <c r="O60" s="6">
        <v>0.05</v>
      </c>
      <c r="P60" s="5">
        <v>15.14</v>
      </c>
      <c r="Q60" s="5">
        <f t="shared" si="0"/>
        <v>76.855000000000004</v>
      </c>
      <c r="R60" s="5">
        <f t="shared" si="1"/>
        <v>30.28</v>
      </c>
      <c r="S60" s="5">
        <f t="shared" si="2"/>
        <v>46.575000000000003</v>
      </c>
      <c r="T60" s="7"/>
    </row>
    <row r="61" spans="1:20" ht="15">
      <c r="A61" s="2">
        <v>5068</v>
      </c>
      <c r="B61" s="3">
        <v>46036</v>
      </c>
      <c r="C61" s="10">
        <f>YEAR(SalesDataTable[[#This Row],[Order Date]])</f>
        <v>2026</v>
      </c>
      <c r="D61" s="10" t="str">
        <f>"Q"&amp;ROUNDUP(MONTH(SalesDataTable[[#This Row],[Order Date]])/3,0)</f>
        <v>Q1</v>
      </c>
      <c r="E61" s="10">
        <f>MONTH(SalesDataTable[[#This Row],[Order Date]])</f>
        <v>1</v>
      </c>
      <c r="F61" s="10" t="str">
        <f>TEXT(SalesDataTable[[#This Row],[Order Date]],"mmm")</f>
        <v>Jan</v>
      </c>
      <c r="G61" s="4" t="s">
        <v>0</v>
      </c>
      <c r="H61" s="4" t="s">
        <v>1</v>
      </c>
      <c r="I61" s="4" t="s">
        <v>2</v>
      </c>
      <c r="J61" s="4" t="s">
        <v>3</v>
      </c>
      <c r="K61" s="4" t="s">
        <v>14</v>
      </c>
      <c r="L61" s="4" t="s">
        <v>32</v>
      </c>
      <c r="M61" s="8">
        <v>2</v>
      </c>
      <c r="N61" s="5">
        <v>47.05</v>
      </c>
      <c r="O61" s="6">
        <v>0.1</v>
      </c>
      <c r="P61" s="5">
        <v>18.8</v>
      </c>
      <c r="Q61" s="5">
        <f t="shared" si="0"/>
        <v>84.69</v>
      </c>
      <c r="R61" s="5">
        <f t="shared" si="1"/>
        <v>37.6</v>
      </c>
      <c r="S61" s="5">
        <f t="shared" si="2"/>
        <v>47.089999999999996</v>
      </c>
      <c r="T61" s="7"/>
    </row>
    <row r="62" spans="1:20" ht="15">
      <c r="A62" s="2">
        <v>1539</v>
      </c>
      <c r="B62" s="3">
        <v>46037</v>
      </c>
      <c r="C62" s="10">
        <f>YEAR(SalesDataTable[[#This Row],[Order Date]])</f>
        <v>2026</v>
      </c>
      <c r="D62" s="10" t="str">
        <f>"Q"&amp;ROUNDUP(MONTH(SalesDataTable[[#This Row],[Order Date]])/3,0)</f>
        <v>Q1</v>
      </c>
      <c r="E62" s="10">
        <f>MONTH(SalesDataTable[[#This Row],[Order Date]])</f>
        <v>1</v>
      </c>
      <c r="F62" s="10" t="str">
        <f>TEXT(SalesDataTable[[#This Row],[Order Date]],"mmm")</f>
        <v>Jan</v>
      </c>
      <c r="G62" s="4" t="s">
        <v>20</v>
      </c>
      <c r="H62" s="4" t="s">
        <v>33</v>
      </c>
      <c r="I62" s="4" t="s">
        <v>19</v>
      </c>
      <c r="J62" s="4" t="s">
        <v>16</v>
      </c>
      <c r="K62" s="4" t="s">
        <v>34</v>
      </c>
      <c r="L62" s="4" t="s">
        <v>38</v>
      </c>
      <c r="M62" s="8">
        <v>3</v>
      </c>
      <c r="N62" s="5">
        <v>123.14</v>
      </c>
      <c r="O62" s="6">
        <v>0.05</v>
      </c>
      <c r="P62" s="5">
        <v>70.67</v>
      </c>
      <c r="Q62" s="5">
        <f t="shared" si="0"/>
        <v>350.94900000000001</v>
      </c>
      <c r="R62" s="5">
        <f t="shared" si="1"/>
        <v>212.01</v>
      </c>
      <c r="S62" s="5">
        <f t="shared" si="2"/>
        <v>138.93900000000002</v>
      </c>
      <c r="T62" s="7"/>
    </row>
    <row r="63" spans="1:20" ht="15">
      <c r="A63" s="2">
        <v>1709</v>
      </c>
      <c r="B63" s="3">
        <v>46037</v>
      </c>
      <c r="C63" s="10">
        <f>YEAR(SalesDataTable[[#This Row],[Order Date]])</f>
        <v>2026</v>
      </c>
      <c r="D63" s="10" t="str">
        <f>"Q"&amp;ROUNDUP(MONTH(SalesDataTable[[#This Row],[Order Date]])/3,0)</f>
        <v>Q1</v>
      </c>
      <c r="E63" s="10">
        <f>MONTH(SalesDataTable[[#This Row],[Order Date]])</f>
        <v>1</v>
      </c>
      <c r="F63" s="10" t="str">
        <f>TEXT(SalesDataTable[[#This Row],[Order Date]],"mmm")</f>
        <v>Jan</v>
      </c>
      <c r="G63" s="4" t="s">
        <v>20</v>
      </c>
      <c r="H63" s="4" t="s">
        <v>47</v>
      </c>
      <c r="I63" s="4" t="s">
        <v>2</v>
      </c>
      <c r="J63" s="4" t="s">
        <v>3</v>
      </c>
      <c r="K63" s="4" t="s">
        <v>9</v>
      </c>
      <c r="L63" s="4" t="s">
        <v>37</v>
      </c>
      <c r="M63" s="8">
        <v>2</v>
      </c>
      <c r="N63" s="5">
        <v>151.33000000000001</v>
      </c>
      <c r="O63" s="6">
        <v>0.1</v>
      </c>
      <c r="P63" s="5">
        <v>78.44</v>
      </c>
      <c r="Q63" s="5">
        <f t="shared" si="0"/>
        <v>272.39400000000001</v>
      </c>
      <c r="R63" s="5">
        <f t="shared" si="1"/>
        <v>156.88</v>
      </c>
      <c r="S63" s="5">
        <f t="shared" si="2"/>
        <v>115.51400000000001</v>
      </c>
      <c r="T63" s="7"/>
    </row>
    <row r="64" spans="1:20" ht="15">
      <c r="A64" s="2">
        <v>2702</v>
      </c>
      <c r="B64" s="3">
        <v>46037</v>
      </c>
      <c r="C64" s="10">
        <f>YEAR(SalesDataTable[[#This Row],[Order Date]])</f>
        <v>2026</v>
      </c>
      <c r="D64" s="10" t="str">
        <f>"Q"&amp;ROUNDUP(MONTH(SalesDataTable[[#This Row],[Order Date]])/3,0)</f>
        <v>Q1</v>
      </c>
      <c r="E64" s="10">
        <f>MONTH(SalesDataTable[[#This Row],[Order Date]])</f>
        <v>1</v>
      </c>
      <c r="F64" s="10" t="str">
        <f>TEXT(SalesDataTable[[#This Row],[Order Date]],"mmm")</f>
        <v>Jan</v>
      </c>
      <c r="G64" s="4" t="s">
        <v>6</v>
      </c>
      <c r="H64" s="4" t="s">
        <v>49</v>
      </c>
      <c r="I64" s="4" t="s">
        <v>2</v>
      </c>
      <c r="J64" s="4" t="s">
        <v>3</v>
      </c>
      <c r="K64" s="4" t="s">
        <v>9</v>
      </c>
      <c r="L64" s="4" t="s">
        <v>17</v>
      </c>
      <c r="M64" s="8">
        <v>5</v>
      </c>
      <c r="N64" s="5">
        <v>144.01</v>
      </c>
      <c r="O64" s="6">
        <v>0.05</v>
      </c>
      <c r="P64" s="5">
        <v>79.64</v>
      </c>
      <c r="Q64" s="5">
        <f t="shared" si="0"/>
        <v>684.0474999999999</v>
      </c>
      <c r="R64" s="5">
        <f t="shared" si="1"/>
        <v>398.2</v>
      </c>
      <c r="S64" s="5">
        <f t="shared" si="2"/>
        <v>285.84749999999991</v>
      </c>
      <c r="T64" s="7"/>
    </row>
    <row r="65" spans="1:20" ht="15">
      <c r="A65" s="2">
        <v>3176</v>
      </c>
      <c r="B65" s="3">
        <v>46037</v>
      </c>
      <c r="C65" s="10">
        <f>YEAR(SalesDataTable[[#This Row],[Order Date]])</f>
        <v>2026</v>
      </c>
      <c r="D65" s="10" t="str">
        <f>"Q"&amp;ROUNDUP(MONTH(SalesDataTable[[#This Row],[Order Date]])/3,0)</f>
        <v>Q1</v>
      </c>
      <c r="E65" s="10">
        <f>MONTH(SalesDataTable[[#This Row],[Order Date]])</f>
        <v>1</v>
      </c>
      <c r="F65" s="10" t="str">
        <f>TEXT(SalesDataTable[[#This Row],[Order Date]],"mmm")</f>
        <v>Jan</v>
      </c>
      <c r="G65" s="4" t="s">
        <v>20</v>
      </c>
      <c r="H65" s="4" t="s">
        <v>33</v>
      </c>
      <c r="I65" s="4" t="s">
        <v>2</v>
      </c>
      <c r="J65" s="4" t="s">
        <v>3</v>
      </c>
      <c r="K65" s="4" t="s">
        <v>9</v>
      </c>
      <c r="L65" s="4" t="s">
        <v>10</v>
      </c>
      <c r="M65" s="8">
        <v>3</v>
      </c>
      <c r="N65" s="5">
        <v>91.19</v>
      </c>
      <c r="O65" s="6">
        <v>0</v>
      </c>
      <c r="P65" s="5">
        <v>44.47</v>
      </c>
      <c r="Q65" s="5">
        <f t="shared" si="0"/>
        <v>273.57</v>
      </c>
      <c r="R65" s="5">
        <f t="shared" si="1"/>
        <v>133.41</v>
      </c>
      <c r="S65" s="5">
        <f t="shared" si="2"/>
        <v>140.16</v>
      </c>
      <c r="T65" s="7"/>
    </row>
    <row r="66" spans="1:20" ht="15">
      <c r="A66" s="2">
        <v>3705</v>
      </c>
      <c r="B66" s="3">
        <v>46037</v>
      </c>
      <c r="C66" s="10">
        <f>YEAR(SalesDataTable[[#This Row],[Order Date]])</f>
        <v>2026</v>
      </c>
      <c r="D66" s="10" t="str">
        <f>"Q"&amp;ROUNDUP(MONTH(SalesDataTable[[#This Row],[Order Date]])/3,0)</f>
        <v>Q1</v>
      </c>
      <c r="E66" s="10">
        <f>MONTH(SalesDataTable[[#This Row],[Order Date]])</f>
        <v>1</v>
      </c>
      <c r="F66" s="10" t="str">
        <f>TEXT(SalesDataTable[[#This Row],[Order Date]],"mmm")</f>
        <v>Jan</v>
      </c>
      <c r="G66" s="4" t="s">
        <v>20</v>
      </c>
      <c r="H66" s="4" t="s">
        <v>31</v>
      </c>
      <c r="I66" s="4" t="s">
        <v>19</v>
      </c>
      <c r="J66" s="4" t="s">
        <v>13</v>
      </c>
      <c r="K66" s="4" t="s">
        <v>14</v>
      </c>
      <c r="L66" s="4" t="s">
        <v>32</v>
      </c>
      <c r="M66" s="8">
        <v>2</v>
      </c>
      <c r="N66" s="5">
        <v>45.45</v>
      </c>
      <c r="O66" s="6">
        <v>0</v>
      </c>
      <c r="P66" s="5">
        <v>18.190000000000001</v>
      </c>
      <c r="Q66" s="5">
        <f t="shared" ref="Q66:Q129" si="3">M66*N66*(1-O66)</f>
        <v>90.9</v>
      </c>
      <c r="R66" s="5">
        <f t="shared" ref="R66:R129" si="4">M66*P66</f>
        <v>36.380000000000003</v>
      </c>
      <c r="S66" s="5">
        <f t="shared" ref="S66:S129" si="5">Q66-R66</f>
        <v>54.52</v>
      </c>
      <c r="T66" s="7"/>
    </row>
    <row r="67" spans="1:20" ht="15">
      <c r="A67" s="2">
        <v>3736</v>
      </c>
      <c r="B67" s="3">
        <v>46037</v>
      </c>
      <c r="C67" s="10">
        <f>YEAR(SalesDataTable[[#This Row],[Order Date]])</f>
        <v>2026</v>
      </c>
      <c r="D67" s="10" t="str">
        <f>"Q"&amp;ROUNDUP(MONTH(SalesDataTable[[#This Row],[Order Date]])/3,0)</f>
        <v>Q1</v>
      </c>
      <c r="E67" s="10">
        <f>MONTH(SalesDataTable[[#This Row],[Order Date]])</f>
        <v>1</v>
      </c>
      <c r="F67" s="10" t="str">
        <f>TEXT(SalesDataTable[[#This Row],[Order Date]],"mmm")</f>
        <v>Jan</v>
      </c>
      <c r="G67" s="4" t="s">
        <v>6</v>
      </c>
      <c r="H67" s="4" t="s">
        <v>7</v>
      </c>
      <c r="I67" s="4" t="s">
        <v>28</v>
      </c>
      <c r="J67" s="4" t="s">
        <v>13</v>
      </c>
      <c r="K67" s="4" t="s">
        <v>34</v>
      </c>
      <c r="L67" s="4" t="s">
        <v>35</v>
      </c>
      <c r="M67" s="8">
        <v>1</v>
      </c>
      <c r="N67" s="5">
        <v>40.72</v>
      </c>
      <c r="O67" s="6">
        <v>0</v>
      </c>
      <c r="P67" s="5">
        <v>14.94</v>
      </c>
      <c r="Q67" s="5">
        <f t="shared" si="3"/>
        <v>40.72</v>
      </c>
      <c r="R67" s="5">
        <f t="shared" si="4"/>
        <v>14.94</v>
      </c>
      <c r="S67" s="5">
        <f t="shared" si="5"/>
        <v>25.78</v>
      </c>
      <c r="T67" s="7"/>
    </row>
    <row r="68" spans="1:20" ht="15">
      <c r="A68" s="2">
        <v>3967</v>
      </c>
      <c r="B68" s="3">
        <v>46037</v>
      </c>
      <c r="C68" s="10">
        <f>YEAR(SalesDataTable[[#This Row],[Order Date]])</f>
        <v>2026</v>
      </c>
      <c r="D68" s="10" t="str">
        <f>"Q"&amp;ROUNDUP(MONTH(SalesDataTable[[#This Row],[Order Date]])/3,0)</f>
        <v>Q1</v>
      </c>
      <c r="E68" s="10">
        <f>MONTH(SalesDataTable[[#This Row],[Order Date]])</f>
        <v>1</v>
      </c>
      <c r="F68" s="10" t="str">
        <f>TEXT(SalesDataTable[[#This Row],[Order Date]],"mmm")</f>
        <v>Jan</v>
      </c>
      <c r="G68" s="4" t="s">
        <v>6</v>
      </c>
      <c r="H68" s="4" t="s">
        <v>43</v>
      </c>
      <c r="I68" s="4" t="s">
        <v>2</v>
      </c>
      <c r="J68" s="4" t="s">
        <v>16</v>
      </c>
      <c r="K68" s="4" t="s">
        <v>14</v>
      </c>
      <c r="L68" s="4" t="s">
        <v>15</v>
      </c>
      <c r="M68" s="8">
        <v>2</v>
      </c>
      <c r="N68" s="5">
        <v>37.090000000000003</v>
      </c>
      <c r="O68" s="6">
        <v>0</v>
      </c>
      <c r="P68" s="5">
        <v>13.29</v>
      </c>
      <c r="Q68" s="5">
        <f t="shared" si="3"/>
        <v>74.180000000000007</v>
      </c>
      <c r="R68" s="5">
        <f t="shared" si="4"/>
        <v>26.58</v>
      </c>
      <c r="S68" s="5">
        <f t="shared" si="5"/>
        <v>47.600000000000009</v>
      </c>
      <c r="T68" s="7"/>
    </row>
    <row r="69" spans="1:20" ht="15">
      <c r="A69" s="2">
        <v>170</v>
      </c>
      <c r="B69" s="3">
        <v>46038</v>
      </c>
      <c r="C69" s="10">
        <f>YEAR(SalesDataTable[[#This Row],[Order Date]])</f>
        <v>2026</v>
      </c>
      <c r="D69" s="10" t="str">
        <f>"Q"&amp;ROUNDUP(MONTH(SalesDataTable[[#This Row],[Order Date]])/3,0)</f>
        <v>Q1</v>
      </c>
      <c r="E69" s="10">
        <f>MONTH(SalesDataTable[[#This Row],[Order Date]])</f>
        <v>1</v>
      </c>
      <c r="F69" s="10" t="str">
        <f>TEXT(SalesDataTable[[#This Row],[Order Date]],"mmm")</f>
        <v>Jan</v>
      </c>
      <c r="G69" s="4" t="s">
        <v>11</v>
      </c>
      <c r="H69" s="4" t="s">
        <v>39</v>
      </c>
      <c r="I69" s="4" t="s">
        <v>2</v>
      </c>
      <c r="J69" s="4" t="s">
        <v>13</v>
      </c>
      <c r="K69" s="4" t="s">
        <v>23</v>
      </c>
      <c r="L69" s="4" t="s">
        <v>51</v>
      </c>
      <c r="M69" s="8">
        <v>1</v>
      </c>
      <c r="N69" s="5">
        <v>124.45</v>
      </c>
      <c r="O69" s="6">
        <v>0.15</v>
      </c>
      <c r="P69" s="5">
        <v>59.77</v>
      </c>
      <c r="Q69" s="5">
        <f t="shared" si="3"/>
        <v>105.7825</v>
      </c>
      <c r="R69" s="5">
        <f t="shared" si="4"/>
        <v>59.77</v>
      </c>
      <c r="S69" s="5">
        <f t="shared" si="5"/>
        <v>46.012499999999996</v>
      </c>
      <c r="T69" s="7"/>
    </row>
    <row r="70" spans="1:20" ht="15">
      <c r="A70" s="2">
        <v>1040</v>
      </c>
      <c r="B70" s="3">
        <v>46038</v>
      </c>
      <c r="C70" s="10">
        <f>YEAR(SalesDataTable[[#This Row],[Order Date]])</f>
        <v>2026</v>
      </c>
      <c r="D70" s="10" t="str">
        <f>"Q"&amp;ROUNDUP(MONTH(SalesDataTable[[#This Row],[Order Date]])/3,0)</f>
        <v>Q1</v>
      </c>
      <c r="E70" s="10">
        <f>MONTH(SalesDataTable[[#This Row],[Order Date]])</f>
        <v>1</v>
      </c>
      <c r="F70" s="10" t="str">
        <f>TEXT(SalesDataTable[[#This Row],[Order Date]],"mmm")</f>
        <v>Jan</v>
      </c>
      <c r="G70" s="4" t="s">
        <v>0</v>
      </c>
      <c r="H70" s="4" t="s">
        <v>1</v>
      </c>
      <c r="I70" s="4" t="s">
        <v>19</v>
      </c>
      <c r="J70" s="4" t="s">
        <v>13</v>
      </c>
      <c r="K70" s="4" t="s">
        <v>14</v>
      </c>
      <c r="L70" s="4" t="s">
        <v>15</v>
      </c>
      <c r="M70" s="8">
        <v>1</v>
      </c>
      <c r="N70" s="5">
        <v>35.93</v>
      </c>
      <c r="O70" s="6">
        <v>0.05</v>
      </c>
      <c r="P70" s="5">
        <v>13.33</v>
      </c>
      <c r="Q70" s="5">
        <f t="shared" si="3"/>
        <v>34.133499999999998</v>
      </c>
      <c r="R70" s="5">
        <f t="shared" si="4"/>
        <v>13.33</v>
      </c>
      <c r="S70" s="5">
        <f t="shared" si="5"/>
        <v>20.8035</v>
      </c>
      <c r="T70" s="7"/>
    </row>
    <row r="71" spans="1:20" ht="15">
      <c r="A71" s="2">
        <v>2380</v>
      </c>
      <c r="B71" s="3">
        <v>46038</v>
      </c>
      <c r="C71" s="10">
        <f>YEAR(SalesDataTable[[#This Row],[Order Date]])</f>
        <v>2026</v>
      </c>
      <c r="D71" s="10" t="str">
        <f>"Q"&amp;ROUNDUP(MONTH(SalesDataTable[[#This Row],[Order Date]])/3,0)</f>
        <v>Q1</v>
      </c>
      <c r="E71" s="10">
        <f>MONTH(SalesDataTable[[#This Row],[Order Date]])</f>
        <v>1</v>
      </c>
      <c r="F71" s="10" t="str">
        <f>TEXT(SalesDataTable[[#This Row],[Order Date]],"mmm")</f>
        <v>Jan</v>
      </c>
      <c r="G71" s="4" t="s">
        <v>20</v>
      </c>
      <c r="H71" s="4" t="s">
        <v>47</v>
      </c>
      <c r="I71" s="4" t="s">
        <v>2</v>
      </c>
      <c r="J71" s="4" t="s">
        <v>3</v>
      </c>
      <c r="K71" s="4" t="s">
        <v>23</v>
      </c>
      <c r="L71" s="4" t="s">
        <v>51</v>
      </c>
      <c r="M71" s="8">
        <v>4</v>
      </c>
      <c r="N71" s="5">
        <v>121.8</v>
      </c>
      <c r="O71" s="6">
        <v>0.05</v>
      </c>
      <c r="P71" s="5">
        <v>59.57</v>
      </c>
      <c r="Q71" s="5">
        <f t="shared" si="3"/>
        <v>462.84</v>
      </c>
      <c r="R71" s="5">
        <f t="shared" si="4"/>
        <v>238.28</v>
      </c>
      <c r="S71" s="5">
        <f t="shared" si="5"/>
        <v>224.55999999999997</v>
      </c>
      <c r="T71" s="7"/>
    </row>
    <row r="72" spans="1:20" ht="15">
      <c r="A72" s="2">
        <v>3219</v>
      </c>
      <c r="B72" s="3">
        <v>46038</v>
      </c>
      <c r="C72" s="10">
        <f>YEAR(SalesDataTable[[#This Row],[Order Date]])</f>
        <v>2026</v>
      </c>
      <c r="D72" s="10" t="str">
        <f>"Q"&amp;ROUNDUP(MONTH(SalesDataTable[[#This Row],[Order Date]])/3,0)</f>
        <v>Q1</v>
      </c>
      <c r="E72" s="10">
        <f>MONTH(SalesDataTable[[#This Row],[Order Date]])</f>
        <v>1</v>
      </c>
      <c r="F72" s="10" t="str">
        <f>TEXT(SalesDataTable[[#This Row],[Order Date]],"mmm")</f>
        <v>Jan</v>
      </c>
      <c r="G72" s="4" t="s">
        <v>6</v>
      </c>
      <c r="H72" s="4" t="s">
        <v>41</v>
      </c>
      <c r="I72" s="4" t="s">
        <v>19</v>
      </c>
      <c r="J72" s="4" t="s">
        <v>3</v>
      </c>
      <c r="K72" s="4" t="s">
        <v>9</v>
      </c>
      <c r="L72" s="4" t="s">
        <v>10</v>
      </c>
      <c r="M72" s="8">
        <v>1</v>
      </c>
      <c r="N72" s="5">
        <v>92.6</v>
      </c>
      <c r="O72" s="6">
        <v>0.05</v>
      </c>
      <c r="P72" s="5">
        <v>44.15</v>
      </c>
      <c r="Q72" s="5">
        <f t="shared" si="3"/>
        <v>87.969999999999985</v>
      </c>
      <c r="R72" s="5">
        <f t="shared" si="4"/>
        <v>44.15</v>
      </c>
      <c r="S72" s="5">
        <f t="shared" si="5"/>
        <v>43.819999999999986</v>
      </c>
      <c r="T72" s="7"/>
    </row>
    <row r="73" spans="1:20" ht="15">
      <c r="A73" s="2">
        <v>4425</v>
      </c>
      <c r="B73" s="3">
        <v>46038</v>
      </c>
      <c r="C73" s="10">
        <f>YEAR(SalesDataTable[[#This Row],[Order Date]])</f>
        <v>2026</v>
      </c>
      <c r="D73" s="10" t="str">
        <f>"Q"&amp;ROUNDUP(MONTH(SalesDataTable[[#This Row],[Order Date]])/3,0)</f>
        <v>Q1</v>
      </c>
      <c r="E73" s="10">
        <f>MONTH(SalesDataTable[[#This Row],[Order Date]])</f>
        <v>1</v>
      </c>
      <c r="F73" s="10" t="str">
        <f>TEXT(SalesDataTable[[#This Row],[Order Date]],"mmm")</f>
        <v>Jan</v>
      </c>
      <c r="G73" s="4" t="s">
        <v>6</v>
      </c>
      <c r="H73" s="4" t="s">
        <v>43</v>
      </c>
      <c r="I73" s="4" t="s">
        <v>8</v>
      </c>
      <c r="J73" s="4" t="s">
        <v>16</v>
      </c>
      <c r="K73" s="4" t="s">
        <v>4</v>
      </c>
      <c r="L73" s="4" t="s">
        <v>30</v>
      </c>
      <c r="M73" s="8">
        <v>10</v>
      </c>
      <c r="N73" s="5">
        <v>102.68</v>
      </c>
      <c r="O73" s="6">
        <v>0.15</v>
      </c>
      <c r="P73" s="5">
        <v>51.07</v>
      </c>
      <c r="Q73" s="5">
        <f t="shared" si="3"/>
        <v>872.78000000000009</v>
      </c>
      <c r="R73" s="5">
        <f t="shared" si="4"/>
        <v>510.7</v>
      </c>
      <c r="S73" s="5">
        <f t="shared" si="5"/>
        <v>362.0800000000001</v>
      </c>
      <c r="T73" s="7"/>
    </row>
    <row r="74" spans="1:20" ht="15">
      <c r="A74" s="2">
        <v>4508</v>
      </c>
      <c r="B74" s="3">
        <v>46038</v>
      </c>
      <c r="C74" s="10">
        <f>YEAR(SalesDataTable[[#This Row],[Order Date]])</f>
        <v>2026</v>
      </c>
      <c r="D74" s="10" t="str">
        <f>"Q"&amp;ROUNDUP(MONTH(SalesDataTable[[#This Row],[Order Date]])/3,0)</f>
        <v>Q1</v>
      </c>
      <c r="E74" s="10">
        <f>MONTH(SalesDataTable[[#This Row],[Order Date]])</f>
        <v>1</v>
      </c>
      <c r="F74" s="10" t="str">
        <f>TEXT(SalesDataTable[[#This Row],[Order Date]],"mmm")</f>
        <v>Jan</v>
      </c>
      <c r="G74" s="4" t="s">
        <v>20</v>
      </c>
      <c r="H74" s="4" t="s">
        <v>47</v>
      </c>
      <c r="I74" s="4" t="s">
        <v>28</v>
      </c>
      <c r="J74" s="4" t="s">
        <v>13</v>
      </c>
      <c r="K74" s="4" t="s">
        <v>4</v>
      </c>
      <c r="L74" s="4" t="s">
        <v>26</v>
      </c>
      <c r="M74" s="8">
        <v>3</v>
      </c>
      <c r="N74" s="5">
        <v>40.92</v>
      </c>
      <c r="O74" s="6">
        <v>0.15</v>
      </c>
      <c r="P74" s="5">
        <v>16.71</v>
      </c>
      <c r="Q74" s="5">
        <f t="shared" si="3"/>
        <v>104.346</v>
      </c>
      <c r="R74" s="5">
        <f t="shared" si="4"/>
        <v>50.13</v>
      </c>
      <c r="S74" s="5">
        <f t="shared" si="5"/>
        <v>54.216000000000001</v>
      </c>
      <c r="T74" s="7"/>
    </row>
    <row r="75" spans="1:20" ht="15">
      <c r="A75" s="2">
        <v>4806</v>
      </c>
      <c r="B75" s="3">
        <v>46038</v>
      </c>
      <c r="C75" s="10">
        <f>YEAR(SalesDataTable[[#This Row],[Order Date]])</f>
        <v>2026</v>
      </c>
      <c r="D75" s="10" t="str">
        <f>"Q"&amp;ROUNDUP(MONTH(SalesDataTable[[#This Row],[Order Date]])/3,0)</f>
        <v>Q1</v>
      </c>
      <c r="E75" s="10">
        <f>MONTH(SalesDataTable[[#This Row],[Order Date]])</f>
        <v>1</v>
      </c>
      <c r="F75" s="10" t="str">
        <f>TEXT(SalesDataTable[[#This Row],[Order Date]],"mmm")</f>
        <v>Jan</v>
      </c>
      <c r="G75" s="4" t="s">
        <v>11</v>
      </c>
      <c r="H75" s="4" t="s">
        <v>52</v>
      </c>
      <c r="I75" s="4" t="s">
        <v>19</v>
      </c>
      <c r="J75" s="4" t="s">
        <v>13</v>
      </c>
      <c r="K75" s="4" t="s">
        <v>4</v>
      </c>
      <c r="L75" s="4" t="s">
        <v>30</v>
      </c>
      <c r="M75" s="8">
        <v>4</v>
      </c>
      <c r="N75" s="5">
        <v>102.68</v>
      </c>
      <c r="O75" s="6">
        <v>0</v>
      </c>
      <c r="P75" s="5">
        <v>50.83</v>
      </c>
      <c r="Q75" s="5">
        <f t="shared" si="3"/>
        <v>410.72</v>
      </c>
      <c r="R75" s="5">
        <f t="shared" si="4"/>
        <v>203.32</v>
      </c>
      <c r="S75" s="5">
        <f t="shared" si="5"/>
        <v>207.40000000000003</v>
      </c>
      <c r="T75" s="7"/>
    </row>
    <row r="76" spans="1:20" ht="15">
      <c r="A76" s="2">
        <v>755</v>
      </c>
      <c r="B76" s="3">
        <v>46039</v>
      </c>
      <c r="C76" s="10">
        <f>YEAR(SalesDataTable[[#This Row],[Order Date]])</f>
        <v>2026</v>
      </c>
      <c r="D76" s="10" t="str">
        <f>"Q"&amp;ROUNDUP(MONTH(SalesDataTable[[#This Row],[Order Date]])/3,0)</f>
        <v>Q1</v>
      </c>
      <c r="E76" s="10">
        <f>MONTH(SalesDataTable[[#This Row],[Order Date]])</f>
        <v>1</v>
      </c>
      <c r="F76" s="10" t="str">
        <f>TEXT(SalesDataTable[[#This Row],[Order Date]],"mmm")</f>
        <v>Jan</v>
      </c>
      <c r="G76" s="4" t="s">
        <v>0</v>
      </c>
      <c r="H76" s="4" t="s">
        <v>36</v>
      </c>
      <c r="I76" s="4" t="s">
        <v>28</v>
      </c>
      <c r="J76" s="4" t="s">
        <v>13</v>
      </c>
      <c r="K76" s="4" t="s">
        <v>14</v>
      </c>
      <c r="L76" s="4" t="s">
        <v>48</v>
      </c>
      <c r="M76" s="8">
        <v>2</v>
      </c>
      <c r="N76" s="5">
        <v>164.38</v>
      </c>
      <c r="O76" s="6">
        <v>0.05</v>
      </c>
      <c r="P76" s="5">
        <v>85.93</v>
      </c>
      <c r="Q76" s="5">
        <f t="shared" si="3"/>
        <v>312.322</v>
      </c>
      <c r="R76" s="5">
        <f t="shared" si="4"/>
        <v>171.86</v>
      </c>
      <c r="S76" s="5">
        <f t="shared" si="5"/>
        <v>140.46199999999999</v>
      </c>
      <c r="T76" s="7"/>
    </row>
    <row r="77" spans="1:20" ht="15">
      <c r="A77" s="2">
        <v>3171</v>
      </c>
      <c r="B77" s="3">
        <v>46039</v>
      </c>
      <c r="C77" s="10">
        <f>YEAR(SalesDataTable[[#This Row],[Order Date]])</f>
        <v>2026</v>
      </c>
      <c r="D77" s="10" t="str">
        <f>"Q"&amp;ROUNDUP(MONTH(SalesDataTable[[#This Row],[Order Date]])/3,0)</f>
        <v>Q1</v>
      </c>
      <c r="E77" s="10">
        <f>MONTH(SalesDataTable[[#This Row],[Order Date]])</f>
        <v>1</v>
      </c>
      <c r="F77" s="10" t="str">
        <f>TEXT(SalesDataTable[[#This Row],[Order Date]],"mmm")</f>
        <v>Jan</v>
      </c>
      <c r="G77" s="4" t="s">
        <v>0</v>
      </c>
      <c r="H77" s="4" t="s">
        <v>50</v>
      </c>
      <c r="I77" s="4" t="s">
        <v>19</v>
      </c>
      <c r="J77" s="4" t="s">
        <v>3</v>
      </c>
      <c r="K77" s="4" t="s">
        <v>4</v>
      </c>
      <c r="L77" s="4" t="s">
        <v>22</v>
      </c>
      <c r="M77" s="8">
        <v>1</v>
      </c>
      <c r="N77" s="5">
        <v>51.78</v>
      </c>
      <c r="O77" s="6">
        <v>0</v>
      </c>
      <c r="P77" s="5">
        <v>22.64</v>
      </c>
      <c r="Q77" s="5">
        <f t="shared" si="3"/>
        <v>51.78</v>
      </c>
      <c r="R77" s="5">
        <f t="shared" si="4"/>
        <v>22.64</v>
      </c>
      <c r="S77" s="5">
        <f t="shared" si="5"/>
        <v>29.14</v>
      </c>
      <c r="T77" s="7"/>
    </row>
    <row r="78" spans="1:20" ht="15">
      <c r="A78" s="2">
        <v>4277</v>
      </c>
      <c r="B78" s="3">
        <v>46039</v>
      </c>
      <c r="C78" s="10">
        <f>YEAR(SalesDataTable[[#This Row],[Order Date]])</f>
        <v>2026</v>
      </c>
      <c r="D78" s="10" t="str">
        <f>"Q"&amp;ROUNDUP(MONTH(SalesDataTable[[#This Row],[Order Date]])/3,0)</f>
        <v>Q1</v>
      </c>
      <c r="E78" s="10">
        <f>MONTH(SalesDataTable[[#This Row],[Order Date]])</f>
        <v>1</v>
      </c>
      <c r="F78" s="10" t="str">
        <f>TEXT(SalesDataTable[[#This Row],[Order Date]],"mmm")</f>
        <v>Jan</v>
      </c>
      <c r="G78" s="4" t="s">
        <v>6</v>
      </c>
      <c r="H78" s="4" t="s">
        <v>41</v>
      </c>
      <c r="I78" s="4" t="s">
        <v>19</v>
      </c>
      <c r="J78" s="4" t="s">
        <v>3</v>
      </c>
      <c r="K78" s="4" t="s">
        <v>34</v>
      </c>
      <c r="L78" s="4" t="s">
        <v>45</v>
      </c>
      <c r="M78" s="8">
        <v>1</v>
      </c>
      <c r="N78" s="5">
        <v>50.52</v>
      </c>
      <c r="O78" s="6">
        <v>0.05</v>
      </c>
      <c r="P78" s="5">
        <v>22.37</v>
      </c>
      <c r="Q78" s="5">
        <f t="shared" si="3"/>
        <v>47.994</v>
      </c>
      <c r="R78" s="5">
        <f t="shared" si="4"/>
        <v>22.37</v>
      </c>
      <c r="S78" s="5">
        <f t="shared" si="5"/>
        <v>25.623999999999999</v>
      </c>
      <c r="T78" s="7"/>
    </row>
    <row r="79" spans="1:20" ht="15">
      <c r="A79" s="2">
        <v>4648</v>
      </c>
      <c r="B79" s="3">
        <v>46039</v>
      </c>
      <c r="C79" s="10">
        <f>YEAR(SalesDataTable[[#This Row],[Order Date]])</f>
        <v>2026</v>
      </c>
      <c r="D79" s="10" t="str">
        <f>"Q"&amp;ROUNDUP(MONTH(SalesDataTable[[#This Row],[Order Date]])/3,0)</f>
        <v>Q1</v>
      </c>
      <c r="E79" s="10">
        <f>MONTH(SalesDataTable[[#This Row],[Order Date]])</f>
        <v>1</v>
      </c>
      <c r="F79" s="10" t="str">
        <f>TEXT(SalesDataTable[[#This Row],[Order Date]],"mmm")</f>
        <v>Jan</v>
      </c>
      <c r="G79" s="4" t="s">
        <v>6</v>
      </c>
      <c r="H79" s="4" t="s">
        <v>49</v>
      </c>
      <c r="I79" s="4" t="s">
        <v>28</v>
      </c>
      <c r="J79" s="4" t="s">
        <v>13</v>
      </c>
      <c r="K79" s="4" t="s">
        <v>23</v>
      </c>
      <c r="L79" s="4" t="s">
        <v>29</v>
      </c>
      <c r="M79" s="8">
        <v>1</v>
      </c>
      <c r="N79" s="5">
        <v>199.02</v>
      </c>
      <c r="O79" s="6">
        <v>0</v>
      </c>
      <c r="P79" s="5">
        <v>106.49</v>
      </c>
      <c r="Q79" s="5">
        <f t="shared" si="3"/>
        <v>199.02</v>
      </c>
      <c r="R79" s="5">
        <f t="shared" si="4"/>
        <v>106.49</v>
      </c>
      <c r="S79" s="5">
        <f t="shared" si="5"/>
        <v>92.530000000000015</v>
      </c>
      <c r="T79" s="7"/>
    </row>
    <row r="80" spans="1:20" ht="15">
      <c r="A80" s="2">
        <v>157</v>
      </c>
      <c r="B80" s="3">
        <v>46040</v>
      </c>
      <c r="C80" s="10">
        <f>YEAR(SalesDataTable[[#This Row],[Order Date]])</f>
        <v>2026</v>
      </c>
      <c r="D80" s="10" t="str">
        <f>"Q"&amp;ROUNDUP(MONTH(SalesDataTable[[#This Row],[Order Date]])/3,0)</f>
        <v>Q1</v>
      </c>
      <c r="E80" s="10">
        <f>MONTH(SalesDataTable[[#This Row],[Order Date]])</f>
        <v>1</v>
      </c>
      <c r="F80" s="10" t="str">
        <f>TEXT(SalesDataTable[[#This Row],[Order Date]],"mmm")</f>
        <v>Jan</v>
      </c>
      <c r="G80" s="4" t="s">
        <v>20</v>
      </c>
      <c r="H80" s="4" t="s">
        <v>33</v>
      </c>
      <c r="I80" s="4" t="s">
        <v>19</v>
      </c>
      <c r="J80" s="4" t="s">
        <v>3</v>
      </c>
      <c r="K80" s="4" t="s">
        <v>23</v>
      </c>
      <c r="L80" s="4" t="s">
        <v>40</v>
      </c>
      <c r="M80" s="8">
        <v>3</v>
      </c>
      <c r="N80" s="5">
        <v>80.27</v>
      </c>
      <c r="O80" s="6">
        <v>0.1</v>
      </c>
      <c r="P80" s="5">
        <v>39.26</v>
      </c>
      <c r="Q80" s="5">
        <f t="shared" si="3"/>
        <v>216.72900000000001</v>
      </c>
      <c r="R80" s="5">
        <f t="shared" si="4"/>
        <v>117.78</v>
      </c>
      <c r="S80" s="5">
        <f t="shared" si="5"/>
        <v>98.949000000000012</v>
      </c>
      <c r="T80" s="7"/>
    </row>
    <row r="81" spans="1:20" ht="15">
      <c r="A81" s="2">
        <v>2271</v>
      </c>
      <c r="B81" s="3">
        <v>46040</v>
      </c>
      <c r="C81" s="10">
        <f>YEAR(SalesDataTable[[#This Row],[Order Date]])</f>
        <v>2026</v>
      </c>
      <c r="D81" s="10" t="str">
        <f>"Q"&amp;ROUNDUP(MONTH(SalesDataTable[[#This Row],[Order Date]])/3,0)</f>
        <v>Q1</v>
      </c>
      <c r="E81" s="10">
        <f>MONTH(SalesDataTable[[#This Row],[Order Date]])</f>
        <v>1</v>
      </c>
      <c r="F81" s="10" t="str">
        <f>TEXT(SalesDataTable[[#This Row],[Order Date]],"mmm")</f>
        <v>Jan</v>
      </c>
      <c r="G81" s="4" t="s">
        <v>6</v>
      </c>
      <c r="H81" s="4" t="s">
        <v>7</v>
      </c>
      <c r="I81" s="4" t="s">
        <v>19</v>
      </c>
      <c r="J81" s="4" t="s">
        <v>13</v>
      </c>
      <c r="K81" s="4" t="s">
        <v>23</v>
      </c>
      <c r="L81" s="4" t="s">
        <v>24</v>
      </c>
      <c r="M81" s="8">
        <v>4</v>
      </c>
      <c r="N81" s="5">
        <v>333.28</v>
      </c>
      <c r="O81" s="6">
        <v>0</v>
      </c>
      <c r="P81" s="5">
        <v>195.76</v>
      </c>
      <c r="Q81" s="5">
        <f t="shared" si="3"/>
        <v>1333.12</v>
      </c>
      <c r="R81" s="5">
        <f t="shared" si="4"/>
        <v>783.04</v>
      </c>
      <c r="S81" s="5">
        <f t="shared" si="5"/>
        <v>550.07999999999993</v>
      </c>
      <c r="T81" s="7"/>
    </row>
    <row r="82" spans="1:20" ht="15">
      <c r="A82" s="2">
        <v>3330</v>
      </c>
      <c r="B82" s="3">
        <v>46040</v>
      </c>
      <c r="C82" s="10">
        <f>YEAR(SalesDataTable[[#This Row],[Order Date]])</f>
        <v>2026</v>
      </c>
      <c r="D82" s="10" t="str">
        <f>"Q"&amp;ROUNDUP(MONTH(SalesDataTable[[#This Row],[Order Date]])/3,0)</f>
        <v>Q1</v>
      </c>
      <c r="E82" s="10">
        <f>MONTH(SalesDataTable[[#This Row],[Order Date]])</f>
        <v>1</v>
      </c>
      <c r="F82" s="10" t="str">
        <f>TEXT(SalesDataTable[[#This Row],[Order Date]],"mmm")</f>
        <v>Jan</v>
      </c>
      <c r="G82" s="4" t="s">
        <v>20</v>
      </c>
      <c r="H82" s="4" t="s">
        <v>47</v>
      </c>
      <c r="I82" s="4" t="s">
        <v>28</v>
      </c>
      <c r="J82" s="4" t="s">
        <v>13</v>
      </c>
      <c r="K82" s="4" t="s">
        <v>4</v>
      </c>
      <c r="L82" s="4" t="s">
        <v>30</v>
      </c>
      <c r="M82" s="8">
        <v>1</v>
      </c>
      <c r="N82" s="5">
        <v>104.36</v>
      </c>
      <c r="O82" s="6">
        <v>0</v>
      </c>
      <c r="P82" s="5">
        <v>51.63</v>
      </c>
      <c r="Q82" s="5">
        <f t="shared" si="3"/>
        <v>104.36</v>
      </c>
      <c r="R82" s="5">
        <f t="shared" si="4"/>
        <v>51.63</v>
      </c>
      <c r="S82" s="5">
        <f t="shared" si="5"/>
        <v>52.73</v>
      </c>
      <c r="T82" s="7"/>
    </row>
    <row r="83" spans="1:20" ht="15">
      <c r="A83" s="2">
        <v>4547</v>
      </c>
      <c r="B83" s="3">
        <v>46040</v>
      </c>
      <c r="C83" s="10">
        <f>YEAR(SalesDataTable[[#This Row],[Order Date]])</f>
        <v>2026</v>
      </c>
      <c r="D83" s="10" t="str">
        <f>"Q"&amp;ROUNDUP(MONTH(SalesDataTable[[#This Row],[Order Date]])/3,0)</f>
        <v>Q1</v>
      </c>
      <c r="E83" s="10">
        <f>MONTH(SalesDataTable[[#This Row],[Order Date]])</f>
        <v>1</v>
      </c>
      <c r="F83" s="10" t="str">
        <f>TEXT(SalesDataTable[[#This Row],[Order Date]],"mmm")</f>
        <v>Jan</v>
      </c>
      <c r="G83" s="4" t="s">
        <v>11</v>
      </c>
      <c r="H83" s="4" t="s">
        <v>25</v>
      </c>
      <c r="I83" s="4" t="s">
        <v>28</v>
      </c>
      <c r="J83" s="4" t="s">
        <v>13</v>
      </c>
      <c r="K83" s="4" t="s">
        <v>4</v>
      </c>
      <c r="L83" s="4" t="s">
        <v>5</v>
      </c>
      <c r="M83" s="8">
        <v>1</v>
      </c>
      <c r="N83" s="5">
        <v>83.52</v>
      </c>
      <c r="O83" s="6">
        <v>0.05</v>
      </c>
      <c r="P83" s="5">
        <v>42.97</v>
      </c>
      <c r="Q83" s="5">
        <f t="shared" si="3"/>
        <v>79.343999999999994</v>
      </c>
      <c r="R83" s="5">
        <f t="shared" si="4"/>
        <v>42.97</v>
      </c>
      <c r="S83" s="5">
        <f t="shared" si="5"/>
        <v>36.373999999999995</v>
      </c>
      <c r="T83" s="7"/>
    </row>
    <row r="84" spans="1:20" ht="15">
      <c r="A84" s="2">
        <v>1840</v>
      </c>
      <c r="B84" s="3">
        <v>46041</v>
      </c>
      <c r="C84" s="10">
        <f>YEAR(SalesDataTable[[#This Row],[Order Date]])</f>
        <v>2026</v>
      </c>
      <c r="D84" s="10" t="str">
        <f>"Q"&amp;ROUNDUP(MONTH(SalesDataTable[[#This Row],[Order Date]])/3,0)</f>
        <v>Q1</v>
      </c>
      <c r="E84" s="10">
        <f>MONTH(SalesDataTable[[#This Row],[Order Date]])</f>
        <v>1</v>
      </c>
      <c r="F84" s="10" t="str">
        <f>TEXT(SalesDataTable[[#This Row],[Order Date]],"mmm")</f>
        <v>Jan</v>
      </c>
      <c r="G84" s="4" t="s">
        <v>11</v>
      </c>
      <c r="H84" s="4" t="s">
        <v>39</v>
      </c>
      <c r="I84" s="4" t="s">
        <v>2</v>
      </c>
      <c r="J84" s="4" t="s">
        <v>13</v>
      </c>
      <c r="K84" s="4" t="s">
        <v>34</v>
      </c>
      <c r="L84" s="4" t="s">
        <v>38</v>
      </c>
      <c r="M84" s="8">
        <v>2</v>
      </c>
      <c r="N84" s="5">
        <v>125.93</v>
      </c>
      <c r="O84" s="6">
        <v>0</v>
      </c>
      <c r="P84" s="5">
        <v>69.150000000000006</v>
      </c>
      <c r="Q84" s="5">
        <f t="shared" si="3"/>
        <v>251.86</v>
      </c>
      <c r="R84" s="5">
        <f t="shared" si="4"/>
        <v>138.30000000000001</v>
      </c>
      <c r="S84" s="5">
        <f t="shared" si="5"/>
        <v>113.56</v>
      </c>
      <c r="T84" s="7"/>
    </row>
    <row r="85" spans="1:20" ht="15">
      <c r="A85" s="2">
        <v>1850</v>
      </c>
      <c r="B85" s="3">
        <v>46041</v>
      </c>
      <c r="C85" s="10">
        <f>YEAR(SalesDataTable[[#This Row],[Order Date]])</f>
        <v>2026</v>
      </c>
      <c r="D85" s="10" t="str">
        <f>"Q"&amp;ROUNDUP(MONTH(SalesDataTable[[#This Row],[Order Date]])/3,0)</f>
        <v>Q1</v>
      </c>
      <c r="E85" s="10">
        <f>MONTH(SalesDataTable[[#This Row],[Order Date]])</f>
        <v>1</v>
      </c>
      <c r="F85" s="10" t="str">
        <f>TEXT(SalesDataTable[[#This Row],[Order Date]],"mmm")</f>
        <v>Jan</v>
      </c>
      <c r="G85" s="4" t="s">
        <v>6</v>
      </c>
      <c r="H85" s="4" t="s">
        <v>27</v>
      </c>
      <c r="I85" s="4" t="s">
        <v>2</v>
      </c>
      <c r="J85" s="4" t="s">
        <v>16</v>
      </c>
      <c r="K85" s="4" t="s">
        <v>4</v>
      </c>
      <c r="L85" s="4" t="s">
        <v>22</v>
      </c>
      <c r="M85" s="8">
        <v>1</v>
      </c>
      <c r="N85" s="5">
        <v>49.85</v>
      </c>
      <c r="O85" s="6">
        <v>0</v>
      </c>
      <c r="P85" s="5">
        <v>23.07</v>
      </c>
      <c r="Q85" s="5">
        <f t="shared" si="3"/>
        <v>49.85</v>
      </c>
      <c r="R85" s="5">
        <f t="shared" si="4"/>
        <v>23.07</v>
      </c>
      <c r="S85" s="5">
        <f t="shared" si="5"/>
        <v>26.78</v>
      </c>
      <c r="T85" s="7"/>
    </row>
    <row r="86" spans="1:20" ht="15">
      <c r="A86" s="2">
        <v>1858</v>
      </c>
      <c r="B86" s="3">
        <v>46041</v>
      </c>
      <c r="C86" s="10">
        <f>YEAR(SalesDataTable[[#This Row],[Order Date]])</f>
        <v>2026</v>
      </c>
      <c r="D86" s="10" t="str">
        <f>"Q"&amp;ROUNDUP(MONTH(SalesDataTable[[#This Row],[Order Date]])/3,0)</f>
        <v>Q1</v>
      </c>
      <c r="E86" s="10">
        <f>MONTH(SalesDataTable[[#This Row],[Order Date]])</f>
        <v>1</v>
      </c>
      <c r="F86" s="10" t="str">
        <f>TEXT(SalesDataTable[[#This Row],[Order Date]],"mmm")</f>
        <v>Jan</v>
      </c>
      <c r="G86" s="4" t="s">
        <v>6</v>
      </c>
      <c r="H86" s="4" t="s">
        <v>7</v>
      </c>
      <c r="I86" s="4" t="s">
        <v>2</v>
      </c>
      <c r="J86" s="4" t="s">
        <v>3</v>
      </c>
      <c r="K86" s="4" t="s">
        <v>14</v>
      </c>
      <c r="L86" s="4" t="s">
        <v>15</v>
      </c>
      <c r="M86" s="8">
        <v>1</v>
      </c>
      <c r="N86" s="5">
        <v>36.130000000000003</v>
      </c>
      <c r="O86" s="6">
        <v>0</v>
      </c>
      <c r="P86" s="5">
        <v>13.39</v>
      </c>
      <c r="Q86" s="5">
        <f t="shared" si="3"/>
        <v>36.130000000000003</v>
      </c>
      <c r="R86" s="5">
        <f t="shared" si="4"/>
        <v>13.39</v>
      </c>
      <c r="S86" s="5">
        <f t="shared" si="5"/>
        <v>22.740000000000002</v>
      </c>
      <c r="T86" s="7"/>
    </row>
    <row r="87" spans="1:20" ht="15">
      <c r="A87" s="2">
        <v>2910</v>
      </c>
      <c r="B87" s="3">
        <v>46041</v>
      </c>
      <c r="C87" s="10">
        <f>YEAR(SalesDataTable[[#This Row],[Order Date]])</f>
        <v>2026</v>
      </c>
      <c r="D87" s="10" t="str">
        <f>"Q"&amp;ROUNDUP(MONTH(SalesDataTable[[#This Row],[Order Date]])/3,0)</f>
        <v>Q1</v>
      </c>
      <c r="E87" s="10">
        <f>MONTH(SalesDataTable[[#This Row],[Order Date]])</f>
        <v>1</v>
      </c>
      <c r="F87" s="10" t="str">
        <f>TEXT(SalesDataTable[[#This Row],[Order Date]],"mmm")</f>
        <v>Jan</v>
      </c>
      <c r="G87" s="4" t="s">
        <v>20</v>
      </c>
      <c r="H87" s="4" t="s">
        <v>47</v>
      </c>
      <c r="I87" s="4" t="s">
        <v>19</v>
      </c>
      <c r="J87" s="4" t="s">
        <v>3</v>
      </c>
      <c r="K87" s="4" t="s">
        <v>4</v>
      </c>
      <c r="L87" s="4" t="s">
        <v>30</v>
      </c>
      <c r="M87" s="8">
        <v>1</v>
      </c>
      <c r="N87" s="5">
        <v>104.83</v>
      </c>
      <c r="O87" s="6">
        <v>0.05</v>
      </c>
      <c r="P87" s="5">
        <v>51.06</v>
      </c>
      <c r="Q87" s="5">
        <f t="shared" si="3"/>
        <v>99.588499999999996</v>
      </c>
      <c r="R87" s="5">
        <f t="shared" si="4"/>
        <v>51.06</v>
      </c>
      <c r="S87" s="5">
        <f t="shared" si="5"/>
        <v>48.528499999999994</v>
      </c>
      <c r="T87" s="7"/>
    </row>
    <row r="88" spans="1:20" ht="15">
      <c r="A88" s="2">
        <v>3694</v>
      </c>
      <c r="B88" s="3">
        <v>46041</v>
      </c>
      <c r="C88" s="10">
        <f>YEAR(SalesDataTable[[#This Row],[Order Date]])</f>
        <v>2026</v>
      </c>
      <c r="D88" s="10" t="str">
        <f>"Q"&amp;ROUNDUP(MONTH(SalesDataTable[[#This Row],[Order Date]])/3,0)</f>
        <v>Q1</v>
      </c>
      <c r="E88" s="10">
        <f>MONTH(SalesDataTable[[#This Row],[Order Date]])</f>
        <v>1</v>
      </c>
      <c r="F88" s="10" t="str">
        <f>TEXT(SalesDataTable[[#This Row],[Order Date]],"mmm")</f>
        <v>Jan</v>
      </c>
      <c r="G88" s="4" t="s">
        <v>0</v>
      </c>
      <c r="H88" s="4" t="s">
        <v>1</v>
      </c>
      <c r="I88" s="4" t="s">
        <v>19</v>
      </c>
      <c r="J88" s="4" t="s">
        <v>3</v>
      </c>
      <c r="K88" s="4" t="s">
        <v>14</v>
      </c>
      <c r="L88" s="4" t="s">
        <v>15</v>
      </c>
      <c r="M88" s="8">
        <v>1</v>
      </c>
      <c r="N88" s="5">
        <v>35.46</v>
      </c>
      <c r="O88" s="6">
        <v>0.05</v>
      </c>
      <c r="P88" s="5">
        <v>13.81</v>
      </c>
      <c r="Q88" s="5">
        <f t="shared" si="3"/>
        <v>33.686999999999998</v>
      </c>
      <c r="R88" s="5">
        <f t="shared" si="4"/>
        <v>13.81</v>
      </c>
      <c r="S88" s="5">
        <f t="shared" si="5"/>
        <v>19.876999999999995</v>
      </c>
      <c r="T88" s="7"/>
    </row>
    <row r="89" spans="1:20" ht="15">
      <c r="A89" s="2">
        <v>631</v>
      </c>
      <c r="B89" s="3">
        <v>46042</v>
      </c>
      <c r="C89" s="10">
        <f>YEAR(SalesDataTable[[#This Row],[Order Date]])</f>
        <v>2026</v>
      </c>
      <c r="D89" s="10" t="str">
        <f>"Q"&amp;ROUNDUP(MONTH(SalesDataTable[[#This Row],[Order Date]])/3,0)</f>
        <v>Q1</v>
      </c>
      <c r="E89" s="10">
        <f>MONTH(SalesDataTable[[#This Row],[Order Date]])</f>
        <v>1</v>
      </c>
      <c r="F89" s="10" t="str">
        <f>TEXT(SalesDataTable[[#This Row],[Order Date]],"mmm")</f>
        <v>Jan</v>
      </c>
      <c r="G89" s="4" t="s">
        <v>20</v>
      </c>
      <c r="H89" s="4" t="s">
        <v>33</v>
      </c>
      <c r="I89" s="4" t="s">
        <v>28</v>
      </c>
      <c r="J89" s="4" t="s">
        <v>3</v>
      </c>
      <c r="K89" s="4" t="s">
        <v>14</v>
      </c>
      <c r="L89" s="4" t="s">
        <v>48</v>
      </c>
      <c r="M89" s="8">
        <v>1</v>
      </c>
      <c r="N89" s="5">
        <v>165.42</v>
      </c>
      <c r="O89" s="6">
        <v>0</v>
      </c>
      <c r="P89" s="5">
        <v>85.69</v>
      </c>
      <c r="Q89" s="5">
        <f t="shared" si="3"/>
        <v>165.42</v>
      </c>
      <c r="R89" s="5">
        <f t="shared" si="4"/>
        <v>85.69</v>
      </c>
      <c r="S89" s="5">
        <f t="shared" si="5"/>
        <v>79.72999999999999</v>
      </c>
      <c r="T89" s="7"/>
    </row>
    <row r="90" spans="1:20" ht="15">
      <c r="A90" s="2">
        <v>1113</v>
      </c>
      <c r="B90" s="3">
        <v>46042</v>
      </c>
      <c r="C90" s="10">
        <f>YEAR(SalesDataTable[[#This Row],[Order Date]])</f>
        <v>2026</v>
      </c>
      <c r="D90" s="10" t="str">
        <f>"Q"&amp;ROUNDUP(MONTH(SalesDataTable[[#This Row],[Order Date]])/3,0)</f>
        <v>Q1</v>
      </c>
      <c r="E90" s="10">
        <f>MONTH(SalesDataTable[[#This Row],[Order Date]])</f>
        <v>1</v>
      </c>
      <c r="F90" s="10" t="str">
        <f>TEXT(SalesDataTable[[#This Row],[Order Date]],"mmm")</f>
        <v>Jan</v>
      </c>
      <c r="G90" s="4" t="s">
        <v>11</v>
      </c>
      <c r="H90" s="4" t="s">
        <v>25</v>
      </c>
      <c r="I90" s="4" t="s">
        <v>2</v>
      </c>
      <c r="J90" s="4" t="s">
        <v>3</v>
      </c>
      <c r="K90" s="4" t="s">
        <v>23</v>
      </c>
      <c r="L90" s="4" t="s">
        <v>51</v>
      </c>
      <c r="M90" s="8">
        <v>1</v>
      </c>
      <c r="N90" s="5">
        <v>122.86</v>
      </c>
      <c r="O90" s="6">
        <v>0.05</v>
      </c>
      <c r="P90" s="5">
        <v>60.36</v>
      </c>
      <c r="Q90" s="5">
        <f t="shared" si="3"/>
        <v>116.717</v>
      </c>
      <c r="R90" s="5">
        <f t="shared" si="4"/>
        <v>60.36</v>
      </c>
      <c r="S90" s="5">
        <f t="shared" si="5"/>
        <v>56.356999999999999</v>
      </c>
      <c r="T90" s="7"/>
    </row>
    <row r="91" spans="1:20" ht="15">
      <c r="A91" s="2">
        <v>1525</v>
      </c>
      <c r="B91" s="3">
        <v>46042</v>
      </c>
      <c r="C91" s="10">
        <f>YEAR(SalesDataTable[[#This Row],[Order Date]])</f>
        <v>2026</v>
      </c>
      <c r="D91" s="10" t="str">
        <f>"Q"&amp;ROUNDUP(MONTH(SalesDataTable[[#This Row],[Order Date]])/3,0)</f>
        <v>Q1</v>
      </c>
      <c r="E91" s="10">
        <f>MONTH(SalesDataTable[[#This Row],[Order Date]])</f>
        <v>1</v>
      </c>
      <c r="F91" s="10" t="str">
        <f>TEXT(SalesDataTable[[#This Row],[Order Date]],"mmm")</f>
        <v>Jan</v>
      </c>
      <c r="G91" s="4" t="s">
        <v>0</v>
      </c>
      <c r="H91" s="4" t="s">
        <v>1</v>
      </c>
      <c r="I91" s="4" t="s">
        <v>19</v>
      </c>
      <c r="J91" s="4" t="s">
        <v>3</v>
      </c>
      <c r="K91" s="4" t="s">
        <v>34</v>
      </c>
      <c r="L91" s="4" t="s">
        <v>42</v>
      </c>
      <c r="M91" s="8">
        <v>2</v>
      </c>
      <c r="N91" s="5">
        <v>35.82</v>
      </c>
      <c r="O91" s="6">
        <v>0</v>
      </c>
      <c r="P91" s="5">
        <v>14.09</v>
      </c>
      <c r="Q91" s="5">
        <f t="shared" si="3"/>
        <v>71.64</v>
      </c>
      <c r="R91" s="5">
        <f t="shared" si="4"/>
        <v>28.18</v>
      </c>
      <c r="S91" s="5">
        <f t="shared" si="5"/>
        <v>43.46</v>
      </c>
      <c r="T91" s="7"/>
    </row>
    <row r="92" spans="1:20" ht="15">
      <c r="A92" s="2">
        <v>3233</v>
      </c>
      <c r="B92" s="3">
        <v>46042</v>
      </c>
      <c r="C92" s="10">
        <f>YEAR(SalesDataTable[[#This Row],[Order Date]])</f>
        <v>2026</v>
      </c>
      <c r="D92" s="10" t="str">
        <f>"Q"&amp;ROUNDUP(MONTH(SalesDataTable[[#This Row],[Order Date]])/3,0)</f>
        <v>Q1</v>
      </c>
      <c r="E92" s="10">
        <f>MONTH(SalesDataTable[[#This Row],[Order Date]])</f>
        <v>1</v>
      </c>
      <c r="F92" s="10" t="str">
        <f>TEXT(SalesDataTable[[#This Row],[Order Date]],"mmm")</f>
        <v>Jan</v>
      </c>
      <c r="G92" s="4" t="s">
        <v>0</v>
      </c>
      <c r="H92" s="4" t="s">
        <v>1</v>
      </c>
      <c r="I92" s="4" t="s">
        <v>2</v>
      </c>
      <c r="J92" s="4" t="s">
        <v>13</v>
      </c>
      <c r="K92" s="4" t="s">
        <v>23</v>
      </c>
      <c r="L92" s="4" t="s">
        <v>51</v>
      </c>
      <c r="M92" s="8">
        <v>3</v>
      </c>
      <c r="N92" s="5">
        <v>120.29</v>
      </c>
      <c r="O92" s="6">
        <v>0.1</v>
      </c>
      <c r="P92" s="5">
        <v>62.41</v>
      </c>
      <c r="Q92" s="5">
        <f t="shared" si="3"/>
        <v>324.78300000000002</v>
      </c>
      <c r="R92" s="5">
        <f t="shared" si="4"/>
        <v>187.23</v>
      </c>
      <c r="S92" s="5">
        <f t="shared" si="5"/>
        <v>137.55300000000003</v>
      </c>
      <c r="T92" s="7"/>
    </row>
    <row r="93" spans="1:20" ht="15">
      <c r="A93" s="2">
        <v>4455</v>
      </c>
      <c r="B93" s="3">
        <v>46042</v>
      </c>
      <c r="C93" s="10">
        <f>YEAR(SalesDataTable[[#This Row],[Order Date]])</f>
        <v>2026</v>
      </c>
      <c r="D93" s="10" t="str">
        <f>"Q"&amp;ROUNDUP(MONTH(SalesDataTable[[#This Row],[Order Date]])/3,0)</f>
        <v>Q1</v>
      </c>
      <c r="E93" s="10">
        <f>MONTH(SalesDataTable[[#This Row],[Order Date]])</f>
        <v>1</v>
      </c>
      <c r="F93" s="10" t="str">
        <f>TEXT(SalesDataTable[[#This Row],[Order Date]],"mmm")</f>
        <v>Jan</v>
      </c>
      <c r="G93" s="4" t="s">
        <v>6</v>
      </c>
      <c r="H93" s="4" t="s">
        <v>41</v>
      </c>
      <c r="I93" s="4" t="s">
        <v>28</v>
      </c>
      <c r="J93" s="4" t="s">
        <v>3</v>
      </c>
      <c r="K93" s="4" t="s">
        <v>23</v>
      </c>
      <c r="L93" s="4" t="s">
        <v>40</v>
      </c>
      <c r="M93" s="8">
        <v>1</v>
      </c>
      <c r="N93" s="5">
        <v>80.239999999999995</v>
      </c>
      <c r="O93" s="6">
        <v>0.1</v>
      </c>
      <c r="P93" s="5">
        <v>39.950000000000003</v>
      </c>
      <c r="Q93" s="5">
        <f t="shared" si="3"/>
        <v>72.215999999999994</v>
      </c>
      <c r="R93" s="5">
        <f t="shared" si="4"/>
        <v>39.950000000000003</v>
      </c>
      <c r="S93" s="5">
        <f t="shared" si="5"/>
        <v>32.265999999999991</v>
      </c>
      <c r="T93" s="7"/>
    </row>
    <row r="94" spans="1:20" ht="15">
      <c r="A94" s="2">
        <v>1769</v>
      </c>
      <c r="B94" s="3">
        <v>46043</v>
      </c>
      <c r="C94" s="10">
        <f>YEAR(SalesDataTable[[#This Row],[Order Date]])</f>
        <v>2026</v>
      </c>
      <c r="D94" s="10" t="str">
        <f>"Q"&amp;ROUNDUP(MONTH(SalesDataTable[[#This Row],[Order Date]])/3,0)</f>
        <v>Q1</v>
      </c>
      <c r="E94" s="10">
        <f>MONTH(SalesDataTable[[#This Row],[Order Date]])</f>
        <v>1</v>
      </c>
      <c r="F94" s="10" t="str">
        <f>TEXT(SalesDataTable[[#This Row],[Order Date]],"mmm")</f>
        <v>Jan</v>
      </c>
      <c r="G94" s="4" t="s">
        <v>0</v>
      </c>
      <c r="H94" s="4" t="s">
        <v>50</v>
      </c>
      <c r="I94" s="4" t="s">
        <v>19</v>
      </c>
      <c r="J94" s="4" t="s">
        <v>13</v>
      </c>
      <c r="K94" s="4" t="s">
        <v>34</v>
      </c>
      <c r="L94" s="4" t="s">
        <v>42</v>
      </c>
      <c r="M94" s="8">
        <v>2</v>
      </c>
      <c r="N94" s="5">
        <v>35.97</v>
      </c>
      <c r="O94" s="6">
        <v>0</v>
      </c>
      <c r="P94" s="5">
        <v>13.55</v>
      </c>
      <c r="Q94" s="5">
        <f t="shared" si="3"/>
        <v>71.94</v>
      </c>
      <c r="R94" s="5">
        <f t="shared" si="4"/>
        <v>27.1</v>
      </c>
      <c r="S94" s="5">
        <f t="shared" si="5"/>
        <v>44.839999999999996</v>
      </c>
      <c r="T94" s="7"/>
    </row>
    <row r="95" spans="1:20" ht="15">
      <c r="A95" s="2">
        <v>3467</v>
      </c>
      <c r="B95" s="3">
        <v>46043</v>
      </c>
      <c r="C95" s="10">
        <f>YEAR(SalesDataTable[[#This Row],[Order Date]])</f>
        <v>2026</v>
      </c>
      <c r="D95" s="10" t="str">
        <f>"Q"&amp;ROUNDUP(MONTH(SalesDataTable[[#This Row],[Order Date]])/3,0)</f>
        <v>Q1</v>
      </c>
      <c r="E95" s="10">
        <f>MONTH(SalesDataTable[[#This Row],[Order Date]])</f>
        <v>1</v>
      </c>
      <c r="F95" s="10" t="str">
        <f>TEXT(SalesDataTable[[#This Row],[Order Date]],"mmm")</f>
        <v>Jan</v>
      </c>
      <c r="G95" s="4" t="s">
        <v>6</v>
      </c>
      <c r="H95" s="4" t="s">
        <v>41</v>
      </c>
      <c r="I95" s="4" t="s">
        <v>2</v>
      </c>
      <c r="J95" s="4" t="s">
        <v>13</v>
      </c>
      <c r="K95" s="4" t="s">
        <v>9</v>
      </c>
      <c r="L95" s="4" t="s">
        <v>46</v>
      </c>
      <c r="M95" s="8">
        <v>1</v>
      </c>
      <c r="N95" s="5">
        <v>72.239999999999995</v>
      </c>
      <c r="O95" s="6">
        <v>0</v>
      </c>
      <c r="P95" s="5">
        <v>33.26</v>
      </c>
      <c r="Q95" s="5">
        <f t="shared" si="3"/>
        <v>72.239999999999995</v>
      </c>
      <c r="R95" s="5">
        <f t="shared" si="4"/>
        <v>33.26</v>
      </c>
      <c r="S95" s="5">
        <f t="shared" si="5"/>
        <v>38.979999999999997</v>
      </c>
      <c r="T95" s="7"/>
    </row>
    <row r="96" spans="1:20" ht="15">
      <c r="A96" s="2">
        <v>3911</v>
      </c>
      <c r="B96" s="3">
        <v>46043</v>
      </c>
      <c r="C96" s="10">
        <f>YEAR(SalesDataTable[[#This Row],[Order Date]])</f>
        <v>2026</v>
      </c>
      <c r="D96" s="10" t="str">
        <f>"Q"&amp;ROUNDUP(MONTH(SalesDataTable[[#This Row],[Order Date]])/3,0)</f>
        <v>Q1</v>
      </c>
      <c r="E96" s="10">
        <f>MONTH(SalesDataTable[[#This Row],[Order Date]])</f>
        <v>1</v>
      </c>
      <c r="F96" s="10" t="str">
        <f>TEXT(SalesDataTable[[#This Row],[Order Date]],"mmm")</f>
        <v>Jan</v>
      </c>
      <c r="G96" s="4" t="s">
        <v>0</v>
      </c>
      <c r="H96" s="4" t="s">
        <v>50</v>
      </c>
      <c r="I96" s="4" t="s">
        <v>2</v>
      </c>
      <c r="J96" s="4" t="s">
        <v>3</v>
      </c>
      <c r="K96" s="4" t="s">
        <v>9</v>
      </c>
      <c r="L96" s="4" t="s">
        <v>37</v>
      </c>
      <c r="M96" s="8">
        <v>5</v>
      </c>
      <c r="N96" s="5">
        <v>152.81</v>
      </c>
      <c r="O96" s="6">
        <v>0</v>
      </c>
      <c r="P96" s="5">
        <v>78.989999999999995</v>
      </c>
      <c r="Q96" s="5">
        <f t="shared" si="3"/>
        <v>764.05</v>
      </c>
      <c r="R96" s="5">
        <f t="shared" si="4"/>
        <v>394.95</v>
      </c>
      <c r="S96" s="5">
        <f t="shared" si="5"/>
        <v>369.09999999999997</v>
      </c>
      <c r="T96" s="7"/>
    </row>
    <row r="97" spans="1:20" ht="15">
      <c r="A97" s="2">
        <v>4401</v>
      </c>
      <c r="B97" s="3">
        <v>46043</v>
      </c>
      <c r="C97" s="10">
        <f>YEAR(SalesDataTable[[#This Row],[Order Date]])</f>
        <v>2026</v>
      </c>
      <c r="D97" s="10" t="str">
        <f>"Q"&amp;ROUNDUP(MONTH(SalesDataTable[[#This Row],[Order Date]])/3,0)</f>
        <v>Q1</v>
      </c>
      <c r="E97" s="10">
        <f>MONTH(SalesDataTable[[#This Row],[Order Date]])</f>
        <v>1</v>
      </c>
      <c r="F97" s="10" t="str">
        <f>TEXT(SalesDataTable[[#This Row],[Order Date]],"mmm")</f>
        <v>Jan</v>
      </c>
      <c r="G97" s="4" t="s">
        <v>0</v>
      </c>
      <c r="H97" s="4" t="s">
        <v>50</v>
      </c>
      <c r="I97" s="4" t="s">
        <v>2</v>
      </c>
      <c r="J97" s="4" t="s">
        <v>13</v>
      </c>
      <c r="K97" s="4" t="s">
        <v>4</v>
      </c>
      <c r="L97" s="4" t="s">
        <v>5</v>
      </c>
      <c r="M97" s="8">
        <v>3</v>
      </c>
      <c r="N97" s="5">
        <v>83.34</v>
      </c>
      <c r="O97" s="6">
        <v>0</v>
      </c>
      <c r="P97" s="5">
        <v>41.44</v>
      </c>
      <c r="Q97" s="5">
        <f t="shared" si="3"/>
        <v>250.02</v>
      </c>
      <c r="R97" s="5">
        <f t="shared" si="4"/>
        <v>124.32</v>
      </c>
      <c r="S97" s="5">
        <f t="shared" si="5"/>
        <v>125.70000000000002</v>
      </c>
      <c r="T97" s="7"/>
    </row>
    <row r="98" spans="1:20" ht="15">
      <c r="A98" s="2">
        <v>4864</v>
      </c>
      <c r="B98" s="3">
        <v>46043</v>
      </c>
      <c r="C98" s="10">
        <f>YEAR(SalesDataTable[[#This Row],[Order Date]])</f>
        <v>2026</v>
      </c>
      <c r="D98" s="10" t="str">
        <f>"Q"&amp;ROUNDUP(MONTH(SalesDataTable[[#This Row],[Order Date]])/3,0)</f>
        <v>Q1</v>
      </c>
      <c r="E98" s="10">
        <f>MONTH(SalesDataTable[[#This Row],[Order Date]])</f>
        <v>1</v>
      </c>
      <c r="F98" s="10" t="str">
        <f>TEXT(SalesDataTable[[#This Row],[Order Date]],"mmm")</f>
        <v>Jan</v>
      </c>
      <c r="G98" s="4" t="s">
        <v>20</v>
      </c>
      <c r="H98" s="4" t="s">
        <v>47</v>
      </c>
      <c r="I98" s="4" t="s">
        <v>2</v>
      </c>
      <c r="J98" s="4" t="s">
        <v>3</v>
      </c>
      <c r="K98" s="4" t="s">
        <v>34</v>
      </c>
      <c r="L98" s="4" t="s">
        <v>42</v>
      </c>
      <c r="M98" s="8">
        <v>1</v>
      </c>
      <c r="N98" s="5">
        <v>35.869999999999997</v>
      </c>
      <c r="O98" s="6">
        <v>0</v>
      </c>
      <c r="P98" s="5">
        <v>13.64</v>
      </c>
      <c r="Q98" s="5">
        <f t="shared" si="3"/>
        <v>35.869999999999997</v>
      </c>
      <c r="R98" s="5">
        <f t="shared" si="4"/>
        <v>13.64</v>
      </c>
      <c r="S98" s="5">
        <f t="shared" si="5"/>
        <v>22.229999999999997</v>
      </c>
      <c r="T98" s="7"/>
    </row>
    <row r="99" spans="1:20" ht="15">
      <c r="A99" s="2">
        <v>347</v>
      </c>
      <c r="B99" s="3">
        <v>46044</v>
      </c>
      <c r="C99" s="10">
        <f>YEAR(SalesDataTable[[#This Row],[Order Date]])</f>
        <v>2026</v>
      </c>
      <c r="D99" s="10" t="str">
        <f>"Q"&amp;ROUNDUP(MONTH(SalesDataTable[[#This Row],[Order Date]])/3,0)</f>
        <v>Q1</v>
      </c>
      <c r="E99" s="10">
        <f>MONTH(SalesDataTable[[#This Row],[Order Date]])</f>
        <v>1</v>
      </c>
      <c r="F99" s="10" t="str">
        <f>TEXT(SalesDataTable[[#This Row],[Order Date]],"mmm")</f>
        <v>Jan</v>
      </c>
      <c r="G99" s="4" t="s">
        <v>20</v>
      </c>
      <c r="H99" s="4" t="s">
        <v>21</v>
      </c>
      <c r="I99" s="4" t="s">
        <v>28</v>
      </c>
      <c r="J99" s="4" t="s">
        <v>13</v>
      </c>
      <c r="K99" s="4" t="s">
        <v>23</v>
      </c>
      <c r="L99" s="4" t="s">
        <v>29</v>
      </c>
      <c r="M99" s="8">
        <v>1</v>
      </c>
      <c r="N99" s="5">
        <v>199.42</v>
      </c>
      <c r="O99" s="6">
        <v>0.05</v>
      </c>
      <c r="P99" s="5">
        <v>101.82</v>
      </c>
      <c r="Q99" s="5">
        <f t="shared" si="3"/>
        <v>189.44899999999998</v>
      </c>
      <c r="R99" s="5">
        <f t="shared" si="4"/>
        <v>101.82</v>
      </c>
      <c r="S99" s="5">
        <f t="shared" si="5"/>
        <v>87.628999999999991</v>
      </c>
      <c r="T99" s="7"/>
    </row>
    <row r="100" spans="1:20" ht="15">
      <c r="A100" s="2">
        <v>2051</v>
      </c>
      <c r="B100" s="3">
        <v>46044</v>
      </c>
      <c r="C100" s="10">
        <f>YEAR(SalesDataTable[[#This Row],[Order Date]])</f>
        <v>2026</v>
      </c>
      <c r="D100" s="10" t="str">
        <f>"Q"&amp;ROUNDUP(MONTH(SalesDataTable[[#This Row],[Order Date]])/3,0)</f>
        <v>Q1</v>
      </c>
      <c r="E100" s="10">
        <f>MONTH(SalesDataTable[[#This Row],[Order Date]])</f>
        <v>1</v>
      </c>
      <c r="F100" s="10" t="str">
        <f>TEXT(SalesDataTable[[#This Row],[Order Date]],"mmm")</f>
        <v>Jan</v>
      </c>
      <c r="G100" s="4" t="s">
        <v>11</v>
      </c>
      <c r="H100" s="4" t="s">
        <v>25</v>
      </c>
      <c r="I100" s="4" t="s">
        <v>2</v>
      </c>
      <c r="J100" s="4" t="s">
        <v>13</v>
      </c>
      <c r="K100" s="4" t="s">
        <v>23</v>
      </c>
      <c r="L100" s="4" t="s">
        <v>24</v>
      </c>
      <c r="M100" s="8">
        <v>3</v>
      </c>
      <c r="N100" s="5">
        <v>347.41</v>
      </c>
      <c r="O100" s="6">
        <v>0.1</v>
      </c>
      <c r="P100" s="5">
        <v>192.13</v>
      </c>
      <c r="Q100" s="5">
        <f t="shared" si="3"/>
        <v>938.00700000000006</v>
      </c>
      <c r="R100" s="5">
        <f t="shared" si="4"/>
        <v>576.39</v>
      </c>
      <c r="S100" s="5">
        <f t="shared" si="5"/>
        <v>361.61700000000008</v>
      </c>
      <c r="T100" s="7"/>
    </row>
    <row r="101" spans="1:20" ht="15">
      <c r="A101" s="2">
        <v>2314</v>
      </c>
      <c r="B101" s="3">
        <v>46044</v>
      </c>
      <c r="C101" s="10">
        <f>YEAR(SalesDataTable[[#This Row],[Order Date]])</f>
        <v>2026</v>
      </c>
      <c r="D101" s="10" t="str">
        <f>"Q"&amp;ROUNDUP(MONTH(SalesDataTable[[#This Row],[Order Date]])/3,0)</f>
        <v>Q1</v>
      </c>
      <c r="E101" s="10">
        <f>MONTH(SalesDataTable[[#This Row],[Order Date]])</f>
        <v>1</v>
      </c>
      <c r="F101" s="10" t="str">
        <f>TEXT(SalesDataTable[[#This Row],[Order Date]],"mmm")</f>
        <v>Jan</v>
      </c>
      <c r="G101" s="4" t="s">
        <v>0</v>
      </c>
      <c r="H101" s="4" t="s">
        <v>36</v>
      </c>
      <c r="I101" s="4" t="s">
        <v>2</v>
      </c>
      <c r="J101" s="4" t="s">
        <v>13</v>
      </c>
      <c r="K101" s="4" t="s">
        <v>4</v>
      </c>
      <c r="L101" s="4" t="s">
        <v>26</v>
      </c>
      <c r="M101" s="8">
        <v>1</v>
      </c>
      <c r="N101" s="5">
        <v>40.28</v>
      </c>
      <c r="O101" s="6">
        <v>0</v>
      </c>
      <c r="P101" s="5">
        <v>16.79</v>
      </c>
      <c r="Q101" s="5">
        <f t="shared" si="3"/>
        <v>40.28</v>
      </c>
      <c r="R101" s="5">
        <f t="shared" si="4"/>
        <v>16.79</v>
      </c>
      <c r="S101" s="5">
        <f t="shared" si="5"/>
        <v>23.490000000000002</v>
      </c>
      <c r="T101" s="7"/>
    </row>
    <row r="102" spans="1:20" ht="15">
      <c r="A102" s="2">
        <v>3861</v>
      </c>
      <c r="B102" s="3">
        <v>46044</v>
      </c>
      <c r="C102" s="10">
        <f>YEAR(SalesDataTable[[#This Row],[Order Date]])</f>
        <v>2026</v>
      </c>
      <c r="D102" s="10" t="str">
        <f>"Q"&amp;ROUNDUP(MONTH(SalesDataTable[[#This Row],[Order Date]])/3,0)</f>
        <v>Q1</v>
      </c>
      <c r="E102" s="10">
        <f>MONTH(SalesDataTable[[#This Row],[Order Date]])</f>
        <v>1</v>
      </c>
      <c r="F102" s="10" t="str">
        <f>TEXT(SalesDataTable[[#This Row],[Order Date]],"mmm")</f>
        <v>Jan</v>
      </c>
      <c r="G102" s="4" t="s">
        <v>20</v>
      </c>
      <c r="H102" s="4" t="s">
        <v>47</v>
      </c>
      <c r="I102" s="4" t="s">
        <v>2</v>
      </c>
      <c r="J102" s="4" t="s">
        <v>3</v>
      </c>
      <c r="K102" s="4" t="s">
        <v>23</v>
      </c>
      <c r="L102" s="4" t="s">
        <v>29</v>
      </c>
      <c r="M102" s="8">
        <v>3</v>
      </c>
      <c r="N102" s="5">
        <v>195.49</v>
      </c>
      <c r="O102" s="6">
        <v>0.05</v>
      </c>
      <c r="P102" s="5">
        <v>106.38</v>
      </c>
      <c r="Q102" s="5">
        <f t="shared" si="3"/>
        <v>557.14649999999995</v>
      </c>
      <c r="R102" s="5">
        <f t="shared" si="4"/>
        <v>319.14</v>
      </c>
      <c r="S102" s="5">
        <f t="shared" si="5"/>
        <v>238.00649999999996</v>
      </c>
      <c r="T102" s="7"/>
    </row>
    <row r="103" spans="1:20" ht="15">
      <c r="A103" s="2">
        <v>843</v>
      </c>
      <c r="B103" s="3">
        <v>46045</v>
      </c>
      <c r="C103" s="10">
        <f>YEAR(SalesDataTable[[#This Row],[Order Date]])</f>
        <v>2026</v>
      </c>
      <c r="D103" s="10" t="str">
        <f>"Q"&amp;ROUNDUP(MONTH(SalesDataTable[[#This Row],[Order Date]])/3,0)</f>
        <v>Q1</v>
      </c>
      <c r="E103" s="10">
        <f>MONTH(SalesDataTable[[#This Row],[Order Date]])</f>
        <v>1</v>
      </c>
      <c r="F103" s="10" t="str">
        <f>TEXT(SalesDataTable[[#This Row],[Order Date]],"mmm")</f>
        <v>Jan</v>
      </c>
      <c r="G103" s="4" t="s">
        <v>6</v>
      </c>
      <c r="H103" s="4" t="s">
        <v>41</v>
      </c>
      <c r="I103" s="4" t="s">
        <v>2</v>
      </c>
      <c r="J103" s="4" t="s">
        <v>3</v>
      </c>
      <c r="K103" s="4" t="s">
        <v>34</v>
      </c>
      <c r="L103" s="4" t="s">
        <v>42</v>
      </c>
      <c r="M103" s="8">
        <v>2</v>
      </c>
      <c r="N103" s="5">
        <v>35.75</v>
      </c>
      <c r="O103" s="6">
        <v>0</v>
      </c>
      <c r="P103" s="5">
        <v>13.94</v>
      </c>
      <c r="Q103" s="5">
        <f t="shared" si="3"/>
        <v>71.5</v>
      </c>
      <c r="R103" s="5">
        <f t="shared" si="4"/>
        <v>27.88</v>
      </c>
      <c r="S103" s="5">
        <f t="shared" si="5"/>
        <v>43.620000000000005</v>
      </c>
      <c r="T103" s="7"/>
    </row>
    <row r="104" spans="1:20" ht="15">
      <c r="A104" s="2">
        <v>868</v>
      </c>
      <c r="B104" s="3">
        <v>46045</v>
      </c>
      <c r="C104" s="10">
        <f>YEAR(SalesDataTable[[#This Row],[Order Date]])</f>
        <v>2026</v>
      </c>
      <c r="D104" s="10" t="str">
        <f>"Q"&amp;ROUNDUP(MONTH(SalesDataTable[[#This Row],[Order Date]])/3,0)</f>
        <v>Q1</v>
      </c>
      <c r="E104" s="10">
        <f>MONTH(SalesDataTable[[#This Row],[Order Date]])</f>
        <v>1</v>
      </c>
      <c r="F104" s="10" t="str">
        <f>TEXT(SalesDataTable[[#This Row],[Order Date]],"mmm")</f>
        <v>Jan</v>
      </c>
      <c r="G104" s="4" t="s">
        <v>0</v>
      </c>
      <c r="H104" s="4" t="s">
        <v>50</v>
      </c>
      <c r="I104" s="4" t="s">
        <v>2</v>
      </c>
      <c r="J104" s="4" t="s">
        <v>3</v>
      </c>
      <c r="K104" s="4" t="s">
        <v>4</v>
      </c>
      <c r="L104" s="4" t="s">
        <v>30</v>
      </c>
      <c r="M104" s="8">
        <v>1</v>
      </c>
      <c r="N104" s="5">
        <v>103.39</v>
      </c>
      <c r="O104" s="6">
        <v>0</v>
      </c>
      <c r="P104" s="5">
        <v>51.32</v>
      </c>
      <c r="Q104" s="5">
        <f t="shared" si="3"/>
        <v>103.39</v>
      </c>
      <c r="R104" s="5">
        <f t="shared" si="4"/>
        <v>51.32</v>
      </c>
      <c r="S104" s="5">
        <f t="shared" si="5"/>
        <v>52.07</v>
      </c>
      <c r="T104" s="7"/>
    </row>
    <row r="105" spans="1:20" ht="15">
      <c r="A105" s="2">
        <v>890</v>
      </c>
      <c r="B105" s="3">
        <v>46045</v>
      </c>
      <c r="C105" s="10">
        <f>YEAR(SalesDataTable[[#This Row],[Order Date]])</f>
        <v>2026</v>
      </c>
      <c r="D105" s="10" t="str">
        <f>"Q"&amp;ROUNDUP(MONTH(SalesDataTable[[#This Row],[Order Date]])/3,0)</f>
        <v>Q1</v>
      </c>
      <c r="E105" s="10">
        <f>MONTH(SalesDataTable[[#This Row],[Order Date]])</f>
        <v>1</v>
      </c>
      <c r="F105" s="10" t="str">
        <f>TEXT(SalesDataTable[[#This Row],[Order Date]],"mmm")</f>
        <v>Jan</v>
      </c>
      <c r="G105" s="4" t="s">
        <v>0</v>
      </c>
      <c r="H105" s="4" t="s">
        <v>50</v>
      </c>
      <c r="I105" s="4" t="s">
        <v>2</v>
      </c>
      <c r="J105" s="4" t="s">
        <v>13</v>
      </c>
      <c r="K105" s="4" t="s">
        <v>23</v>
      </c>
      <c r="L105" s="4" t="s">
        <v>40</v>
      </c>
      <c r="M105" s="8">
        <v>3</v>
      </c>
      <c r="N105" s="5">
        <v>81.98</v>
      </c>
      <c r="O105" s="6">
        <v>0.1</v>
      </c>
      <c r="P105" s="5">
        <v>40.229999999999997</v>
      </c>
      <c r="Q105" s="5">
        <f t="shared" si="3"/>
        <v>221.346</v>
      </c>
      <c r="R105" s="5">
        <f t="shared" si="4"/>
        <v>120.69</v>
      </c>
      <c r="S105" s="5">
        <f t="shared" si="5"/>
        <v>100.65600000000001</v>
      </c>
      <c r="T105" s="7"/>
    </row>
    <row r="106" spans="1:20" ht="15">
      <c r="A106" s="2">
        <v>2185</v>
      </c>
      <c r="B106" s="3">
        <v>46045</v>
      </c>
      <c r="C106" s="10">
        <f>YEAR(SalesDataTable[[#This Row],[Order Date]])</f>
        <v>2026</v>
      </c>
      <c r="D106" s="10" t="str">
        <f>"Q"&amp;ROUNDUP(MONTH(SalesDataTable[[#This Row],[Order Date]])/3,0)</f>
        <v>Q1</v>
      </c>
      <c r="E106" s="10">
        <f>MONTH(SalesDataTable[[#This Row],[Order Date]])</f>
        <v>1</v>
      </c>
      <c r="F106" s="10" t="str">
        <f>TEXT(SalesDataTable[[#This Row],[Order Date]],"mmm")</f>
        <v>Jan</v>
      </c>
      <c r="G106" s="4" t="s">
        <v>11</v>
      </c>
      <c r="H106" s="4" t="s">
        <v>12</v>
      </c>
      <c r="I106" s="4" t="s">
        <v>8</v>
      </c>
      <c r="J106" s="4" t="s">
        <v>16</v>
      </c>
      <c r="K106" s="4" t="s">
        <v>23</v>
      </c>
      <c r="L106" s="4" t="s">
        <v>24</v>
      </c>
      <c r="M106" s="8">
        <v>10</v>
      </c>
      <c r="N106" s="5">
        <v>337.69</v>
      </c>
      <c r="O106" s="6">
        <v>0.1</v>
      </c>
      <c r="P106" s="5">
        <v>200.27</v>
      </c>
      <c r="Q106" s="5">
        <f t="shared" si="3"/>
        <v>3039.21</v>
      </c>
      <c r="R106" s="5">
        <f t="shared" si="4"/>
        <v>2002.7</v>
      </c>
      <c r="S106" s="5">
        <f t="shared" si="5"/>
        <v>1036.51</v>
      </c>
      <c r="T106" s="7"/>
    </row>
    <row r="107" spans="1:20" ht="15">
      <c r="A107" s="2">
        <v>2335</v>
      </c>
      <c r="B107" s="3">
        <v>46045</v>
      </c>
      <c r="C107" s="10">
        <f>YEAR(SalesDataTable[[#This Row],[Order Date]])</f>
        <v>2026</v>
      </c>
      <c r="D107" s="10" t="str">
        <f>"Q"&amp;ROUNDUP(MONTH(SalesDataTable[[#This Row],[Order Date]])/3,0)</f>
        <v>Q1</v>
      </c>
      <c r="E107" s="10">
        <f>MONTH(SalesDataTable[[#This Row],[Order Date]])</f>
        <v>1</v>
      </c>
      <c r="F107" s="10" t="str">
        <f>TEXT(SalesDataTable[[#This Row],[Order Date]],"mmm")</f>
        <v>Jan</v>
      </c>
      <c r="G107" s="4" t="s">
        <v>20</v>
      </c>
      <c r="H107" s="4" t="s">
        <v>33</v>
      </c>
      <c r="I107" s="4" t="s">
        <v>2</v>
      </c>
      <c r="J107" s="4" t="s">
        <v>13</v>
      </c>
      <c r="K107" s="4" t="s">
        <v>23</v>
      </c>
      <c r="L107" s="4" t="s">
        <v>24</v>
      </c>
      <c r="M107" s="8">
        <v>2</v>
      </c>
      <c r="N107" s="5">
        <v>333.29</v>
      </c>
      <c r="O107" s="6">
        <v>0</v>
      </c>
      <c r="P107" s="5">
        <v>197.18</v>
      </c>
      <c r="Q107" s="5">
        <f t="shared" si="3"/>
        <v>666.58</v>
      </c>
      <c r="R107" s="5">
        <f t="shared" si="4"/>
        <v>394.36</v>
      </c>
      <c r="S107" s="5">
        <f t="shared" si="5"/>
        <v>272.22000000000003</v>
      </c>
      <c r="T107" s="7"/>
    </row>
    <row r="108" spans="1:20" ht="15">
      <c r="A108" s="2">
        <v>2784</v>
      </c>
      <c r="B108" s="3">
        <v>46045</v>
      </c>
      <c r="C108" s="10">
        <f>YEAR(SalesDataTable[[#This Row],[Order Date]])</f>
        <v>2026</v>
      </c>
      <c r="D108" s="10" t="str">
        <f>"Q"&amp;ROUNDUP(MONTH(SalesDataTable[[#This Row],[Order Date]])/3,0)</f>
        <v>Q1</v>
      </c>
      <c r="E108" s="10">
        <f>MONTH(SalesDataTable[[#This Row],[Order Date]])</f>
        <v>1</v>
      </c>
      <c r="F108" s="10" t="str">
        <f>TEXT(SalesDataTable[[#This Row],[Order Date]],"mmm")</f>
        <v>Jan</v>
      </c>
      <c r="G108" s="4" t="s">
        <v>0</v>
      </c>
      <c r="H108" s="4" t="s">
        <v>50</v>
      </c>
      <c r="I108" s="4" t="s">
        <v>19</v>
      </c>
      <c r="J108" s="4" t="s">
        <v>13</v>
      </c>
      <c r="K108" s="4" t="s">
        <v>4</v>
      </c>
      <c r="L108" s="4" t="s">
        <v>5</v>
      </c>
      <c r="M108" s="8">
        <v>1</v>
      </c>
      <c r="N108" s="5">
        <v>80.11</v>
      </c>
      <c r="O108" s="6">
        <v>0.05</v>
      </c>
      <c r="P108" s="5">
        <v>43.54</v>
      </c>
      <c r="Q108" s="5">
        <f t="shared" si="3"/>
        <v>76.104500000000002</v>
      </c>
      <c r="R108" s="5">
        <f t="shared" si="4"/>
        <v>43.54</v>
      </c>
      <c r="S108" s="5">
        <f t="shared" si="5"/>
        <v>32.564500000000002</v>
      </c>
      <c r="T108" s="7"/>
    </row>
    <row r="109" spans="1:20" ht="15">
      <c r="A109" s="2">
        <v>3820</v>
      </c>
      <c r="B109" s="3">
        <v>46045</v>
      </c>
      <c r="C109" s="10">
        <f>YEAR(SalesDataTable[[#This Row],[Order Date]])</f>
        <v>2026</v>
      </c>
      <c r="D109" s="10" t="str">
        <f>"Q"&amp;ROUNDUP(MONTH(SalesDataTable[[#This Row],[Order Date]])/3,0)</f>
        <v>Q1</v>
      </c>
      <c r="E109" s="10">
        <f>MONTH(SalesDataTable[[#This Row],[Order Date]])</f>
        <v>1</v>
      </c>
      <c r="F109" s="10" t="str">
        <f>TEXT(SalesDataTable[[#This Row],[Order Date]],"mmm")</f>
        <v>Jan</v>
      </c>
      <c r="G109" s="4" t="s">
        <v>20</v>
      </c>
      <c r="H109" s="4" t="s">
        <v>47</v>
      </c>
      <c r="I109" s="4" t="s">
        <v>19</v>
      </c>
      <c r="J109" s="4" t="s">
        <v>13</v>
      </c>
      <c r="K109" s="4" t="s">
        <v>23</v>
      </c>
      <c r="L109" s="4" t="s">
        <v>40</v>
      </c>
      <c r="M109" s="8">
        <v>1</v>
      </c>
      <c r="N109" s="5">
        <v>82.6</v>
      </c>
      <c r="O109" s="6">
        <v>0.05</v>
      </c>
      <c r="P109" s="5">
        <v>38.299999999999997</v>
      </c>
      <c r="Q109" s="5">
        <f t="shared" si="3"/>
        <v>78.469999999999985</v>
      </c>
      <c r="R109" s="5">
        <f t="shared" si="4"/>
        <v>38.299999999999997</v>
      </c>
      <c r="S109" s="5">
        <f t="shared" si="5"/>
        <v>40.169999999999987</v>
      </c>
      <c r="T109" s="7"/>
    </row>
    <row r="110" spans="1:20" ht="15">
      <c r="A110" s="2">
        <v>994</v>
      </c>
      <c r="B110" s="3">
        <v>46046</v>
      </c>
      <c r="C110" s="10">
        <f>YEAR(SalesDataTable[[#This Row],[Order Date]])</f>
        <v>2026</v>
      </c>
      <c r="D110" s="10" t="str">
        <f>"Q"&amp;ROUNDUP(MONTH(SalesDataTable[[#This Row],[Order Date]])/3,0)</f>
        <v>Q1</v>
      </c>
      <c r="E110" s="10">
        <f>MONTH(SalesDataTable[[#This Row],[Order Date]])</f>
        <v>1</v>
      </c>
      <c r="F110" s="10" t="str">
        <f>TEXT(SalesDataTable[[#This Row],[Order Date]],"mmm")</f>
        <v>Jan</v>
      </c>
      <c r="G110" s="4" t="s">
        <v>0</v>
      </c>
      <c r="H110" s="4" t="s">
        <v>50</v>
      </c>
      <c r="I110" s="4" t="s">
        <v>2</v>
      </c>
      <c r="J110" s="4" t="s">
        <v>3</v>
      </c>
      <c r="K110" s="4" t="s">
        <v>9</v>
      </c>
      <c r="L110" s="4" t="s">
        <v>10</v>
      </c>
      <c r="M110" s="8">
        <v>1</v>
      </c>
      <c r="N110" s="5">
        <v>94.07</v>
      </c>
      <c r="O110" s="6">
        <v>0</v>
      </c>
      <c r="P110" s="5">
        <v>46.28</v>
      </c>
      <c r="Q110" s="5">
        <f t="shared" si="3"/>
        <v>94.07</v>
      </c>
      <c r="R110" s="5">
        <f t="shared" si="4"/>
        <v>46.28</v>
      </c>
      <c r="S110" s="5">
        <f t="shared" si="5"/>
        <v>47.789999999999992</v>
      </c>
      <c r="T110" s="7"/>
    </row>
    <row r="111" spans="1:20" ht="15">
      <c r="A111" s="2">
        <v>1643</v>
      </c>
      <c r="B111" s="3">
        <v>46046</v>
      </c>
      <c r="C111" s="10">
        <f>YEAR(SalesDataTable[[#This Row],[Order Date]])</f>
        <v>2026</v>
      </c>
      <c r="D111" s="10" t="str">
        <f>"Q"&amp;ROUNDUP(MONTH(SalesDataTable[[#This Row],[Order Date]])/3,0)</f>
        <v>Q1</v>
      </c>
      <c r="E111" s="10">
        <f>MONTH(SalesDataTable[[#This Row],[Order Date]])</f>
        <v>1</v>
      </c>
      <c r="F111" s="10" t="str">
        <f>TEXT(SalesDataTable[[#This Row],[Order Date]],"mmm")</f>
        <v>Jan</v>
      </c>
      <c r="G111" s="4" t="s">
        <v>0</v>
      </c>
      <c r="H111" s="4" t="s">
        <v>50</v>
      </c>
      <c r="I111" s="4" t="s">
        <v>2</v>
      </c>
      <c r="J111" s="4" t="s">
        <v>3</v>
      </c>
      <c r="K111" s="4" t="s">
        <v>14</v>
      </c>
      <c r="L111" s="4" t="s">
        <v>48</v>
      </c>
      <c r="M111" s="8">
        <v>1</v>
      </c>
      <c r="N111" s="5">
        <v>163.71</v>
      </c>
      <c r="O111" s="6">
        <v>0</v>
      </c>
      <c r="P111" s="5">
        <v>90.06</v>
      </c>
      <c r="Q111" s="5">
        <f t="shared" si="3"/>
        <v>163.71</v>
      </c>
      <c r="R111" s="5">
        <f t="shared" si="4"/>
        <v>90.06</v>
      </c>
      <c r="S111" s="5">
        <f t="shared" si="5"/>
        <v>73.650000000000006</v>
      </c>
      <c r="T111" s="7"/>
    </row>
    <row r="112" spans="1:20" ht="15">
      <c r="A112" s="2">
        <v>1971</v>
      </c>
      <c r="B112" s="3">
        <v>46046</v>
      </c>
      <c r="C112" s="10">
        <f>YEAR(SalesDataTable[[#This Row],[Order Date]])</f>
        <v>2026</v>
      </c>
      <c r="D112" s="10" t="str">
        <f>"Q"&amp;ROUNDUP(MONTH(SalesDataTable[[#This Row],[Order Date]])/3,0)</f>
        <v>Q1</v>
      </c>
      <c r="E112" s="10">
        <f>MONTH(SalesDataTable[[#This Row],[Order Date]])</f>
        <v>1</v>
      </c>
      <c r="F112" s="10" t="str">
        <f>TEXT(SalesDataTable[[#This Row],[Order Date]],"mmm")</f>
        <v>Jan</v>
      </c>
      <c r="G112" s="4" t="s">
        <v>20</v>
      </c>
      <c r="H112" s="4" t="s">
        <v>33</v>
      </c>
      <c r="I112" s="4" t="s">
        <v>19</v>
      </c>
      <c r="J112" s="4" t="s">
        <v>3</v>
      </c>
      <c r="K112" s="4" t="s">
        <v>23</v>
      </c>
      <c r="L112" s="4" t="s">
        <v>29</v>
      </c>
      <c r="M112" s="8">
        <v>4</v>
      </c>
      <c r="N112" s="5">
        <v>191.43</v>
      </c>
      <c r="O112" s="6">
        <v>0</v>
      </c>
      <c r="P112" s="5">
        <v>106.82</v>
      </c>
      <c r="Q112" s="5">
        <f t="shared" si="3"/>
        <v>765.72</v>
      </c>
      <c r="R112" s="5">
        <f t="shared" si="4"/>
        <v>427.28</v>
      </c>
      <c r="S112" s="5">
        <f t="shared" si="5"/>
        <v>338.44000000000005</v>
      </c>
      <c r="T112" s="7"/>
    </row>
    <row r="113" spans="1:20" ht="15">
      <c r="A113" s="2">
        <v>2828</v>
      </c>
      <c r="B113" s="3">
        <v>46046</v>
      </c>
      <c r="C113" s="10">
        <f>YEAR(SalesDataTable[[#This Row],[Order Date]])</f>
        <v>2026</v>
      </c>
      <c r="D113" s="10" t="str">
        <f>"Q"&amp;ROUNDUP(MONTH(SalesDataTable[[#This Row],[Order Date]])/3,0)</f>
        <v>Q1</v>
      </c>
      <c r="E113" s="10">
        <f>MONTH(SalesDataTable[[#This Row],[Order Date]])</f>
        <v>1</v>
      </c>
      <c r="F113" s="10" t="str">
        <f>TEXT(SalesDataTable[[#This Row],[Order Date]],"mmm")</f>
        <v>Jan</v>
      </c>
      <c r="G113" s="4" t="s">
        <v>6</v>
      </c>
      <c r="H113" s="4" t="s">
        <v>41</v>
      </c>
      <c r="I113" s="4" t="s">
        <v>8</v>
      </c>
      <c r="J113" s="4" t="s">
        <v>16</v>
      </c>
      <c r="K113" s="4" t="s">
        <v>14</v>
      </c>
      <c r="L113" s="4" t="s">
        <v>32</v>
      </c>
      <c r="M113" s="8">
        <v>3</v>
      </c>
      <c r="N113" s="5">
        <v>46.94</v>
      </c>
      <c r="O113" s="6">
        <v>0.05</v>
      </c>
      <c r="P113" s="5">
        <v>18.18</v>
      </c>
      <c r="Q113" s="5">
        <f t="shared" si="3"/>
        <v>133.779</v>
      </c>
      <c r="R113" s="5">
        <f t="shared" si="4"/>
        <v>54.54</v>
      </c>
      <c r="S113" s="5">
        <f t="shared" si="5"/>
        <v>79.239000000000004</v>
      </c>
      <c r="T113" s="7"/>
    </row>
    <row r="114" spans="1:20" ht="15">
      <c r="A114" s="2">
        <v>5175</v>
      </c>
      <c r="B114" s="3">
        <v>46046</v>
      </c>
      <c r="C114" s="10">
        <f>YEAR(SalesDataTable[[#This Row],[Order Date]])</f>
        <v>2026</v>
      </c>
      <c r="D114" s="10" t="str">
        <f>"Q"&amp;ROUNDUP(MONTH(SalesDataTable[[#This Row],[Order Date]])/3,0)</f>
        <v>Q1</v>
      </c>
      <c r="E114" s="10">
        <f>MONTH(SalesDataTable[[#This Row],[Order Date]])</f>
        <v>1</v>
      </c>
      <c r="F114" s="10" t="str">
        <f>TEXT(SalesDataTable[[#This Row],[Order Date]],"mmm")</f>
        <v>Jan</v>
      </c>
      <c r="G114" s="4" t="s">
        <v>20</v>
      </c>
      <c r="H114" s="4" t="s">
        <v>31</v>
      </c>
      <c r="I114" s="4" t="s">
        <v>2</v>
      </c>
      <c r="J114" s="4" t="s">
        <v>3</v>
      </c>
      <c r="K114" s="4" t="s">
        <v>9</v>
      </c>
      <c r="L114" s="4" t="s">
        <v>17</v>
      </c>
      <c r="M114" s="8">
        <v>1</v>
      </c>
      <c r="N114" s="5">
        <v>147.21</v>
      </c>
      <c r="O114" s="6">
        <v>0</v>
      </c>
      <c r="P114" s="5">
        <v>79.510000000000005</v>
      </c>
      <c r="Q114" s="5">
        <f t="shared" si="3"/>
        <v>147.21</v>
      </c>
      <c r="R114" s="5">
        <f t="shared" si="4"/>
        <v>79.510000000000005</v>
      </c>
      <c r="S114" s="5">
        <f t="shared" si="5"/>
        <v>67.7</v>
      </c>
      <c r="T114" s="7"/>
    </row>
    <row r="115" spans="1:20" ht="15">
      <c r="A115" s="2">
        <v>1874</v>
      </c>
      <c r="B115" s="3">
        <v>46047</v>
      </c>
      <c r="C115" s="10">
        <f>YEAR(SalesDataTable[[#This Row],[Order Date]])</f>
        <v>2026</v>
      </c>
      <c r="D115" s="10" t="str">
        <f>"Q"&amp;ROUNDUP(MONTH(SalesDataTable[[#This Row],[Order Date]])/3,0)</f>
        <v>Q1</v>
      </c>
      <c r="E115" s="10">
        <f>MONTH(SalesDataTable[[#This Row],[Order Date]])</f>
        <v>1</v>
      </c>
      <c r="F115" s="10" t="str">
        <f>TEXT(SalesDataTable[[#This Row],[Order Date]],"mmm")</f>
        <v>Jan</v>
      </c>
      <c r="G115" s="4" t="s">
        <v>0</v>
      </c>
      <c r="H115" s="4" t="s">
        <v>1</v>
      </c>
      <c r="I115" s="4" t="s">
        <v>2</v>
      </c>
      <c r="J115" s="4" t="s">
        <v>16</v>
      </c>
      <c r="K115" s="4" t="s">
        <v>14</v>
      </c>
      <c r="L115" s="4" t="s">
        <v>15</v>
      </c>
      <c r="M115" s="8">
        <v>1</v>
      </c>
      <c r="N115" s="5">
        <v>35.729999999999997</v>
      </c>
      <c r="O115" s="6">
        <v>0</v>
      </c>
      <c r="P115" s="5">
        <v>13.57</v>
      </c>
      <c r="Q115" s="5">
        <f t="shared" si="3"/>
        <v>35.729999999999997</v>
      </c>
      <c r="R115" s="5">
        <f t="shared" si="4"/>
        <v>13.57</v>
      </c>
      <c r="S115" s="5">
        <f t="shared" si="5"/>
        <v>22.159999999999997</v>
      </c>
      <c r="T115" s="7"/>
    </row>
    <row r="116" spans="1:20" ht="15">
      <c r="A116" s="2">
        <v>2490</v>
      </c>
      <c r="B116" s="3">
        <v>46047</v>
      </c>
      <c r="C116" s="10">
        <f>YEAR(SalesDataTable[[#This Row],[Order Date]])</f>
        <v>2026</v>
      </c>
      <c r="D116" s="10" t="str">
        <f>"Q"&amp;ROUNDUP(MONTH(SalesDataTable[[#This Row],[Order Date]])/3,0)</f>
        <v>Q1</v>
      </c>
      <c r="E116" s="10">
        <f>MONTH(SalesDataTable[[#This Row],[Order Date]])</f>
        <v>1</v>
      </c>
      <c r="F116" s="10" t="str">
        <f>TEXT(SalesDataTable[[#This Row],[Order Date]],"mmm")</f>
        <v>Jan</v>
      </c>
      <c r="G116" s="4" t="s">
        <v>6</v>
      </c>
      <c r="H116" s="4" t="s">
        <v>49</v>
      </c>
      <c r="I116" s="4" t="s">
        <v>2</v>
      </c>
      <c r="J116" s="4" t="s">
        <v>13</v>
      </c>
      <c r="K116" s="4" t="s">
        <v>4</v>
      </c>
      <c r="L116" s="4" t="s">
        <v>30</v>
      </c>
      <c r="M116" s="8">
        <v>2</v>
      </c>
      <c r="N116" s="5">
        <v>103.99</v>
      </c>
      <c r="O116" s="6">
        <v>0.15</v>
      </c>
      <c r="P116" s="5">
        <v>51.94</v>
      </c>
      <c r="Q116" s="5">
        <f t="shared" si="3"/>
        <v>176.78299999999999</v>
      </c>
      <c r="R116" s="5">
        <f t="shared" si="4"/>
        <v>103.88</v>
      </c>
      <c r="S116" s="5">
        <f t="shared" si="5"/>
        <v>72.902999999999992</v>
      </c>
      <c r="T116" s="7"/>
    </row>
    <row r="117" spans="1:20" ht="15">
      <c r="A117" s="2">
        <v>5078</v>
      </c>
      <c r="B117" s="3">
        <v>46047</v>
      </c>
      <c r="C117" s="10">
        <f>YEAR(SalesDataTable[[#This Row],[Order Date]])</f>
        <v>2026</v>
      </c>
      <c r="D117" s="10" t="str">
        <f>"Q"&amp;ROUNDUP(MONTH(SalesDataTable[[#This Row],[Order Date]])/3,0)</f>
        <v>Q1</v>
      </c>
      <c r="E117" s="10">
        <f>MONTH(SalesDataTable[[#This Row],[Order Date]])</f>
        <v>1</v>
      </c>
      <c r="F117" s="10" t="str">
        <f>TEXT(SalesDataTable[[#This Row],[Order Date]],"mmm")</f>
        <v>Jan</v>
      </c>
      <c r="G117" s="4" t="s">
        <v>6</v>
      </c>
      <c r="H117" s="4" t="s">
        <v>43</v>
      </c>
      <c r="I117" s="4" t="s">
        <v>2</v>
      </c>
      <c r="J117" s="4" t="s">
        <v>3</v>
      </c>
      <c r="K117" s="4" t="s">
        <v>9</v>
      </c>
      <c r="L117" s="4" t="s">
        <v>46</v>
      </c>
      <c r="M117" s="8">
        <v>2</v>
      </c>
      <c r="N117" s="5">
        <v>72.739999999999995</v>
      </c>
      <c r="O117" s="6">
        <v>0</v>
      </c>
      <c r="P117" s="5">
        <v>31.96</v>
      </c>
      <c r="Q117" s="5">
        <f t="shared" si="3"/>
        <v>145.47999999999999</v>
      </c>
      <c r="R117" s="5">
        <f t="shared" si="4"/>
        <v>63.92</v>
      </c>
      <c r="S117" s="5">
        <f t="shared" si="5"/>
        <v>81.559999999999988</v>
      </c>
      <c r="T117" s="7"/>
    </row>
    <row r="118" spans="1:20" ht="15">
      <c r="A118" s="2">
        <v>230</v>
      </c>
      <c r="B118" s="3">
        <v>46048</v>
      </c>
      <c r="C118" s="10">
        <f>YEAR(SalesDataTable[[#This Row],[Order Date]])</f>
        <v>2026</v>
      </c>
      <c r="D118" s="10" t="str">
        <f>"Q"&amp;ROUNDUP(MONTH(SalesDataTable[[#This Row],[Order Date]])/3,0)</f>
        <v>Q1</v>
      </c>
      <c r="E118" s="10">
        <f>MONTH(SalesDataTable[[#This Row],[Order Date]])</f>
        <v>1</v>
      </c>
      <c r="F118" s="10" t="str">
        <f>TEXT(SalesDataTable[[#This Row],[Order Date]],"mmm")</f>
        <v>Jan</v>
      </c>
      <c r="G118" s="4" t="s">
        <v>11</v>
      </c>
      <c r="H118" s="4" t="s">
        <v>39</v>
      </c>
      <c r="I118" s="4" t="s">
        <v>19</v>
      </c>
      <c r="J118" s="4" t="s">
        <v>3</v>
      </c>
      <c r="K118" s="4" t="s">
        <v>4</v>
      </c>
      <c r="L118" s="4" t="s">
        <v>30</v>
      </c>
      <c r="M118" s="8">
        <v>1</v>
      </c>
      <c r="N118" s="5">
        <v>100.01</v>
      </c>
      <c r="O118" s="6">
        <v>0.05</v>
      </c>
      <c r="P118" s="5">
        <v>49.41</v>
      </c>
      <c r="Q118" s="5">
        <f t="shared" si="3"/>
        <v>95.009500000000003</v>
      </c>
      <c r="R118" s="5">
        <f t="shared" si="4"/>
        <v>49.41</v>
      </c>
      <c r="S118" s="5">
        <f t="shared" si="5"/>
        <v>45.599500000000006</v>
      </c>
      <c r="T118" s="7"/>
    </row>
    <row r="119" spans="1:20" ht="15">
      <c r="A119" s="2">
        <v>1757</v>
      </c>
      <c r="B119" s="3">
        <v>46048</v>
      </c>
      <c r="C119" s="10">
        <f>YEAR(SalesDataTable[[#This Row],[Order Date]])</f>
        <v>2026</v>
      </c>
      <c r="D119" s="10" t="str">
        <f>"Q"&amp;ROUNDUP(MONTH(SalesDataTable[[#This Row],[Order Date]])/3,0)</f>
        <v>Q1</v>
      </c>
      <c r="E119" s="10">
        <f>MONTH(SalesDataTable[[#This Row],[Order Date]])</f>
        <v>1</v>
      </c>
      <c r="F119" s="10" t="str">
        <f>TEXT(SalesDataTable[[#This Row],[Order Date]],"mmm")</f>
        <v>Jan</v>
      </c>
      <c r="G119" s="4" t="s">
        <v>20</v>
      </c>
      <c r="H119" s="4" t="s">
        <v>31</v>
      </c>
      <c r="I119" s="4" t="s">
        <v>2</v>
      </c>
      <c r="J119" s="4" t="s">
        <v>16</v>
      </c>
      <c r="K119" s="4" t="s">
        <v>14</v>
      </c>
      <c r="L119" s="4" t="s">
        <v>32</v>
      </c>
      <c r="M119" s="8">
        <v>2</v>
      </c>
      <c r="N119" s="5">
        <v>45.73</v>
      </c>
      <c r="O119" s="6">
        <v>0</v>
      </c>
      <c r="P119" s="5">
        <v>18.11</v>
      </c>
      <c r="Q119" s="5">
        <f t="shared" si="3"/>
        <v>91.46</v>
      </c>
      <c r="R119" s="5">
        <f t="shared" si="4"/>
        <v>36.22</v>
      </c>
      <c r="S119" s="5">
        <f t="shared" si="5"/>
        <v>55.239999999999995</v>
      </c>
      <c r="T119" s="7"/>
    </row>
    <row r="120" spans="1:20" ht="15">
      <c r="A120" s="2">
        <v>1944</v>
      </c>
      <c r="B120" s="3">
        <v>46048</v>
      </c>
      <c r="C120" s="10">
        <f>YEAR(SalesDataTable[[#This Row],[Order Date]])</f>
        <v>2026</v>
      </c>
      <c r="D120" s="10" t="str">
        <f>"Q"&amp;ROUNDUP(MONTH(SalesDataTable[[#This Row],[Order Date]])/3,0)</f>
        <v>Q1</v>
      </c>
      <c r="E120" s="10">
        <f>MONTH(SalesDataTable[[#This Row],[Order Date]])</f>
        <v>1</v>
      </c>
      <c r="F120" s="10" t="str">
        <f>TEXT(SalesDataTable[[#This Row],[Order Date]],"mmm")</f>
        <v>Jan</v>
      </c>
      <c r="G120" s="4" t="s">
        <v>11</v>
      </c>
      <c r="H120" s="4" t="s">
        <v>52</v>
      </c>
      <c r="I120" s="4" t="s">
        <v>2</v>
      </c>
      <c r="J120" s="4" t="s">
        <v>3</v>
      </c>
      <c r="K120" s="4" t="s">
        <v>9</v>
      </c>
      <c r="L120" s="4" t="s">
        <v>17</v>
      </c>
      <c r="M120" s="8">
        <v>2</v>
      </c>
      <c r="N120" s="5">
        <v>143.66</v>
      </c>
      <c r="O120" s="6">
        <v>0.15</v>
      </c>
      <c r="P120" s="5">
        <v>78.14</v>
      </c>
      <c r="Q120" s="5">
        <f t="shared" si="3"/>
        <v>244.22199999999998</v>
      </c>
      <c r="R120" s="5">
        <f t="shared" si="4"/>
        <v>156.28</v>
      </c>
      <c r="S120" s="5">
        <f t="shared" si="5"/>
        <v>87.941999999999979</v>
      </c>
      <c r="T120" s="7"/>
    </row>
    <row r="121" spans="1:20" ht="15">
      <c r="A121" s="2">
        <v>3485</v>
      </c>
      <c r="B121" s="3">
        <v>46048</v>
      </c>
      <c r="C121" s="10">
        <f>YEAR(SalesDataTable[[#This Row],[Order Date]])</f>
        <v>2026</v>
      </c>
      <c r="D121" s="10" t="str">
        <f>"Q"&amp;ROUNDUP(MONTH(SalesDataTable[[#This Row],[Order Date]])/3,0)</f>
        <v>Q1</v>
      </c>
      <c r="E121" s="10">
        <f>MONTH(SalesDataTable[[#This Row],[Order Date]])</f>
        <v>1</v>
      </c>
      <c r="F121" s="10" t="str">
        <f>TEXT(SalesDataTable[[#This Row],[Order Date]],"mmm")</f>
        <v>Jan</v>
      </c>
      <c r="G121" s="4" t="s">
        <v>11</v>
      </c>
      <c r="H121" s="4" t="s">
        <v>39</v>
      </c>
      <c r="I121" s="4" t="s">
        <v>2</v>
      </c>
      <c r="J121" s="4" t="s">
        <v>16</v>
      </c>
      <c r="K121" s="4" t="s">
        <v>23</v>
      </c>
      <c r="L121" s="4" t="s">
        <v>51</v>
      </c>
      <c r="M121" s="8">
        <v>2</v>
      </c>
      <c r="N121" s="5">
        <v>121.88</v>
      </c>
      <c r="O121" s="6">
        <v>0.05</v>
      </c>
      <c r="P121" s="5">
        <v>62.17</v>
      </c>
      <c r="Q121" s="5">
        <f t="shared" si="3"/>
        <v>231.57199999999997</v>
      </c>
      <c r="R121" s="5">
        <f t="shared" si="4"/>
        <v>124.34</v>
      </c>
      <c r="S121" s="5">
        <f t="shared" si="5"/>
        <v>107.23199999999997</v>
      </c>
      <c r="T121" s="7"/>
    </row>
    <row r="122" spans="1:20" ht="15">
      <c r="A122" s="2">
        <v>4002</v>
      </c>
      <c r="B122" s="3">
        <v>46048</v>
      </c>
      <c r="C122" s="10">
        <f>YEAR(SalesDataTable[[#This Row],[Order Date]])</f>
        <v>2026</v>
      </c>
      <c r="D122" s="10" t="str">
        <f>"Q"&amp;ROUNDUP(MONTH(SalesDataTable[[#This Row],[Order Date]])/3,0)</f>
        <v>Q1</v>
      </c>
      <c r="E122" s="10">
        <f>MONTH(SalesDataTable[[#This Row],[Order Date]])</f>
        <v>1</v>
      </c>
      <c r="F122" s="10" t="str">
        <f>TEXT(SalesDataTable[[#This Row],[Order Date]],"mmm")</f>
        <v>Jan</v>
      </c>
      <c r="G122" s="4" t="s">
        <v>0</v>
      </c>
      <c r="H122" s="4" t="s">
        <v>50</v>
      </c>
      <c r="I122" s="4" t="s">
        <v>2</v>
      </c>
      <c r="J122" s="4" t="s">
        <v>3</v>
      </c>
      <c r="K122" s="4" t="s">
        <v>34</v>
      </c>
      <c r="L122" s="4" t="s">
        <v>45</v>
      </c>
      <c r="M122" s="8">
        <v>3</v>
      </c>
      <c r="N122" s="5">
        <v>50.92</v>
      </c>
      <c r="O122" s="6">
        <v>0.05</v>
      </c>
      <c r="P122" s="5">
        <v>21.87</v>
      </c>
      <c r="Q122" s="5">
        <f t="shared" si="3"/>
        <v>145.12199999999999</v>
      </c>
      <c r="R122" s="5">
        <f t="shared" si="4"/>
        <v>65.61</v>
      </c>
      <c r="S122" s="5">
        <f t="shared" si="5"/>
        <v>79.511999999999986</v>
      </c>
      <c r="T122" s="7"/>
    </row>
    <row r="123" spans="1:20" ht="15">
      <c r="A123" s="2">
        <v>818</v>
      </c>
      <c r="B123" s="3">
        <v>46049</v>
      </c>
      <c r="C123" s="10">
        <f>YEAR(SalesDataTable[[#This Row],[Order Date]])</f>
        <v>2026</v>
      </c>
      <c r="D123" s="10" t="str">
        <f>"Q"&amp;ROUNDUP(MONTH(SalesDataTable[[#This Row],[Order Date]])/3,0)</f>
        <v>Q1</v>
      </c>
      <c r="E123" s="10">
        <f>MONTH(SalesDataTable[[#This Row],[Order Date]])</f>
        <v>1</v>
      </c>
      <c r="F123" s="10" t="str">
        <f>TEXT(SalesDataTable[[#This Row],[Order Date]],"mmm")</f>
        <v>Jan</v>
      </c>
      <c r="G123" s="4" t="s">
        <v>0</v>
      </c>
      <c r="H123" s="4" t="s">
        <v>1</v>
      </c>
      <c r="I123" s="4" t="s">
        <v>2</v>
      </c>
      <c r="J123" s="4" t="s">
        <v>3</v>
      </c>
      <c r="K123" s="4" t="s">
        <v>4</v>
      </c>
      <c r="L123" s="4" t="s">
        <v>30</v>
      </c>
      <c r="M123" s="8">
        <v>1</v>
      </c>
      <c r="N123" s="5">
        <v>103.78</v>
      </c>
      <c r="O123" s="6">
        <v>0</v>
      </c>
      <c r="P123" s="5">
        <v>49.36</v>
      </c>
      <c r="Q123" s="5">
        <f t="shared" si="3"/>
        <v>103.78</v>
      </c>
      <c r="R123" s="5">
        <f t="shared" si="4"/>
        <v>49.36</v>
      </c>
      <c r="S123" s="5">
        <f t="shared" si="5"/>
        <v>54.42</v>
      </c>
      <c r="T123" s="7"/>
    </row>
    <row r="124" spans="1:20" ht="15">
      <c r="A124" s="2">
        <v>1439</v>
      </c>
      <c r="B124" s="3">
        <v>46049</v>
      </c>
      <c r="C124" s="10">
        <f>YEAR(SalesDataTable[[#This Row],[Order Date]])</f>
        <v>2026</v>
      </c>
      <c r="D124" s="10" t="str">
        <f>"Q"&amp;ROUNDUP(MONTH(SalesDataTable[[#This Row],[Order Date]])/3,0)</f>
        <v>Q1</v>
      </c>
      <c r="E124" s="10">
        <f>MONTH(SalesDataTable[[#This Row],[Order Date]])</f>
        <v>1</v>
      </c>
      <c r="F124" s="10" t="str">
        <f>TEXT(SalesDataTable[[#This Row],[Order Date]],"mmm")</f>
        <v>Jan</v>
      </c>
      <c r="G124" s="4" t="s">
        <v>6</v>
      </c>
      <c r="H124" s="4" t="s">
        <v>27</v>
      </c>
      <c r="I124" s="4" t="s">
        <v>28</v>
      </c>
      <c r="J124" s="4" t="s">
        <v>13</v>
      </c>
      <c r="K124" s="4" t="s">
        <v>9</v>
      </c>
      <c r="L124" s="4" t="s">
        <v>37</v>
      </c>
      <c r="M124" s="8">
        <v>2</v>
      </c>
      <c r="N124" s="5">
        <v>157.16999999999999</v>
      </c>
      <c r="O124" s="6">
        <v>0</v>
      </c>
      <c r="P124" s="5">
        <v>81.260000000000005</v>
      </c>
      <c r="Q124" s="5">
        <f t="shared" si="3"/>
        <v>314.33999999999997</v>
      </c>
      <c r="R124" s="5">
        <f t="shared" si="4"/>
        <v>162.52000000000001</v>
      </c>
      <c r="S124" s="5">
        <f t="shared" si="5"/>
        <v>151.81999999999996</v>
      </c>
      <c r="T124" s="7"/>
    </row>
    <row r="125" spans="1:20" ht="15">
      <c r="A125" s="2">
        <v>1616</v>
      </c>
      <c r="B125" s="3">
        <v>46049</v>
      </c>
      <c r="C125" s="10">
        <f>YEAR(SalesDataTable[[#This Row],[Order Date]])</f>
        <v>2026</v>
      </c>
      <c r="D125" s="10" t="str">
        <f>"Q"&amp;ROUNDUP(MONTH(SalesDataTable[[#This Row],[Order Date]])/3,0)</f>
        <v>Q1</v>
      </c>
      <c r="E125" s="10">
        <f>MONTH(SalesDataTable[[#This Row],[Order Date]])</f>
        <v>1</v>
      </c>
      <c r="F125" s="10" t="str">
        <f>TEXT(SalesDataTable[[#This Row],[Order Date]],"mmm")</f>
        <v>Jan</v>
      </c>
      <c r="G125" s="4" t="s">
        <v>6</v>
      </c>
      <c r="H125" s="4" t="s">
        <v>43</v>
      </c>
      <c r="I125" s="4" t="s">
        <v>2</v>
      </c>
      <c r="J125" s="4" t="s">
        <v>16</v>
      </c>
      <c r="K125" s="4" t="s">
        <v>14</v>
      </c>
      <c r="L125" s="4" t="s">
        <v>44</v>
      </c>
      <c r="M125" s="8">
        <v>2</v>
      </c>
      <c r="N125" s="5">
        <v>132.91999999999999</v>
      </c>
      <c r="O125" s="6">
        <v>0</v>
      </c>
      <c r="P125" s="5">
        <v>69.02</v>
      </c>
      <c r="Q125" s="5">
        <f t="shared" si="3"/>
        <v>265.83999999999997</v>
      </c>
      <c r="R125" s="5">
        <f t="shared" si="4"/>
        <v>138.04</v>
      </c>
      <c r="S125" s="5">
        <f t="shared" si="5"/>
        <v>127.79999999999998</v>
      </c>
      <c r="T125" s="7"/>
    </row>
    <row r="126" spans="1:20" ht="15">
      <c r="A126" s="2">
        <v>1798</v>
      </c>
      <c r="B126" s="3">
        <v>46049</v>
      </c>
      <c r="C126" s="10">
        <f>YEAR(SalesDataTable[[#This Row],[Order Date]])</f>
        <v>2026</v>
      </c>
      <c r="D126" s="10" t="str">
        <f>"Q"&amp;ROUNDUP(MONTH(SalesDataTable[[#This Row],[Order Date]])/3,0)</f>
        <v>Q1</v>
      </c>
      <c r="E126" s="10">
        <f>MONTH(SalesDataTable[[#This Row],[Order Date]])</f>
        <v>1</v>
      </c>
      <c r="F126" s="10" t="str">
        <f>TEXT(SalesDataTable[[#This Row],[Order Date]],"mmm")</f>
        <v>Jan</v>
      </c>
      <c r="G126" s="4" t="s">
        <v>20</v>
      </c>
      <c r="H126" s="4" t="s">
        <v>33</v>
      </c>
      <c r="I126" s="4" t="s">
        <v>19</v>
      </c>
      <c r="J126" s="4" t="s">
        <v>3</v>
      </c>
      <c r="K126" s="4" t="s">
        <v>9</v>
      </c>
      <c r="L126" s="4" t="s">
        <v>46</v>
      </c>
      <c r="M126" s="8">
        <v>1</v>
      </c>
      <c r="N126" s="5">
        <v>71.41</v>
      </c>
      <c r="O126" s="6">
        <v>0.05</v>
      </c>
      <c r="P126" s="5">
        <v>32.28</v>
      </c>
      <c r="Q126" s="5">
        <f t="shared" si="3"/>
        <v>67.839499999999987</v>
      </c>
      <c r="R126" s="5">
        <f t="shared" si="4"/>
        <v>32.28</v>
      </c>
      <c r="S126" s="5">
        <f t="shared" si="5"/>
        <v>35.559499999999986</v>
      </c>
      <c r="T126" s="7"/>
    </row>
    <row r="127" spans="1:20" ht="15">
      <c r="A127" s="2">
        <v>4449</v>
      </c>
      <c r="B127" s="3">
        <v>46049</v>
      </c>
      <c r="C127" s="10">
        <f>YEAR(SalesDataTable[[#This Row],[Order Date]])</f>
        <v>2026</v>
      </c>
      <c r="D127" s="10" t="str">
        <f>"Q"&amp;ROUNDUP(MONTH(SalesDataTable[[#This Row],[Order Date]])/3,0)</f>
        <v>Q1</v>
      </c>
      <c r="E127" s="10">
        <f>MONTH(SalesDataTable[[#This Row],[Order Date]])</f>
        <v>1</v>
      </c>
      <c r="F127" s="10" t="str">
        <f>TEXT(SalesDataTable[[#This Row],[Order Date]],"mmm")</f>
        <v>Jan</v>
      </c>
      <c r="G127" s="4" t="s">
        <v>20</v>
      </c>
      <c r="H127" s="4" t="s">
        <v>33</v>
      </c>
      <c r="I127" s="4" t="s">
        <v>2</v>
      </c>
      <c r="J127" s="4" t="s">
        <v>13</v>
      </c>
      <c r="K127" s="4" t="s">
        <v>23</v>
      </c>
      <c r="L127" s="4" t="s">
        <v>29</v>
      </c>
      <c r="M127" s="8">
        <v>1</v>
      </c>
      <c r="N127" s="5">
        <v>199.67</v>
      </c>
      <c r="O127" s="6">
        <v>0</v>
      </c>
      <c r="P127" s="5">
        <v>103.81</v>
      </c>
      <c r="Q127" s="5">
        <f t="shared" si="3"/>
        <v>199.67</v>
      </c>
      <c r="R127" s="5">
        <f t="shared" si="4"/>
        <v>103.81</v>
      </c>
      <c r="S127" s="5">
        <f t="shared" si="5"/>
        <v>95.859999999999985</v>
      </c>
      <c r="T127" s="7"/>
    </row>
    <row r="128" spans="1:20" ht="15">
      <c r="A128" s="2">
        <v>4473</v>
      </c>
      <c r="B128" s="3">
        <v>46049</v>
      </c>
      <c r="C128" s="10">
        <f>YEAR(SalesDataTable[[#This Row],[Order Date]])</f>
        <v>2026</v>
      </c>
      <c r="D128" s="10" t="str">
        <f>"Q"&amp;ROUNDUP(MONTH(SalesDataTable[[#This Row],[Order Date]])/3,0)</f>
        <v>Q1</v>
      </c>
      <c r="E128" s="10">
        <f>MONTH(SalesDataTable[[#This Row],[Order Date]])</f>
        <v>1</v>
      </c>
      <c r="F128" s="10" t="str">
        <f>TEXT(SalesDataTable[[#This Row],[Order Date]],"mmm")</f>
        <v>Jan</v>
      </c>
      <c r="G128" s="4" t="s">
        <v>0</v>
      </c>
      <c r="H128" s="4" t="s">
        <v>1</v>
      </c>
      <c r="I128" s="4" t="s">
        <v>19</v>
      </c>
      <c r="J128" s="4" t="s">
        <v>3</v>
      </c>
      <c r="K128" s="4" t="s">
        <v>23</v>
      </c>
      <c r="L128" s="4" t="s">
        <v>29</v>
      </c>
      <c r="M128" s="8">
        <v>1</v>
      </c>
      <c r="N128" s="5">
        <v>196.88</v>
      </c>
      <c r="O128" s="6">
        <v>0</v>
      </c>
      <c r="P128" s="5">
        <v>102.76</v>
      </c>
      <c r="Q128" s="5">
        <f t="shared" si="3"/>
        <v>196.88</v>
      </c>
      <c r="R128" s="5">
        <f t="shared" si="4"/>
        <v>102.76</v>
      </c>
      <c r="S128" s="5">
        <f t="shared" si="5"/>
        <v>94.11999999999999</v>
      </c>
      <c r="T128" s="7"/>
    </row>
    <row r="129" spans="1:20" ht="15">
      <c r="A129" s="2">
        <v>203</v>
      </c>
      <c r="B129" s="3">
        <v>46050</v>
      </c>
      <c r="C129" s="10">
        <f>YEAR(SalesDataTable[[#This Row],[Order Date]])</f>
        <v>2026</v>
      </c>
      <c r="D129" s="10" t="str">
        <f>"Q"&amp;ROUNDUP(MONTH(SalesDataTable[[#This Row],[Order Date]])/3,0)</f>
        <v>Q1</v>
      </c>
      <c r="E129" s="10">
        <f>MONTH(SalesDataTable[[#This Row],[Order Date]])</f>
        <v>1</v>
      </c>
      <c r="F129" s="10" t="str">
        <f>TEXT(SalesDataTable[[#This Row],[Order Date]],"mmm")</f>
        <v>Jan</v>
      </c>
      <c r="G129" s="4" t="s">
        <v>20</v>
      </c>
      <c r="H129" s="4" t="s">
        <v>31</v>
      </c>
      <c r="I129" s="4" t="s">
        <v>2</v>
      </c>
      <c r="J129" s="4" t="s">
        <v>3</v>
      </c>
      <c r="K129" s="4" t="s">
        <v>4</v>
      </c>
      <c r="L129" s="4" t="s">
        <v>22</v>
      </c>
      <c r="M129" s="8">
        <v>3</v>
      </c>
      <c r="N129" s="5">
        <v>49.95</v>
      </c>
      <c r="O129" s="6">
        <v>0</v>
      </c>
      <c r="P129" s="5">
        <v>22.55</v>
      </c>
      <c r="Q129" s="5">
        <f t="shared" si="3"/>
        <v>149.85000000000002</v>
      </c>
      <c r="R129" s="5">
        <f t="shared" si="4"/>
        <v>67.650000000000006</v>
      </c>
      <c r="S129" s="5">
        <f t="shared" si="5"/>
        <v>82.200000000000017</v>
      </c>
      <c r="T129" s="7"/>
    </row>
    <row r="130" spans="1:20" ht="15">
      <c r="A130" s="2">
        <v>1654</v>
      </c>
      <c r="B130" s="3">
        <v>46050</v>
      </c>
      <c r="C130" s="10">
        <f>YEAR(SalesDataTable[[#This Row],[Order Date]])</f>
        <v>2026</v>
      </c>
      <c r="D130" s="10" t="str">
        <f>"Q"&amp;ROUNDUP(MONTH(SalesDataTable[[#This Row],[Order Date]])/3,0)</f>
        <v>Q1</v>
      </c>
      <c r="E130" s="10">
        <f>MONTH(SalesDataTable[[#This Row],[Order Date]])</f>
        <v>1</v>
      </c>
      <c r="F130" s="10" t="str">
        <f>TEXT(SalesDataTable[[#This Row],[Order Date]],"mmm")</f>
        <v>Jan</v>
      </c>
      <c r="G130" s="4" t="s">
        <v>6</v>
      </c>
      <c r="H130" s="4" t="s">
        <v>27</v>
      </c>
      <c r="I130" s="4" t="s">
        <v>28</v>
      </c>
      <c r="J130" s="4" t="s">
        <v>16</v>
      </c>
      <c r="K130" s="4" t="s">
        <v>9</v>
      </c>
      <c r="L130" s="4" t="s">
        <v>46</v>
      </c>
      <c r="M130" s="8">
        <v>1</v>
      </c>
      <c r="N130" s="5">
        <v>70.41</v>
      </c>
      <c r="O130" s="6">
        <v>0</v>
      </c>
      <c r="P130" s="5">
        <v>32.74</v>
      </c>
      <c r="Q130" s="5">
        <f t="shared" ref="Q130:Q193" si="6">M130*N130*(1-O130)</f>
        <v>70.41</v>
      </c>
      <c r="R130" s="5">
        <f t="shared" ref="R130:R193" si="7">M130*P130</f>
        <v>32.74</v>
      </c>
      <c r="S130" s="5">
        <f t="shared" ref="S130:S193" si="8">Q130-R130</f>
        <v>37.669999999999995</v>
      </c>
      <c r="T130" s="7"/>
    </row>
    <row r="131" spans="1:20" ht="15">
      <c r="A131" s="2">
        <v>2203</v>
      </c>
      <c r="B131" s="3">
        <v>46050</v>
      </c>
      <c r="C131" s="10">
        <f>YEAR(SalesDataTable[[#This Row],[Order Date]])</f>
        <v>2026</v>
      </c>
      <c r="D131" s="10" t="str">
        <f>"Q"&amp;ROUNDUP(MONTH(SalesDataTable[[#This Row],[Order Date]])/3,0)</f>
        <v>Q1</v>
      </c>
      <c r="E131" s="10">
        <f>MONTH(SalesDataTable[[#This Row],[Order Date]])</f>
        <v>1</v>
      </c>
      <c r="F131" s="10" t="str">
        <f>TEXT(SalesDataTable[[#This Row],[Order Date]],"mmm")</f>
        <v>Jan</v>
      </c>
      <c r="G131" s="4" t="s">
        <v>11</v>
      </c>
      <c r="H131" s="4" t="s">
        <v>52</v>
      </c>
      <c r="I131" s="4" t="s">
        <v>28</v>
      </c>
      <c r="J131" s="4" t="s">
        <v>3</v>
      </c>
      <c r="K131" s="4" t="s">
        <v>9</v>
      </c>
      <c r="L131" s="4" t="s">
        <v>46</v>
      </c>
      <c r="M131" s="8">
        <v>2</v>
      </c>
      <c r="N131" s="5">
        <v>70.290000000000006</v>
      </c>
      <c r="O131" s="6">
        <v>0.15</v>
      </c>
      <c r="P131" s="5">
        <v>31.84</v>
      </c>
      <c r="Q131" s="5">
        <f t="shared" si="6"/>
        <v>119.49300000000001</v>
      </c>
      <c r="R131" s="5">
        <f t="shared" si="7"/>
        <v>63.68</v>
      </c>
      <c r="S131" s="5">
        <f t="shared" si="8"/>
        <v>55.813000000000009</v>
      </c>
      <c r="T131" s="7"/>
    </row>
    <row r="132" spans="1:20" ht="15">
      <c r="A132" s="2">
        <v>3352</v>
      </c>
      <c r="B132" s="3">
        <v>46050</v>
      </c>
      <c r="C132" s="10">
        <f>YEAR(SalesDataTable[[#This Row],[Order Date]])</f>
        <v>2026</v>
      </c>
      <c r="D132" s="10" t="str">
        <f>"Q"&amp;ROUNDUP(MONTH(SalesDataTable[[#This Row],[Order Date]])/3,0)</f>
        <v>Q1</v>
      </c>
      <c r="E132" s="10">
        <f>MONTH(SalesDataTable[[#This Row],[Order Date]])</f>
        <v>1</v>
      </c>
      <c r="F132" s="10" t="str">
        <f>TEXT(SalesDataTable[[#This Row],[Order Date]],"mmm")</f>
        <v>Jan</v>
      </c>
      <c r="G132" s="4" t="s">
        <v>11</v>
      </c>
      <c r="H132" s="4" t="s">
        <v>52</v>
      </c>
      <c r="I132" s="4" t="s">
        <v>2</v>
      </c>
      <c r="J132" s="4" t="s">
        <v>16</v>
      </c>
      <c r="K132" s="4" t="s">
        <v>9</v>
      </c>
      <c r="L132" s="4" t="s">
        <v>10</v>
      </c>
      <c r="M132" s="8">
        <v>4</v>
      </c>
      <c r="N132" s="5">
        <v>91.46</v>
      </c>
      <c r="O132" s="6">
        <v>0</v>
      </c>
      <c r="P132" s="5">
        <v>44.04</v>
      </c>
      <c r="Q132" s="5">
        <f t="shared" si="6"/>
        <v>365.84</v>
      </c>
      <c r="R132" s="5">
        <f t="shared" si="7"/>
        <v>176.16</v>
      </c>
      <c r="S132" s="5">
        <f t="shared" si="8"/>
        <v>189.67999999999998</v>
      </c>
      <c r="T132" s="7"/>
    </row>
    <row r="133" spans="1:20" ht="15">
      <c r="A133" s="2">
        <v>183</v>
      </c>
      <c r="B133" s="3">
        <v>46051</v>
      </c>
      <c r="C133" s="10">
        <f>YEAR(SalesDataTable[[#This Row],[Order Date]])</f>
        <v>2026</v>
      </c>
      <c r="D133" s="10" t="str">
        <f>"Q"&amp;ROUNDUP(MONTH(SalesDataTable[[#This Row],[Order Date]])/3,0)</f>
        <v>Q1</v>
      </c>
      <c r="E133" s="10">
        <f>MONTH(SalesDataTable[[#This Row],[Order Date]])</f>
        <v>1</v>
      </c>
      <c r="F133" s="10" t="str">
        <f>TEXT(SalesDataTable[[#This Row],[Order Date]],"mmm")</f>
        <v>Jan</v>
      </c>
      <c r="G133" s="4" t="s">
        <v>6</v>
      </c>
      <c r="H133" s="4" t="s">
        <v>43</v>
      </c>
      <c r="I133" s="4" t="s">
        <v>2</v>
      </c>
      <c r="J133" s="4" t="s">
        <v>13</v>
      </c>
      <c r="K133" s="4" t="s">
        <v>23</v>
      </c>
      <c r="L133" s="4" t="s">
        <v>51</v>
      </c>
      <c r="M133" s="8">
        <v>2</v>
      </c>
      <c r="N133" s="5">
        <v>123.27</v>
      </c>
      <c r="O133" s="6">
        <v>0</v>
      </c>
      <c r="P133" s="5">
        <v>60.26</v>
      </c>
      <c r="Q133" s="5">
        <f t="shared" si="6"/>
        <v>246.54</v>
      </c>
      <c r="R133" s="5">
        <f t="shared" si="7"/>
        <v>120.52</v>
      </c>
      <c r="S133" s="5">
        <f t="shared" si="8"/>
        <v>126.02</v>
      </c>
      <c r="T133" s="7"/>
    </row>
    <row r="134" spans="1:20" ht="15">
      <c r="A134" s="2">
        <v>3525</v>
      </c>
      <c r="B134" s="3">
        <v>46051</v>
      </c>
      <c r="C134" s="10">
        <f>YEAR(SalesDataTable[[#This Row],[Order Date]])</f>
        <v>2026</v>
      </c>
      <c r="D134" s="10" t="str">
        <f>"Q"&amp;ROUNDUP(MONTH(SalesDataTable[[#This Row],[Order Date]])/3,0)</f>
        <v>Q1</v>
      </c>
      <c r="E134" s="10">
        <f>MONTH(SalesDataTable[[#This Row],[Order Date]])</f>
        <v>1</v>
      </c>
      <c r="F134" s="10" t="str">
        <f>TEXT(SalesDataTable[[#This Row],[Order Date]],"mmm")</f>
        <v>Jan</v>
      </c>
      <c r="G134" s="4" t="s">
        <v>11</v>
      </c>
      <c r="H134" s="4" t="s">
        <v>25</v>
      </c>
      <c r="I134" s="4" t="s">
        <v>8</v>
      </c>
      <c r="J134" s="4" t="s">
        <v>16</v>
      </c>
      <c r="K134" s="4" t="s">
        <v>34</v>
      </c>
      <c r="L134" s="4" t="s">
        <v>45</v>
      </c>
      <c r="M134" s="8">
        <v>3</v>
      </c>
      <c r="N134" s="5">
        <v>49.63</v>
      </c>
      <c r="O134" s="6">
        <v>0.1</v>
      </c>
      <c r="P134" s="5">
        <v>22.06</v>
      </c>
      <c r="Q134" s="5">
        <f t="shared" si="6"/>
        <v>134.001</v>
      </c>
      <c r="R134" s="5">
        <f t="shared" si="7"/>
        <v>66.179999999999993</v>
      </c>
      <c r="S134" s="5">
        <f t="shared" si="8"/>
        <v>67.821000000000012</v>
      </c>
      <c r="T134" s="7"/>
    </row>
    <row r="135" spans="1:20" ht="15">
      <c r="A135" s="2">
        <v>4299</v>
      </c>
      <c r="B135" s="3">
        <v>46051</v>
      </c>
      <c r="C135" s="10">
        <f>YEAR(SalesDataTable[[#This Row],[Order Date]])</f>
        <v>2026</v>
      </c>
      <c r="D135" s="10" t="str">
        <f>"Q"&amp;ROUNDUP(MONTH(SalesDataTable[[#This Row],[Order Date]])/3,0)</f>
        <v>Q1</v>
      </c>
      <c r="E135" s="10">
        <f>MONTH(SalesDataTable[[#This Row],[Order Date]])</f>
        <v>1</v>
      </c>
      <c r="F135" s="10" t="str">
        <f>TEXT(SalesDataTable[[#This Row],[Order Date]],"mmm")</f>
        <v>Jan</v>
      </c>
      <c r="G135" s="4" t="s">
        <v>0</v>
      </c>
      <c r="H135" s="4" t="s">
        <v>36</v>
      </c>
      <c r="I135" s="4" t="s">
        <v>8</v>
      </c>
      <c r="J135" s="4" t="s">
        <v>16</v>
      </c>
      <c r="K135" s="4" t="s">
        <v>14</v>
      </c>
      <c r="L135" s="4" t="s">
        <v>44</v>
      </c>
      <c r="M135" s="8">
        <v>12</v>
      </c>
      <c r="N135" s="5">
        <v>132.21</v>
      </c>
      <c r="O135" s="6">
        <v>0.1</v>
      </c>
      <c r="P135" s="5">
        <v>68.95</v>
      </c>
      <c r="Q135" s="5">
        <f t="shared" si="6"/>
        <v>1427.8679999999999</v>
      </c>
      <c r="R135" s="5">
        <f t="shared" si="7"/>
        <v>827.40000000000009</v>
      </c>
      <c r="S135" s="5">
        <f t="shared" si="8"/>
        <v>600.46799999999985</v>
      </c>
      <c r="T135" s="7"/>
    </row>
    <row r="136" spans="1:20" ht="15">
      <c r="A136" s="2">
        <v>748</v>
      </c>
      <c r="B136" s="3">
        <v>46052</v>
      </c>
      <c r="C136" s="10">
        <f>YEAR(SalesDataTable[[#This Row],[Order Date]])</f>
        <v>2026</v>
      </c>
      <c r="D136" s="10" t="str">
        <f>"Q"&amp;ROUNDUP(MONTH(SalesDataTable[[#This Row],[Order Date]])/3,0)</f>
        <v>Q1</v>
      </c>
      <c r="E136" s="10">
        <f>MONTH(SalesDataTable[[#This Row],[Order Date]])</f>
        <v>1</v>
      </c>
      <c r="F136" s="10" t="str">
        <f>TEXT(SalesDataTable[[#This Row],[Order Date]],"mmm")</f>
        <v>Jan</v>
      </c>
      <c r="G136" s="4" t="s">
        <v>6</v>
      </c>
      <c r="H136" s="4" t="s">
        <v>7</v>
      </c>
      <c r="I136" s="4" t="s">
        <v>19</v>
      </c>
      <c r="J136" s="4" t="s">
        <v>16</v>
      </c>
      <c r="K136" s="4" t="s">
        <v>4</v>
      </c>
      <c r="L136" s="4" t="s">
        <v>26</v>
      </c>
      <c r="M136" s="8">
        <v>1</v>
      </c>
      <c r="N136" s="5">
        <v>39.549999999999997</v>
      </c>
      <c r="O136" s="6">
        <v>0</v>
      </c>
      <c r="P136" s="5">
        <v>17.059999999999999</v>
      </c>
      <c r="Q136" s="5">
        <f t="shared" si="6"/>
        <v>39.549999999999997</v>
      </c>
      <c r="R136" s="5">
        <f t="shared" si="7"/>
        <v>17.059999999999999</v>
      </c>
      <c r="S136" s="5">
        <f t="shared" si="8"/>
        <v>22.49</v>
      </c>
      <c r="T136" s="7"/>
    </row>
    <row r="137" spans="1:20" ht="15">
      <c r="A137" s="2">
        <v>3117</v>
      </c>
      <c r="B137" s="3">
        <v>46052</v>
      </c>
      <c r="C137" s="10">
        <f>YEAR(SalesDataTable[[#This Row],[Order Date]])</f>
        <v>2026</v>
      </c>
      <c r="D137" s="10" t="str">
        <f>"Q"&amp;ROUNDUP(MONTH(SalesDataTable[[#This Row],[Order Date]])/3,0)</f>
        <v>Q1</v>
      </c>
      <c r="E137" s="10">
        <f>MONTH(SalesDataTable[[#This Row],[Order Date]])</f>
        <v>1</v>
      </c>
      <c r="F137" s="10" t="str">
        <f>TEXT(SalesDataTable[[#This Row],[Order Date]],"mmm")</f>
        <v>Jan</v>
      </c>
      <c r="G137" s="4" t="s">
        <v>6</v>
      </c>
      <c r="H137" s="4" t="s">
        <v>43</v>
      </c>
      <c r="I137" s="4" t="s">
        <v>2</v>
      </c>
      <c r="J137" s="4" t="s">
        <v>13</v>
      </c>
      <c r="K137" s="4" t="s">
        <v>23</v>
      </c>
      <c r="L137" s="4" t="s">
        <v>40</v>
      </c>
      <c r="M137" s="8">
        <v>3</v>
      </c>
      <c r="N137" s="5">
        <v>80.08</v>
      </c>
      <c r="O137" s="6">
        <v>0</v>
      </c>
      <c r="P137" s="5">
        <v>39.450000000000003</v>
      </c>
      <c r="Q137" s="5">
        <f t="shared" si="6"/>
        <v>240.24</v>
      </c>
      <c r="R137" s="5">
        <f t="shared" si="7"/>
        <v>118.35000000000001</v>
      </c>
      <c r="S137" s="5">
        <f t="shared" si="8"/>
        <v>121.89</v>
      </c>
      <c r="T137" s="7"/>
    </row>
    <row r="138" spans="1:20" ht="15">
      <c r="A138" s="2">
        <v>3328</v>
      </c>
      <c r="B138" s="3">
        <v>46052</v>
      </c>
      <c r="C138" s="10">
        <f>YEAR(SalesDataTable[[#This Row],[Order Date]])</f>
        <v>2026</v>
      </c>
      <c r="D138" s="10" t="str">
        <f>"Q"&amp;ROUNDUP(MONTH(SalesDataTable[[#This Row],[Order Date]])/3,0)</f>
        <v>Q1</v>
      </c>
      <c r="E138" s="10">
        <f>MONTH(SalesDataTable[[#This Row],[Order Date]])</f>
        <v>1</v>
      </c>
      <c r="F138" s="10" t="str">
        <f>TEXT(SalesDataTable[[#This Row],[Order Date]],"mmm")</f>
        <v>Jan</v>
      </c>
      <c r="G138" s="4" t="s">
        <v>11</v>
      </c>
      <c r="H138" s="4" t="s">
        <v>25</v>
      </c>
      <c r="I138" s="4" t="s">
        <v>19</v>
      </c>
      <c r="J138" s="4" t="s">
        <v>3</v>
      </c>
      <c r="K138" s="4" t="s">
        <v>34</v>
      </c>
      <c r="L138" s="4" t="s">
        <v>38</v>
      </c>
      <c r="M138" s="8">
        <v>1</v>
      </c>
      <c r="N138" s="5">
        <v>120.48</v>
      </c>
      <c r="O138" s="6">
        <v>0</v>
      </c>
      <c r="P138" s="5">
        <v>69.55</v>
      </c>
      <c r="Q138" s="5">
        <f t="shared" si="6"/>
        <v>120.48</v>
      </c>
      <c r="R138" s="5">
        <f t="shared" si="7"/>
        <v>69.55</v>
      </c>
      <c r="S138" s="5">
        <f t="shared" si="8"/>
        <v>50.930000000000007</v>
      </c>
      <c r="T138" s="7"/>
    </row>
    <row r="139" spans="1:20" ht="15">
      <c r="A139" s="2">
        <v>3822</v>
      </c>
      <c r="B139" s="3">
        <v>46052</v>
      </c>
      <c r="C139" s="10">
        <f>YEAR(SalesDataTable[[#This Row],[Order Date]])</f>
        <v>2026</v>
      </c>
      <c r="D139" s="10" t="str">
        <f>"Q"&amp;ROUNDUP(MONTH(SalesDataTable[[#This Row],[Order Date]])/3,0)</f>
        <v>Q1</v>
      </c>
      <c r="E139" s="10">
        <f>MONTH(SalesDataTable[[#This Row],[Order Date]])</f>
        <v>1</v>
      </c>
      <c r="F139" s="10" t="str">
        <f>TEXT(SalesDataTable[[#This Row],[Order Date]],"mmm")</f>
        <v>Jan</v>
      </c>
      <c r="G139" s="4" t="s">
        <v>20</v>
      </c>
      <c r="H139" s="4" t="s">
        <v>31</v>
      </c>
      <c r="I139" s="4" t="s">
        <v>2</v>
      </c>
      <c r="J139" s="4" t="s">
        <v>3</v>
      </c>
      <c r="K139" s="4" t="s">
        <v>34</v>
      </c>
      <c r="L139" s="4" t="s">
        <v>35</v>
      </c>
      <c r="M139" s="8">
        <v>1</v>
      </c>
      <c r="N139" s="5">
        <v>39.369999999999997</v>
      </c>
      <c r="O139" s="6">
        <v>0.05</v>
      </c>
      <c r="P139" s="5">
        <v>14.66</v>
      </c>
      <c r="Q139" s="5">
        <f t="shared" si="6"/>
        <v>37.401499999999999</v>
      </c>
      <c r="R139" s="5">
        <f t="shared" si="7"/>
        <v>14.66</v>
      </c>
      <c r="S139" s="5">
        <f t="shared" si="8"/>
        <v>22.741499999999998</v>
      </c>
      <c r="T139" s="7"/>
    </row>
    <row r="140" spans="1:20" ht="15">
      <c r="A140" s="2">
        <v>4125</v>
      </c>
      <c r="B140" s="3">
        <v>46052</v>
      </c>
      <c r="C140" s="10">
        <f>YEAR(SalesDataTable[[#This Row],[Order Date]])</f>
        <v>2026</v>
      </c>
      <c r="D140" s="10" t="str">
        <f>"Q"&amp;ROUNDUP(MONTH(SalesDataTable[[#This Row],[Order Date]])/3,0)</f>
        <v>Q1</v>
      </c>
      <c r="E140" s="10">
        <f>MONTH(SalesDataTable[[#This Row],[Order Date]])</f>
        <v>1</v>
      </c>
      <c r="F140" s="10" t="str">
        <f>TEXT(SalesDataTable[[#This Row],[Order Date]],"mmm")</f>
        <v>Jan</v>
      </c>
      <c r="G140" s="4" t="s">
        <v>6</v>
      </c>
      <c r="H140" s="4" t="s">
        <v>43</v>
      </c>
      <c r="I140" s="4" t="s">
        <v>8</v>
      </c>
      <c r="J140" s="4" t="s">
        <v>16</v>
      </c>
      <c r="K140" s="4" t="s">
        <v>23</v>
      </c>
      <c r="L140" s="4" t="s">
        <v>40</v>
      </c>
      <c r="M140" s="8">
        <v>8</v>
      </c>
      <c r="N140" s="5">
        <v>81.06</v>
      </c>
      <c r="O140" s="6">
        <v>0.15</v>
      </c>
      <c r="P140" s="5">
        <v>39.549999999999997</v>
      </c>
      <c r="Q140" s="5">
        <f t="shared" si="6"/>
        <v>551.20799999999997</v>
      </c>
      <c r="R140" s="5">
        <f t="shared" si="7"/>
        <v>316.39999999999998</v>
      </c>
      <c r="S140" s="5">
        <f t="shared" si="8"/>
        <v>234.80799999999999</v>
      </c>
      <c r="T140" s="7"/>
    </row>
    <row r="141" spans="1:20" ht="15">
      <c r="A141" s="2">
        <v>4592</v>
      </c>
      <c r="B141" s="3">
        <v>46052</v>
      </c>
      <c r="C141" s="10">
        <f>YEAR(SalesDataTable[[#This Row],[Order Date]])</f>
        <v>2026</v>
      </c>
      <c r="D141" s="10" t="str">
        <f>"Q"&amp;ROUNDUP(MONTH(SalesDataTable[[#This Row],[Order Date]])/3,0)</f>
        <v>Q1</v>
      </c>
      <c r="E141" s="10">
        <f>MONTH(SalesDataTable[[#This Row],[Order Date]])</f>
        <v>1</v>
      </c>
      <c r="F141" s="10" t="str">
        <f>TEXT(SalesDataTable[[#This Row],[Order Date]],"mmm")</f>
        <v>Jan</v>
      </c>
      <c r="G141" s="4" t="s">
        <v>6</v>
      </c>
      <c r="H141" s="4" t="s">
        <v>43</v>
      </c>
      <c r="I141" s="4" t="s">
        <v>28</v>
      </c>
      <c r="J141" s="4" t="s">
        <v>3</v>
      </c>
      <c r="K141" s="4" t="s">
        <v>34</v>
      </c>
      <c r="L141" s="4" t="s">
        <v>38</v>
      </c>
      <c r="M141" s="8">
        <v>5</v>
      </c>
      <c r="N141" s="5">
        <v>120.4</v>
      </c>
      <c r="O141" s="6">
        <v>0</v>
      </c>
      <c r="P141" s="5">
        <v>69.510000000000005</v>
      </c>
      <c r="Q141" s="5">
        <f t="shared" si="6"/>
        <v>602</v>
      </c>
      <c r="R141" s="5">
        <f t="shared" si="7"/>
        <v>347.55</v>
      </c>
      <c r="S141" s="5">
        <f t="shared" si="8"/>
        <v>254.45</v>
      </c>
      <c r="T141" s="7"/>
    </row>
    <row r="142" spans="1:20" ht="15">
      <c r="A142" s="2">
        <v>373</v>
      </c>
      <c r="B142" s="3">
        <v>46053</v>
      </c>
      <c r="C142" s="10">
        <f>YEAR(SalesDataTable[[#This Row],[Order Date]])</f>
        <v>2026</v>
      </c>
      <c r="D142" s="10" t="str">
        <f>"Q"&amp;ROUNDUP(MONTH(SalesDataTable[[#This Row],[Order Date]])/3,0)</f>
        <v>Q1</v>
      </c>
      <c r="E142" s="10">
        <f>MONTH(SalesDataTable[[#This Row],[Order Date]])</f>
        <v>1</v>
      </c>
      <c r="F142" s="10" t="str">
        <f>TEXT(SalesDataTable[[#This Row],[Order Date]],"mmm")</f>
        <v>Jan</v>
      </c>
      <c r="G142" s="4" t="s">
        <v>11</v>
      </c>
      <c r="H142" s="4" t="s">
        <v>39</v>
      </c>
      <c r="I142" s="4" t="s">
        <v>8</v>
      </c>
      <c r="J142" s="4" t="s">
        <v>16</v>
      </c>
      <c r="K142" s="4" t="s">
        <v>14</v>
      </c>
      <c r="L142" s="4" t="s">
        <v>32</v>
      </c>
      <c r="M142" s="8">
        <v>10</v>
      </c>
      <c r="N142" s="5">
        <v>47.71</v>
      </c>
      <c r="O142" s="6">
        <v>0.1</v>
      </c>
      <c r="P142" s="5">
        <v>18.649999999999999</v>
      </c>
      <c r="Q142" s="5">
        <f t="shared" si="6"/>
        <v>429.39000000000004</v>
      </c>
      <c r="R142" s="5">
        <f t="shared" si="7"/>
        <v>186.5</v>
      </c>
      <c r="S142" s="5">
        <f t="shared" si="8"/>
        <v>242.89000000000004</v>
      </c>
      <c r="T142" s="7"/>
    </row>
    <row r="143" spans="1:20" ht="15">
      <c r="A143" s="2">
        <v>672</v>
      </c>
      <c r="B143" s="3">
        <v>46053</v>
      </c>
      <c r="C143" s="10">
        <f>YEAR(SalesDataTable[[#This Row],[Order Date]])</f>
        <v>2026</v>
      </c>
      <c r="D143" s="10" t="str">
        <f>"Q"&amp;ROUNDUP(MONTH(SalesDataTable[[#This Row],[Order Date]])/3,0)</f>
        <v>Q1</v>
      </c>
      <c r="E143" s="10">
        <f>MONTH(SalesDataTable[[#This Row],[Order Date]])</f>
        <v>1</v>
      </c>
      <c r="F143" s="10" t="str">
        <f>TEXT(SalesDataTable[[#This Row],[Order Date]],"mmm")</f>
        <v>Jan</v>
      </c>
      <c r="G143" s="4" t="s">
        <v>0</v>
      </c>
      <c r="H143" s="4" t="s">
        <v>36</v>
      </c>
      <c r="I143" s="4" t="s">
        <v>2</v>
      </c>
      <c r="J143" s="4" t="s">
        <v>16</v>
      </c>
      <c r="K143" s="4" t="s">
        <v>4</v>
      </c>
      <c r="L143" s="4" t="s">
        <v>30</v>
      </c>
      <c r="M143" s="8">
        <v>1</v>
      </c>
      <c r="N143" s="5">
        <v>102.92</v>
      </c>
      <c r="O143" s="6">
        <v>0.05</v>
      </c>
      <c r="P143" s="5">
        <v>50.92</v>
      </c>
      <c r="Q143" s="5">
        <f t="shared" si="6"/>
        <v>97.774000000000001</v>
      </c>
      <c r="R143" s="5">
        <f t="shared" si="7"/>
        <v>50.92</v>
      </c>
      <c r="S143" s="5">
        <f t="shared" si="8"/>
        <v>46.853999999999999</v>
      </c>
      <c r="T143" s="7"/>
    </row>
    <row r="144" spans="1:20" ht="15">
      <c r="A144" s="2">
        <v>1125</v>
      </c>
      <c r="B144" s="3">
        <v>46053</v>
      </c>
      <c r="C144" s="10">
        <f>YEAR(SalesDataTable[[#This Row],[Order Date]])</f>
        <v>2026</v>
      </c>
      <c r="D144" s="10" t="str">
        <f>"Q"&amp;ROUNDUP(MONTH(SalesDataTable[[#This Row],[Order Date]])/3,0)</f>
        <v>Q1</v>
      </c>
      <c r="E144" s="10">
        <f>MONTH(SalesDataTable[[#This Row],[Order Date]])</f>
        <v>1</v>
      </c>
      <c r="F144" s="10" t="str">
        <f>TEXT(SalesDataTable[[#This Row],[Order Date]],"mmm")</f>
        <v>Jan</v>
      </c>
      <c r="G144" s="4" t="s">
        <v>6</v>
      </c>
      <c r="H144" s="4" t="s">
        <v>7</v>
      </c>
      <c r="I144" s="4" t="s">
        <v>2</v>
      </c>
      <c r="J144" s="4" t="s">
        <v>3</v>
      </c>
      <c r="K144" s="4" t="s">
        <v>9</v>
      </c>
      <c r="L144" s="4" t="s">
        <v>46</v>
      </c>
      <c r="M144" s="8">
        <v>1</v>
      </c>
      <c r="N144" s="5">
        <v>72.69</v>
      </c>
      <c r="O144" s="6">
        <v>0.1</v>
      </c>
      <c r="P144" s="5">
        <v>32.67</v>
      </c>
      <c r="Q144" s="5">
        <f t="shared" si="6"/>
        <v>65.421000000000006</v>
      </c>
      <c r="R144" s="5">
        <f t="shared" si="7"/>
        <v>32.67</v>
      </c>
      <c r="S144" s="5">
        <f t="shared" si="8"/>
        <v>32.751000000000005</v>
      </c>
      <c r="T144" s="7"/>
    </row>
    <row r="145" spans="1:20" ht="15">
      <c r="A145" s="2">
        <v>1164</v>
      </c>
      <c r="B145" s="3">
        <v>46053</v>
      </c>
      <c r="C145" s="10">
        <f>YEAR(SalesDataTable[[#This Row],[Order Date]])</f>
        <v>2026</v>
      </c>
      <c r="D145" s="10" t="str">
        <f>"Q"&amp;ROUNDUP(MONTH(SalesDataTable[[#This Row],[Order Date]])/3,0)</f>
        <v>Q1</v>
      </c>
      <c r="E145" s="10">
        <f>MONTH(SalesDataTable[[#This Row],[Order Date]])</f>
        <v>1</v>
      </c>
      <c r="F145" s="10" t="str">
        <f>TEXT(SalesDataTable[[#This Row],[Order Date]],"mmm")</f>
        <v>Jan</v>
      </c>
      <c r="G145" s="4" t="s">
        <v>0</v>
      </c>
      <c r="H145" s="4" t="s">
        <v>1</v>
      </c>
      <c r="I145" s="4" t="s">
        <v>2</v>
      </c>
      <c r="J145" s="4" t="s">
        <v>13</v>
      </c>
      <c r="K145" s="4" t="s">
        <v>4</v>
      </c>
      <c r="L145" s="4" t="s">
        <v>5</v>
      </c>
      <c r="M145" s="8">
        <v>1</v>
      </c>
      <c r="N145" s="5">
        <v>79.989999999999995</v>
      </c>
      <c r="O145" s="6">
        <v>0.05</v>
      </c>
      <c r="P145" s="5">
        <v>43.02</v>
      </c>
      <c r="Q145" s="5">
        <f t="shared" si="6"/>
        <v>75.990499999999997</v>
      </c>
      <c r="R145" s="5">
        <f t="shared" si="7"/>
        <v>43.02</v>
      </c>
      <c r="S145" s="5">
        <f t="shared" si="8"/>
        <v>32.970499999999994</v>
      </c>
      <c r="T145" s="7"/>
    </row>
    <row r="146" spans="1:20" ht="15">
      <c r="A146" s="2">
        <v>1613</v>
      </c>
      <c r="B146" s="3">
        <v>46053</v>
      </c>
      <c r="C146" s="10">
        <f>YEAR(SalesDataTable[[#This Row],[Order Date]])</f>
        <v>2026</v>
      </c>
      <c r="D146" s="10" t="str">
        <f>"Q"&amp;ROUNDUP(MONTH(SalesDataTable[[#This Row],[Order Date]])/3,0)</f>
        <v>Q1</v>
      </c>
      <c r="E146" s="10">
        <f>MONTH(SalesDataTable[[#This Row],[Order Date]])</f>
        <v>1</v>
      </c>
      <c r="F146" s="10" t="str">
        <f>TEXT(SalesDataTable[[#This Row],[Order Date]],"mmm")</f>
        <v>Jan</v>
      </c>
      <c r="G146" s="4" t="s">
        <v>6</v>
      </c>
      <c r="H146" s="4" t="s">
        <v>27</v>
      </c>
      <c r="I146" s="4" t="s">
        <v>8</v>
      </c>
      <c r="J146" s="4" t="s">
        <v>16</v>
      </c>
      <c r="K146" s="4" t="s">
        <v>34</v>
      </c>
      <c r="L146" s="4" t="s">
        <v>45</v>
      </c>
      <c r="M146" s="8">
        <v>4</v>
      </c>
      <c r="N146" s="5">
        <v>51.11</v>
      </c>
      <c r="O146" s="6">
        <v>0.15</v>
      </c>
      <c r="P146" s="5">
        <v>22.25</v>
      </c>
      <c r="Q146" s="5">
        <f t="shared" si="6"/>
        <v>173.774</v>
      </c>
      <c r="R146" s="5">
        <f t="shared" si="7"/>
        <v>89</v>
      </c>
      <c r="S146" s="5">
        <f t="shared" si="8"/>
        <v>84.774000000000001</v>
      </c>
      <c r="T146" s="7"/>
    </row>
    <row r="147" spans="1:20" ht="15">
      <c r="A147" s="2">
        <v>2149</v>
      </c>
      <c r="B147" s="3">
        <v>46053</v>
      </c>
      <c r="C147" s="10">
        <f>YEAR(SalesDataTable[[#This Row],[Order Date]])</f>
        <v>2026</v>
      </c>
      <c r="D147" s="10" t="str">
        <f>"Q"&amp;ROUNDUP(MONTH(SalesDataTable[[#This Row],[Order Date]])/3,0)</f>
        <v>Q1</v>
      </c>
      <c r="E147" s="10">
        <f>MONTH(SalesDataTable[[#This Row],[Order Date]])</f>
        <v>1</v>
      </c>
      <c r="F147" s="10" t="str">
        <f>TEXT(SalesDataTable[[#This Row],[Order Date]],"mmm")</f>
        <v>Jan</v>
      </c>
      <c r="G147" s="4" t="s">
        <v>0</v>
      </c>
      <c r="H147" s="4" t="s">
        <v>50</v>
      </c>
      <c r="I147" s="4" t="s">
        <v>2</v>
      </c>
      <c r="J147" s="4" t="s">
        <v>3</v>
      </c>
      <c r="K147" s="4" t="s">
        <v>34</v>
      </c>
      <c r="L147" s="4" t="s">
        <v>38</v>
      </c>
      <c r="M147" s="8">
        <v>2</v>
      </c>
      <c r="N147" s="5">
        <v>124.83</v>
      </c>
      <c r="O147" s="6">
        <v>0</v>
      </c>
      <c r="P147" s="5">
        <v>70.91</v>
      </c>
      <c r="Q147" s="5">
        <f t="shared" si="6"/>
        <v>249.66</v>
      </c>
      <c r="R147" s="5">
        <f t="shared" si="7"/>
        <v>141.82</v>
      </c>
      <c r="S147" s="5">
        <f t="shared" si="8"/>
        <v>107.84</v>
      </c>
      <c r="T147" s="7"/>
    </row>
    <row r="148" spans="1:20" ht="15">
      <c r="A148" s="2">
        <v>2593</v>
      </c>
      <c r="B148" s="3">
        <v>46053</v>
      </c>
      <c r="C148" s="10">
        <f>YEAR(SalesDataTable[[#This Row],[Order Date]])</f>
        <v>2026</v>
      </c>
      <c r="D148" s="10" t="str">
        <f>"Q"&amp;ROUNDUP(MONTH(SalesDataTable[[#This Row],[Order Date]])/3,0)</f>
        <v>Q1</v>
      </c>
      <c r="E148" s="10">
        <f>MONTH(SalesDataTable[[#This Row],[Order Date]])</f>
        <v>1</v>
      </c>
      <c r="F148" s="10" t="str">
        <f>TEXT(SalesDataTable[[#This Row],[Order Date]],"mmm")</f>
        <v>Jan</v>
      </c>
      <c r="G148" s="4" t="s">
        <v>6</v>
      </c>
      <c r="H148" s="4" t="s">
        <v>41</v>
      </c>
      <c r="I148" s="4" t="s">
        <v>19</v>
      </c>
      <c r="J148" s="4" t="s">
        <v>13</v>
      </c>
      <c r="K148" s="4" t="s">
        <v>4</v>
      </c>
      <c r="L148" s="4" t="s">
        <v>26</v>
      </c>
      <c r="M148" s="8">
        <v>6</v>
      </c>
      <c r="N148" s="5">
        <v>41.07</v>
      </c>
      <c r="O148" s="6">
        <v>0.1</v>
      </c>
      <c r="P148" s="5">
        <v>16.29</v>
      </c>
      <c r="Q148" s="5">
        <f t="shared" si="6"/>
        <v>221.77800000000002</v>
      </c>
      <c r="R148" s="5">
        <f t="shared" si="7"/>
        <v>97.74</v>
      </c>
      <c r="S148" s="5">
        <f t="shared" si="8"/>
        <v>124.03800000000003</v>
      </c>
      <c r="T148" s="7"/>
    </row>
    <row r="149" spans="1:20" ht="15">
      <c r="A149" s="2">
        <v>2659</v>
      </c>
      <c r="B149" s="3">
        <v>46053</v>
      </c>
      <c r="C149" s="10">
        <f>YEAR(SalesDataTable[[#This Row],[Order Date]])</f>
        <v>2026</v>
      </c>
      <c r="D149" s="10" t="str">
        <f>"Q"&amp;ROUNDUP(MONTH(SalesDataTable[[#This Row],[Order Date]])/3,0)</f>
        <v>Q1</v>
      </c>
      <c r="E149" s="10">
        <f>MONTH(SalesDataTable[[#This Row],[Order Date]])</f>
        <v>1</v>
      </c>
      <c r="F149" s="10" t="str">
        <f>TEXT(SalesDataTable[[#This Row],[Order Date]],"mmm")</f>
        <v>Jan</v>
      </c>
      <c r="G149" s="4" t="s">
        <v>0</v>
      </c>
      <c r="H149" s="4" t="s">
        <v>50</v>
      </c>
      <c r="I149" s="4" t="s">
        <v>2</v>
      </c>
      <c r="J149" s="4" t="s">
        <v>13</v>
      </c>
      <c r="K149" s="4" t="s">
        <v>14</v>
      </c>
      <c r="L149" s="4" t="s">
        <v>15</v>
      </c>
      <c r="M149" s="8">
        <v>1</v>
      </c>
      <c r="N149" s="5">
        <v>36.020000000000003</v>
      </c>
      <c r="O149" s="6">
        <v>0</v>
      </c>
      <c r="P149" s="5">
        <v>13.34</v>
      </c>
      <c r="Q149" s="5">
        <f t="shared" si="6"/>
        <v>36.020000000000003</v>
      </c>
      <c r="R149" s="5">
        <f t="shared" si="7"/>
        <v>13.34</v>
      </c>
      <c r="S149" s="5">
        <f t="shared" si="8"/>
        <v>22.680000000000003</v>
      </c>
      <c r="T149" s="7"/>
    </row>
    <row r="150" spans="1:20" ht="15">
      <c r="A150" s="2">
        <v>3496</v>
      </c>
      <c r="B150" s="3">
        <v>46053</v>
      </c>
      <c r="C150" s="10">
        <f>YEAR(SalesDataTable[[#This Row],[Order Date]])</f>
        <v>2026</v>
      </c>
      <c r="D150" s="10" t="str">
        <f>"Q"&amp;ROUNDUP(MONTH(SalesDataTable[[#This Row],[Order Date]])/3,0)</f>
        <v>Q1</v>
      </c>
      <c r="E150" s="10">
        <f>MONTH(SalesDataTable[[#This Row],[Order Date]])</f>
        <v>1</v>
      </c>
      <c r="F150" s="10" t="str">
        <f>TEXT(SalesDataTable[[#This Row],[Order Date]],"mmm")</f>
        <v>Jan</v>
      </c>
      <c r="G150" s="4" t="s">
        <v>0</v>
      </c>
      <c r="H150" s="4" t="s">
        <v>1</v>
      </c>
      <c r="I150" s="4" t="s">
        <v>19</v>
      </c>
      <c r="J150" s="4" t="s">
        <v>3</v>
      </c>
      <c r="K150" s="4" t="s">
        <v>34</v>
      </c>
      <c r="L150" s="4" t="s">
        <v>42</v>
      </c>
      <c r="M150" s="8">
        <v>1</v>
      </c>
      <c r="N150" s="5">
        <v>35.82</v>
      </c>
      <c r="O150" s="6">
        <v>0.05</v>
      </c>
      <c r="P150" s="5">
        <v>14.32</v>
      </c>
      <c r="Q150" s="5">
        <f t="shared" si="6"/>
        <v>34.028999999999996</v>
      </c>
      <c r="R150" s="5">
        <f t="shared" si="7"/>
        <v>14.32</v>
      </c>
      <c r="S150" s="5">
        <f t="shared" si="8"/>
        <v>19.708999999999996</v>
      </c>
      <c r="T150" s="7"/>
    </row>
    <row r="151" spans="1:20" ht="15">
      <c r="A151" s="2">
        <v>3889</v>
      </c>
      <c r="B151" s="3">
        <v>46053</v>
      </c>
      <c r="C151" s="10">
        <f>YEAR(SalesDataTable[[#This Row],[Order Date]])</f>
        <v>2026</v>
      </c>
      <c r="D151" s="10" t="str">
        <f>"Q"&amp;ROUNDUP(MONTH(SalesDataTable[[#This Row],[Order Date]])/3,0)</f>
        <v>Q1</v>
      </c>
      <c r="E151" s="10">
        <f>MONTH(SalesDataTable[[#This Row],[Order Date]])</f>
        <v>1</v>
      </c>
      <c r="F151" s="10" t="str">
        <f>TEXT(SalesDataTable[[#This Row],[Order Date]],"mmm")</f>
        <v>Jan</v>
      </c>
      <c r="G151" s="4" t="s">
        <v>11</v>
      </c>
      <c r="H151" s="4" t="s">
        <v>18</v>
      </c>
      <c r="I151" s="4" t="s">
        <v>19</v>
      </c>
      <c r="J151" s="4" t="s">
        <v>3</v>
      </c>
      <c r="K151" s="4" t="s">
        <v>4</v>
      </c>
      <c r="L151" s="4" t="s">
        <v>30</v>
      </c>
      <c r="M151" s="8">
        <v>3</v>
      </c>
      <c r="N151" s="5">
        <v>103.94</v>
      </c>
      <c r="O151" s="6">
        <v>0.1</v>
      </c>
      <c r="P151" s="5">
        <v>50.67</v>
      </c>
      <c r="Q151" s="5">
        <f t="shared" si="6"/>
        <v>280.63799999999998</v>
      </c>
      <c r="R151" s="5">
        <f t="shared" si="7"/>
        <v>152.01</v>
      </c>
      <c r="S151" s="5">
        <f t="shared" si="8"/>
        <v>128.62799999999999</v>
      </c>
      <c r="T151" s="7"/>
    </row>
    <row r="152" spans="1:20" ht="15">
      <c r="A152" s="2">
        <v>1432</v>
      </c>
      <c r="B152" s="3">
        <v>46054</v>
      </c>
      <c r="C152" s="10">
        <f>YEAR(SalesDataTable[[#This Row],[Order Date]])</f>
        <v>2026</v>
      </c>
      <c r="D152" s="10" t="str">
        <f>"Q"&amp;ROUNDUP(MONTH(SalesDataTable[[#This Row],[Order Date]])/3,0)</f>
        <v>Q1</v>
      </c>
      <c r="E152" s="10">
        <f>MONTH(SalesDataTable[[#This Row],[Order Date]])</f>
        <v>2</v>
      </c>
      <c r="F152" s="10" t="str">
        <f>TEXT(SalesDataTable[[#This Row],[Order Date]],"mmm")</f>
        <v>Feb</v>
      </c>
      <c r="G152" s="4" t="s">
        <v>0</v>
      </c>
      <c r="H152" s="4" t="s">
        <v>1</v>
      </c>
      <c r="I152" s="4" t="s">
        <v>2</v>
      </c>
      <c r="J152" s="4" t="s">
        <v>3</v>
      </c>
      <c r="K152" s="4" t="s">
        <v>9</v>
      </c>
      <c r="L152" s="4" t="s">
        <v>17</v>
      </c>
      <c r="M152" s="8">
        <v>1</v>
      </c>
      <c r="N152" s="5">
        <v>140.53</v>
      </c>
      <c r="O152" s="6">
        <v>0</v>
      </c>
      <c r="P152" s="5">
        <v>77.36</v>
      </c>
      <c r="Q152" s="5">
        <f t="shared" si="6"/>
        <v>140.53</v>
      </c>
      <c r="R152" s="5">
        <f t="shared" si="7"/>
        <v>77.36</v>
      </c>
      <c r="S152" s="5">
        <f t="shared" si="8"/>
        <v>63.17</v>
      </c>
      <c r="T152" s="7"/>
    </row>
    <row r="153" spans="1:20" ht="15">
      <c r="A153" s="2">
        <v>1778</v>
      </c>
      <c r="B153" s="3">
        <v>46054</v>
      </c>
      <c r="C153" s="10">
        <f>YEAR(SalesDataTable[[#This Row],[Order Date]])</f>
        <v>2026</v>
      </c>
      <c r="D153" s="10" t="str">
        <f>"Q"&amp;ROUNDUP(MONTH(SalesDataTable[[#This Row],[Order Date]])/3,0)</f>
        <v>Q1</v>
      </c>
      <c r="E153" s="10">
        <f>MONTH(SalesDataTable[[#This Row],[Order Date]])</f>
        <v>2</v>
      </c>
      <c r="F153" s="10" t="str">
        <f>TEXT(SalesDataTable[[#This Row],[Order Date]],"mmm")</f>
        <v>Feb</v>
      </c>
      <c r="G153" s="4" t="s">
        <v>20</v>
      </c>
      <c r="H153" s="4" t="s">
        <v>31</v>
      </c>
      <c r="I153" s="4" t="s">
        <v>19</v>
      </c>
      <c r="J153" s="4" t="s">
        <v>3</v>
      </c>
      <c r="K153" s="4" t="s">
        <v>9</v>
      </c>
      <c r="L153" s="4" t="s">
        <v>17</v>
      </c>
      <c r="M153" s="8">
        <v>1</v>
      </c>
      <c r="N153" s="5">
        <v>142.03</v>
      </c>
      <c r="O153" s="6">
        <v>0.05</v>
      </c>
      <c r="P153" s="5">
        <v>77.069999999999993</v>
      </c>
      <c r="Q153" s="5">
        <f t="shared" si="6"/>
        <v>134.92849999999999</v>
      </c>
      <c r="R153" s="5">
        <f t="shared" si="7"/>
        <v>77.069999999999993</v>
      </c>
      <c r="S153" s="5">
        <f t="shared" si="8"/>
        <v>57.858499999999992</v>
      </c>
      <c r="T153" s="7"/>
    </row>
    <row r="154" spans="1:20" ht="15">
      <c r="A154" s="2">
        <v>2047</v>
      </c>
      <c r="B154" s="3">
        <v>46054</v>
      </c>
      <c r="C154" s="10">
        <f>YEAR(SalesDataTable[[#This Row],[Order Date]])</f>
        <v>2026</v>
      </c>
      <c r="D154" s="10" t="str">
        <f>"Q"&amp;ROUNDUP(MONTH(SalesDataTable[[#This Row],[Order Date]])/3,0)</f>
        <v>Q1</v>
      </c>
      <c r="E154" s="10">
        <f>MONTH(SalesDataTable[[#This Row],[Order Date]])</f>
        <v>2</v>
      </c>
      <c r="F154" s="10" t="str">
        <f>TEXT(SalesDataTable[[#This Row],[Order Date]],"mmm")</f>
        <v>Feb</v>
      </c>
      <c r="G154" s="4" t="s">
        <v>11</v>
      </c>
      <c r="H154" s="4" t="s">
        <v>25</v>
      </c>
      <c r="I154" s="4" t="s">
        <v>8</v>
      </c>
      <c r="J154" s="4" t="s">
        <v>16</v>
      </c>
      <c r="K154" s="4" t="s">
        <v>23</v>
      </c>
      <c r="L154" s="4" t="s">
        <v>51</v>
      </c>
      <c r="M154" s="8">
        <v>12</v>
      </c>
      <c r="N154" s="5">
        <v>124.84</v>
      </c>
      <c r="O154" s="6">
        <v>0.1</v>
      </c>
      <c r="P154" s="5">
        <v>59.47</v>
      </c>
      <c r="Q154" s="5">
        <f t="shared" si="6"/>
        <v>1348.2719999999999</v>
      </c>
      <c r="R154" s="5">
        <f t="shared" si="7"/>
        <v>713.64</v>
      </c>
      <c r="S154" s="5">
        <f t="shared" si="8"/>
        <v>634.63199999999995</v>
      </c>
      <c r="T154" s="7"/>
    </row>
    <row r="155" spans="1:20" ht="15">
      <c r="A155" s="2">
        <v>2668</v>
      </c>
      <c r="B155" s="3">
        <v>46054</v>
      </c>
      <c r="C155" s="10">
        <f>YEAR(SalesDataTable[[#This Row],[Order Date]])</f>
        <v>2026</v>
      </c>
      <c r="D155" s="10" t="str">
        <f>"Q"&amp;ROUNDUP(MONTH(SalesDataTable[[#This Row],[Order Date]])/3,0)</f>
        <v>Q1</v>
      </c>
      <c r="E155" s="10">
        <f>MONTH(SalesDataTable[[#This Row],[Order Date]])</f>
        <v>2</v>
      </c>
      <c r="F155" s="10" t="str">
        <f>TEXT(SalesDataTable[[#This Row],[Order Date]],"mmm")</f>
        <v>Feb</v>
      </c>
      <c r="G155" s="4" t="s">
        <v>6</v>
      </c>
      <c r="H155" s="4" t="s">
        <v>43</v>
      </c>
      <c r="I155" s="4" t="s">
        <v>2</v>
      </c>
      <c r="J155" s="4" t="s">
        <v>3</v>
      </c>
      <c r="K155" s="4" t="s">
        <v>34</v>
      </c>
      <c r="L155" s="4" t="s">
        <v>42</v>
      </c>
      <c r="M155" s="8">
        <v>3</v>
      </c>
      <c r="N155" s="5">
        <v>35.36</v>
      </c>
      <c r="O155" s="6">
        <v>0</v>
      </c>
      <c r="P155" s="5">
        <v>13.7</v>
      </c>
      <c r="Q155" s="5">
        <f t="shared" si="6"/>
        <v>106.08</v>
      </c>
      <c r="R155" s="5">
        <f t="shared" si="7"/>
        <v>41.099999999999994</v>
      </c>
      <c r="S155" s="5">
        <f t="shared" si="8"/>
        <v>64.98</v>
      </c>
      <c r="T155" s="7"/>
    </row>
    <row r="156" spans="1:20" ht="15">
      <c r="A156" s="2">
        <v>2706</v>
      </c>
      <c r="B156" s="3">
        <v>46054</v>
      </c>
      <c r="C156" s="10">
        <f>YEAR(SalesDataTable[[#This Row],[Order Date]])</f>
        <v>2026</v>
      </c>
      <c r="D156" s="10" t="str">
        <f>"Q"&amp;ROUNDUP(MONTH(SalesDataTable[[#This Row],[Order Date]])/3,0)</f>
        <v>Q1</v>
      </c>
      <c r="E156" s="10">
        <f>MONTH(SalesDataTable[[#This Row],[Order Date]])</f>
        <v>2</v>
      </c>
      <c r="F156" s="10" t="str">
        <f>TEXT(SalesDataTable[[#This Row],[Order Date]],"mmm")</f>
        <v>Feb</v>
      </c>
      <c r="G156" s="4" t="s">
        <v>20</v>
      </c>
      <c r="H156" s="4" t="s">
        <v>47</v>
      </c>
      <c r="I156" s="4" t="s">
        <v>28</v>
      </c>
      <c r="J156" s="4" t="s">
        <v>3</v>
      </c>
      <c r="K156" s="4" t="s">
        <v>34</v>
      </c>
      <c r="L156" s="4" t="s">
        <v>38</v>
      </c>
      <c r="M156" s="8">
        <v>2</v>
      </c>
      <c r="N156" s="5">
        <v>122.43</v>
      </c>
      <c r="O156" s="6">
        <v>0</v>
      </c>
      <c r="P156" s="5">
        <v>69.08</v>
      </c>
      <c r="Q156" s="5">
        <f t="shared" si="6"/>
        <v>244.86</v>
      </c>
      <c r="R156" s="5">
        <f t="shared" si="7"/>
        <v>138.16</v>
      </c>
      <c r="S156" s="5">
        <f t="shared" si="8"/>
        <v>106.70000000000002</v>
      </c>
      <c r="T156" s="7"/>
    </row>
    <row r="157" spans="1:20" ht="15">
      <c r="A157" s="2">
        <v>2940</v>
      </c>
      <c r="B157" s="3">
        <v>46054</v>
      </c>
      <c r="C157" s="10">
        <f>YEAR(SalesDataTable[[#This Row],[Order Date]])</f>
        <v>2026</v>
      </c>
      <c r="D157" s="10" t="str">
        <f>"Q"&amp;ROUNDUP(MONTH(SalesDataTable[[#This Row],[Order Date]])/3,0)</f>
        <v>Q1</v>
      </c>
      <c r="E157" s="10">
        <f>MONTH(SalesDataTable[[#This Row],[Order Date]])</f>
        <v>2</v>
      </c>
      <c r="F157" s="10" t="str">
        <f>TEXT(SalesDataTable[[#This Row],[Order Date]],"mmm")</f>
        <v>Feb</v>
      </c>
      <c r="G157" s="4" t="s">
        <v>0</v>
      </c>
      <c r="H157" s="4" t="s">
        <v>50</v>
      </c>
      <c r="I157" s="4" t="s">
        <v>28</v>
      </c>
      <c r="J157" s="4" t="s">
        <v>13</v>
      </c>
      <c r="K157" s="4" t="s">
        <v>9</v>
      </c>
      <c r="L157" s="4" t="s">
        <v>17</v>
      </c>
      <c r="M157" s="8">
        <v>2</v>
      </c>
      <c r="N157" s="5">
        <v>140.47</v>
      </c>
      <c r="O157" s="6">
        <v>0.05</v>
      </c>
      <c r="P157" s="5">
        <v>78.39</v>
      </c>
      <c r="Q157" s="5">
        <f t="shared" si="6"/>
        <v>266.89299999999997</v>
      </c>
      <c r="R157" s="5">
        <f t="shared" si="7"/>
        <v>156.78</v>
      </c>
      <c r="S157" s="5">
        <f t="shared" si="8"/>
        <v>110.11299999999997</v>
      </c>
      <c r="T157" s="7"/>
    </row>
    <row r="158" spans="1:20" ht="15">
      <c r="A158" s="2">
        <v>1263</v>
      </c>
      <c r="B158" s="3">
        <v>46055</v>
      </c>
      <c r="C158" s="10">
        <f>YEAR(SalesDataTable[[#This Row],[Order Date]])</f>
        <v>2026</v>
      </c>
      <c r="D158" s="10" t="str">
        <f>"Q"&amp;ROUNDUP(MONTH(SalesDataTable[[#This Row],[Order Date]])/3,0)</f>
        <v>Q1</v>
      </c>
      <c r="E158" s="10">
        <f>MONTH(SalesDataTable[[#This Row],[Order Date]])</f>
        <v>2</v>
      </c>
      <c r="F158" s="10" t="str">
        <f>TEXT(SalesDataTable[[#This Row],[Order Date]],"mmm")</f>
        <v>Feb</v>
      </c>
      <c r="G158" s="4" t="s">
        <v>6</v>
      </c>
      <c r="H158" s="4" t="s">
        <v>49</v>
      </c>
      <c r="I158" s="4" t="s">
        <v>2</v>
      </c>
      <c r="J158" s="4" t="s">
        <v>3</v>
      </c>
      <c r="K158" s="4" t="s">
        <v>14</v>
      </c>
      <c r="L158" s="4" t="s">
        <v>32</v>
      </c>
      <c r="M158" s="8">
        <v>1</v>
      </c>
      <c r="N158" s="5">
        <v>45.43</v>
      </c>
      <c r="O158" s="6">
        <v>0.05</v>
      </c>
      <c r="P158" s="5">
        <v>18.670000000000002</v>
      </c>
      <c r="Q158" s="5">
        <f t="shared" si="6"/>
        <v>43.158499999999997</v>
      </c>
      <c r="R158" s="5">
        <f t="shared" si="7"/>
        <v>18.670000000000002</v>
      </c>
      <c r="S158" s="5">
        <f t="shared" si="8"/>
        <v>24.488499999999995</v>
      </c>
      <c r="T158" s="7"/>
    </row>
    <row r="159" spans="1:20" ht="15">
      <c r="A159" s="2">
        <v>1641</v>
      </c>
      <c r="B159" s="3">
        <v>46055</v>
      </c>
      <c r="C159" s="10">
        <f>YEAR(SalesDataTable[[#This Row],[Order Date]])</f>
        <v>2026</v>
      </c>
      <c r="D159" s="10" t="str">
        <f>"Q"&amp;ROUNDUP(MONTH(SalesDataTable[[#This Row],[Order Date]])/3,0)</f>
        <v>Q1</v>
      </c>
      <c r="E159" s="10">
        <f>MONTH(SalesDataTable[[#This Row],[Order Date]])</f>
        <v>2</v>
      </c>
      <c r="F159" s="10" t="str">
        <f>TEXT(SalesDataTable[[#This Row],[Order Date]],"mmm")</f>
        <v>Feb</v>
      </c>
      <c r="G159" s="4" t="s">
        <v>20</v>
      </c>
      <c r="H159" s="4" t="s">
        <v>47</v>
      </c>
      <c r="I159" s="4" t="s">
        <v>8</v>
      </c>
      <c r="J159" s="4" t="s">
        <v>16</v>
      </c>
      <c r="K159" s="4" t="s">
        <v>4</v>
      </c>
      <c r="L159" s="4" t="s">
        <v>30</v>
      </c>
      <c r="M159" s="8">
        <v>8</v>
      </c>
      <c r="N159" s="5">
        <v>102.78</v>
      </c>
      <c r="O159" s="6">
        <v>0.15</v>
      </c>
      <c r="P159" s="5">
        <v>50.39</v>
      </c>
      <c r="Q159" s="5">
        <f t="shared" si="6"/>
        <v>698.904</v>
      </c>
      <c r="R159" s="5">
        <f t="shared" si="7"/>
        <v>403.12</v>
      </c>
      <c r="S159" s="5">
        <f t="shared" si="8"/>
        <v>295.78399999999999</v>
      </c>
      <c r="T159" s="7"/>
    </row>
    <row r="160" spans="1:20" ht="15">
      <c r="A160" s="2">
        <v>2014</v>
      </c>
      <c r="B160" s="3">
        <v>46055</v>
      </c>
      <c r="C160" s="10">
        <f>YEAR(SalesDataTable[[#This Row],[Order Date]])</f>
        <v>2026</v>
      </c>
      <c r="D160" s="10" t="str">
        <f>"Q"&amp;ROUNDUP(MONTH(SalesDataTable[[#This Row],[Order Date]])/3,0)</f>
        <v>Q1</v>
      </c>
      <c r="E160" s="10">
        <f>MONTH(SalesDataTable[[#This Row],[Order Date]])</f>
        <v>2</v>
      </c>
      <c r="F160" s="10" t="str">
        <f>TEXT(SalesDataTable[[#This Row],[Order Date]],"mmm")</f>
        <v>Feb</v>
      </c>
      <c r="G160" s="4" t="s">
        <v>6</v>
      </c>
      <c r="H160" s="4" t="s">
        <v>41</v>
      </c>
      <c r="I160" s="4" t="s">
        <v>28</v>
      </c>
      <c r="J160" s="4" t="s">
        <v>13</v>
      </c>
      <c r="K160" s="4" t="s">
        <v>23</v>
      </c>
      <c r="L160" s="4" t="s">
        <v>51</v>
      </c>
      <c r="M160" s="8">
        <v>1</v>
      </c>
      <c r="N160" s="5">
        <v>123.95</v>
      </c>
      <c r="O160" s="6">
        <v>0</v>
      </c>
      <c r="P160" s="5">
        <v>61.32</v>
      </c>
      <c r="Q160" s="5">
        <f t="shared" si="6"/>
        <v>123.95</v>
      </c>
      <c r="R160" s="5">
        <f t="shared" si="7"/>
        <v>61.32</v>
      </c>
      <c r="S160" s="5">
        <f t="shared" si="8"/>
        <v>62.63</v>
      </c>
      <c r="T160" s="7"/>
    </row>
    <row r="161" spans="1:20" ht="15">
      <c r="A161" s="2">
        <v>2642</v>
      </c>
      <c r="B161" s="3">
        <v>46055</v>
      </c>
      <c r="C161" s="10">
        <f>YEAR(SalesDataTable[[#This Row],[Order Date]])</f>
        <v>2026</v>
      </c>
      <c r="D161" s="10" t="str">
        <f>"Q"&amp;ROUNDUP(MONTH(SalesDataTable[[#This Row],[Order Date]])/3,0)</f>
        <v>Q1</v>
      </c>
      <c r="E161" s="10">
        <f>MONTH(SalesDataTable[[#This Row],[Order Date]])</f>
        <v>2</v>
      </c>
      <c r="F161" s="10" t="str">
        <f>TEXT(SalesDataTable[[#This Row],[Order Date]],"mmm")</f>
        <v>Feb</v>
      </c>
      <c r="G161" s="4" t="s">
        <v>6</v>
      </c>
      <c r="H161" s="4" t="s">
        <v>41</v>
      </c>
      <c r="I161" s="4" t="s">
        <v>28</v>
      </c>
      <c r="J161" s="4" t="s">
        <v>3</v>
      </c>
      <c r="K161" s="4" t="s">
        <v>23</v>
      </c>
      <c r="L161" s="4" t="s">
        <v>29</v>
      </c>
      <c r="M161" s="8">
        <v>3</v>
      </c>
      <c r="N161" s="5">
        <v>199.9</v>
      </c>
      <c r="O161" s="6">
        <v>0</v>
      </c>
      <c r="P161" s="5">
        <v>104.18</v>
      </c>
      <c r="Q161" s="5">
        <f t="shared" si="6"/>
        <v>599.70000000000005</v>
      </c>
      <c r="R161" s="5">
        <f t="shared" si="7"/>
        <v>312.54000000000002</v>
      </c>
      <c r="S161" s="5">
        <f t="shared" si="8"/>
        <v>287.16000000000003</v>
      </c>
      <c r="T161" s="7"/>
    </row>
    <row r="162" spans="1:20" ht="15">
      <c r="A162" s="2">
        <v>2929</v>
      </c>
      <c r="B162" s="3">
        <v>46055</v>
      </c>
      <c r="C162" s="10">
        <f>YEAR(SalesDataTable[[#This Row],[Order Date]])</f>
        <v>2026</v>
      </c>
      <c r="D162" s="10" t="str">
        <f>"Q"&amp;ROUNDUP(MONTH(SalesDataTable[[#This Row],[Order Date]])/3,0)</f>
        <v>Q1</v>
      </c>
      <c r="E162" s="10">
        <f>MONTH(SalesDataTable[[#This Row],[Order Date]])</f>
        <v>2</v>
      </c>
      <c r="F162" s="10" t="str">
        <f>TEXT(SalesDataTable[[#This Row],[Order Date]],"mmm")</f>
        <v>Feb</v>
      </c>
      <c r="G162" s="4" t="s">
        <v>6</v>
      </c>
      <c r="H162" s="4" t="s">
        <v>43</v>
      </c>
      <c r="I162" s="4" t="s">
        <v>28</v>
      </c>
      <c r="J162" s="4" t="s">
        <v>3</v>
      </c>
      <c r="K162" s="4" t="s">
        <v>9</v>
      </c>
      <c r="L162" s="4" t="s">
        <v>10</v>
      </c>
      <c r="M162" s="8">
        <v>1</v>
      </c>
      <c r="N162" s="5">
        <v>93.78</v>
      </c>
      <c r="O162" s="6">
        <v>0</v>
      </c>
      <c r="P162" s="5">
        <v>44.21</v>
      </c>
      <c r="Q162" s="5">
        <f t="shared" si="6"/>
        <v>93.78</v>
      </c>
      <c r="R162" s="5">
        <f t="shared" si="7"/>
        <v>44.21</v>
      </c>
      <c r="S162" s="5">
        <f t="shared" si="8"/>
        <v>49.57</v>
      </c>
      <c r="T162" s="7"/>
    </row>
    <row r="163" spans="1:20" ht="15">
      <c r="A163" s="2">
        <v>3855</v>
      </c>
      <c r="B163" s="3">
        <v>46055</v>
      </c>
      <c r="C163" s="10">
        <f>YEAR(SalesDataTable[[#This Row],[Order Date]])</f>
        <v>2026</v>
      </c>
      <c r="D163" s="10" t="str">
        <f>"Q"&amp;ROUNDUP(MONTH(SalesDataTable[[#This Row],[Order Date]])/3,0)</f>
        <v>Q1</v>
      </c>
      <c r="E163" s="10">
        <f>MONTH(SalesDataTable[[#This Row],[Order Date]])</f>
        <v>2</v>
      </c>
      <c r="F163" s="10" t="str">
        <f>TEXT(SalesDataTable[[#This Row],[Order Date]],"mmm")</f>
        <v>Feb</v>
      </c>
      <c r="G163" s="4" t="s">
        <v>0</v>
      </c>
      <c r="H163" s="4" t="s">
        <v>1</v>
      </c>
      <c r="I163" s="4" t="s">
        <v>2</v>
      </c>
      <c r="J163" s="4" t="s">
        <v>16</v>
      </c>
      <c r="K163" s="4" t="s">
        <v>34</v>
      </c>
      <c r="L163" s="4" t="s">
        <v>35</v>
      </c>
      <c r="M163" s="8">
        <v>1</v>
      </c>
      <c r="N163" s="5">
        <v>39.39</v>
      </c>
      <c r="O163" s="6">
        <v>0.1</v>
      </c>
      <c r="P163" s="5">
        <v>15.09</v>
      </c>
      <c r="Q163" s="5">
        <f t="shared" si="6"/>
        <v>35.451000000000001</v>
      </c>
      <c r="R163" s="5">
        <f t="shared" si="7"/>
        <v>15.09</v>
      </c>
      <c r="S163" s="5">
        <f t="shared" si="8"/>
        <v>20.361000000000001</v>
      </c>
      <c r="T163" s="7"/>
    </row>
    <row r="164" spans="1:20" ht="15">
      <c r="A164" s="2">
        <v>4031</v>
      </c>
      <c r="B164" s="3">
        <v>46055</v>
      </c>
      <c r="C164" s="10">
        <f>YEAR(SalesDataTable[[#This Row],[Order Date]])</f>
        <v>2026</v>
      </c>
      <c r="D164" s="10" t="str">
        <f>"Q"&amp;ROUNDUP(MONTH(SalesDataTable[[#This Row],[Order Date]])/3,0)</f>
        <v>Q1</v>
      </c>
      <c r="E164" s="10">
        <f>MONTH(SalesDataTable[[#This Row],[Order Date]])</f>
        <v>2</v>
      </c>
      <c r="F164" s="10" t="str">
        <f>TEXT(SalesDataTable[[#This Row],[Order Date]],"mmm")</f>
        <v>Feb</v>
      </c>
      <c r="G164" s="4" t="s">
        <v>0</v>
      </c>
      <c r="H164" s="4" t="s">
        <v>1</v>
      </c>
      <c r="I164" s="4" t="s">
        <v>2</v>
      </c>
      <c r="J164" s="4" t="s">
        <v>13</v>
      </c>
      <c r="K164" s="4" t="s">
        <v>4</v>
      </c>
      <c r="L164" s="4" t="s">
        <v>30</v>
      </c>
      <c r="M164" s="8">
        <v>6</v>
      </c>
      <c r="N164" s="5">
        <v>101.64</v>
      </c>
      <c r="O164" s="6">
        <v>0</v>
      </c>
      <c r="P164" s="5">
        <v>51.06</v>
      </c>
      <c r="Q164" s="5">
        <f t="shared" si="6"/>
        <v>609.84</v>
      </c>
      <c r="R164" s="5">
        <f t="shared" si="7"/>
        <v>306.36</v>
      </c>
      <c r="S164" s="5">
        <f t="shared" si="8"/>
        <v>303.48</v>
      </c>
      <c r="T164" s="7"/>
    </row>
    <row r="165" spans="1:20" ht="15">
      <c r="A165" s="2">
        <v>2</v>
      </c>
      <c r="B165" s="3">
        <v>46056</v>
      </c>
      <c r="C165" s="10">
        <f>YEAR(SalesDataTable[[#This Row],[Order Date]])</f>
        <v>2026</v>
      </c>
      <c r="D165" s="10" t="str">
        <f>"Q"&amp;ROUNDUP(MONTH(SalesDataTable[[#This Row],[Order Date]])/3,0)</f>
        <v>Q1</v>
      </c>
      <c r="E165" s="10">
        <f>MONTH(SalesDataTable[[#This Row],[Order Date]])</f>
        <v>2</v>
      </c>
      <c r="F165" s="10" t="str">
        <f>TEXT(SalesDataTable[[#This Row],[Order Date]],"mmm")</f>
        <v>Feb</v>
      </c>
      <c r="G165" s="4" t="s">
        <v>0</v>
      </c>
      <c r="H165" s="4" t="s">
        <v>1</v>
      </c>
      <c r="I165" s="4" t="s">
        <v>8</v>
      </c>
      <c r="J165" s="4" t="s">
        <v>16</v>
      </c>
      <c r="K165" s="4" t="s">
        <v>34</v>
      </c>
      <c r="L165" s="4" t="s">
        <v>42</v>
      </c>
      <c r="M165" s="8">
        <v>12</v>
      </c>
      <c r="N165" s="5">
        <v>36.74</v>
      </c>
      <c r="O165" s="6">
        <v>0.2</v>
      </c>
      <c r="P165" s="5">
        <v>13.53</v>
      </c>
      <c r="Q165" s="5">
        <f t="shared" si="6"/>
        <v>352.70400000000001</v>
      </c>
      <c r="R165" s="5">
        <f t="shared" si="7"/>
        <v>162.35999999999999</v>
      </c>
      <c r="S165" s="5">
        <f t="shared" si="8"/>
        <v>190.34400000000002</v>
      </c>
      <c r="T165" s="7"/>
    </row>
    <row r="166" spans="1:20" ht="15">
      <c r="A166" s="2">
        <v>4228</v>
      </c>
      <c r="B166" s="3">
        <v>46056</v>
      </c>
      <c r="C166" s="10">
        <f>YEAR(SalesDataTable[[#This Row],[Order Date]])</f>
        <v>2026</v>
      </c>
      <c r="D166" s="10" t="str">
        <f>"Q"&amp;ROUNDUP(MONTH(SalesDataTable[[#This Row],[Order Date]])/3,0)</f>
        <v>Q1</v>
      </c>
      <c r="E166" s="10">
        <f>MONTH(SalesDataTable[[#This Row],[Order Date]])</f>
        <v>2</v>
      </c>
      <c r="F166" s="10" t="str">
        <f>TEXT(SalesDataTable[[#This Row],[Order Date]],"mmm")</f>
        <v>Feb</v>
      </c>
      <c r="G166" s="4" t="s">
        <v>20</v>
      </c>
      <c r="H166" s="4" t="s">
        <v>33</v>
      </c>
      <c r="I166" s="4" t="s">
        <v>19</v>
      </c>
      <c r="J166" s="4" t="s">
        <v>13</v>
      </c>
      <c r="K166" s="4" t="s">
        <v>9</v>
      </c>
      <c r="L166" s="4" t="s">
        <v>37</v>
      </c>
      <c r="M166" s="8">
        <v>2</v>
      </c>
      <c r="N166" s="5">
        <v>154.62</v>
      </c>
      <c r="O166" s="6">
        <v>0</v>
      </c>
      <c r="P166" s="5">
        <v>78.209999999999994</v>
      </c>
      <c r="Q166" s="5">
        <f t="shared" si="6"/>
        <v>309.24</v>
      </c>
      <c r="R166" s="5">
        <f t="shared" si="7"/>
        <v>156.41999999999999</v>
      </c>
      <c r="S166" s="5">
        <f t="shared" si="8"/>
        <v>152.82000000000002</v>
      </c>
      <c r="T166" s="7"/>
    </row>
    <row r="167" spans="1:20" ht="15">
      <c r="A167" s="2">
        <v>928</v>
      </c>
      <c r="B167" s="3">
        <v>46057</v>
      </c>
      <c r="C167" s="10">
        <f>YEAR(SalesDataTable[[#This Row],[Order Date]])</f>
        <v>2026</v>
      </c>
      <c r="D167" s="10" t="str">
        <f>"Q"&amp;ROUNDUP(MONTH(SalesDataTable[[#This Row],[Order Date]])/3,0)</f>
        <v>Q1</v>
      </c>
      <c r="E167" s="10">
        <f>MONTH(SalesDataTable[[#This Row],[Order Date]])</f>
        <v>2</v>
      </c>
      <c r="F167" s="10" t="str">
        <f>TEXT(SalesDataTable[[#This Row],[Order Date]],"mmm")</f>
        <v>Feb</v>
      </c>
      <c r="G167" s="4" t="s">
        <v>0</v>
      </c>
      <c r="H167" s="4" t="s">
        <v>1</v>
      </c>
      <c r="I167" s="4" t="s">
        <v>28</v>
      </c>
      <c r="J167" s="4" t="s">
        <v>13</v>
      </c>
      <c r="K167" s="4" t="s">
        <v>23</v>
      </c>
      <c r="L167" s="4" t="s">
        <v>51</v>
      </c>
      <c r="M167" s="8">
        <v>1</v>
      </c>
      <c r="N167" s="5">
        <v>125.63</v>
      </c>
      <c r="O167" s="6">
        <v>0.1</v>
      </c>
      <c r="P167" s="5">
        <v>60.38</v>
      </c>
      <c r="Q167" s="5">
        <f t="shared" si="6"/>
        <v>113.06699999999999</v>
      </c>
      <c r="R167" s="5">
        <f t="shared" si="7"/>
        <v>60.38</v>
      </c>
      <c r="S167" s="5">
        <f t="shared" si="8"/>
        <v>52.686999999999991</v>
      </c>
      <c r="T167" s="7"/>
    </row>
    <row r="168" spans="1:20" ht="15">
      <c r="A168" s="2">
        <v>933</v>
      </c>
      <c r="B168" s="3">
        <v>46057</v>
      </c>
      <c r="C168" s="10">
        <f>YEAR(SalesDataTable[[#This Row],[Order Date]])</f>
        <v>2026</v>
      </c>
      <c r="D168" s="10" t="str">
        <f>"Q"&amp;ROUNDUP(MONTH(SalesDataTable[[#This Row],[Order Date]])/3,0)</f>
        <v>Q1</v>
      </c>
      <c r="E168" s="10">
        <f>MONTH(SalesDataTable[[#This Row],[Order Date]])</f>
        <v>2</v>
      </c>
      <c r="F168" s="10" t="str">
        <f>TEXT(SalesDataTable[[#This Row],[Order Date]],"mmm")</f>
        <v>Feb</v>
      </c>
      <c r="G168" s="4" t="s">
        <v>6</v>
      </c>
      <c r="H168" s="4" t="s">
        <v>41</v>
      </c>
      <c r="I168" s="4" t="s">
        <v>2</v>
      </c>
      <c r="J168" s="4" t="s">
        <v>13</v>
      </c>
      <c r="K168" s="4" t="s">
        <v>23</v>
      </c>
      <c r="L168" s="4" t="s">
        <v>40</v>
      </c>
      <c r="M168" s="8">
        <v>2</v>
      </c>
      <c r="N168" s="5">
        <v>81.59</v>
      </c>
      <c r="O168" s="6">
        <v>0.1</v>
      </c>
      <c r="P168" s="5">
        <v>38.64</v>
      </c>
      <c r="Q168" s="5">
        <f t="shared" si="6"/>
        <v>146.86200000000002</v>
      </c>
      <c r="R168" s="5">
        <f t="shared" si="7"/>
        <v>77.28</v>
      </c>
      <c r="S168" s="5">
        <f t="shared" si="8"/>
        <v>69.582000000000022</v>
      </c>
      <c r="T168" s="7"/>
    </row>
    <row r="169" spans="1:20" ht="15">
      <c r="A169" s="2">
        <v>1646</v>
      </c>
      <c r="B169" s="3">
        <v>46057</v>
      </c>
      <c r="C169" s="10">
        <f>YEAR(SalesDataTable[[#This Row],[Order Date]])</f>
        <v>2026</v>
      </c>
      <c r="D169" s="10" t="str">
        <f>"Q"&amp;ROUNDUP(MONTH(SalesDataTable[[#This Row],[Order Date]])/3,0)</f>
        <v>Q1</v>
      </c>
      <c r="E169" s="10">
        <f>MONTH(SalesDataTable[[#This Row],[Order Date]])</f>
        <v>2</v>
      </c>
      <c r="F169" s="10" t="str">
        <f>TEXT(SalesDataTable[[#This Row],[Order Date]],"mmm")</f>
        <v>Feb</v>
      </c>
      <c r="G169" s="4" t="s">
        <v>11</v>
      </c>
      <c r="H169" s="4" t="s">
        <v>25</v>
      </c>
      <c r="I169" s="4" t="s">
        <v>2</v>
      </c>
      <c r="J169" s="4" t="s">
        <v>13</v>
      </c>
      <c r="K169" s="4" t="s">
        <v>14</v>
      </c>
      <c r="L169" s="4" t="s">
        <v>32</v>
      </c>
      <c r="M169" s="8">
        <v>2</v>
      </c>
      <c r="N169" s="5">
        <v>45.81</v>
      </c>
      <c r="O169" s="6">
        <v>0.1</v>
      </c>
      <c r="P169" s="5">
        <v>18.420000000000002</v>
      </c>
      <c r="Q169" s="5">
        <f t="shared" si="6"/>
        <v>82.458000000000013</v>
      </c>
      <c r="R169" s="5">
        <f t="shared" si="7"/>
        <v>36.840000000000003</v>
      </c>
      <c r="S169" s="5">
        <f t="shared" si="8"/>
        <v>45.618000000000009</v>
      </c>
      <c r="T169" s="7"/>
    </row>
    <row r="170" spans="1:20" ht="15">
      <c r="A170" s="2">
        <v>380</v>
      </c>
      <c r="B170" s="3">
        <v>46058</v>
      </c>
      <c r="C170" s="10">
        <f>YEAR(SalesDataTable[[#This Row],[Order Date]])</f>
        <v>2026</v>
      </c>
      <c r="D170" s="10" t="str">
        <f>"Q"&amp;ROUNDUP(MONTH(SalesDataTable[[#This Row],[Order Date]])/3,0)</f>
        <v>Q1</v>
      </c>
      <c r="E170" s="10">
        <f>MONTH(SalesDataTable[[#This Row],[Order Date]])</f>
        <v>2</v>
      </c>
      <c r="F170" s="10" t="str">
        <f>TEXT(SalesDataTable[[#This Row],[Order Date]],"mmm")</f>
        <v>Feb</v>
      </c>
      <c r="G170" s="4" t="s">
        <v>6</v>
      </c>
      <c r="H170" s="4" t="s">
        <v>43</v>
      </c>
      <c r="I170" s="4" t="s">
        <v>2</v>
      </c>
      <c r="J170" s="4" t="s">
        <v>3</v>
      </c>
      <c r="K170" s="4" t="s">
        <v>34</v>
      </c>
      <c r="L170" s="4" t="s">
        <v>38</v>
      </c>
      <c r="M170" s="8">
        <v>3</v>
      </c>
      <c r="N170" s="5">
        <v>125.63</v>
      </c>
      <c r="O170" s="6">
        <v>0</v>
      </c>
      <c r="P170" s="5">
        <v>71.05</v>
      </c>
      <c r="Q170" s="5">
        <f t="shared" si="6"/>
        <v>376.89</v>
      </c>
      <c r="R170" s="5">
        <f t="shared" si="7"/>
        <v>213.14999999999998</v>
      </c>
      <c r="S170" s="5">
        <f t="shared" si="8"/>
        <v>163.74</v>
      </c>
      <c r="T170" s="7"/>
    </row>
    <row r="171" spans="1:20" ht="15">
      <c r="A171" s="2">
        <v>1723</v>
      </c>
      <c r="B171" s="3">
        <v>46058</v>
      </c>
      <c r="C171" s="10">
        <f>YEAR(SalesDataTable[[#This Row],[Order Date]])</f>
        <v>2026</v>
      </c>
      <c r="D171" s="10" t="str">
        <f>"Q"&amp;ROUNDUP(MONTH(SalesDataTable[[#This Row],[Order Date]])/3,0)</f>
        <v>Q1</v>
      </c>
      <c r="E171" s="10">
        <f>MONTH(SalesDataTable[[#This Row],[Order Date]])</f>
        <v>2</v>
      </c>
      <c r="F171" s="10" t="str">
        <f>TEXT(SalesDataTable[[#This Row],[Order Date]],"mmm")</f>
        <v>Feb</v>
      </c>
      <c r="G171" s="4" t="s">
        <v>20</v>
      </c>
      <c r="H171" s="4" t="s">
        <v>33</v>
      </c>
      <c r="I171" s="4" t="s">
        <v>2</v>
      </c>
      <c r="J171" s="4" t="s">
        <v>3</v>
      </c>
      <c r="K171" s="4" t="s">
        <v>4</v>
      </c>
      <c r="L171" s="4" t="s">
        <v>30</v>
      </c>
      <c r="M171" s="8">
        <v>2</v>
      </c>
      <c r="N171" s="5">
        <v>101.01</v>
      </c>
      <c r="O171" s="6">
        <v>0</v>
      </c>
      <c r="P171" s="5">
        <v>50.26</v>
      </c>
      <c r="Q171" s="5">
        <f t="shared" si="6"/>
        <v>202.02</v>
      </c>
      <c r="R171" s="5">
        <f t="shared" si="7"/>
        <v>100.52</v>
      </c>
      <c r="S171" s="5">
        <f t="shared" si="8"/>
        <v>101.50000000000001</v>
      </c>
      <c r="T171" s="7"/>
    </row>
    <row r="172" spans="1:20" ht="15">
      <c r="A172" s="2">
        <v>2529</v>
      </c>
      <c r="B172" s="3">
        <v>46058</v>
      </c>
      <c r="C172" s="10">
        <f>YEAR(SalesDataTable[[#This Row],[Order Date]])</f>
        <v>2026</v>
      </c>
      <c r="D172" s="10" t="str">
        <f>"Q"&amp;ROUNDUP(MONTH(SalesDataTable[[#This Row],[Order Date]])/3,0)</f>
        <v>Q1</v>
      </c>
      <c r="E172" s="10">
        <f>MONTH(SalesDataTable[[#This Row],[Order Date]])</f>
        <v>2</v>
      </c>
      <c r="F172" s="10" t="str">
        <f>TEXT(SalesDataTable[[#This Row],[Order Date]],"mmm")</f>
        <v>Feb</v>
      </c>
      <c r="G172" s="4" t="s">
        <v>20</v>
      </c>
      <c r="H172" s="4" t="s">
        <v>47</v>
      </c>
      <c r="I172" s="4" t="s">
        <v>2</v>
      </c>
      <c r="J172" s="4" t="s">
        <v>3</v>
      </c>
      <c r="K172" s="4" t="s">
        <v>9</v>
      </c>
      <c r="L172" s="4" t="s">
        <v>37</v>
      </c>
      <c r="M172" s="8">
        <v>6</v>
      </c>
      <c r="N172" s="5">
        <v>154.22</v>
      </c>
      <c r="O172" s="6">
        <v>0</v>
      </c>
      <c r="P172" s="5">
        <v>79.599999999999994</v>
      </c>
      <c r="Q172" s="5">
        <f t="shared" si="6"/>
        <v>925.31999999999994</v>
      </c>
      <c r="R172" s="5">
        <f t="shared" si="7"/>
        <v>477.59999999999997</v>
      </c>
      <c r="S172" s="5">
        <f t="shared" si="8"/>
        <v>447.71999999999997</v>
      </c>
      <c r="T172" s="7"/>
    </row>
    <row r="173" spans="1:20" ht="15">
      <c r="A173" s="2">
        <v>2685</v>
      </c>
      <c r="B173" s="3">
        <v>46058</v>
      </c>
      <c r="C173" s="10">
        <f>YEAR(SalesDataTable[[#This Row],[Order Date]])</f>
        <v>2026</v>
      </c>
      <c r="D173" s="10" t="str">
        <f>"Q"&amp;ROUNDUP(MONTH(SalesDataTable[[#This Row],[Order Date]])/3,0)</f>
        <v>Q1</v>
      </c>
      <c r="E173" s="10">
        <f>MONTH(SalesDataTable[[#This Row],[Order Date]])</f>
        <v>2</v>
      </c>
      <c r="F173" s="10" t="str">
        <f>TEXT(SalesDataTable[[#This Row],[Order Date]],"mmm")</f>
        <v>Feb</v>
      </c>
      <c r="G173" s="4" t="s">
        <v>6</v>
      </c>
      <c r="H173" s="4" t="s">
        <v>49</v>
      </c>
      <c r="I173" s="4" t="s">
        <v>2</v>
      </c>
      <c r="J173" s="4" t="s">
        <v>13</v>
      </c>
      <c r="K173" s="4" t="s">
        <v>9</v>
      </c>
      <c r="L173" s="4" t="s">
        <v>46</v>
      </c>
      <c r="M173" s="8">
        <v>1</v>
      </c>
      <c r="N173" s="5">
        <v>72.78</v>
      </c>
      <c r="O173" s="6">
        <v>0.05</v>
      </c>
      <c r="P173" s="5">
        <v>33.26</v>
      </c>
      <c r="Q173" s="5">
        <f t="shared" si="6"/>
        <v>69.140999999999991</v>
      </c>
      <c r="R173" s="5">
        <f t="shared" si="7"/>
        <v>33.26</v>
      </c>
      <c r="S173" s="5">
        <f t="shared" si="8"/>
        <v>35.880999999999993</v>
      </c>
      <c r="T173" s="7"/>
    </row>
    <row r="174" spans="1:20" ht="15">
      <c r="A174" s="2">
        <v>2793</v>
      </c>
      <c r="B174" s="3">
        <v>46058</v>
      </c>
      <c r="C174" s="10">
        <f>YEAR(SalesDataTable[[#This Row],[Order Date]])</f>
        <v>2026</v>
      </c>
      <c r="D174" s="10" t="str">
        <f>"Q"&amp;ROUNDUP(MONTH(SalesDataTable[[#This Row],[Order Date]])/3,0)</f>
        <v>Q1</v>
      </c>
      <c r="E174" s="10">
        <f>MONTH(SalesDataTable[[#This Row],[Order Date]])</f>
        <v>2</v>
      </c>
      <c r="F174" s="10" t="str">
        <f>TEXT(SalesDataTable[[#This Row],[Order Date]],"mmm")</f>
        <v>Feb</v>
      </c>
      <c r="G174" s="4" t="s">
        <v>6</v>
      </c>
      <c r="H174" s="4" t="s">
        <v>49</v>
      </c>
      <c r="I174" s="4" t="s">
        <v>8</v>
      </c>
      <c r="J174" s="4" t="s">
        <v>16</v>
      </c>
      <c r="K174" s="4" t="s">
        <v>23</v>
      </c>
      <c r="L174" s="4" t="s">
        <v>51</v>
      </c>
      <c r="M174" s="8">
        <v>3</v>
      </c>
      <c r="N174" s="5">
        <v>122.69</v>
      </c>
      <c r="O174" s="6">
        <v>0.05</v>
      </c>
      <c r="P174" s="5">
        <v>62.08</v>
      </c>
      <c r="Q174" s="5">
        <f t="shared" si="6"/>
        <v>349.66649999999998</v>
      </c>
      <c r="R174" s="5">
        <f t="shared" si="7"/>
        <v>186.24</v>
      </c>
      <c r="S174" s="5">
        <f t="shared" si="8"/>
        <v>163.42649999999998</v>
      </c>
      <c r="T174" s="7"/>
    </row>
    <row r="175" spans="1:20" ht="15">
      <c r="A175" s="2">
        <v>346</v>
      </c>
      <c r="B175" s="3">
        <v>46059</v>
      </c>
      <c r="C175" s="10">
        <f>YEAR(SalesDataTable[[#This Row],[Order Date]])</f>
        <v>2026</v>
      </c>
      <c r="D175" s="10" t="str">
        <f>"Q"&amp;ROUNDUP(MONTH(SalesDataTable[[#This Row],[Order Date]])/3,0)</f>
        <v>Q1</v>
      </c>
      <c r="E175" s="10">
        <f>MONTH(SalesDataTable[[#This Row],[Order Date]])</f>
        <v>2</v>
      </c>
      <c r="F175" s="10" t="str">
        <f>TEXT(SalesDataTable[[#This Row],[Order Date]],"mmm")</f>
        <v>Feb</v>
      </c>
      <c r="G175" s="4" t="s">
        <v>6</v>
      </c>
      <c r="H175" s="4" t="s">
        <v>7</v>
      </c>
      <c r="I175" s="4" t="s">
        <v>2</v>
      </c>
      <c r="J175" s="4" t="s">
        <v>16</v>
      </c>
      <c r="K175" s="4" t="s">
        <v>4</v>
      </c>
      <c r="L175" s="4" t="s">
        <v>30</v>
      </c>
      <c r="M175" s="8">
        <v>3</v>
      </c>
      <c r="N175" s="5">
        <v>103.22</v>
      </c>
      <c r="O175" s="6">
        <v>0</v>
      </c>
      <c r="P175" s="5">
        <v>50.74</v>
      </c>
      <c r="Q175" s="5">
        <f t="shared" si="6"/>
        <v>309.65999999999997</v>
      </c>
      <c r="R175" s="5">
        <f t="shared" si="7"/>
        <v>152.22</v>
      </c>
      <c r="S175" s="5">
        <f t="shared" si="8"/>
        <v>157.43999999999997</v>
      </c>
      <c r="T175" s="7"/>
    </row>
    <row r="176" spans="1:20" ht="15">
      <c r="A176" s="2">
        <v>539</v>
      </c>
      <c r="B176" s="3">
        <v>46059</v>
      </c>
      <c r="C176" s="10">
        <f>YEAR(SalesDataTable[[#This Row],[Order Date]])</f>
        <v>2026</v>
      </c>
      <c r="D176" s="10" t="str">
        <f>"Q"&amp;ROUNDUP(MONTH(SalesDataTable[[#This Row],[Order Date]])/3,0)</f>
        <v>Q1</v>
      </c>
      <c r="E176" s="10">
        <f>MONTH(SalesDataTable[[#This Row],[Order Date]])</f>
        <v>2</v>
      </c>
      <c r="F176" s="10" t="str">
        <f>TEXT(SalesDataTable[[#This Row],[Order Date]],"mmm")</f>
        <v>Feb</v>
      </c>
      <c r="G176" s="4" t="s">
        <v>0</v>
      </c>
      <c r="H176" s="4" t="s">
        <v>50</v>
      </c>
      <c r="I176" s="4" t="s">
        <v>28</v>
      </c>
      <c r="J176" s="4" t="s">
        <v>13</v>
      </c>
      <c r="K176" s="4" t="s">
        <v>9</v>
      </c>
      <c r="L176" s="4" t="s">
        <v>10</v>
      </c>
      <c r="M176" s="8">
        <v>3</v>
      </c>
      <c r="N176" s="5">
        <v>92.96</v>
      </c>
      <c r="O176" s="6">
        <v>0.15</v>
      </c>
      <c r="P176" s="5">
        <v>44.56</v>
      </c>
      <c r="Q176" s="5">
        <f t="shared" si="6"/>
        <v>237.048</v>
      </c>
      <c r="R176" s="5">
        <f t="shared" si="7"/>
        <v>133.68</v>
      </c>
      <c r="S176" s="5">
        <f t="shared" si="8"/>
        <v>103.36799999999999</v>
      </c>
      <c r="T176" s="7"/>
    </row>
    <row r="177" spans="1:20" ht="15">
      <c r="A177" s="2">
        <v>1368</v>
      </c>
      <c r="B177" s="3">
        <v>46059</v>
      </c>
      <c r="C177" s="10">
        <f>YEAR(SalesDataTable[[#This Row],[Order Date]])</f>
        <v>2026</v>
      </c>
      <c r="D177" s="10" t="str">
        <f>"Q"&amp;ROUNDUP(MONTH(SalesDataTable[[#This Row],[Order Date]])/3,0)</f>
        <v>Q1</v>
      </c>
      <c r="E177" s="10">
        <f>MONTH(SalesDataTable[[#This Row],[Order Date]])</f>
        <v>2</v>
      </c>
      <c r="F177" s="10" t="str">
        <f>TEXT(SalesDataTable[[#This Row],[Order Date]],"mmm")</f>
        <v>Feb</v>
      </c>
      <c r="G177" s="4" t="s">
        <v>6</v>
      </c>
      <c r="H177" s="4" t="s">
        <v>43</v>
      </c>
      <c r="I177" s="4" t="s">
        <v>19</v>
      </c>
      <c r="J177" s="4" t="s">
        <v>13</v>
      </c>
      <c r="K177" s="4" t="s">
        <v>14</v>
      </c>
      <c r="L177" s="4" t="s">
        <v>15</v>
      </c>
      <c r="M177" s="8">
        <v>1</v>
      </c>
      <c r="N177" s="5">
        <v>36.520000000000003</v>
      </c>
      <c r="O177" s="6">
        <v>0</v>
      </c>
      <c r="P177" s="5">
        <v>13.94</v>
      </c>
      <c r="Q177" s="5">
        <f t="shared" si="6"/>
        <v>36.520000000000003</v>
      </c>
      <c r="R177" s="5">
        <f t="shared" si="7"/>
        <v>13.94</v>
      </c>
      <c r="S177" s="5">
        <f t="shared" si="8"/>
        <v>22.580000000000005</v>
      </c>
      <c r="T177" s="7"/>
    </row>
    <row r="178" spans="1:20" ht="15">
      <c r="A178" s="2">
        <v>3506</v>
      </c>
      <c r="B178" s="3">
        <v>46059</v>
      </c>
      <c r="C178" s="10">
        <f>YEAR(SalesDataTable[[#This Row],[Order Date]])</f>
        <v>2026</v>
      </c>
      <c r="D178" s="10" t="str">
        <f>"Q"&amp;ROUNDUP(MONTH(SalesDataTable[[#This Row],[Order Date]])/3,0)</f>
        <v>Q1</v>
      </c>
      <c r="E178" s="10">
        <f>MONTH(SalesDataTable[[#This Row],[Order Date]])</f>
        <v>2</v>
      </c>
      <c r="F178" s="10" t="str">
        <f>TEXT(SalesDataTable[[#This Row],[Order Date]],"mmm")</f>
        <v>Feb</v>
      </c>
      <c r="G178" s="4" t="s">
        <v>0</v>
      </c>
      <c r="H178" s="4" t="s">
        <v>1</v>
      </c>
      <c r="I178" s="4" t="s">
        <v>19</v>
      </c>
      <c r="J178" s="4" t="s">
        <v>3</v>
      </c>
      <c r="K178" s="4" t="s">
        <v>34</v>
      </c>
      <c r="L178" s="4" t="s">
        <v>45</v>
      </c>
      <c r="M178" s="8">
        <v>3</v>
      </c>
      <c r="N178" s="5">
        <v>50.65</v>
      </c>
      <c r="O178" s="6">
        <v>0</v>
      </c>
      <c r="P178" s="5">
        <v>21.49</v>
      </c>
      <c r="Q178" s="5">
        <f t="shared" si="6"/>
        <v>151.94999999999999</v>
      </c>
      <c r="R178" s="5">
        <f t="shared" si="7"/>
        <v>64.47</v>
      </c>
      <c r="S178" s="5">
        <f t="shared" si="8"/>
        <v>87.47999999999999</v>
      </c>
      <c r="T178" s="7"/>
    </row>
    <row r="179" spans="1:20" ht="15">
      <c r="A179" s="2">
        <v>1314</v>
      </c>
      <c r="B179" s="3">
        <v>46060</v>
      </c>
      <c r="C179" s="10">
        <f>YEAR(SalesDataTable[[#This Row],[Order Date]])</f>
        <v>2026</v>
      </c>
      <c r="D179" s="10" t="str">
        <f>"Q"&amp;ROUNDUP(MONTH(SalesDataTable[[#This Row],[Order Date]])/3,0)</f>
        <v>Q1</v>
      </c>
      <c r="E179" s="10">
        <f>MONTH(SalesDataTable[[#This Row],[Order Date]])</f>
        <v>2</v>
      </c>
      <c r="F179" s="10" t="str">
        <f>TEXT(SalesDataTable[[#This Row],[Order Date]],"mmm")</f>
        <v>Feb</v>
      </c>
      <c r="G179" s="4" t="s">
        <v>20</v>
      </c>
      <c r="H179" s="4" t="s">
        <v>21</v>
      </c>
      <c r="I179" s="4" t="s">
        <v>2</v>
      </c>
      <c r="J179" s="4" t="s">
        <v>3</v>
      </c>
      <c r="K179" s="4" t="s">
        <v>14</v>
      </c>
      <c r="L179" s="4" t="s">
        <v>15</v>
      </c>
      <c r="M179" s="8">
        <v>2</v>
      </c>
      <c r="N179" s="5">
        <v>37.03</v>
      </c>
      <c r="O179" s="6">
        <v>0.15</v>
      </c>
      <c r="P179" s="5">
        <v>13.87</v>
      </c>
      <c r="Q179" s="5">
        <f t="shared" si="6"/>
        <v>62.951000000000001</v>
      </c>
      <c r="R179" s="5">
        <f t="shared" si="7"/>
        <v>27.74</v>
      </c>
      <c r="S179" s="5">
        <f t="shared" si="8"/>
        <v>35.210999999999999</v>
      </c>
      <c r="T179" s="7"/>
    </row>
    <row r="180" spans="1:20" ht="15">
      <c r="A180" s="2">
        <v>2092</v>
      </c>
      <c r="B180" s="3">
        <v>46060</v>
      </c>
      <c r="C180" s="10">
        <f>YEAR(SalesDataTable[[#This Row],[Order Date]])</f>
        <v>2026</v>
      </c>
      <c r="D180" s="10" t="str">
        <f>"Q"&amp;ROUNDUP(MONTH(SalesDataTable[[#This Row],[Order Date]])/3,0)</f>
        <v>Q1</v>
      </c>
      <c r="E180" s="10">
        <f>MONTH(SalesDataTable[[#This Row],[Order Date]])</f>
        <v>2</v>
      </c>
      <c r="F180" s="10" t="str">
        <f>TEXT(SalesDataTable[[#This Row],[Order Date]],"mmm")</f>
        <v>Feb</v>
      </c>
      <c r="G180" s="4" t="s">
        <v>11</v>
      </c>
      <c r="H180" s="4" t="s">
        <v>12</v>
      </c>
      <c r="I180" s="4" t="s">
        <v>2</v>
      </c>
      <c r="J180" s="4" t="s">
        <v>13</v>
      </c>
      <c r="K180" s="4" t="s">
        <v>34</v>
      </c>
      <c r="L180" s="4" t="s">
        <v>42</v>
      </c>
      <c r="M180" s="8">
        <v>1</v>
      </c>
      <c r="N180" s="5">
        <v>36.619999999999997</v>
      </c>
      <c r="O180" s="6">
        <v>0</v>
      </c>
      <c r="P180" s="5">
        <v>13.55</v>
      </c>
      <c r="Q180" s="5">
        <f t="shared" si="6"/>
        <v>36.619999999999997</v>
      </c>
      <c r="R180" s="5">
        <f t="shared" si="7"/>
        <v>13.55</v>
      </c>
      <c r="S180" s="5">
        <f t="shared" si="8"/>
        <v>23.069999999999997</v>
      </c>
      <c r="T180" s="7"/>
    </row>
    <row r="181" spans="1:20" ht="15">
      <c r="A181" s="2">
        <v>5083</v>
      </c>
      <c r="B181" s="3">
        <v>46060</v>
      </c>
      <c r="C181" s="10">
        <f>YEAR(SalesDataTable[[#This Row],[Order Date]])</f>
        <v>2026</v>
      </c>
      <c r="D181" s="10" t="str">
        <f>"Q"&amp;ROUNDUP(MONTH(SalesDataTable[[#This Row],[Order Date]])/3,0)</f>
        <v>Q1</v>
      </c>
      <c r="E181" s="10">
        <f>MONTH(SalesDataTable[[#This Row],[Order Date]])</f>
        <v>2</v>
      </c>
      <c r="F181" s="10" t="str">
        <f>TEXT(SalesDataTable[[#This Row],[Order Date]],"mmm")</f>
        <v>Feb</v>
      </c>
      <c r="G181" s="4" t="s">
        <v>11</v>
      </c>
      <c r="H181" s="4" t="s">
        <v>52</v>
      </c>
      <c r="I181" s="4" t="s">
        <v>19</v>
      </c>
      <c r="J181" s="4" t="s">
        <v>3</v>
      </c>
      <c r="K181" s="4" t="s">
        <v>23</v>
      </c>
      <c r="L181" s="4" t="s">
        <v>40</v>
      </c>
      <c r="M181" s="8">
        <v>1</v>
      </c>
      <c r="N181" s="5">
        <v>81.47</v>
      </c>
      <c r="O181" s="6">
        <v>0</v>
      </c>
      <c r="P181" s="5">
        <v>39.18</v>
      </c>
      <c r="Q181" s="5">
        <f t="shared" si="6"/>
        <v>81.47</v>
      </c>
      <c r="R181" s="5">
        <f t="shared" si="7"/>
        <v>39.18</v>
      </c>
      <c r="S181" s="5">
        <f t="shared" si="8"/>
        <v>42.29</v>
      </c>
      <c r="T181" s="7"/>
    </row>
    <row r="182" spans="1:20" ht="15">
      <c r="A182" s="2">
        <v>582</v>
      </c>
      <c r="B182" s="3">
        <v>46061</v>
      </c>
      <c r="C182" s="10">
        <f>YEAR(SalesDataTable[[#This Row],[Order Date]])</f>
        <v>2026</v>
      </c>
      <c r="D182" s="10" t="str">
        <f>"Q"&amp;ROUNDUP(MONTH(SalesDataTable[[#This Row],[Order Date]])/3,0)</f>
        <v>Q1</v>
      </c>
      <c r="E182" s="10">
        <f>MONTH(SalesDataTable[[#This Row],[Order Date]])</f>
        <v>2</v>
      </c>
      <c r="F182" s="10" t="str">
        <f>TEXT(SalesDataTable[[#This Row],[Order Date]],"mmm")</f>
        <v>Feb</v>
      </c>
      <c r="G182" s="4" t="s">
        <v>6</v>
      </c>
      <c r="H182" s="4" t="s">
        <v>7</v>
      </c>
      <c r="I182" s="4" t="s">
        <v>8</v>
      </c>
      <c r="J182" s="4" t="s">
        <v>3</v>
      </c>
      <c r="K182" s="4" t="s">
        <v>23</v>
      </c>
      <c r="L182" s="4" t="s">
        <v>51</v>
      </c>
      <c r="M182" s="8">
        <v>12</v>
      </c>
      <c r="N182" s="5">
        <v>122.75</v>
      </c>
      <c r="O182" s="6">
        <v>0.15</v>
      </c>
      <c r="P182" s="5">
        <v>62.51</v>
      </c>
      <c r="Q182" s="5">
        <f t="shared" si="6"/>
        <v>1252.05</v>
      </c>
      <c r="R182" s="5">
        <f t="shared" si="7"/>
        <v>750.12</v>
      </c>
      <c r="S182" s="5">
        <f t="shared" si="8"/>
        <v>501.92999999999995</v>
      </c>
      <c r="T182" s="7"/>
    </row>
    <row r="183" spans="1:20" ht="15">
      <c r="A183" s="2">
        <v>902</v>
      </c>
      <c r="B183" s="3">
        <v>46061</v>
      </c>
      <c r="C183" s="10">
        <f>YEAR(SalesDataTable[[#This Row],[Order Date]])</f>
        <v>2026</v>
      </c>
      <c r="D183" s="10" t="str">
        <f>"Q"&amp;ROUNDUP(MONTH(SalesDataTable[[#This Row],[Order Date]])/3,0)</f>
        <v>Q1</v>
      </c>
      <c r="E183" s="10">
        <f>MONTH(SalesDataTable[[#This Row],[Order Date]])</f>
        <v>2</v>
      </c>
      <c r="F183" s="10" t="str">
        <f>TEXT(SalesDataTable[[#This Row],[Order Date]],"mmm")</f>
        <v>Feb</v>
      </c>
      <c r="G183" s="4" t="s">
        <v>0</v>
      </c>
      <c r="H183" s="4" t="s">
        <v>36</v>
      </c>
      <c r="I183" s="4" t="s">
        <v>2</v>
      </c>
      <c r="J183" s="4" t="s">
        <v>16</v>
      </c>
      <c r="K183" s="4" t="s">
        <v>34</v>
      </c>
      <c r="L183" s="4" t="s">
        <v>45</v>
      </c>
      <c r="M183" s="8">
        <v>1</v>
      </c>
      <c r="N183" s="5">
        <v>50.38</v>
      </c>
      <c r="O183" s="6">
        <v>0.05</v>
      </c>
      <c r="P183" s="5">
        <v>21.95</v>
      </c>
      <c r="Q183" s="5">
        <f t="shared" si="6"/>
        <v>47.860999999999997</v>
      </c>
      <c r="R183" s="5">
        <f t="shared" si="7"/>
        <v>21.95</v>
      </c>
      <c r="S183" s="5">
        <f t="shared" si="8"/>
        <v>25.910999999999998</v>
      </c>
      <c r="T183" s="7"/>
    </row>
    <row r="184" spans="1:20" ht="15">
      <c r="A184" s="2">
        <v>2396</v>
      </c>
      <c r="B184" s="3">
        <v>46061</v>
      </c>
      <c r="C184" s="10">
        <f>YEAR(SalesDataTable[[#This Row],[Order Date]])</f>
        <v>2026</v>
      </c>
      <c r="D184" s="10" t="str">
        <f>"Q"&amp;ROUNDUP(MONTH(SalesDataTable[[#This Row],[Order Date]])/3,0)</f>
        <v>Q1</v>
      </c>
      <c r="E184" s="10">
        <f>MONTH(SalesDataTable[[#This Row],[Order Date]])</f>
        <v>2</v>
      </c>
      <c r="F184" s="10" t="str">
        <f>TEXT(SalesDataTable[[#This Row],[Order Date]],"mmm")</f>
        <v>Feb</v>
      </c>
      <c r="G184" s="4" t="s">
        <v>20</v>
      </c>
      <c r="H184" s="4" t="s">
        <v>31</v>
      </c>
      <c r="I184" s="4" t="s">
        <v>2</v>
      </c>
      <c r="J184" s="4" t="s">
        <v>16</v>
      </c>
      <c r="K184" s="4" t="s">
        <v>34</v>
      </c>
      <c r="L184" s="4" t="s">
        <v>45</v>
      </c>
      <c r="M184" s="8">
        <v>2</v>
      </c>
      <c r="N184" s="5">
        <v>50.4</v>
      </c>
      <c r="O184" s="6">
        <v>0</v>
      </c>
      <c r="P184" s="5">
        <v>21.43</v>
      </c>
      <c r="Q184" s="5">
        <f t="shared" si="6"/>
        <v>100.8</v>
      </c>
      <c r="R184" s="5">
        <f t="shared" si="7"/>
        <v>42.86</v>
      </c>
      <c r="S184" s="5">
        <f t="shared" si="8"/>
        <v>57.94</v>
      </c>
      <c r="T184" s="7"/>
    </row>
    <row r="185" spans="1:20" ht="15">
      <c r="A185" s="2">
        <v>2494</v>
      </c>
      <c r="B185" s="3">
        <v>46061</v>
      </c>
      <c r="C185" s="10">
        <f>YEAR(SalesDataTable[[#This Row],[Order Date]])</f>
        <v>2026</v>
      </c>
      <c r="D185" s="10" t="str">
        <f>"Q"&amp;ROUNDUP(MONTH(SalesDataTable[[#This Row],[Order Date]])/3,0)</f>
        <v>Q1</v>
      </c>
      <c r="E185" s="10">
        <f>MONTH(SalesDataTable[[#This Row],[Order Date]])</f>
        <v>2</v>
      </c>
      <c r="F185" s="10" t="str">
        <f>TEXT(SalesDataTable[[#This Row],[Order Date]],"mmm")</f>
        <v>Feb</v>
      </c>
      <c r="G185" s="4" t="s">
        <v>11</v>
      </c>
      <c r="H185" s="4" t="s">
        <v>25</v>
      </c>
      <c r="I185" s="4" t="s">
        <v>2</v>
      </c>
      <c r="J185" s="4" t="s">
        <v>13</v>
      </c>
      <c r="K185" s="4" t="s">
        <v>9</v>
      </c>
      <c r="L185" s="4" t="s">
        <v>46</v>
      </c>
      <c r="M185" s="8">
        <v>1</v>
      </c>
      <c r="N185" s="5">
        <v>69.98</v>
      </c>
      <c r="O185" s="6">
        <v>0</v>
      </c>
      <c r="P185" s="5">
        <v>33.21</v>
      </c>
      <c r="Q185" s="5">
        <f t="shared" si="6"/>
        <v>69.98</v>
      </c>
      <c r="R185" s="5">
        <f t="shared" si="7"/>
        <v>33.21</v>
      </c>
      <c r="S185" s="5">
        <f t="shared" si="8"/>
        <v>36.770000000000003</v>
      </c>
      <c r="T185" s="7"/>
    </row>
    <row r="186" spans="1:20" ht="15">
      <c r="A186" s="2">
        <v>2925</v>
      </c>
      <c r="B186" s="3">
        <v>46061</v>
      </c>
      <c r="C186" s="10">
        <f>YEAR(SalesDataTable[[#This Row],[Order Date]])</f>
        <v>2026</v>
      </c>
      <c r="D186" s="10" t="str">
        <f>"Q"&amp;ROUNDUP(MONTH(SalesDataTable[[#This Row],[Order Date]])/3,0)</f>
        <v>Q1</v>
      </c>
      <c r="E186" s="10">
        <f>MONTH(SalesDataTable[[#This Row],[Order Date]])</f>
        <v>2</v>
      </c>
      <c r="F186" s="10" t="str">
        <f>TEXT(SalesDataTable[[#This Row],[Order Date]],"mmm")</f>
        <v>Feb</v>
      </c>
      <c r="G186" s="4" t="s">
        <v>0</v>
      </c>
      <c r="H186" s="4" t="s">
        <v>1</v>
      </c>
      <c r="I186" s="4" t="s">
        <v>19</v>
      </c>
      <c r="J186" s="4" t="s">
        <v>13</v>
      </c>
      <c r="K186" s="4" t="s">
        <v>9</v>
      </c>
      <c r="L186" s="4" t="s">
        <v>10</v>
      </c>
      <c r="M186" s="8">
        <v>3</v>
      </c>
      <c r="N186" s="5">
        <v>90.04</v>
      </c>
      <c r="O186" s="6">
        <v>0.05</v>
      </c>
      <c r="P186" s="5">
        <v>45.25</v>
      </c>
      <c r="Q186" s="5">
        <f t="shared" si="6"/>
        <v>256.61399999999998</v>
      </c>
      <c r="R186" s="5">
        <f t="shared" si="7"/>
        <v>135.75</v>
      </c>
      <c r="S186" s="5">
        <f t="shared" si="8"/>
        <v>120.86399999999998</v>
      </c>
      <c r="T186" s="7"/>
    </row>
    <row r="187" spans="1:20" ht="15">
      <c r="A187" s="2">
        <v>3614</v>
      </c>
      <c r="B187" s="3">
        <v>46061</v>
      </c>
      <c r="C187" s="10">
        <f>YEAR(SalesDataTable[[#This Row],[Order Date]])</f>
        <v>2026</v>
      </c>
      <c r="D187" s="10" t="str">
        <f>"Q"&amp;ROUNDUP(MONTH(SalesDataTable[[#This Row],[Order Date]])/3,0)</f>
        <v>Q1</v>
      </c>
      <c r="E187" s="10">
        <f>MONTH(SalesDataTable[[#This Row],[Order Date]])</f>
        <v>2</v>
      </c>
      <c r="F187" s="10" t="str">
        <f>TEXT(SalesDataTable[[#This Row],[Order Date]],"mmm")</f>
        <v>Feb</v>
      </c>
      <c r="G187" s="4" t="s">
        <v>6</v>
      </c>
      <c r="H187" s="4" t="s">
        <v>49</v>
      </c>
      <c r="I187" s="4" t="s">
        <v>2</v>
      </c>
      <c r="J187" s="4" t="s">
        <v>13</v>
      </c>
      <c r="K187" s="4" t="s">
        <v>34</v>
      </c>
      <c r="L187" s="4" t="s">
        <v>45</v>
      </c>
      <c r="M187" s="8">
        <v>3</v>
      </c>
      <c r="N187" s="5">
        <v>51.18</v>
      </c>
      <c r="O187" s="6">
        <v>0</v>
      </c>
      <c r="P187" s="5">
        <v>21.95</v>
      </c>
      <c r="Q187" s="5">
        <f t="shared" si="6"/>
        <v>153.54</v>
      </c>
      <c r="R187" s="5">
        <f t="shared" si="7"/>
        <v>65.849999999999994</v>
      </c>
      <c r="S187" s="5">
        <f t="shared" si="8"/>
        <v>87.69</v>
      </c>
      <c r="T187" s="7"/>
    </row>
    <row r="188" spans="1:20" ht="15">
      <c r="A188" s="2">
        <v>4360</v>
      </c>
      <c r="B188" s="3">
        <v>46061</v>
      </c>
      <c r="C188" s="10">
        <f>YEAR(SalesDataTable[[#This Row],[Order Date]])</f>
        <v>2026</v>
      </c>
      <c r="D188" s="10" t="str">
        <f>"Q"&amp;ROUNDUP(MONTH(SalesDataTable[[#This Row],[Order Date]])/3,0)</f>
        <v>Q1</v>
      </c>
      <c r="E188" s="10">
        <f>MONTH(SalesDataTable[[#This Row],[Order Date]])</f>
        <v>2</v>
      </c>
      <c r="F188" s="10" t="str">
        <f>TEXT(SalesDataTable[[#This Row],[Order Date]],"mmm")</f>
        <v>Feb</v>
      </c>
      <c r="G188" s="4" t="s">
        <v>0</v>
      </c>
      <c r="H188" s="4" t="s">
        <v>50</v>
      </c>
      <c r="I188" s="4" t="s">
        <v>2</v>
      </c>
      <c r="J188" s="4" t="s">
        <v>13</v>
      </c>
      <c r="K188" s="4" t="s">
        <v>14</v>
      </c>
      <c r="L188" s="4" t="s">
        <v>15</v>
      </c>
      <c r="M188" s="8">
        <v>1</v>
      </c>
      <c r="N188" s="5">
        <v>35.69</v>
      </c>
      <c r="O188" s="6">
        <v>0</v>
      </c>
      <c r="P188" s="5">
        <v>13.38</v>
      </c>
      <c r="Q188" s="5">
        <f t="shared" si="6"/>
        <v>35.69</v>
      </c>
      <c r="R188" s="5">
        <f t="shared" si="7"/>
        <v>13.38</v>
      </c>
      <c r="S188" s="5">
        <f t="shared" si="8"/>
        <v>22.309999999999995</v>
      </c>
      <c r="T188" s="7"/>
    </row>
    <row r="189" spans="1:20" ht="15">
      <c r="A189" s="2">
        <v>4582</v>
      </c>
      <c r="B189" s="3">
        <v>46061</v>
      </c>
      <c r="C189" s="10">
        <f>YEAR(SalesDataTable[[#This Row],[Order Date]])</f>
        <v>2026</v>
      </c>
      <c r="D189" s="10" t="str">
        <f>"Q"&amp;ROUNDUP(MONTH(SalesDataTable[[#This Row],[Order Date]])/3,0)</f>
        <v>Q1</v>
      </c>
      <c r="E189" s="10">
        <f>MONTH(SalesDataTable[[#This Row],[Order Date]])</f>
        <v>2</v>
      </c>
      <c r="F189" s="10" t="str">
        <f>TEXT(SalesDataTable[[#This Row],[Order Date]],"mmm")</f>
        <v>Feb</v>
      </c>
      <c r="G189" s="4" t="s">
        <v>20</v>
      </c>
      <c r="H189" s="4" t="s">
        <v>31</v>
      </c>
      <c r="I189" s="4" t="s">
        <v>2</v>
      </c>
      <c r="J189" s="4" t="s">
        <v>13</v>
      </c>
      <c r="K189" s="4" t="s">
        <v>4</v>
      </c>
      <c r="L189" s="4" t="s">
        <v>22</v>
      </c>
      <c r="M189" s="8">
        <v>3</v>
      </c>
      <c r="N189" s="5">
        <v>50.29</v>
      </c>
      <c r="O189" s="6">
        <v>0.05</v>
      </c>
      <c r="P189" s="5">
        <v>22.87</v>
      </c>
      <c r="Q189" s="5">
        <f t="shared" si="6"/>
        <v>143.32650000000001</v>
      </c>
      <c r="R189" s="5">
        <f t="shared" si="7"/>
        <v>68.61</v>
      </c>
      <c r="S189" s="5">
        <f t="shared" si="8"/>
        <v>74.716500000000011</v>
      </c>
      <c r="T189" s="7"/>
    </row>
    <row r="190" spans="1:20" ht="15">
      <c r="A190" s="2">
        <v>4381</v>
      </c>
      <c r="B190" s="3">
        <v>46062</v>
      </c>
      <c r="C190" s="10">
        <f>YEAR(SalesDataTable[[#This Row],[Order Date]])</f>
        <v>2026</v>
      </c>
      <c r="D190" s="10" t="str">
        <f>"Q"&amp;ROUNDUP(MONTH(SalesDataTable[[#This Row],[Order Date]])/3,0)</f>
        <v>Q1</v>
      </c>
      <c r="E190" s="10">
        <f>MONTH(SalesDataTable[[#This Row],[Order Date]])</f>
        <v>2</v>
      </c>
      <c r="F190" s="10" t="str">
        <f>TEXT(SalesDataTable[[#This Row],[Order Date]],"mmm")</f>
        <v>Feb</v>
      </c>
      <c r="G190" s="4" t="s">
        <v>6</v>
      </c>
      <c r="H190" s="4" t="s">
        <v>43</v>
      </c>
      <c r="I190" s="4" t="s">
        <v>28</v>
      </c>
      <c r="J190" s="4" t="s">
        <v>3</v>
      </c>
      <c r="K190" s="4" t="s">
        <v>23</v>
      </c>
      <c r="L190" s="4" t="s">
        <v>29</v>
      </c>
      <c r="M190" s="8">
        <v>1</v>
      </c>
      <c r="N190" s="5">
        <v>194.32</v>
      </c>
      <c r="O190" s="6">
        <v>0.05</v>
      </c>
      <c r="P190" s="5">
        <v>102.52</v>
      </c>
      <c r="Q190" s="5">
        <f t="shared" si="6"/>
        <v>184.60399999999998</v>
      </c>
      <c r="R190" s="5">
        <f t="shared" si="7"/>
        <v>102.52</v>
      </c>
      <c r="S190" s="5">
        <f t="shared" si="8"/>
        <v>82.083999999999989</v>
      </c>
      <c r="T190" s="7"/>
    </row>
    <row r="191" spans="1:20" ht="15">
      <c r="A191" s="2">
        <v>4964</v>
      </c>
      <c r="B191" s="3">
        <v>46062</v>
      </c>
      <c r="C191" s="10">
        <f>YEAR(SalesDataTable[[#This Row],[Order Date]])</f>
        <v>2026</v>
      </c>
      <c r="D191" s="10" t="str">
        <f>"Q"&amp;ROUNDUP(MONTH(SalesDataTable[[#This Row],[Order Date]])/3,0)</f>
        <v>Q1</v>
      </c>
      <c r="E191" s="10">
        <f>MONTH(SalesDataTable[[#This Row],[Order Date]])</f>
        <v>2</v>
      </c>
      <c r="F191" s="10" t="str">
        <f>TEXT(SalesDataTable[[#This Row],[Order Date]],"mmm")</f>
        <v>Feb</v>
      </c>
      <c r="G191" s="4" t="s">
        <v>20</v>
      </c>
      <c r="H191" s="4" t="s">
        <v>47</v>
      </c>
      <c r="I191" s="4" t="s">
        <v>19</v>
      </c>
      <c r="J191" s="4" t="s">
        <v>13</v>
      </c>
      <c r="K191" s="4" t="s">
        <v>34</v>
      </c>
      <c r="L191" s="4" t="s">
        <v>35</v>
      </c>
      <c r="M191" s="8">
        <v>4</v>
      </c>
      <c r="N191" s="5">
        <v>40.44</v>
      </c>
      <c r="O191" s="6">
        <v>0</v>
      </c>
      <c r="P191" s="5">
        <v>14.75</v>
      </c>
      <c r="Q191" s="5">
        <f t="shared" si="6"/>
        <v>161.76</v>
      </c>
      <c r="R191" s="5">
        <f t="shared" si="7"/>
        <v>59</v>
      </c>
      <c r="S191" s="5">
        <f t="shared" si="8"/>
        <v>102.75999999999999</v>
      </c>
      <c r="T191" s="7"/>
    </row>
    <row r="192" spans="1:20" ht="15">
      <c r="A192" s="2">
        <v>255</v>
      </c>
      <c r="B192" s="3">
        <v>46063</v>
      </c>
      <c r="C192" s="10">
        <f>YEAR(SalesDataTable[[#This Row],[Order Date]])</f>
        <v>2026</v>
      </c>
      <c r="D192" s="10" t="str">
        <f>"Q"&amp;ROUNDUP(MONTH(SalesDataTable[[#This Row],[Order Date]])/3,0)</f>
        <v>Q1</v>
      </c>
      <c r="E192" s="10">
        <f>MONTH(SalesDataTable[[#This Row],[Order Date]])</f>
        <v>2</v>
      </c>
      <c r="F192" s="10" t="str">
        <f>TEXT(SalesDataTable[[#This Row],[Order Date]],"mmm")</f>
        <v>Feb</v>
      </c>
      <c r="G192" s="4" t="s">
        <v>20</v>
      </c>
      <c r="H192" s="4" t="s">
        <v>31</v>
      </c>
      <c r="I192" s="4" t="s">
        <v>2</v>
      </c>
      <c r="J192" s="4" t="s">
        <v>13</v>
      </c>
      <c r="K192" s="4" t="s">
        <v>14</v>
      </c>
      <c r="L192" s="4" t="s">
        <v>44</v>
      </c>
      <c r="M192" s="8">
        <v>3</v>
      </c>
      <c r="N192" s="5">
        <v>134.53</v>
      </c>
      <c r="O192" s="6">
        <v>0.1</v>
      </c>
      <c r="P192" s="5">
        <v>69.12</v>
      </c>
      <c r="Q192" s="5">
        <f t="shared" si="6"/>
        <v>363.23100000000005</v>
      </c>
      <c r="R192" s="5">
        <f t="shared" si="7"/>
        <v>207.36</v>
      </c>
      <c r="S192" s="5">
        <f t="shared" si="8"/>
        <v>155.87100000000004</v>
      </c>
      <c r="T192" s="7"/>
    </row>
    <row r="193" spans="1:20" ht="15">
      <c r="A193" s="2">
        <v>2178</v>
      </c>
      <c r="B193" s="3">
        <v>46063</v>
      </c>
      <c r="C193" s="10">
        <f>YEAR(SalesDataTable[[#This Row],[Order Date]])</f>
        <v>2026</v>
      </c>
      <c r="D193" s="10" t="str">
        <f>"Q"&amp;ROUNDUP(MONTH(SalesDataTable[[#This Row],[Order Date]])/3,0)</f>
        <v>Q1</v>
      </c>
      <c r="E193" s="10">
        <f>MONTH(SalesDataTable[[#This Row],[Order Date]])</f>
        <v>2</v>
      </c>
      <c r="F193" s="10" t="str">
        <f>TEXT(SalesDataTable[[#This Row],[Order Date]],"mmm")</f>
        <v>Feb</v>
      </c>
      <c r="G193" s="4" t="s">
        <v>11</v>
      </c>
      <c r="H193" s="4" t="s">
        <v>12</v>
      </c>
      <c r="I193" s="4" t="s">
        <v>28</v>
      </c>
      <c r="J193" s="4" t="s">
        <v>13</v>
      </c>
      <c r="K193" s="4" t="s">
        <v>9</v>
      </c>
      <c r="L193" s="4" t="s">
        <v>37</v>
      </c>
      <c r="M193" s="8">
        <v>6</v>
      </c>
      <c r="N193" s="5">
        <v>154.05000000000001</v>
      </c>
      <c r="O193" s="6">
        <v>0</v>
      </c>
      <c r="P193" s="5">
        <v>79.25</v>
      </c>
      <c r="Q193" s="5">
        <f t="shared" si="6"/>
        <v>924.30000000000007</v>
      </c>
      <c r="R193" s="5">
        <f t="shared" si="7"/>
        <v>475.5</v>
      </c>
      <c r="S193" s="5">
        <f t="shared" si="8"/>
        <v>448.80000000000007</v>
      </c>
      <c r="T193" s="7"/>
    </row>
    <row r="194" spans="1:20" ht="15">
      <c r="A194" s="2">
        <v>3416</v>
      </c>
      <c r="B194" s="3">
        <v>46063</v>
      </c>
      <c r="C194" s="10">
        <f>YEAR(SalesDataTable[[#This Row],[Order Date]])</f>
        <v>2026</v>
      </c>
      <c r="D194" s="10" t="str">
        <f>"Q"&amp;ROUNDUP(MONTH(SalesDataTable[[#This Row],[Order Date]])/3,0)</f>
        <v>Q1</v>
      </c>
      <c r="E194" s="10">
        <f>MONTH(SalesDataTable[[#This Row],[Order Date]])</f>
        <v>2</v>
      </c>
      <c r="F194" s="10" t="str">
        <f>TEXT(SalesDataTable[[#This Row],[Order Date]],"mmm")</f>
        <v>Feb</v>
      </c>
      <c r="G194" s="4" t="s">
        <v>11</v>
      </c>
      <c r="H194" s="4" t="s">
        <v>12</v>
      </c>
      <c r="I194" s="4" t="s">
        <v>2</v>
      </c>
      <c r="J194" s="4" t="s">
        <v>13</v>
      </c>
      <c r="K194" s="4" t="s">
        <v>14</v>
      </c>
      <c r="L194" s="4" t="s">
        <v>44</v>
      </c>
      <c r="M194" s="8">
        <v>1</v>
      </c>
      <c r="N194" s="5">
        <v>135.4</v>
      </c>
      <c r="O194" s="6">
        <v>0</v>
      </c>
      <c r="P194" s="5">
        <v>67.56</v>
      </c>
      <c r="Q194" s="5">
        <f t="shared" ref="Q194:Q257" si="9">M194*N194*(1-O194)</f>
        <v>135.4</v>
      </c>
      <c r="R194" s="5">
        <f t="shared" ref="R194:R257" si="10">M194*P194</f>
        <v>67.56</v>
      </c>
      <c r="S194" s="5">
        <f t="shared" ref="S194:S257" si="11">Q194-R194</f>
        <v>67.84</v>
      </c>
      <c r="T194" s="7"/>
    </row>
    <row r="195" spans="1:20" ht="15">
      <c r="A195" s="2">
        <v>3854</v>
      </c>
      <c r="B195" s="3">
        <v>46063</v>
      </c>
      <c r="C195" s="10">
        <f>YEAR(SalesDataTable[[#This Row],[Order Date]])</f>
        <v>2026</v>
      </c>
      <c r="D195" s="10" t="str">
        <f>"Q"&amp;ROUNDUP(MONTH(SalesDataTable[[#This Row],[Order Date]])/3,0)</f>
        <v>Q1</v>
      </c>
      <c r="E195" s="10">
        <f>MONTH(SalesDataTable[[#This Row],[Order Date]])</f>
        <v>2</v>
      </c>
      <c r="F195" s="10" t="str">
        <f>TEXT(SalesDataTable[[#This Row],[Order Date]],"mmm")</f>
        <v>Feb</v>
      </c>
      <c r="G195" s="4" t="s">
        <v>0</v>
      </c>
      <c r="H195" s="4" t="s">
        <v>1</v>
      </c>
      <c r="I195" s="4" t="s">
        <v>2</v>
      </c>
      <c r="J195" s="4" t="s">
        <v>13</v>
      </c>
      <c r="K195" s="4" t="s">
        <v>4</v>
      </c>
      <c r="L195" s="4" t="s">
        <v>26</v>
      </c>
      <c r="M195" s="8">
        <v>2</v>
      </c>
      <c r="N195" s="5">
        <v>41.03</v>
      </c>
      <c r="O195" s="6">
        <v>0</v>
      </c>
      <c r="P195" s="5">
        <v>16.260000000000002</v>
      </c>
      <c r="Q195" s="5">
        <f t="shared" si="9"/>
        <v>82.06</v>
      </c>
      <c r="R195" s="5">
        <f t="shared" si="10"/>
        <v>32.520000000000003</v>
      </c>
      <c r="S195" s="5">
        <f t="shared" si="11"/>
        <v>49.54</v>
      </c>
      <c r="T195" s="7"/>
    </row>
    <row r="196" spans="1:20" ht="15">
      <c r="A196" s="2">
        <v>3952</v>
      </c>
      <c r="B196" s="3">
        <v>46063</v>
      </c>
      <c r="C196" s="10">
        <f>YEAR(SalesDataTable[[#This Row],[Order Date]])</f>
        <v>2026</v>
      </c>
      <c r="D196" s="10" t="str">
        <f>"Q"&amp;ROUNDUP(MONTH(SalesDataTable[[#This Row],[Order Date]])/3,0)</f>
        <v>Q1</v>
      </c>
      <c r="E196" s="10">
        <f>MONTH(SalesDataTable[[#This Row],[Order Date]])</f>
        <v>2</v>
      </c>
      <c r="F196" s="10" t="str">
        <f>TEXT(SalesDataTable[[#This Row],[Order Date]],"mmm")</f>
        <v>Feb</v>
      </c>
      <c r="G196" s="4" t="s">
        <v>20</v>
      </c>
      <c r="H196" s="4" t="s">
        <v>33</v>
      </c>
      <c r="I196" s="4" t="s">
        <v>28</v>
      </c>
      <c r="J196" s="4" t="s">
        <v>13</v>
      </c>
      <c r="K196" s="4" t="s">
        <v>4</v>
      </c>
      <c r="L196" s="4" t="s">
        <v>5</v>
      </c>
      <c r="M196" s="8">
        <v>1</v>
      </c>
      <c r="N196" s="5">
        <v>81.44</v>
      </c>
      <c r="O196" s="6">
        <v>0.05</v>
      </c>
      <c r="P196" s="5">
        <v>43.9</v>
      </c>
      <c r="Q196" s="5">
        <f t="shared" si="9"/>
        <v>77.367999999999995</v>
      </c>
      <c r="R196" s="5">
        <f t="shared" si="10"/>
        <v>43.9</v>
      </c>
      <c r="S196" s="5">
        <f t="shared" si="11"/>
        <v>33.467999999999996</v>
      </c>
      <c r="T196" s="7"/>
    </row>
    <row r="197" spans="1:20" ht="15">
      <c r="A197" s="2">
        <v>4076</v>
      </c>
      <c r="B197" s="3">
        <v>46063</v>
      </c>
      <c r="C197" s="10">
        <f>YEAR(SalesDataTable[[#This Row],[Order Date]])</f>
        <v>2026</v>
      </c>
      <c r="D197" s="10" t="str">
        <f>"Q"&amp;ROUNDUP(MONTH(SalesDataTable[[#This Row],[Order Date]])/3,0)</f>
        <v>Q1</v>
      </c>
      <c r="E197" s="10">
        <f>MONTH(SalesDataTable[[#This Row],[Order Date]])</f>
        <v>2</v>
      </c>
      <c r="F197" s="10" t="str">
        <f>TEXT(SalesDataTable[[#This Row],[Order Date]],"mmm")</f>
        <v>Feb</v>
      </c>
      <c r="G197" s="4" t="s">
        <v>0</v>
      </c>
      <c r="H197" s="4" t="s">
        <v>1</v>
      </c>
      <c r="I197" s="4" t="s">
        <v>8</v>
      </c>
      <c r="J197" s="4" t="s">
        <v>16</v>
      </c>
      <c r="K197" s="4" t="s">
        <v>23</v>
      </c>
      <c r="L197" s="4" t="s">
        <v>51</v>
      </c>
      <c r="M197" s="8">
        <v>8</v>
      </c>
      <c r="N197" s="5">
        <v>122.19</v>
      </c>
      <c r="O197" s="6">
        <v>0.1</v>
      </c>
      <c r="P197" s="5">
        <v>60</v>
      </c>
      <c r="Q197" s="5">
        <f t="shared" si="9"/>
        <v>879.76800000000003</v>
      </c>
      <c r="R197" s="5">
        <f t="shared" si="10"/>
        <v>480</v>
      </c>
      <c r="S197" s="5">
        <f t="shared" si="11"/>
        <v>399.76800000000003</v>
      </c>
      <c r="T197" s="7"/>
    </row>
    <row r="198" spans="1:20" ht="15">
      <c r="A198" s="2">
        <v>4156</v>
      </c>
      <c r="B198" s="3">
        <v>46063</v>
      </c>
      <c r="C198" s="10">
        <f>YEAR(SalesDataTable[[#This Row],[Order Date]])</f>
        <v>2026</v>
      </c>
      <c r="D198" s="10" t="str">
        <f>"Q"&amp;ROUNDUP(MONTH(SalesDataTable[[#This Row],[Order Date]])/3,0)</f>
        <v>Q1</v>
      </c>
      <c r="E198" s="10">
        <f>MONTH(SalesDataTable[[#This Row],[Order Date]])</f>
        <v>2</v>
      </c>
      <c r="F198" s="10" t="str">
        <f>TEXT(SalesDataTable[[#This Row],[Order Date]],"mmm")</f>
        <v>Feb</v>
      </c>
      <c r="G198" s="4" t="s">
        <v>11</v>
      </c>
      <c r="H198" s="4" t="s">
        <v>52</v>
      </c>
      <c r="I198" s="4" t="s">
        <v>19</v>
      </c>
      <c r="J198" s="4" t="s">
        <v>3</v>
      </c>
      <c r="K198" s="4" t="s">
        <v>9</v>
      </c>
      <c r="L198" s="4" t="s">
        <v>17</v>
      </c>
      <c r="M198" s="8">
        <v>2</v>
      </c>
      <c r="N198" s="5">
        <v>146.33000000000001</v>
      </c>
      <c r="O198" s="6">
        <v>0.1</v>
      </c>
      <c r="P198" s="5">
        <v>81.34</v>
      </c>
      <c r="Q198" s="5">
        <f t="shared" si="9"/>
        <v>263.39400000000001</v>
      </c>
      <c r="R198" s="5">
        <f t="shared" si="10"/>
        <v>162.68</v>
      </c>
      <c r="S198" s="5">
        <f t="shared" si="11"/>
        <v>100.714</v>
      </c>
      <c r="T198" s="7"/>
    </row>
    <row r="199" spans="1:20" ht="15">
      <c r="A199" s="2">
        <v>4260</v>
      </c>
      <c r="B199" s="3">
        <v>46063</v>
      </c>
      <c r="C199" s="10">
        <f>YEAR(SalesDataTable[[#This Row],[Order Date]])</f>
        <v>2026</v>
      </c>
      <c r="D199" s="10" t="str">
        <f>"Q"&amp;ROUNDUP(MONTH(SalesDataTable[[#This Row],[Order Date]])/3,0)</f>
        <v>Q1</v>
      </c>
      <c r="E199" s="10">
        <f>MONTH(SalesDataTable[[#This Row],[Order Date]])</f>
        <v>2</v>
      </c>
      <c r="F199" s="10" t="str">
        <f>TEXT(SalesDataTable[[#This Row],[Order Date]],"mmm")</f>
        <v>Feb</v>
      </c>
      <c r="G199" s="4" t="s">
        <v>11</v>
      </c>
      <c r="H199" s="4" t="s">
        <v>52</v>
      </c>
      <c r="I199" s="4" t="s">
        <v>28</v>
      </c>
      <c r="J199" s="4" t="s">
        <v>3</v>
      </c>
      <c r="K199" s="4" t="s">
        <v>14</v>
      </c>
      <c r="L199" s="4" t="s">
        <v>44</v>
      </c>
      <c r="M199" s="8">
        <v>1</v>
      </c>
      <c r="N199" s="5">
        <v>131.24</v>
      </c>
      <c r="O199" s="6">
        <v>0.05</v>
      </c>
      <c r="P199" s="5">
        <v>66.14</v>
      </c>
      <c r="Q199" s="5">
        <f t="shared" si="9"/>
        <v>124.678</v>
      </c>
      <c r="R199" s="5">
        <f t="shared" si="10"/>
        <v>66.14</v>
      </c>
      <c r="S199" s="5">
        <f t="shared" si="11"/>
        <v>58.537999999999997</v>
      </c>
      <c r="T199" s="7"/>
    </row>
    <row r="200" spans="1:20" ht="15">
      <c r="A200" s="2">
        <v>4294</v>
      </c>
      <c r="B200" s="3">
        <v>46063</v>
      </c>
      <c r="C200" s="10">
        <f>YEAR(SalesDataTable[[#This Row],[Order Date]])</f>
        <v>2026</v>
      </c>
      <c r="D200" s="10" t="str">
        <f>"Q"&amp;ROUNDUP(MONTH(SalesDataTable[[#This Row],[Order Date]])/3,0)</f>
        <v>Q1</v>
      </c>
      <c r="E200" s="10">
        <f>MONTH(SalesDataTable[[#This Row],[Order Date]])</f>
        <v>2</v>
      </c>
      <c r="F200" s="10" t="str">
        <f>TEXT(SalesDataTable[[#This Row],[Order Date]],"mmm")</f>
        <v>Feb</v>
      </c>
      <c r="G200" s="4" t="s">
        <v>6</v>
      </c>
      <c r="H200" s="4" t="s">
        <v>7</v>
      </c>
      <c r="I200" s="4" t="s">
        <v>8</v>
      </c>
      <c r="J200" s="4" t="s">
        <v>13</v>
      </c>
      <c r="K200" s="4" t="s">
        <v>34</v>
      </c>
      <c r="L200" s="4" t="s">
        <v>45</v>
      </c>
      <c r="M200" s="8">
        <v>5</v>
      </c>
      <c r="N200" s="5">
        <v>51.37</v>
      </c>
      <c r="O200" s="6">
        <v>0.05</v>
      </c>
      <c r="P200" s="5">
        <v>21.81</v>
      </c>
      <c r="Q200" s="5">
        <f t="shared" si="9"/>
        <v>244.00749999999996</v>
      </c>
      <c r="R200" s="5">
        <f t="shared" si="10"/>
        <v>109.05</v>
      </c>
      <c r="S200" s="5">
        <f t="shared" si="11"/>
        <v>134.95749999999998</v>
      </c>
      <c r="T200" s="7"/>
    </row>
    <row r="201" spans="1:20" ht="15">
      <c r="A201" s="2">
        <v>1019</v>
      </c>
      <c r="B201" s="3">
        <v>46064</v>
      </c>
      <c r="C201" s="10">
        <f>YEAR(SalesDataTable[[#This Row],[Order Date]])</f>
        <v>2026</v>
      </c>
      <c r="D201" s="10" t="str">
        <f>"Q"&amp;ROUNDUP(MONTH(SalesDataTable[[#This Row],[Order Date]])/3,0)</f>
        <v>Q1</v>
      </c>
      <c r="E201" s="10">
        <f>MONTH(SalesDataTable[[#This Row],[Order Date]])</f>
        <v>2</v>
      </c>
      <c r="F201" s="10" t="str">
        <f>TEXT(SalesDataTable[[#This Row],[Order Date]],"mmm")</f>
        <v>Feb</v>
      </c>
      <c r="G201" s="4" t="s">
        <v>6</v>
      </c>
      <c r="H201" s="4" t="s">
        <v>43</v>
      </c>
      <c r="I201" s="4" t="s">
        <v>19</v>
      </c>
      <c r="J201" s="4" t="s">
        <v>13</v>
      </c>
      <c r="K201" s="4" t="s">
        <v>23</v>
      </c>
      <c r="L201" s="4" t="s">
        <v>51</v>
      </c>
      <c r="M201" s="8">
        <v>5</v>
      </c>
      <c r="N201" s="5">
        <v>121.94</v>
      </c>
      <c r="O201" s="6">
        <v>0</v>
      </c>
      <c r="P201" s="5">
        <v>62.3</v>
      </c>
      <c r="Q201" s="5">
        <f t="shared" si="9"/>
        <v>609.70000000000005</v>
      </c>
      <c r="R201" s="5">
        <f t="shared" si="10"/>
        <v>311.5</v>
      </c>
      <c r="S201" s="5">
        <f t="shared" si="11"/>
        <v>298.20000000000005</v>
      </c>
      <c r="T201" s="7"/>
    </row>
    <row r="202" spans="1:20" ht="15">
      <c r="A202" s="2">
        <v>1471</v>
      </c>
      <c r="B202" s="3">
        <v>46064</v>
      </c>
      <c r="C202" s="10">
        <f>YEAR(SalesDataTable[[#This Row],[Order Date]])</f>
        <v>2026</v>
      </c>
      <c r="D202" s="10" t="str">
        <f>"Q"&amp;ROUNDUP(MONTH(SalesDataTable[[#This Row],[Order Date]])/3,0)</f>
        <v>Q1</v>
      </c>
      <c r="E202" s="10">
        <f>MONTH(SalesDataTable[[#This Row],[Order Date]])</f>
        <v>2</v>
      </c>
      <c r="F202" s="10" t="str">
        <f>TEXT(SalesDataTable[[#This Row],[Order Date]],"mmm")</f>
        <v>Feb</v>
      </c>
      <c r="G202" s="4" t="s">
        <v>0</v>
      </c>
      <c r="H202" s="4" t="s">
        <v>1</v>
      </c>
      <c r="I202" s="4" t="s">
        <v>2</v>
      </c>
      <c r="J202" s="4" t="s">
        <v>3</v>
      </c>
      <c r="K202" s="4" t="s">
        <v>23</v>
      </c>
      <c r="L202" s="4" t="s">
        <v>51</v>
      </c>
      <c r="M202" s="8">
        <v>4</v>
      </c>
      <c r="N202" s="5">
        <v>124.55</v>
      </c>
      <c r="O202" s="6">
        <v>0</v>
      </c>
      <c r="P202" s="5">
        <v>60.41</v>
      </c>
      <c r="Q202" s="5">
        <f t="shared" si="9"/>
        <v>498.2</v>
      </c>
      <c r="R202" s="5">
        <f t="shared" si="10"/>
        <v>241.64</v>
      </c>
      <c r="S202" s="5">
        <f t="shared" si="11"/>
        <v>256.56</v>
      </c>
      <c r="T202" s="7"/>
    </row>
    <row r="203" spans="1:20" ht="15">
      <c r="A203" s="2">
        <v>2520</v>
      </c>
      <c r="B203" s="3">
        <v>46064</v>
      </c>
      <c r="C203" s="10">
        <f>YEAR(SalesDataTable[[#This Row],[Order Date]])</f>
        <v>2026</v>
      </c>
      <c r="D203" s="10" t="str">
        <f>"Q"&amp;ROUNDUP(MONTH(SalesDataTable[[#This Row],[Order Date]])/3,0)</f>
        <v>Q1</v>
      </c>
      <c r="E203" s="10">
        <f>MONTH(SalesDataTable[[#This Row],[Order Date]])</f>
        <v>2</v>
      </c>
      <c r="F203" s="10" t="str">
        <f>TEXT(SalesDataTable[[#This Row],[Order Date]],"mmm")</f>
        <v>Feb</v>
      </c>
      <c r="G203" s="4" t="s">
        <v>6</v>
      </c>
      <c r="H203" s="4" t="s">
        <v>49</v>
      </c>
      <c r="I203" s="4" t="s">
        <v>8</v>
      </c>
      <c r="J203" s="4" t="s">
        <v>16</v>
      </c>
      <c r="K203" s="4" t="s">
        <v>23</v>
      </c>
      <c r="L203" s="4" t="s">
        <v>24</v>
      </c>
      <c r="M203" s="8">
        <v>10</v>
      </c>
      <c r="N203" s="5">
        <v>343.77</v>
      </c>
      <c r="O203" s="6">
        <v>0.15</v>
      </c>
      <c r="P203" s="5">
        <v>195.29</v>
      </c>
      <c r="Q203" s="5">
        <f t="shared" si="9"/>
        <v>2922.0449999999996</v>
      </c>
      <c r="R203" s="5">
        <f t="shared" si="10"/>
        <v>1952.8999999999999</v>
      </c>
      <c r="S203" s="5">
        <f t="shared" si="11"/>
        <v>969.14499999999975</v>
      </c>
      <c r="T203" s="7"/>
    </row>
    <row r="204" spans="1:20" ht="15">
      <c r="A204" s="2">
        <v>4649</v>
      </c>
      <c r="B204" s="3">
        <v>46064</v>
      </c>
      <c r="C204" s="10">
        <f>YEAR(SalesDataTable[[#This Row],[Order Date]])</f>
        <v>2026</v>
      </c>
      <c r="D204" s="10" t="str">
        <f>"Q"&amp;ROUNDUP(MONTH(SalesDataTable[[#This Row],[Order Date]])/3,0)</f>
        <v>Q1</v>
      </c>
      <c r="E204" s="10">
        <f>MONTH(SalesDataTable[[#This Row],[Order Date]])</f>
        <v>2</v>
      </c>
      <c r="F204" s="10" t="str">
        <f>TEXT(SalesDataTable[[#This Row],[Order Date]],"mmm")</f>
        <v>Feb</v>
      </c>
      <c r="G204" s="4" t="s">
        <v>6</v>
      </c>
      <c r="H204" s="4" t="s">
        <v>7</v>
      </c>
      <c r="I204" s="4" t="s">
        <v>28</v>
      </c>
      <c r="J204" s="4" t="s">
        <v>3</v>
      </c>
      <c r="K204" s="4" t="s">
        <v>4</v>
      </c>
      <c r="L204" s="4" t="s">
        <v>5</v>
      </c>
      <c r="M204" s="8">
        <v>1</v>
      </c>
      <c r="N204" s="5">
        <v>81.819999999999993</v>
      </c>
      <c r="O204" s="6">
        <v>0.05</v>
      </c>
      <c r="P204" s="5">
        <v>43.83</v>
      </c>
      <c r="Q204" s="5">
        <f t="shared" si="9"/>
        <v>77.728999999999985</v>
      </c>
      <c r="R204" s="5">
        <f t="shared" si="10"/>
        <v>43.83</v>
      </c>
      <c r="S204" s="5">
        <f t="shared" si="11"/>
        <v>33.898999999999987</v>
      </c>
      <c r="T204" s="7"/>
    </row>
    <row r="205" spans="1:20" ht="15">
      <c r="A205" s="2">
        <v>4545</v>
      </c>
      <c r="B205" s="3">
        <v>46065</v>
      </c>
      <c r="C205" s="10">
        <f>YEAR(SalesDataTable[[#This Row],[Order Date]])</f>
        <v>2026</v>
      </c>
      <c r="D205" s="10" t="str">
        <f>"Q"&amp;ROUNDUP(MONTH(SalesDataTable[[#This Row],[Order Date]])/3,0)</f>
        <v>Q1</v>
      </c>
      <c r="E205" s="10">
        <f>MONTH(SalesDataTable[[#This Row],[Order Date]])</f>
        <v>2</v>
      </c>
      <c r="F205" s="10" t="str">
        <f>TEXT(SalesDataTable[[#This Row],[Order Date]],"mmm")</f>
        <v>Feb</v>
      </c>
      <c r="G205" s="4" t="s">
        <v>0</v>
      </c>
      <c r="H205" s="4" t="s">
        <v>36</v>
      </c>
      <c r="I205" s="4" t="s">
        <v>19</v>
      </c>
      <c r="J205" s="4" t="s">
        <v>13</v>
      </c>
      <c r="K205" s="4" t="s">
        <v>14</v>
      </c>
      <c r="L205" s="4" t="s">
        <v>15</v>
      </c>
      <c r="M205" s="8">
        <v>1</v>
      </c>
      <c r="N205" s="5">
        <v>36.58</v>
      </c>
      <c r="O205" s="6">
        <v>0.1</v>
      </c>
      <c r="P205" s="5">
        <v>13.76</v>
      </c>
      <c r="Q205" s="5">
        <f t="shared" si="9"/>
        <v>32.921999999999997</v>
      </c>
      <c r="R205" s="5">
        <f t="shared" si="10"/>
        <v>13.76</v>
      </c>
      <c r="S205" s="5">
        <f t="shared" si="11"/>
        <v>19.161999999999999</v>
      </c>
      <c r="T205" s="7"/>
    </row>
    <row r="206" spans="1:20" ht="15">
      <c r="A206" s="2">
        <v>285</v>
      </c>
      <c r="B206" s="3">
        <v>46066</v>
      </c>
      <c r="C206" s="10">
        <f>YEAR(SalesDataTable[[#This Row],[Order Date]])</f>
        <v>2026</v>
      </c>
      <c r="D206" s="10" t="str">
        <f>"Q"&amp;ROUNDUP(MONTH(SalesDataTable[[#This Row],[Order Date]])/3,0)</f>
        <v>Q1</v>
      </c>
      <c r="E206" s="10">
        <f>MONTH(SalesDataTable[[#This Row],[Order Date]])</f>
        <v>2</v>
      </c>
      <c r="F206" s="10" t="str">
        <f>TEXT(SalesDataTable[[#This Row],[Order Date]],"mmm")</f>
        <v>Feb</v>
      </c>
      <c r="G206" s="4" t="s">
        <v>20</v>
      </c>
      <c r="H206" s="4" t="s">
        <v>33</v>
      </c>
      <c r="I206" s="4" t="s">
        <v>19</v>
      </c>
      <c r="J206" s="4" t="s">
        <v>13</v>
      </c>
      <c r="K206" s="4" t="s">
        <v>9</v>
      </c>
      <c r="L206" s="4" t="s">
        <v>10</v>
      </c>
      <c r="M206" s="8">
        <v>4</v>
      </c>
      <c r="N206" s="5">
        <v>92.87</v>
      </c>
      <c r="O206" s="6">
        <v>0</v>
      </c>
      <c r="P206" s="5">
        <v>44.95</v>
      </c>
      <c r="Q206" s="5">
        <f t="shared" si="9"/>
        <v>371.48</v>
      </c>
      <c r="R206" s="5">
        <f t="shared" si="10"/>
        <v>179.8</v>
      </c>
      <c r="S206" s="5">
        <f t="shared" si="11"/>
        <v>191.68</v>
      </c>
      <c r="T206" s="7"/>
    </row>
    <row r="207" spans="1:20" ht="15">
      <c r="A207" s="2">
        <v>1499</v>
      </c>
      <c r="B207" s="3">
        <v>46066</v>
      </c>
      <c r="C207" s="10">
        <f>YEAR(SalesDataTable[[#This Row],[Order Date]])</f>
        <v>2026</v>
      </c>
      <c r="D207" s="10" t="str">
        <f>"Q"&amp;ROUNDUP(MONTH(SalesDataTable[[#This Row],[Order Date]])/3,0)</f>
        <v>Q1</v>
      </c>
      <c r="E207" s="10">
        <f>MONTH(SalesDataTable[[#This Row],[Order Date]])</f>
        <v>2</v>
      </c>
      <c r="F207" s="10" t="str">
        <f>TEXT(SalesDataTable[[#This Row],[Order Date]],"mmm")</f>
        <v>Feb</v>
      </c>
      <c r="G207" s="4" t="s">
        <v>20</v>
      </c>
      <c r="H207" s="4" t="s">
        <v>33</v>
      </c>
      <c r="I207" s="4" t="s">
        <v>2</v>
      </c>
      <c r="J207" s="4" t="s">
        <v>13</v>
      </c>
      <c r="K207" s="4" t="s">
        <v>4</v>
      </c>
      <c r="L207" s="4" t="s">
        <v>26</v>
      </c>
      <c r="M207" s="8">
        <v>2</v>
      </c>
      <c r="N207" s="5">
        <v>41.21</v>
      </c>
      <c r="O207" s="6">
        <v>0</v>
      </c>
      <c r="P207" s="5">
        <v>16.64</v>
      </c>
      <c r="Q207" s="5">
        <f t="shared" si="9"/>
        <v>82.42</v>
      </c>
      <c r="R207" s="5">
        <f t="shared" si="10"/>
        <v>33.28</v>
      </c>
      <c r="S207" s="5">
        <f t="shared" si="11"/>
        <v>49.14</v>
      </c>
      <c r="T207" s="7"/>
    </row>
    <row r="208" spans="1:20" ht="15">
      <c r="A208" s="2">
        <v>2615</v>
      </c>
      <c r="B208" s="3">
        <v>46066</v>
      </c>
      <c r="C208" s="10">
        <f>YEAR(SalesDataTable[[#This Row],[Order Date]])</f>
        <v>2026</v>
      </c>
      <c r="D208" s="10" t="str">
        <f>"Q"&amp;ROUNDUP(MONTH(SalesDataTable[[#This Row],[Order Date]])/3,0)</f>
        <v>Q1</v>
      </c>
      <c r="E208" s="10">
        <f>MONTH(SalesDataTable[[#This Row],[Order Date]])</f>
        <v>2</v>
      </c>
      <c r="F208" s="10" t="str">
        <f>TEXT(SalesDataTable[[#This Row],[Order Date]],"mmm")</f>
        <v>Feb</v>
      </c>
      <c r="G208" s="4" t="s">
        <v>0</v>
      </c>
      <c r="H208" s="4" t="s">
        <v>50</v>
      </c>
      <c r="I208" s="4" t="s">
        <v>2</v>
      </c>
      <c r="J208" s="4" t="s">
        <v>3</v>
      </c>
      <c r="K208" s="4" t="s">
        <v>9</v>
      </c>
      <c r="L208" s="4" t="s">
        <v>37</v>
      </c>
      <c r="M208" s="8">
        <v>6</v>
      </c>
      <c r="N208" s="5">
        <v>155.79</v>
      </c>
      <c r="O208" s="6">
        <v>0</v>
      </c>
      <c r="P208" s="5">
        <v>77.48</v>
      </c>
      <c r="Q208" s="5">
        <f t="shared" si="9"/>
        <v>934.74</v>
      </c>
      <c r="R208" s="5">
        <f t="shared" si="10"/>
        <v>464.88</v>
      </c>
      <c r="S208" s="5">
        <f t="shared" si="11"/>
        <v>469.86</v>
      </c>
      <c r="T208" s="7"/>
    </row>
    <row r="209" spans="1:20" ht="15">
      <c r="A209" s="2">
        <v>479</v>
      </c>
      <c r="B209" s="3">
        <v>46067</v>
      </c>
      <c r="C209" s="10">
        <f>YEAR(SalesDataTable[[#This Row],[Order Date]])</f>
        <v>2026</v>
      </c>
      <c r="D209" s="10" t="str">
        <f>"Q"&amp;ROUNDUP(MONTH(SalesDataTable[[#This Row],[Order Date]])/3,0)</f>
        <v>Q1</v>
      </c>
      <c r="E209" s="10">
        <f>MONTH(SalesDataTable[[#This Row],[Order Date]])</f>
        <v>2</v>
      </c>
      <c r="F209" s="10" t="str">
        <f>TEXT(SalesDataTable[[#This Row],[Order Date]],"mmm")</f>
        <v>Feb</v>
      </c>
      <c r="G209" s="4" t="s">
        <v>0</v>
      </c>
      <c r="H209" s="4" t="s">
        <v>1</v>
      </c>
      <c r="I209" s="4" t="s">
        <v>2</v>
      </c>
      <c r="J209" s="4" t="s">
        <v>3</v>
      </c>
      <c r="K209" s="4" t="s">
        <v>34</v>
      </c>
      <c r="L209" s="4" t="s">
        <v>45</v>
      </c>
      <c r="M209" s="8">
        <v>2</v>
      </c>
      <c r="N209" s="5">
        <v>50.16</v>
      </c>
      <c r="O209" s="6">
        <v>0.1</v>
      </c>
      <c r="P209" s="5">
        <v>21.48</v>
      </c>
      <c r="Q209" s="5">
        <f t="shared" si="9"/>
        <v>90.287999999999997</v>
      </c>
      <c r="R209" s="5">
        <f t="shared" si="10"/>
        <v>42.96</v>
      </c>
      <c r="S209" s="5">
        <f t="shared" si="11"/>
        <v>47.327999999999996</v>
      </c>
      <c r="T209" s="7"/>
    </row>
    <row r="210" spans="1:20" ht="15">
      <c r="A210" s="2">
        <v>4069</v>
      </c>
      <c r="B210" s="3">
        <v>46067</v>
      </c>
      <c r="C210" s="10">
        <f>YEAR(SalesDataTable[[#This Row],[Order Date]])</f>
        <v>2026</v>
      </c>
      <c r="D210" s="10" t="str">
        <f>"Q"&amp;ROUNDUP(MONTH(SalesDataTable[[#This Row],[Order Date]])/3,0)</f>
        <v>Q1</v>
      </c>
      <c r="E210" s="10">
        <f>MONTH(SalesDataTable[[#This Row],[Order Date]])</f>
        <v>2</v>
      </c>
      <c r="F210" s="10" t="str">
        <f>TEXT(SalesDataTable[[#This Row],[Order Date]],"mmm")</f>
        <v>Feb</v>
      </c>
      <c r="G210" s="4" t="s">
        <v>20</v>
      </c>
      <c r="H210" s="4" t="s">
        <v>33</v>
      </c>
      <c r="I210" s="4" t="s">
        <v>2</v>
      </c>
      <c r="J210" s="4" t="s">
        <v>13</v>
      </c>
      <c r="K210" s="4" t="s">
        <v>9</v>
      </c>
      <c r="L210" s="4" t="s">
        <v>17</v>
      </c>
      <c r="M210" s="8">
        <v>4</v>
      </c>
      <c r="N210" s="5">
        <v>140.63999999999999</v>
      </c>
      <c r="O210" s="6">
        <v>0</v>
      </c>
      <c r="P210" s="5">
        <v>77.510000000000005</v>
      </c>
      <c r="Q210" s="5">
        <f t="shared" si="9"/>
        <v>562.55999999999995</v>
      </c>
      <c r="R210" s="5">
        <f t="shared" si="10"/>
        <v>310.04000000000002</v>
      </c>
      <c r="S210" s="5">
        <f t="shared" si="11"/>
        <v>252.51999999999992</v>
      </c>
      <c r="T210" s="7"/>
    </row>
    <row r="211" spans="1:20" ht="15">
      <c r="A211" s="2">
        <v>4588</v>
      </c>
      <c r="B211" s="3">
        <v>46067</v>
      </c>
      <c r="C211" s="10">
        <f>YEAR(SalesDataTable[[#This Row],[Order Date]])</f>
        <v>2026</v>
      </c>
      <c r="D211" s="10" t="str">
        <f>"Q"&amp;ROUNDUP(MONTH(SalesDataTable[[#This Row],[Order Date]])/3,0)</f>
        <v>Q1</v>
      </c>
      <c r="E211" s="10">
        <f>MONTH(SalesDataTable[[#This Row],[Order Date]])</f>
        <v>2</v>
      </c>
      <c r="F211" s="10" t="str">
        <f>TEXT(SalesDataTable[[#This Row],[Order Date]],"mmm")</f>
        <v>Feb</v>
      </c>
      <c r="G211" s="4" t="s">
        <v>0</v>
      </c>
      <c r="H211" s="4" t="s">
        <v>1</v>
      </c>
      <c r="I211" s="4" t="s">
        <v>28</v>
      </c>
      <c r="J211" s="4" t="s">
        <v>13</v>
      </c>
      <c r="K211" s="4" t="s">
        <v>23</v>
      </c>
      <c r="L211" s="4" t="s">
        <v>40</v>
      </c>
      <c r="M211" s="8">
        <v>1</v>
      </c>
      <c r="N211" s="5">
        <v>80.680000000000007</v>
      </c>
      <c r="O211" s="6">
        <v>0</v>
      </c>
      <c r="P211" s="5">
        <v>39.630000000000003</v>
      </c>
      <c r="Q211" s="5">
        <f t="shared" si="9"/>
        <v>80.680000000000007</v>
      </c>
      <c r="R211" s="5">
        <f t="shared" si="10"/>
        <v>39.630000000000003</v>
      </c>
      <c r="S211" s="5">
        <f t="shared" si="11"/>
        <v>41.050000000000004</v>
      </c>
      <c r="T211" s="7"/>
    </row>
    <row r="212" spans="1:20" ht="15">
      <c r="A212" s="2">
        <v>14</v>
      </c>
      <c r="B212" s="3">
        <v>46068</v>
      </c>
      <c r="C212" s="10">
        <f>YEAR(SalesDataTable[[#This Row],[Order Date]])</f>
        <v>2026</v>
      </c>
      <c r="D212" s="10" t="str">
        <f>"Q"&amp;ROUNDUP(MONTH(SalesDataTable[[#This Row],[Order Date]])/3,0)</f>
        <v>Q1</v>
      </c>
      <c r="E212" s="10">
        <f>MONTH(SalesDataTable[[#This Row],[Order Date]])</f>
        <v>2</v>
      </c>
      <c r="F212" s="10" t="str">
        <f>TEXT(SalesDataTable[[#This Row],[Order Date]],"mmm")</f>
        <v>Feb</v>
      </c>
      <c r="G212" s="4" t="s">
        <v>0</v>
      </c>
      <c r="H212" s="4" t="s">
        <v>1</v>
      </c>
      <c r="I212" s="4" t="s">
        <v>8</v>
      </c>
      <c r="J212" s="4" t="s">
        <v>16</v>
      </c>
      <c r="K212" s="4" t="s">
        <v>14</v>
      </c>
      <c r="L212" s="4" t="s">
        <v>48</v>
      </c>
      <c r="M212" s="8">
        <v>3</v>
      </c>
      <c r="N212" s="5">
        <v>162.44999999999999</v>
      </c>
      <c r="O212" s="6">
        <v>0.05</v>
      </c>
      <c r="P212" s="5">
        <v>86.43</v>
      </c>
      <c r="Q212" s="5">
        <f t="shared" si="9"/>
        <v>462.98249999999996</v>
      </c>
      <c r="R212" s="5">
        <f t="shared" si="10"/>
        <v>259.29000000000002</v>
      </c>
      <c r="S212" s="5">
        <f t="shared" si="11"/>
        <v>203.69249999999994</v>
      </c>
      <c r="T212" s="7"/>
    </row>
    <row r="213" spans="1:20" ht="15">
      <c r="A213" s="2">
        <v>303</v>
      </c>
      <c r="B213" s="3">
        <v>46068</v>
      </c>
      <c r="C213" s="10">
        <f>YEAR(SalesDataTable[[#This Row],[Order Date]])</f>
        <v>2026</v>
      </c>
      <c r="D213" s="10" t="str">
        <f>"Q"&amp;ROUNDUP(MONTH(SalesDataTable[[#This Row],[Order Date]])/3,0)</f>
        <v>Q1</v>
      </c>
      <c r="E213" s="10">
        <f>MONTH(SalesDataTable[[#This Row],[Order Date]])</f>
        <v>2</v>
      </c>
      <c r="F213" s="10" t="str">
        <f>TEXT(SalesDataTable[[#This Row],[Order Date]],"mmm")</f>
        <v>Feb</v>
      </c>
      <c r="G213" s="4" t="s">
        <v>6</v>
      </c>
      <c r="H213" s="4" t="s">
        <v>27</v>
      </c>
      <c r="I213" s="4" t="s">
        <v>28</v>
      </c>
      <c r="J213" s="4" t="s">
        <v>3</v>
      </c>
      <c r="K213" s="4" t="s">
        <v>4</v>
      </c>
      <c r="L213" s="4" t="s">
        <v>30</v>
      </c>
      <c r="M213" s="8">
        <v>2</v>
      </c>
      <c r="N213" s="5">
        <v>102.12</v>
      </c>
      <c r="O213" s="6">
        <v>0.15</v>
      </c>
      <c r="P213" s="5">
        <v>51.03</v>
      </c>
      <c r="Q213" s="5">
        <f t="shared" si="9"/>
        <v>173.60400000000001</v>
      </c>
      <c r="R213" s="5">
        <f t="shared" si="10"/>
        <v>102.06</v>
      </c>
      <c r="S213" s="5">
        <f t="shared" si="11"/>
        <v>71.544000000000011</v>
      </c>
      <c r="T213" s="7"/>
    </row>
    <row r="214" spans="1:20" ht="15">
      <c r="A214" s="2">
        <v>1197</v>
      </c>
      <c r="B214" s="3">
        <v>46069</v>
      </c>
      <c r="C214" s="10">
        <f>YEAR(SalesDataTable[[#This Row],[Order Date]])</f>
        <v>2026</v>
      </c>
      <c r="D214" s="10" t="str">
        <f>"Q"&amp;ROUNDUP(MONTH(SalesDataTable[[#This Row],[Order Date]])/3,0)</f>
        <v>Q1</v>
      </c>
      <c r="E214" s="10">
        <f>MONTH(SalesDataTable[[#This Row],[Order Date]])</f>
        <v>2</v>
      </c>
      <c r="F214" s="10" t="str">
        <f>TEXT(SalesDataTable[[#This Row],[Order Date]],"mmm")</f>
        <v>Feb</v>
      </c>
      <c r="G214" s="4" t="s">
        <v>11</v>
      </c>
      <c r="H214" s="4" t="s">
        <v>18</v>
      </c>
      <c r="I214" s="4" t="s">
        <v>2</v>
      </c>
      <c r="J214" s="4" t="s">
        <v>13</v>
      </c>
      <c r="K214" s="4" t="s">
        <v>4</v>
      </c>
      <c r="L214" s="4" t="s">
        <v>30</v>
      </c>
      <c r="M214" s="8">
        <v>2</v>
      </c>
      <c r="N214" s="5">
        <v>101.77</v>
      </c>
      <c r="O214" s="6">
        <v>0</v>
      </c>
      <c r="P214" s="5">
        <v>51.34</v>
      </c>
      <c r="Q214" s="5">
        <f t="shared" si="9"/>
        <v>203.54</v>
      </c>
      <c r="R214" s="5">
        <f t="shared" si="10"/>
        <v>102.68</v>
      </c>
      <c r="S214" s="5">
        <f t="shared" si="11"/>
        <v>100.85999999999999</v>
      </c>
      <c r="T214" s="7"/>
    </row>
    <row r="215" spans="1:20" ht="15">
      <c r="A215" s="2">
        <v>2714</v>
      </c>
      <c r="B215" s="3">
        <v>46069</v>
      </c>
      <c r="C215" s="10">
        <f>YEAR(SalesDataTable[[#This Row],[Order Date]])</f>
        <v>2026</v>
      </c>
      <c r="D215" s="10" t="str">
        <f>"Q"&amp;ROUNDUP(MONTH(SalesDataTable[[#This Row],[Order Date]])/3,0)</f>
        <v>Q1</v>
      </c>
      <c r="E215" s="10">
        <f>MONTH(SalesDataTable[[#This Row],[Order Date]])</f>
        <v>2</v>
      </c>
      <c r="F215" s="10" t="str">
        <f>TEXT(SalesDataTable[[#This Row],[Order Date]],"mmm")</f>
        <v>Feb</v>
      </c>
      <c r="G215" s="4" t="s">
        <v>0</v>
      </c>
      <c r="H215" s="4" t="s">
        <v>50</v>
      </c>
      <c r="I215" s="4" t="s">
        <v>2</v>
      </c>
      <c r="J215" s="4" t="s">
        <v>16</v>
      </c>
      <c r="K215" s="4" t="s">
        <v>9</v>
      </c>
      <c r="L215" s="4" t="s">
        <v>37</v>
      </c>
      <c r="M215" s="8">
        <v>3</v>
      </c>
      <c r="N215" s="5">
        <v>153.24</v>
      </c>
      <c r="O215" s="6">
        <v>0.15</v>
      </c>
      <c r="P215" s="5">
        <v>77.61</v>
      </c>
      <c r="Q215" s="5">
        <f t="shared" si="9"/>
        <v>390.762</v>
      </c>
      <c r="R215" s="5">
        <f t="shared" si="10"/>
        <v>232.82999999999998</v>
      </c>
      <c r="S215" s="5">
        <f t="shared" si="11"/>
        <v>157.93200000000002</v>
      </c>
      <c r="T215" s="7"/>
    </row>
    <row r="216" spans="1:20" ht="15">
      <c r="A216" s="2">
        <v>2753</v>
      </c>
      <c r="B216" s="3">
        <v>46069</v>
      </c>
      <c r="C216" s="10">
        <f>YEAR(SalesDataTable[[#This Row],[Order Date]])</f>
        <v>2026</v>
      </c>
      <c r="D216" s="10" t="str">
        <f>"Q"&amp;ROUNDUP(MONTH(SalesDataTable[[#This Row],[Order Date]])/3,0)</f>
        <v>Q1</v>
      </c>
      <c r="E216" s="10">
        <f>MONTH(SalesDataTable[[#This Row],[Order Date]])</f>
        <v>2</v>
      </c>
      <c r="F216" s="10" t="str">
        <f>TEXT(SalesDataTable[[#This Row],[Order Date]],"mmm")</f>
        <v>Feb</v>
      </c>
      <c r="G216" s="4" t="s">
        <v>20</v>
      </c>
      <c r="H216" s="4" t="s">
        <v>21</v>
      </c>
      <c r="I216" s="4" t="s">
        <v>28</v>
      </c>
      <c r="J216" s="4" t="s">
        <v>3</v>
      </c>
      <c r="K216" s="4" t="s">
        <v>9</v>
      </c>
      <c r="L216" s="4" t="s">
        <v>17</v>
      </c>
      <c r="M216" s="8">
        <v>1</v>
      </c>
      <c r="N216" s="5">
        <v>140.47</v>
      </c>
      <c r="O216" s="6">
        <v>0</v>
      </c>
      <c r="P216" s="5">
        <v>79.66</v>
      </c>
      <c r="Q216" s="5">
        <f t="shared" si="9"/>
        <v>140.47</v>
      </c>
      <c r="R216" s="5">
        <f t="shared" si="10"/>
        <v>79.66</v>
      </c>
      <c r="S216" s="5">
        <f t="shared" si="11"/>
        <v>60.81</v>
      </c>
      <c r="T216" s="7"/>
    </row>
    <row r="217" spans="1:20" ht="15">
      <c r="A217" s="2">
        <v>3901</v>
      </c>
      <c r="B217" s="3">
        <v>46069</v>
      </c>
      <c r="C217" s="10">
        <f>YEAR(SalesDataTable[[#This Row],[Order Date]])</f>
        <v>2026</v>
      </c>
      <c r="D217" s="10" t="str">
        <f>"Q"&amp;ROUNDUP(MONTH(SalesDataTable[[#This Row],[Order Date]])/3,0)</f>
        <v>Q1</v>
      </c>
      <c r="E217" s="10">
        <f>MONTH(SalesDataTable[[#This Row],[Order Date]])</f>
        <v>2</v>
      </c>
      <c r="F217" s="10" t="str">
        <f>TEXT(SalesDataTable[[#This Row],[Order Date]],"mmm")</f>
        <v>Feb</v>
      </c>
      <c r="G217" s="4" t="s">
        <v>20</v>
      </c>
      <c r="H217" s="4" t="s">
        <v>31</v>
      </c>
      <c r="I217" s="4" t="s">
        <v>19</v>
      </c>
      <c r="J217" s="4" t="s">
        <v>13</v>
      </c>
      <c r="K217" s="4" t="s">
        <v>9</v>
      </c>
      <c r="L217" s="4" t="s">
        <v>46</v>
      </c>
      <c r="M217" s="8">
        <v>4</v>
      </c>
      <c r="N217" s="5">
        <v>70.67</v>
      </c>
      <c r="O217" s="6">
        <v>0.05</v>
      </c>
      <c r="P217" s="5">
        <v>32.96</v>
      </c>
      <c r="Q217" s="5">
        <f t="shared" si="9"/>
        <v>268.54599999999999</v>
      </c>
      <c r="R217" s="5">
        <f t="shared" si="10"/>
        <v>131.84</v>
      </c>
      <c r="S217" s="5">
        <f t="shared" si="11"/>
        <v>136.70599999999999</v>
      </c>
      <c r="T217" s="7"/>
    </row>
    <row r="218" spans="1:20" ht="15">
      <c r="A218" s="2">
        <v>594</v>
      </c>
      <c r="B218" s="3">
        <v>46070</v>
      </c>
      <c r="C218" s="10">
        <f>YEAR(SalesDataTable[[#This Row],[Order Date]])</f>
        <v>2026</v>
      </c>
      <c r="D218" s="10" t="str">
        <f>"Q"&amp;ROUNDUP(MONTH(SalesDataTable[[#This Row],[Order Date]])/3,0)</f>
        <v>Q1</v>
      </c>
      <c r="E218" s="10">
        <f>MONTH(SalesDataTable[[#This Row],[Order Date]])</f>
        <v>2</v>
      </c>
      <c r="F218" s="10" t="str">
        <f>TEXT(SalesDataTable[[#This Row],[Order Date]],"mmm")</f>
        <v>Feb</v>
      </c>
      <c r="G218" s="4" t="s">
        <v>0</v>
      </c>
      <c r="H218" s="4" t="s">
        <v>50</v>
      </c>
      <c r="I218" s="4" t="s">
        <v>19</v>
      </c>
      <c r="J218" s="4" t="s">
        <v>16</v>
      </c>
      <c r="K218" s="4" t="s">
        <v>14</v>
      </c>
      <c r="L218" s="4" t="s">
        <v>44</v>
      </c>
      <c r="M218" s="8">
        <v>3</v>
      </c>
      <c r="N218" s="5">
        <v>134.91</v>
      </c>
      <c r="O218" s="6">
        <v>0</v>
      </c>
      <c r="P218" s="5">
        <v>67.69</v>
      </c>
      <c r="Q218" s="5">
        <f t="shared" si="9"/>
        <v>404.73</v>
      </c>
      <c r="R218" s="5">
        <f t="shared" si="10"/>
        <v>203.07</v>
      </c>
      <c r="S218" s="5">
        <f t="shared" si="11"/>
        <v>201.66000000000003</v>
      </c>
      <c r="T218" s="7"/>
    </row>
    <row r="219" spans="1:20" ht="15">
      <c r="A219" s="2">
        <v>624</v>
      </c>
      <c r="B219" s="3">
        <v>46070</v>
      </c>
      <c r="C219" s="10">
        <f>YEAR(SalesDataTable[[#This Row],[Order Date]])</f>
        <v>2026</v>
      </c>
      <c r="D219" s="10" t="str">
        <f>"Q"&amp;ROUNDUP(MONTH(SalesDataTable[[#This Row],[Order Date]])/3,0)</f>
        <v>Q1</v>
      </c>
      <c r="E219" s="10">
        <f>MONTH(SalesDataTable[[#This Row],[Order Date]])</f>
        <v>2</v>
      </c>
      <c r="F219" s="10" t="str">
        <f>TEXT(SalesDataTable[[#This Row],[Order Date]],"mmm")</f>
        <v>Feb</v>
      </c>
      <c r="G219" s="4" t="s">
        <v>11</v>
      </c>
      <c r="H219" s="4" t="s">
        <v>12</v>
      </c>
      <c r="I219" s="4" t="s">
        <v>2</v>
      </c>
      <c r="J219" s="4" t="s">
        <v>16</v>
      </c>
      <c r="K219" s="4" t="s">
        <v>9</v>
      </c>
      <c r="L219" s="4" t="s">
        <v>46</v>
      </c>
      <c r="M219" s="8">
        <v>1</v>
      </c>
      <c r="N219" s="5">
        <v>70.86</v>
      </c>
      <c r="O219" s="6">
        <v>0.1</v>
      </c>
      <c r="P219" s="5">
        <v>33.299999999999997</v>
      </c>
      <c r="Q219" s="5">
        <f t="shared" si="9"/>
        <v>63.774000000000001</v>
      </c>
      <c r="R219" s="5">
        <f t="shared" si="10"/>
        <v>33.299999999999997</v>
      </c>
      <c r="S219" s="5">
        <f t="shared" si="11"/>
        <v>30.474000000000004</v>
      </c>
      <c r="T219" s="7"/>
    </row>
    <row r="220" spans="1:20" ht="15">
      <c r="A220" s="2">
        <v>1013</v>
      </c>
      <c r="B220" s="3">
        <v>46070</v>
      </c>
      <c r="C220" s="10">
        <f>YEAR(SalesDataTable[[#This Row],[Order Date]])</f>
        <v>2026</v>
      </c>
      <c r="D220" s="10" t="str">
        <f>"Q"&amp;ROUNDUP(MONTH(SalesDataTable[[#This Row],[Order Date]])/3,0)</f>
        <v>Q1</v>
      </c>
      <c r="E220" s="10">
        <f>MONTH(SalesDataTable[[#This Row],[Order Date]])</f>
        <v>2</v>
      </c>
      <c r="F220" s="10" t="str">
        <f>TEXT(SalesDataTable[[#This Row],[Order Date]],"mmm")</f>
        <v>Feb</v>
      </c>
      <c r="G220" s="4" t="s">
        <v>6</v>
      </c>
      <c r="H220" s="4" t="s">
        <v>43</v>
      </c>
      <c r="I220" s="4" t="s">
        <v>19</v>
      </c>
      <c r="J220" s="4" t="s">
        <v>13</v>
      </c>
      <c r="K220" s="4" t="s">
        <v>4</v>
      </c>
      <c r="L220" s="4" t="s">
        <v>30</v>
      </c>
      <c r="M220" s="8">
        <v>1</v>
      </c>
      <c r="N220" s="5">
        <v>104.35</v>
      </c>
      <c r="O220" s="6">
        <v>0</v>
      </c>
      <c r="P220" s="5">
        <v>51.49</v>
      </c>
      <c r="Q220" s="5">
        <f t="shared" si="9"/>
        <v>104.35</v>
      </c>
      <c r="R220" s="5">
        <f t="shared" si="10"/>
        <v>51.49</v>
      </c>
      <c r="S220" s="5">
        <f t="shared" si="11"/>
        <v>52.859999999999992</v>
      </c>
      <c r="T220" s="7"/>
    </row>
    <row r="221" spans="1:20" ht="15">
      <c r="A221" s="2">
        <v>1100</v>
      </c>
      <c r="B221" s="3">
        <v>46070</v>
      </c>
      <c r="C221" s="10">
        <f>YEAR(SalesDataTable[[#This Row],[Order Date]])</f>
        <v>2026</v>
      </c>
      <c r="D221" s="10" t="str">
        <f>"Q"&amp;ROUNDUP(MONTH(SalesDataTable[[#This Row],[Order Date]])/3,0)</f>
        <v>Q1</v>
      </c>
      <c r="E221" s="10">
        <f>MONTH(SalesDataTable[[#This Row],[Order Date]])</f>
        <v>2</v>
      </c>
      <c r="F221" s="10" t="str">
        <f>TEXT(SalesDataTable[[#This Row],[Order Date]],"mmm")</f>
        <v>Feb</v>
      </c>
      <c r="G221" s="4" t="s">
        <v>20</v>
      </c>
      <c r="H221" s="4" t="s">
        <v>33</v>
      </c>
      <c r="I221" s="4" t="s">
        <v>2</v>
      </c>
      <c r="J221" s="4" t="s">
        <v>3</v>
      </c>
      <c r="K221" s="4" t="s">
        <v>34</v>
      </c>
      <c r="L221" s="4" t="s">
        <v>38</v>
      </c>
      <c r="M221" s="8">
        <v>2</v>
      </c>
      <c r="N221" s="5">
        <v>120.48</v>
      </c>
      <c r="O221" s="6">
        <v>0</v>
      </c>
      <c r="P221" s="5">
        <v>70.680000000000007</v>
      </c>
      <c r="Q221" s="5">
        <f t="shared" si="9"/>
        <v>240.96</v>
      </c>
      <c r="R221" s="5">
        <f t="shared" si="10"/>
        <v>141.36000000000001</v>
      </c>
      <c r="S221" s="5">
        <f t="shared" si="11"/>
        <v>99.6</v>
      </c>
      <c r="T221" s="7"/>
    </row>
    <row r="222" spans="1:20" ht="15">
      <c r="A222" s="2">
        <v>2353</v>
      </c>
      <c r="B222" s="3">
        <v>46070</v>
      </c>
      <c r="C222" s="10">
        <f>YEAR(SalesDataTable[[#This Row],[Order Date]])</f>
        <v>2026</v>
      </c>
      <c r="D222" s="10" t="str">
        <f>"Q"&amp;ROUNDUP(MONTH(SalesDataTable[[#This Row],[Order Date]])/3,0)</f>
        <v>Q1</v>
      </c>
      <c r="E222" s="10">
        <f>MONTH(SalesDataTable[[#This Row],[Order Date]])</f>
        <v>2</v>
      </c>
      <c r="F222" s="10" t="str">
        <f>TEXT(SalesDataTable[[#This Row],[Order Date]],"mmm")</f>
        <v>Feb</v>
      </c>
      <c r="G222" s="4" t="s">
        <v>6</v>
      </c>
      <c r="H222" s="4" t="s">
        <v>43</v>
      </c>
      <c r="I222" s="4" t="s">
        <v>2</v>
      </c>
      <c r="J222" s="4" t="s">
        <v>3</v>
      </c>
      <c r="K222" s="4" t="s">
        <v>23</v>
      </c>
      <c r="L222" s="4" t="s">
        <v>24</v>
      </c>
      <c r="M222" s="8">
        <v>1</v>
      </c>
      <c r="N222" s="5">
        <v>339.52</v>
      </c>
      <c r="O222" s="6">
        <v>0.1</v>
      </c>
      <c r="P222" s="5">
        <v>191.19</v>
      </c>
      <c r="Q222" s="5">
        <f t="shared" si="9"/>
        <v>305.56799999999998</v>
      </c>
      <c r="R222" s="5">
        <f t="shared" si="10"/>
        <v>191.19</v>
      </c>
      <c r="S222" s="5">
        <f t="shared" si="11"/>
        <v>114.37799999999999</v>
      </c>
      <c r="T222" s="7"/>
    </row>
    <row r="223" spans="1:20" ht="15">
      <c r="A223" s="2">
        <v>3020</v>
      </c>
      <c r="B223" s="3">
        <v>46070</v>
      </c>
      <c r="C223" s="10">
        <f>YEAR(SalesDataTable[[#This Row],[Order Date]])</f>
        <v>2026</v>
      </c>
      <c r="D223" s="10" t="str">
        <f>"Q"&amp;ROUNDUP(MONTH(SalesDataTable[[#This Row],[Order Date]])/3,0)</f>
        <v>Q1</v>
      </c>
      <c r="E223" s="10">
        <f>MONTH(SalesDataTable[[#This Row],[Order Date]])</f>
        <v>2</v>
      </c>
      <c r="F223" s="10" t="str">
        <f>TEXT(SalesDataTable[[#This Row],[Order Date]],"mmm")</f>
        <v>Feb</v>
      </c>
      <c r="G223" s="4" t="s">
        <v>6</v>
      </c>
      <c r="H223" s="4" t="s">
        <v>49</v>
      </c>
      <c r="I223" s="4" t="s">
        <v>8</v>
      </c>
      <c r="J223" s="4" t="s">
        <v>16</v>
      </c>
      <c r="K223" s="4" t="s">
        <v>9</v>
      </c>
      <c r="L223" s="4" t="s">
        <v>37</v>
      </c>
      <c r="M223" s="8">
        <v>5</v>
      </c>
      <c r="N223" s="5">
        <v>154.72999999999999</v>
      </c>
      <c r="O223" s="6">
        <v>0.1</v>
      </c>
      <c r="P223" s="5">
        <v>77.42</v>
      </c>
      <c r="Q223" s="5">
        <f t="shared" si="9"/>
        <v>696.28499999999997</v>
      </c>
      <c r="R223" s="5">
        <f t="shared" si="10"/>
        <v>387.1</v>
      </c>
      <c r="S223" s="5">
        <f t="shared" si="11"/>
        <v>309.18499999999995</v>
      </c>
      <c r="T223" s="7"/>
    </row>
    <row r="224" spans="1:20" ht="15">
      <c r="A224" s="2">
        <v>3227</v>
      </c>
      <c r="B224" s="3">
        <v>46070</v>
      </c>
      <c r="C224" s="10">
        <f>YEAR(SalesDataTable[[#This Row],[Order Date]])</f>
        <v>2026</v>
      </c>
      <c r="D224" s="10" t="str">
        <f>"Q"&amp;ROUNDUP(MONTH(SalesDataTable[[#This Row],[Order Date]])/3,0)</f>
        <v>Q1</v>
      </c>
      <c r="E224" s="10">
        <f>MONTH(SalesDataTable[[#This Row],[Order Date]])</f>
        <v>2</v>
      </c>
      <c r="F224" s="10" t="str">
        <f>TEXT(SalesDataTable[[#This Row],[Order Date]],"mmm")</f>
        <v>Feb</v>
      </c>
      <c r="G224" s="4" t="s">
        <v>11</v>
      </c>
      <c r="H224" s="4" t="s">
        <v>25</v>
      </c>
      <c r="I224" s="4" t="s">
        <v>19</v>
      </c>
      <c r="J224" s="4" t="s">
        <v>16</v>
      </c>
      <c r="K224" s="4" t="s">
        <v>9</v>
      </c>
      <c r="L224" s="4" t="s">
        <v>10</v>
      </c>
      <c r="M224" s="8">
        <v>4</v>
      </c>
      <c r="N224" s="5">
        <v>93.98</v>
      </c>
      <c r="O224" s="6">
        <v>0.05</v>
      </c>
      <c r="P224" s="5">
        <v>44.6</v>
      </c>
      <c r="Q224" s="5">
        <f t="shared" si="9"/>
        <v>357.12400000000002</v>
      </c>
      <c r="R224" s="5">
        <f t="shared" si="10"/>
        <v>178.4</v>
      </c>
      <c r="S224" s="5">
        <f t="shared" si="11"/>
        <v>178.72400000000002</v>
      </c>
      <c r="T224" s="7"/>
    </row>
    <row r="225" spans="1:20" ht="15">
      <c r="A225" s="2">
        <v>3530</v>
      </c>
      <c r="B225" s="3">
        <v>46070</v>
      </c>
      <c r="C225" s="10">
        <f>YEAR(SalesDataTable[[#This Row],[Order Date]])</f>
        <v>2026</v>
      </c>
      <c r="D225" s="10" t="str">
        <f>"Q"&amp;ROUNDUP(MONTH(SalesDataTable[[#This Row],[Order Date]])/3,0)</f>
        <v>Q1</v>
      </c>
      <c r="E225" s="10">
        <f>MONTH(SalesDataTable[[#This Row],[Order Date]])</f>
        <v>2</v>
      </c>
      <c r="F225" s="10" t="str">
        <f>TEXT(SalesDataTable[[#This Row],[Order Date]],"mmm")</f>
        <v>Feb</v>
      </c>
      <c r="G225" s="4" t="s">
        <v>0</v>
      </c>
      <c r="H225" s="4" t="s">
        <v>1</v>
      </c>
      <c r="I225" s="4" t="s">
        <v>2</v>
      </c>
      <c r="J225" s="4" t="s">
        <v>13</v>
      </c>
      <c r="K225" s="4" t="s">
        <v>23</v>
      </c>
      <c r="L225" s="4" t="s">
        <v>24</v>
      </c>
      <c r="M225" s="8">
        <v>2</v>
      </c>
      <c r="N225" s="5">
        <v>336.83</v>
      </c>
      <c r="O225" s="6">
        <v>0</v>
      </c>
      <c r="P225" s="5">
        <v>194.42</v>
      </c>
      <c r="Q225" s="5">
        <f t="shared" si="9"/>
        <v>673.66</v>
      </c>
      <c r="R225" s="5">
        <f t="shared" si="10"/>
        <v>388.84</v>
      </c>
      <c r="S225" s="5">
        <f t="shared" si="11"/>
        <v>284.82</v>
      </c>
      <c r="T225" s="7"/>
    </row>
    <row r="226" spans="1:20" ht="15">
      <c r="A226" s="2">
        <v>6</v>
      </c>
      <c r="B226" s="3">
        <v>46071</v>
      </c>
      <c r="C226" s="10">
        <f>YEAR(SalesDataTable[[#This Row],[Order Date]])</f>
        <v>2026</v>
      </c>
      <c r="D226" s="10" t="str">
        <f>"Q"&amp;ROUNDUP(MONTH(SalesDataTable[[#This Row],[Order Date]])/3,0)</f>
        <v>Q1</v>
      </c>
      <c r="E226" s="10">
        <f>MONTH(SalesDataTable[[#This Row],[Order Date]])</f>
        <v>2</v>
      </c>
      <c r="F226" s="10" t="str">
        <f>TEXT(SalesDataTable[[#This Row],[Order Date]],"mmm")</f>
        <v>Feb</v>
      </c>
      <c r="G226" s="4" t="s">
        <v>20</v>
      </c>
      <c r="H226" s="4" t="s">
        <v>33</v>
      </c>
      <c r="I226" s="4" t="s">
        <v>19</v>
      </c>
      <c r="J226" s="4" t="s">
        <v>3</v>
      </c>
      <c r="K226" s="4" t="s">
        <v>23</v>
      </c>
      <c r="L226" s="4" t="s">
        <v>24</v>
      </c>
      <c r="M226" s="8">
        <v>1</v>
      </c>
      <c r="N226" s="5">
        <v>338.93</v>
      </c>
      <c r="O226" s="6">
        <v>0</v>
      </c>
      <c r="P226" s="5">
        <v>197.92</v>
      </c>
      <c r="Q226" s="5">
        <f t="shared" si="9"/>
        <v>338.93</v>
      </c>
      <c r="R226" s="5">
        <f t="shared" si="10"/>
        <v>197.92</v>
      </c>
      <c r="S226" s="5">
        <f t="shared" si="11"/>
        <v>141.01000000000002</v>
      </c>
      <c r="T226" s="7"/>
    </row>
    <row r="227" spans="1:20" ht="15">
      <c r="A227" s="2">
        <v>2038</v>
      </c>
      <c r="B227" s="3">
        <v>46071</v>
      </c>
      <c r="C227" s="10">
        <f>YEAR(SalesDataTable[[#This Row],[Order Date]])</f>
        <v>2026</v>
      </c>
      <c r="D227" s="10" t="str">
        <f>"Q"&amp;ROUNDUP(MONTH(SalesDataTable[[#This Row],[Order Date]])/3,0)</f>
        <v>Q1</v>
      </c>
      <c r="E227" s="10">
        <f>MONTH(SalesDataTable[[#This Row],[Order Date]])</f>
        <v>2</v>
      </c>
      <c r="F227" s="10" t="str">
        <f>TEXT(SalesDataTable[[#This Row],[Order Date]],"mmm")</f>
        <v>Feb</v>
      </c>
      <c r="G227" s="4" t="s">
        <v>0</v>
      </c>
      <c r="H227" s="4" t="s">
        <v>36</v>
      </c>
      <c r="I227" s="4" t="s">
        <v>2</v>
      </c>
      <c r="J227" s="4" t="s">
        <v>13</v>
      </c>
      <c r="K227" s="4" t="s">
        <v>23</v>
      </c>
      <c r="L227" s="4" t="s">
        <v>51</v>
      </c>
      <c r="M227" s="8">
        <v>5</v>
      </c>
      <c r="N227" s="5">
        <v>122.72</v>
      </c>
      <c r="O227" s="6">
        <v>0</v>
      </c>
      <c r="P227" s="5">
        <v>62.41</v>
      </c>
      <c r="Q227" s="5">
        <f t="shared" si="9"/>
        <v>613.6</v>
      </c>
      <c r="R227" s="5">
        <f t="shared" si="10"/>
        <v>312.04999999999995</v>
      </c>
      <c r="S227" s="5">
        <f t="shared" si="11"/>
        <v>301.55000000000007</v>
      </c>
      <c r="T227" s="7"/>
    </row>
    <row r="228" spans="1:20" ht="15">
      <c r="A228" s="2">
        <v>4104</v>
      </c>
      <c r="B228" s="3">
        <v>46071</v>
      </c>
      <c r="C228" s="10">
        <f>YEAR(SalesDataTable[[#This Row],[Order Date]])</f>
        <v>2026</v>
      </c>
      <c r="D228" s="10" t="str">
        <f>"Q"&amp;ROUNDUP(MONTH(SalesDataTable[[#This Row],[Order Date]])/3,0)</f>
        <v>Q1</v>
      </c>
      <c r="E228" s="10">
        <f>MONTH(SalesDataTable[[#This Row],[Order Date]])</f>
        <v>2</v>
      </c>
      <c r="F228" s="10" t="str">
        <f>TEXT(SalesDataTable[[#This Row],[Order Date]],"mmm")</f>
        <v>Feb</v>
      </c>
      <c r="G228" s="4" t="s">
        <v>20</v>
      </c>
      <c r="H228" s="4" t="s">
        <v>21</v>
      </c>
      <c r="I228" s="4" t="s">
        <v>2</v>
      </c>
      <c r="J228" s="4" t="s">
        <v>13</v>
      </c>
      <c r="K228" s="4" t="s">
        <v>14</v>
      </c>
      <c r="L228" s="4" t="s">
        <v>44</v>
      </c>
      <c r="M228" s="8">
        <v>4</v>
      </c>
      <c r="N228" s="5">
        <v>135.63</v>
      </c>
      <c r="O228" s="6">
        <v>0.05</v>
      </c>
      <c r="P228" s="5">
        <v>65.900000000000006</v>
      </c>
      <c r="Q228" s="5">
        <f t="shared" si="9"/>
        <v>515.39400000000001</v>
      </c>
      <c r="R228" s="5">
        <f t="shared" si="10"/>
        <v>263.60000000000002</v>
      </c>
      <c r="S228" s="5">
        <f t="shared" si="11"/>
        <v>251.79399999999998</v>
      </c>
      <c r="T228" s="7"/>
    </row>
    <row r="229" spans="1:20" ht="15">
      <c r="A229" s="2">
        <v>1072</v>
      </c>
      <c r="B229" s="3">
        <v>46072</v>
      </c>
      <c r="C229" s="10">
        <f>YEAR(SalesDataTable[[#This Row],[Order Date]])</f>
        <v>2026</v>
      </c>
      <c r="D229" s="10" t="str">
        <f>"Q"&amp;ROUNDUP(MONTH(SalesDataTable[[#This Row],[Order Date]])/3,0)</f>
        <v>Q1</v>
      </c>
      <c r="E229" s="10">
        <f>MONTH(SalesDataTable[[#This Row],[Order Date]])</f>
        <v>2</v>
      </c>
      <c r="F229" s="10" t="str">
        <f>TEXT(SalesDataTable[[#This Row],[Order Date]],"mmm")</f>
        <v>Feb</v>
      </c>
      <c r="G229" s="4" t="s">
        <v>11</v>
      </c>
      <c r="H229" s="4" t="s">
        <v>52</v>
      </c>
      <c r="I229" s="4" t="s">
        <v>2</v>
      </c>
      <c r="J229" s="4" t="s">
        <v>3</v>
      </c>
      <c r="K229" s="4" t="s">
        <v>23</v>
      </c>
      <c r="L229" s="4" t="s">
        <v>40</v>
      </c>
      <c r="M229" s="8">
        <v>2</v>
      </c>
      <c r="N229" s="5">
        <v>81.34</v>
      </c>
      <c r="O229" s="6">
        <v>0.05</v>
      </c>
      <c r="P229" s="5">
        <v>40.64</v>
      </c>
      <c r="Q229" s="5">
        <f t="shared" si="9"/>
        <v>154.54599999999999</v>
      </c>
      <c r="R229" s="5">
        <f t="shared" si="10"/>
        <v>81.28</v>
      </c>
      <c r="S229" s="5">
        <f t="shared" si="11"/>
        <v>73.265999999999991</v>
      </c>
      <c r="T229" s="7"/>
    </row>
    <row r="230" spans="1:20" ht="15">
      <c r="A230" s="2">
        <v>2435</v>
      </c>
      <c r="B230" s="3">
        <v>46072</v>
      </c>
      <c r="C230" s="10">
        <f>YEAR(SalesDataTable[[#This Row],[Order Date]])</f>
        <v>2026</v>
      </c>
      <c r="D230" s="10" t="str">
        <f>"Q"&amp;ROUNDUP(MONTH(SalesDataTable[[#This Row],[Order Date]])/3,0)</f>
        <v>Q1</v>
      </c>
      <c r="E230" s="10">
        <f>MONTH(SalesDataTable[[#This Row],[Order Date]])</f>
        <v>2</v>
      </c>
      <c r="F230" s="10" t="str">
        <f>TEXT(SalesDataTable[[#This Row],[Order Date]],"mmm")</f>
        <v>Feb</v>
      </c>
      <c r="G230" s="4" t="s">
        <v>11</v>
      </c>
      <c r="H230" s="4" t="s">
        <v>18</v>
      </c>
      <c r="I230" s="4" t="s">
        <v>2</v>
      </c>
      <c r="J230" s="4" t="s">
        <v>13</v>
      </c>
      <c r="K230" s="4" t="s">
        <v>4</v>
      </c>
      <c r="L230" s="4" t="s">
        <v>26</v>
      </c>
      <c r="M230" s="8">
        <v>1</v>
      </c>
      <c r="N230" s="5">
        <v>41.01</v>
      </c>
      <c r="O230" s="6">
        <v>0.05</v>
      </c>
      <c r="P230" s="5">
        <v>16.489999999999998</v>
      </c>
      <c r="Q230" s="5">
        <f t="shared" si="9"/>
        <v>38.959499999999998</v>
      </c>
      <c r="R230" s="5">
        <f t="shared" si="10"/>
        <v>16.489999999999998</v>
      </c>
      <c r="S230" s="5">
        <f t="shared" si="11"/>
        <v>22.4695</v>
      </c>
      <c r="T230" s="7"/>
    </row>
    <row r="231" spans="1:20" ht="15">
      <c r="A231" s="2">
        <v>4476</v>
      </c>
      <c r="B231" s="3">
        <v>46072</v>
      </c>
      <c r="C231" s="10">
        <f>YEAR(SalesDataTable[[#This Row],[Order Date]])</f>
        <v>2026</v>
      </c>
      <c r="D231" s="10" t="str">
        <f>"Q"&amp;ROUNDUP(MONTH(SalesDataTable[[#This Row],[Order Date]])/3,0)</f>
        <v>Q1</v>
      </c>
      <c r="E231" s="10">
        <f>MONTH(SalesDataTable[[#This Row],[Order Date]])</f>
        <v>2</v>
      </c>
      <c r="F231" s="10" t="str">
        <f>TEXT(SalesDataTable[[#This Row],[Order Date]],"mmm")</f>
        <v>Feb</v>
      </c>
      <c r="G231" s="4" t="s">
        <v>6</v>
      </c>
      <c r="H231" s="4" t="s">
        <v>41</v>
      </c>
      <c r="I231" s="4" t="s">
        <v>28</v>
      </c>
      <c r="J231" s="4" t="s">
        <v>16</v>
      </c>
      <c r="K231" s="4" t="s">
        <v>9</v>
      </c>
      <c r="L231" s="4" t="s">
        <v>37</v>
      </c>
      <c r="M231" s="8">
        <v>2</v>
      </c>
      <c r="N231" s="5">
        <v>153.03</v>
      </c>
      <c r="O231" s="6">
        <v>0</v>
      </c>
      <c r="P231" s="5">
        <v>81.02</v>
      </c>
      <c r="Q231" s="5">
        <f t="shared" si="9"/>
        <v>306.06</v>
      </c>
      <c r="R231" s="5">
        <f t="shared" si="10"/>
        <v>162.04</v>
      </c>
      <c r="S231" s="5">
        <f t="shared" si="11"/>
        <v>144.02000000000001</v>
      </c>
      <c r="T231" s="7"/>
    </row>
    <row r="232" spans="1:20" ht="15">
      <c r="A232" s="2">
        <v>174</v>
      </c>
      <c r="B232" s="3">
        <v>46073</v>
      </c>
      <c r="C232" s="10">
        <f>YEAR(SalesDataTable[[#This Row],[Order Date]])</f>
        <v>2026</v>
      </c>
      <c r="D232" s="10" t="str">
        <f>"Q"&amp;ROUNDUP(MONTH(SalesDataTable[[#This Row],[Order Date]])/3,0)</f>
        <v>Q1</v>
      </c>
      <c r="E232" s="10">
        <f>MONTH(SalesDataTable[[#This Row],[Order Date]])</f>
        <v>2</v>
      </c>
      <c r="F232" s="10" t="str">
        <f>TEXT(SalesDataTable[[#This Row],[Order Date]],"mmm")</f>
        <v>Feb</v>
      </c>
      <c r="G232" s="4" t="s">
        <v>6</v>
      </c>
      <c r="H232" s="4" t="s">
        <v>41</v>
      </c>
      <c r="I232" s="4" t="s">
        <v>2</v>
      </c>
      <c r="J232" s="4" t="s">
        <v>13</v>
      </c>
      <c r="K232" s="4" t="s">
        <v>34</v>
      </c>
      <c r="L232" s="4" t="s">
        <v>38</v>
      </c>
      <c r="M232" s="8">
        <v>2</v>
      </c>
      <c r="N232" s="5">
        <v>124.92</v>
      </c>
      <c r="O232" s="6">
        <v>0</v>
      </c>
      <c r="P232" s="5">
        <v>69.98</v>
      </c>
      <c r="Q232" s="5">
        <f t="shared" si="9"/>
        <v>249.84</v>
      </c>
      <c r="R232" s="5">
        <f t="shared" si="10"/>
        <v>139.96</v>
      </c>
      <c r="S232" s="5">
        <f t="shared" si="11"/>
        <v>109.88</v>
      </c>
      <c r="T232" s="7"/>
    </row>
    <row r="233" spans="1:20" ht="15">
      <c r="A233" s="2">
        <v>304</v>
      </c>
      <c r="B233" s="3">
        <v>46073</v>
      </c>
      <c r="C233" s="10">
        <f>YEAR(SalesDataTable[[#This Row],[Order Date]])</f>
        <v>2026</v>
      </c>
      <c r="D233" s="10" t="str">
        <f>"Q"&amp;ROUNDUP(MONTH(SalesDataTable[[#This Row],[Order Date]])/3,0)</f>
        <v>Q1</v>
      </c>
      <c r="E233" s="10">
        <f>MONTH(SalesDataTable[[#This Row],[Order Date]])</f>
        <v>2</v>
      </c>
      <c r="F233" s="10" t="str">
        <f>TEXT(SalesDataTable[[#This Row],[Order Date]],"mmm")</f>
        <v>Feb</v>
      </c>
      <c r="G233" s="4" t="s">
        <v>6</v>
      </c>
      <c r="H233" s="4" t="s">
        <v>43</v>
      </c>
      <c r="I233" s="4" t="s">
        <v>2</v>
      </c>
      <c r="J233" s="4" t="s">
        <v>16</v>
      </c>
      <c r="K233" s="4" t="s">
        <v>14</v>
      </c>
      <c r="L233" s="4" t="s">
        <v>44</v>
      </c>
      <c r="M233" s="8">
        <v>2</v>
      </c>
      <c r="N233" s="5">
        <v>136.55000000000001</v>
      </c>
      <c r="O233" s="6">
        <v>0</v>
      </c>
      <c r="P233" s="5">
        <v>68.84</v>
      </c>
      <c r="Q233" s="5">
        <f t="shared" si="9"/>
        <v>273.10000000000002</v>
      </c>
      <c r="R233" s="5">
        <f t="shared" si="10"/>
        <v>137.68</v>
      </c>
      <c r="S233" s="5">
        <f t="shared" si="11"/>
        <v>135.42000000000002</v>
      </c>
      <c r="T233" s="7"/>
    </row>
    <row r="234" spans="1:20" ht="15">
      <c r="A234" s="2">
        <v>404</v>
      </c>
      <c r="B234" s="3">
        <v>46073</v>
      </c>
      <c r="C234" s="10">
        <f>YEAR(SalesDataTable[[#This Row],[Order Date]])</f>
        <v>2026</v>
      </c>
      <c r="D234" s="10" t="str">
        <f>"Q"&amp;ROUNDUP(MONTH(SalesDataTable[[#This Row],[Order Date]])/3,0)</f>
        <v>Q1</v>
      </c>
      <c r="E234" s="10">
        <f>MONTH(SalesDataTable[[#This Row],[Order Date]])</f>
        <v>2</v>
      </c>
      <c r="F234" s="10" t="str">
        <f>TEXT(SalesDataTable[[#This Row],[Order Date]],"mmm")</f>
        <v>Feb</v>
      </c>
      <c r="G234" s="4" t="s">
        <v>11</v>
      </c>
      <c r="H234" s="4" t="s">
        <v>25</v>
      </c>
      <c r="I234" s="4" t="s">
        <v>8</v>
      </c>
      <c r="J234" s="4" t="s">
        <v>16</v>
      </c>
      <c r="K234" s="4" t="s">
        <v>23</v>
      </c>
      <c r="L234" s="4" t="s">
        <v>51</v>
      </c>
      <c r="M234" s="8">
        <v>15</v>
      </c>
      <c r="N234" s="5">
        <v>121.98</v>
      </c>
      <c r="O234" s="6">
        <v>0.1</v>
      </c>
      <c r="P234" s="5">
        <v>59.86</v>
      </c>
      <c r="Q234" s="5">
        <f t="shared" si="9"/>
        <v>1646.73</v>
      </c>
      <c r="R234" s="5">
        <f t="shared" si="10"/>
        <v>897.9</v>
      </c>
      <c r="S234" s="5">
        <f t="shared" si="11"/>
        <v>748.83</v>
      </c>
      <c r="T234" s="7"/>
    </row>
    <row r="235" spans="1:20" ht="15">
      <c r="A235" s="2">
        <v>675</v>
      </c>
      <c r="B235" s="3">
        <v>46073</v>
      </c>
      <c r="C235" s="10">
        <f>YEAR(SalesDataTable[[#This Row],[Order Date]])</f>
        <v>2026</v>
      </c>
      <c r="D235" s="10" t="str">
        <f>"Q"&amp;ROUNDUP(MONTH(SalesDataTable[[#This Row],[Order Date]])/3,0)</f>
        <v>Q1</v>
      </c>
      <c r="E235" s="10">
        <f>MONTH(SalesDataTable[[#This Row],[Order Date]])</f>
        <v>2</v>
      </c>
      <c r="F235" s="10" t="str">
        <f>TEXT(SalesDataTable[[#This Row],[Order Date]],"mmm")</f>
        <v>Feb</v>
      </c>
      <c r="G235" s="4" t="s">
        <v>6</v>
      </c>
      <c r="H235" s="4" t="s">
        <v>43</v>
      </c>
      <c r="I235" s="4" t="s">
        <v>2</v>
      </c>
      <c r="J235" s="4" t="s">
        <v>13</v>
      </c>
      <c r="K235" s="4" t="s">
        <v>14</v>
      </c>
      <c r="L235" s="4" t="s">
        <v>32</v>
      </c>
      <c r="M235" s="8">
        <v>1</v>
      </c>
      <c r="N235" s="5">
        <v>45.54</v>
      </c>
      <c r="O235" s="6">
        <v>0</v>
      </c>
      <c r="P235" s="5">
        <v>18.29</v>
      </c>
      <c r="Q235" s="5">
        <f t="shared" si="9"/>
        <v>45.54</v>
      </c>
      <c r="R235" s="5">
        <f t="shared" si="10"/>
        <v>18.29</v>
      </c>
      <c r="S235" s="5">
        <f t="shared" si="11"/>
        <v>27.25</v>
      </c>
      <c r="T235" s="7"/>
    </row>
    <row r="236" spans="1:20" ht="15">
      <c r="A236" s="2">
        <v>940</v>
      </c>
      <c r="B236" s="3">
        <v>46073</v>
      </c>
      <c r="C236" s="10">
        <f>YEAR(SalesDataTable[[#This Row],[Order Date]])</f>
        <v>2026</v>
      </c>
      <c r="D236" s="10" t="str">
        <f>"Q"&amp;ROUNDUP(MONTH(SalesDataTable[[#This Row],[Order Date]])/3,0)</f>
        <v>Q1</v>
      </c>
      <c r="E236" s="10">
        <f>MONTH(SalesDataTable[[#This Row],[Order Date]])</f>
        <v>2</v>
      </c>
      <c r="F236" s="10" t="str">
        <f>TEXT(SalesDataTable[[#This Row],[Order Date]],"mmm")</f>
        <v>Feb</v>
      </c>
      <c r="G236" s="4" t="s">
        <v>11</v>
      </c>
      <c r="H236" s="4" t="s">
        <v>18</v>
      </c>
      <c r="I236" s="4" t="s">
        <v>28</v>
      </c>
      <c r="J236" s="4" t="s">
        <v>3</v>
      </c>
      <c r="K236" s="4" t="s">
        <v>34</v>
      </c>
      <c r="L236" s="4" t="s">
        <v>45</v>
      </c>
      <c r="M236" s="8">
        <v>1</v>
      </c>
      <c r="N236" s="5">
        <v>51.73</v>
      </c>
      <c r="O236" s="6">
        <v>0</v>
      </c>
      <c r="P236" s="5">
        <v>21.83</v>
      </c>
      <c r="Q236" s="5">
        <f t="shared" si="9"/>
        <v>51.73</v>
      </c>
      <c r="R236" s="5">
        <f t="shared" si="10"/>
        <v>21.83</v>
      </c>
      <c r="S236" s="5">
        <f t="shared" si="11"/>
        <v>29.9</v>
      </c>
      <c r="T236" s="7"/>
    </row>
    <row r="237" spans="1:20" ht="15">
      <c r="A237" s="2">
        <v>2375</v>
      </c>
      <c r="B237" s="3">
        <v>46073</v>
      </c>
      <c r="C237" s="10">
        <f>YEAR(SalesDataTable[[#This Row],[Order Date]])</f>
        <v>2026</v>
      </c>
      <c r="D237" s="10" t="str">
        <f>"Q"&amp;ROUNDUP(MONTH(SalesDataTable[[#This Row],[Order Date]])/3,0)</f>
        <v>Q1</v>
      </c>
      <c r="E237" s="10">
        <f>MONTH(SalesDataTable[[#This Row],[Order Date]])</f>
        <v>2</v>
      </c>
      <c r="F237" s="10" t="str">
        <f>TEXT(SalesDataTable[[#This Row],[Order Date]],"mmm")</f>
        <v>Feb</v>
      </c>
      <c r="G237" s="4" t="s">
        <v>6</v>
      </c>
      <c r="H237" s="4" t="s">
        <v>43</v>
      </c>
      <c r="I237" s="4" t="s">
        <v>28</v>
      </c>
      <c r="J237" s="4" t="s">
        <v>3</v>
      </c>
      <c r="K237" s="4" t="s">
        <v>23</v>
      </c>
      <c r="L237" s="4" t="s">
        <v>40</v>
      </c>
      <c r="M237" s="8">
        <v>2</v>
      </c>
      <c r="N237" s="5">
        <v>80.510000000000005</v>
      </c>
      <c r="O237" s="6">
        <v>0.05</v>
      </c>
      <c r="P237" s="5">
        <v>38.630000000000003</v>
      </c>
      <c r="Q237" s="5">
        <f t="shared" si="9"/>
        <v>152.96899999999999</v>
      </c>
      <c r="R237" s="5">
        <f t="shared" si="10"/>
        <v>77.260000000000005</v>
      </c>
      <c r="S237" s="5">
        <f t="shared" si="11"/>
        <v>75.708999999999989</v>
      </c>
      <c r="T237" s="7"/>
    </row>
    <row r="238" spans="1:20" ht="15">
      <c r="A238" s="2">
        <v>4184</v>
      </c>
      <c r="B238" s="3">
        <v>46073</v>
      </c>
      <c r="C238" s="10">
        <f>YEAR(SalesDataTable[[#This Row],[Order Date]])</f>
        <v>2026</v>
      </c>
      <c r="D238" s="10" t="str">
        <f>"Q"&amp;ROUNDUP(MONTH(SalesDataTable[[#This Row],[Order Date]])/3,0)</f>
        <v>Q1</v>
      </c>
      <c r="E238" s="10">
        <f>MONTH(SalesDataTable[[#This Row],[Order Date]])</f>
        <v>2</v>
      </c>
      <c r="F238" s="10" t="str">
        <f>TEXT(SalesDataTable[[#This Row],[Order Date]],"mmm")</f>
        <v>Feb</v>
      </c>
      <c r="G238" s="4" t="s">
        <v>20</v>
      </c>
      <c r="H238" s="4" t="s">
        <v>31</v>
      </c>
      <c r="I238" s="4" t="s">
        <v>2</v>
      </c>
      <c r="J238" s="4" t="s">
        <v>13</v>
      </c>
      <c r="K238" s="4" t="s">
        <v>34</v>
      </c>
      <c r="L238" s="4" t="s">
        <v>42</v>
      </c>
      <c r="M238" s="8">
        <v>1</v>
      </c>
      <c r="N238" s="5">
        <v>36.31</v>
      </c>
      <c r="O238" s="6">
        <v>0</v>
      </c>
      <c r="P238" s="5">
        <v>14</v>
      </c>
      <c r="Q238" s="5">
        <f t="shared" si="9"/>
        <v>36.31</v>
      </c>
      <c r="R238" s="5">
        <f t="shared" si="10"/>
        <v>14</v>
      </c>
      <c r="S238" s="5">
        <f t="shared" si="11"/>
        <v>22.310000000000002</v>
      </c>
      <c r="T238" s="7"/>
    </row>
    <row r="239" spans="1:20" ht="15">
      <c r="A239" s="2">
        <v>4390</v>
      </c>
      <c r="B239" s="3">
        <v>46073</v>
      </c>
      <c r="C239" s="10">
        <f>YEAR(SalesDataTable[[#This Row],[Order Date]])</f>
        <v>2026</v>
      </c>
      <c r="D239" s="10" t="str">
        <f>"Q"&amp;ROUNDUP(MONTH(SalesDataTable[[#This Row],[Order Date]])/3,0)</f>
        <v>Q1</v>
      </c>
      <c r="E239" s="10">
        <f>MONTH(SalesDataTable[[#This Row],[Order Date]])</f>
        <v>2</v>
      </c>
      <c r="F239" s="10" t="str">
        <f>TEXT(SalesDataTable[[#This Row],[Order Date]],"mmm")</f>
        <v>Feb</v>
      </c>
      <c r="G239" s="4" t="s">
        <v>11</v>
      </c>
      <c r="H239" s="4" t="s">
        <v>52</v>
      </c>
      <c r="I239" s="4" t="s">
        <v>2</v>
      </c>
      <c r="J239" s="4" t="s">
        <v>3</v>
      </c>
      <c r="K239" s="4" t="s">
        <v>4</v>
      </c>
      <c r="L239" s="4" t="s">
        <v>5</v>
      </c>
      <c r="M239" s="8">
        <v>1</v>
      </c>
      <c r="N239" s="5">
        <v>82.86</v>
      </c>
      <c r="O239" s="6">
        <v>0.05</v>
      </c>
      <c r="P239" s="5">
        <v>42.3</v>
      </c>
      <c r="Q239" s="5">
        <f t="shared" si="9"/>
        <v>78.716999999999999</v>
      </c>
      <c r="R239" s="5">
        <f t="shared" si="10"/>
        <v>42.3</v>
      </c>
      <c r="S239" s="5">
        <f t="shared" si="11"/>
        <v>36.417000000000002</v>
      </c>
      <c r="T239" s="7"/>
    </row>
    <row r="240" spans="1:20" ht="15">
      <c r="A240" s="2">
        <v>1475</v>
      </c>
      <c r="B240" s="3">
        <v>46074</v>
      </c>
      <c r="C240" s="10">
        <f>YEAR(SalesDataTable[[#This Row],[Order Date]])</f>
        <v>2026</v>
      </c>
      <c r="D240" s="10" t="str">
        <f>"Q"&amp;ROUNDUP(MONTH(SalesDataTable[[#This Row],[Order Date]])/3,0)</f>
        <v>Q1</v>
      </c>
      <c r="E240" s="10">
        <f>MONTH(SalesDataTable[[#This Row],[Order Date]])</f>
        <v>2</v>
      </c>
      <c r="F240" s="10" t="str">
        <f>TEXT(SalesDataTable[[#This Row],[Order Date]],"mmm")</f>
        <v>Feb</v>
      </c>
      <c r="G240" s="4" t="s">
        <v>0</v>
      </c>
      <c r="H240" s="4" t="s">
        <v>1</v>
      </c>
      <c r="I240" s="4" t="s">
        <v>19</v>
      </c>
      <c r="J240" s="4" t="s">
        <v>13</v>
      </c>
      <c r="K240" s="4" t="s">
        <v>4</v>
      </c>
      <c r="L240" s="4" t="s">
        <v>30</v>
      </c>
      <c r="M240" s="8">
        <v>2</v>
      </c>
      <c r="N240" s="5">
        <v>103.03</v>
      </c>
      <c r="O240" s="6">
        <v>0.05</v>
      </c>
      <c r="P240" s="5">
        <v>50.73</v>
      </c>
      <c r="Q240" s="5">
        <f t="shared" si="9"/>
        <v>195.75700000000001</v>
      </c>
      <c r="R240" s="5">
        <f t="shared" si="10"/>
        <v>101.46</v>
      </c>
      <c r="S240" s="5">
        <f t="shared" si="11"/>
        <v>94.297000000000011</v>
      </c>
      <c r="T240" s="7"/>
    </row>
    <row r="241" spans="1:20" ht="15">
      <c r="A241" s="2">
        <v>3504</v>
      </c>
      <c r="B241" s="3">
        <v>46074</v>
      </c>
      <c r="C241" s="10">
        <f>YEAR(SalesDataTable[[#This Row],[Order Date]])</f>
        <v>2026</v>
      </c>
      <c r="D241" s="10" t="str">
        <f>"Q"&amp;ROUNDUP(MONTH(SalesDataTable[[#This Row],[Order Date]])/3,0)</f>
        <v>Q1</v>
      </c>
      <c r="E241" s="10">
        <f>MONTH(SalesDataTable[[#This Row],[Order Date]])</f>
        <v>2</v>
      </c>
      <c r="F241" s="10" t="str">
        <f>TEXT(SalesDataTable[[#This Row],[Order Date]],"mmm")</f>
        <v>Feb</v>
      </c>
      <c r="G241" s="4" t="s">
        <v>6</v>
      </c>
      <c r="H241" s="4" t="s">
        <v>49</v>
      </c>
      <c r="I241" s="4" t="s">
        <v>2</v>
      </c>
      <c r="J241" s="4" t="s">
        <v>16</v>
      </c>
      <c r="K241" s="4" t="s">
        <v>14</v>
      </c>
      <c r="L241" s="4" t="s">
        <v>15</v>
      </c>
      <c r="M241" s="8">
        <v>1</v>
      </c>
      <c r="N241" s="5">
        <v>36.39</v>
      </c>
      <c r="O241" s="6">
        <v>0</v>
      </c>
      <c r="P241" s="5">
        <v>13.49</v>
      </c>
      <c r="Q241" s="5">
        <f t="shared" si="9"/>
        <v>36.39</v>
      </c>
      <c r="R241" s="5">
        <f t="shared" si="10"/>
        <v>13.49</v>
      </c>
      <c r="S241" s="5">
        <f t="shared" si="11"/>
        <v>22.9</v>
      </c>
      <c r="T241" s="7"/>
    </row>
    <row r="242" spans="1:20" ht="15">
      <c r="A242" s="2">
        <v>1649</v>
      </c>
      <c r="B242" s="3">
        <v>46075</v>
      </c>
      <c r="C242" s="10">
        <f>YEAR(SalesDataTable[[#This Row],[Order Date]])</f>
        <v>2026</v>
      </c>
      <c r="D242" s="10" t="str">
        <f>"Q"&amp;ROUNDUP(MONTH(SalesDataTable[[#This Row],[Order Date]])/3,0)</f>
        <v>Q1</v>
      </c>
      <c r="E242" s="10">
        <f>MONTH(SalesDataTable[[#This Row],[Order Date]])</f>
        <v>2</v>
      </c>
      <c r="F242" s="10" t="str">
        <f>TEXT(SalesDataTable[[#This Row],[Order Date]],"mmm")</f>
        <v>Feb</v>
      </c>
      <c r="G242" s="4" t="s">
        <v>11</v>
      </c>
      <c r="H242" s="4" t="s">
        <v>25</v>
      </c>
      <c r="I242" s="4" t="s">
        <v>2</v>
      </c>
      <c r="J242" s="4" t="s">
        <v>3</v>
      </c>
      <c r="K242" s="4" t="s">
        <v>23</v>
      </c>
      <c r="L242" s="4" t="s">
        <v>51</v>
      </c>
      <c r="M242" s="8">
        <v>1</v>
      </c>
      <c r="N242" s="5">
        <v>124.93</v>
      </c>
      <c r="O242" s="6">
        <v>0.1</v>
      </c>
      <c r="P242" s="5">
        <v>59.74</v>
      </c>
      <c r="Q242" s="5">
        <f t="shared" si="9"/>
        <v>112.43700000000001</v>
      </c>
      <c r="R242" s="5">
        <f t="shared" si="10"/>
        <v>59.74</v>
      </c>
      <c r="S242" s="5">
        <f t="shared" si="11"/>
        <v>52.69700000000001</v>
      </c>
      <c r="T242" s="7"/>
    </row>
    <row r="243" spans="1:20" ht="15">
      <c r="A243" s="2">
        <v>2170</v>
      </c>
      <c r="B243" s="3">
        <v>46075</v>
      </c>
      <c r="C243" s="10">
        <f>YEAR(SalesDataTable[[#This Row],[Order Date]])</f>
        <v>2026</v>
      </c>
      <c r="D243" s="10" t="str">
        <f>"Q"&amp;ROUNDUP(MONTH(SalesDataTable[[#This Row],[Order Date]])/3,0)</f>
        <v>Q1</v>
      </c>
      <c r="E243" s="10">
        <f>MONTH(SalesDataTable[[#This Row],[Order Date]])</f>
        <v>2</v>
      </c>
      <c r="F243" s="10" t="str">
        <f>TEXT(SalesDataTable[[#This Row],[Order Date]],"mmm")</f>
        <v>Feb</v>
      </c>
      <c r="G243" s="4" t="s">
        <v>6</v>
      </c>
      <c r="H243" s="4" t="s">
        <v>41</v>
      </c>
      <c r="I243" s="4" t="s">
        <v>28</v>
      </c>
      <c r="J243" s="4" t="s">
        <v>3</v>
      </c>
      <c r="K243" s="4" t="s">
        <v>4</v>
      </c>
      <c r="L243" s="4" t="s">
        <v>30</v>
      </c>
      <c r="M243" s="8">
        <v>1</v>
      </c>
      <c r="N243" s="5">
        <v>101.19</v>
      </c>
      <c r="O243" s="6">
        <v>0.05</v>
      </c>
      <c r="P243" s="5">
        <v>49.14</v>
      </c>
      <c r="Q243" s="5">
        <f t="shared" si="9"/>
        <v>96.130499999999998</v>
      </c>
      <c r="R243" s="5">
        <f t="shared" si="10"/>
        <v>49.14</v>
      </c>
      <c r="S243" s="5">
        <f t="shared" si="11"/>
        <v>46.990499999999997</v>
      </c>
      <c r="T243" s="7"/>
    </row>
    <row r="244" spans="1:20" ht="15">
      <c r="A244" s="2">
        <v>3402</v>
      </c>
      <c r="B244" s="3">
        <v>46075</v>
      </c>
      <c r="C244" s="10">
        <f>YEAR(SalesDataTable[[#This Row],[Order Date]])</f>
        <v>2026</v>
      </c>
      <c r="D244" s="10" t="str">
        <f>"Q"&amp;ROUNDUP(MONTH(SalesDataTable[[#This Row],[Order Date]])/3,0)</f>
        <v>Q1</v>
      </c>
      <c r="E244" s="10">
        <f>MONTH(SalesDataTable[[#This Row],[Order Date]])</f>
        <v>2</v>
      </c>
      <c r="F244" s="10" t="str">
        <f>TEXT(SalesDataTable[[#This Row],[Order Date]],"mmm")</f>
        <v>Feb</v>
      </c>
      <c r="G244" s="4" t="s">
        <v>20</v>
      </c>
      <c r="H244" s="4" t="s">
        <v>33</v>
      </c>
      <c r="I244" s="4" t="s">
        <v>2</v>
      </c>
      <c r="J244" s="4" t="s">
        <v>3</v>
      </c>
      <c r="K244" s="4" t="s">
        <v>34</v>
      </c>
      <c r="L244" s="4" t="s">
        <v>45</v>
      </c>
      <c r="M244" s="8">
        <v>2</v>
      </c>
      <c r="N244" s="5">
        <v>51.2</v>
      </c>
      <c r="O244" s="6">
        <v>0</v>
      </c>
      <c r="P244" s="5">
        <v>21.38</v>
      </c>
      <c r="Q244" s="5">
        <f t="shared" si="9"/>
        <v>102.4</v>
      </c>
      <c r="R244" s="5">
        <f t="shared" si="10"/>
        <v>42.76</v>
      </c>
      <c r="S244" s="5">
        <f t="shared" si="11"/>
        <v>59.640000000000008</v>
      </c>
      <c r="T244" s="7"/>
    </row>
    <row r="245" spans="1:20" ht="15">
      <c r="A245" s="2">
        <v>3773</v>
      </c>
      <c r="B245" s="3">
        <v>46075</v>
      </c>
      <c r="C245" s="10">
        <f>YEAR(SalesDataTable[[#This Row],[Order Date]])</f>
        <v>2026</v>
      </c>
      <c r="D245" s="10" t="str">
        <f>"Q"&amp;ROUNDUP(MONTH(SalesDataTable[[#This Row],[Order Date]])/3,0)</f>
        <v>Q1</v>
      </c>
      <c r="E245" s="10">
        <f>MONTH(SalesDataTable[[#This Row],[Order Date]])</f>
        <v>2</v>
      </c>
      <c r="F245" s="10" t="str">
        <f>TEXT(SalesDataTable[[#This Row],[Order Date]],"mmm")</f>
        <v>Feb</v>
      </c>
      <c r="G245" s="4" t="s">
        <v>20</v>
      </c>
      <c r="H245" s="4" t="s">
        <v>21</v>
      </c>
      <c r="I245" s="4" t="s">
        <v>2</v>
      </c>
      <c r="J245" s="4" t="s">
        <v>3</v>
      </c>
      <c r="K245" s="4" t="s">
        <v>23</v>
      </c>
      <c r="L245" s="4" t="s">
        <v>40</v>
      </c>
      <c r="M245" s="8">
        <v>1</v>
      </c>
      <c r="N245" s="5">
        <v>81.81</v>
      </c>
      <c r="O245" s="6">
        <v>0</v>
      </c>
      <c r="P245" s="5">
        <v>40.32</v>
      </c>
      <c r="Q245" s="5">
        <f t="shared" si="9"/>
        <v>81.81</v>
      </c>
      <c r="R245" s="5">
        <f t="shared" si="10"/>
        <v>40.32</v>
      </c>
      <c r="S245" s="5">
        <f t="shared" si="11"/>
        <v>41.49</v>
      </c>
      <c r="T245" s="7"/>
    </row>
    <row r="246" spans="1:20" ht="15">
      <c r="A246" s="2">
        <v>4670</v>
      </c>
      <c r="B246" s="3">
        <v>46075</v>
      </c>
      <c r="C246" s="10">
        <f>YEAR(SalesDataTable[[#This Row],[Order Date]])</f>
        <v>2026</v>
      </c>
      <c r="D246" s="10" t="str">
        <f>"Q"&amp;ROUNDUP(MONTH(SalesDataTable[[#This Row],[Order Date]])/3,0)</f>
        <v>Q1</v>
      </c>
      <c r="E246" s="10">
        <f>MONTH(SalesDataTable[[#This Row],[Order Date]])</f>
        <v>2</v>
      </c>
      <c r="F246" s="10" t="str">
        <f>TEXT(SalesDataTable[[#This Row],[Order Date]],"mmm")</f>
        <v>Feb</v>
      </c>
      <c r="G246" s="4" t="s">
        <v>0</v>
      </c>
      <c r="H246" s="4" t="s">
        <v>50</v>
      </c>
      <c r="I246" s="4" t="s">
        <v>19</v>
      </c>
      <c r="J246" s="4" t="s">
        <v>16</v>
      </c>
      <c r="K246" s="4" t="s">
        <v>9</v>
      </c>
      <c r="L246" s="4" t="s">
        <v>37</v>
      </c>
      <c r="M246" s="8">
        <v>1</v>
      </c>
      <c r="N246" s="5">
        <v>152.96</v>
      </c>
      <c r="O246" s="6">
        <v>0</v>
      </c>
      <c r="P246" s="5">
        <v>79.510000000000005</v>
      </c>
      <c r="Q246" s="5">
        <f t="shared" si="9"/>
        <v>152.96</v>
      </c>
      <c r="R246" s="5">
        <f t="shared" si="10"/>
        <v>79.510000000000005</v>
      </c>
      <c r="S246" s="5">
        <f t="shared" si="11"/>
        <v>73.45</v>
      </c>
      <c r="T246" s="7"/>
    </row>
    <row r="247" spans="1:20" ht="15">
      <c r="A247" s="2">
        <v>587</v>
      </c>
      <c r="B247" s="3">
        <v>46076</v>
      </c>
      <c r="C247" s="10">
        <f>YEAR(SalesDataTable[[#This Row],[Order Date]])</f>
        <v>2026</v>
      </c>
      <c r="D247" s="10" t="str">
        <f>"Q"&amp;ROUNDUP(MONTH(SalesDataTable[[#This Row],[Order Date]])/3,0)</f>
        <v>Q1</v>
      </c>
      <c r="E247" s="10">
        <f>MONTH(SalesDataTable[[#This Row],[Order Date]])</f>
        <v>2</v>
      </c>
      <c r="F247" s="10" t="str">
        <f>TEXT(SalesDataTable[[#This Row],[Order Date]],"mmm")</f>
        <v>Feb</v>
      </c>
      <c r="G247" s="4" t="s">
        <v>20</v>
      </c>
      <c r="H247" s="4" t="s">
        <v>31</v>
      </c>
      <c r="I247" s="4" t="s">
        <v>28</v>
      </c>
      <c r="J247" s="4" t="s">
        <v>16</v>
      </c>
      <c r="K247" s="4" t="s">
        <v>14</v>
      </c>
      <c r="L247" s="4" t="s">
        <v>48</v>
      </c>
      <c r="M247" s="8">
        <v>1</v>
      </c>
      <c r="N247" s="5">
        <v>166.13</v>
      </c>
      <c r="O247" s="6">
        <v>0.05</v>
      </c>
      <c r="P247" s="5">
        <v>85.7</v>
      </c>
      <c r="Q247" s="5">
        <f t="shared" si="9"/>
        <v>157.8235</v>
      </c>
      <c r="R247" s="5">
        <f t="shared" si="10"/>
        <v>85.7</v>
      </c>
      <c r="S247" s="5">
        <f t="shared" si="11"/>
        <v>72.123499999999993</v>
      </c>
      <c r="T247" s="7"/>
    </row>
    <row r="248" spans="1:20" ht="15">
      <c r="A248" s="2">
        <v>1085</v>
      </c>
      <c r="B248" s="3">
        <v>46076</v>
      </c>
      <c r="C248" s="10">
        <f>YEAR(SalesDataTable[[#This Row],[Order Date]])</f>
        <v>2026</v>
      </c>
      <c r="D248" s="10" t="str">
        <f>"Q"&amp;ROUNDUP(MONTH(SalesDataTable[[#This Row],[Order Date]])/3,0)</f>
        <v>Q1</v>
      </c>
      <c r="E248" s="10">
        <f>MONTH(SalesDataTable[[#This Row],[Order Date]])</f>
        <v>2</v>
      </c>
      <c r="F248" s="10" t="str">
        <f>TEXT(SalesDataTable[[#This Row],[Order Date]],"mmm")</f>
        <v>Feb</v>
      </c>
      <c r="G248" s="4" t="s">
        <v>0</v>
      </c>
      <c r="H248" s="4" t="s">
        <v>50</v>
      </c>
      <c r="I248" s="4" t="s">
        <v>2</v>
      </c>
      <c r="J248" s="4" t="s">
        <v>13</v>
      </c>
      <c r="K248" s="4" t="s">
        <v>23</v>
      </c>
      <c r="L248" s="4" t="s">
        <v>29</v>
      </c>
      <c r="M248" s="8">
        <v>3</v>
      </c>
      <c r="N248" s="5">
        <v>193.18</v>
      </c>
      <c r="O248" s="6">
        <v>0.05</v>
      </c>
      <c r="P248" s="5">
        <v>106.19</v>
      </c>
      <c r="Q248" s="5">
        <f t="shared" si="9"/>
        <v>550.56299999999999</v>
      </c>
      <c r="R248" s="5">
        <f t="shared" si="10"/>
        <v>318.57</v>
      </c>
      <c r="S248" s="5">
        <f t="shared" si="11"/>
        <v>231.99299999999999</v>
      </c>
      <c r="T248" s="7"/>
    </row>
    <row r="249" spans="1:20" ht="15">
      <c r="A249" s="2">
        <v>1635</v>
      </c>
      <c r="B249" s="3">
        <v>46076</v>
      </c>
      <c r="C249" s="10">
        <f>YEAR(SalesDataTable[[#This Row],[Order Date]])</f>
        <v>2026</v>
      </c>
      <c r="D249" s="10" t="str">
        <f>"Q"&amp;ROUNDUP(MONTH(SalesDataTable[[#This Row],[Order Date]])/3,0)</f>
        <v>Q1</v>
      </c>
      <c r="E249" s="10">
        <f>MONTH(SalesDataTable[[#This Row],[Order Date]])</f>
        <v>2</v>
      </c>
      <c r="F249" s="10" t="str">
        <f>TEXT(SalesDataTable[[#This Row],[Order Date]],"mmm")</f>
        <v>Feb</v>
      </c>
      <c r="G249" s="4" t="s">
        <v>11</v>
      </c>
      <c r="H249" s="4" t="s">
        <v>39</v>
      </c>
      <c r="I249" s="4" t="s">
        <v>2</v>
      </c>
      <c r="J249" s="4" t="s">
        <v>3</v>
      </c>
      <c r="K249" s="4" t="s">
        <v>4</v>
      </c>
      <c r="L249" s="4" t="s">
        <v>5</v>
      </c>
      <c r="M249" s="8">
        <v>1</v>
      </c>
      <c r="N249" s="5">
        <v>80.42</v>
      </c>
      <c r="O249" s="6">
        <v>0</v>
      </c>
      <c r="P249" s="5">
        <v>41.72</v>
      </c>
      <c r="Q249" s="5">
        <f t="shared" si="9"/>
        <v>80.42</v>
      </c>
      <c r="R249" s="5">
        <f t="shared" si="10"/>
        <v>41.72</v>
      </c>
      <c r="S249" s="5">
        <f t="shared" si="11"/>
        <v>38.700000000000003</v>
      </c>
      <c r="T249" s="7"/>
    </row>
    <row r="250" spans="1:20" ht="15">
      <c r="A250" s="2">
        <v>4067</v>
      </c>
      <c r="B250" s="3">
        <v>46076</v>
      </c>
      <c r="C250" s="10">
        <f>YEAR(SalesDataTable[[#This Row],[Order Date]])</f>
        <v>2026</v>
      </c>
      <c r="D250" s="10" t="str">
        <f>"Q"&amp;ROUNDUP(MONTH(SalesDataTable[[#This Row],[Order Date]])/3,0)</f>
        <v>Q1</v>
      </c>
      <c r="E250" s="10">
        <f>MONTH(SalesDataTable[[#This Row],[Order Date]])</f>
        <v>2</v>
      </c>
      <c r="F250" s="10" t="str">
        <f>TEXT(SalesDataTable[[#This Row],[Order Date]],"mmm")</f>
        <v>Feb</v>
      </c>
      <c r="G250" s="4" t="s">
        <v>20</v>
      </c>
      <c r="H250" s="4" t="s">
        <v>47</v>
      </c>
      <c r="I250" s="4" t="s">
        <v>2</v>
      </c>
      <c r="J250" s="4" t="s">
        <v>3</v>
      </c>
      <c r="K250" s="4" t="s">
        <v>23</v>
      </c>
      <c r="L250" s="4" t="s">
        <v>51</v>
      </c>
      <c r="M250" s="8">
        <v>2</v>
      </c>
      <c r="N250" s="5">
        <v>122.17</v>
      </c>
      <c r="O250" s="6">
        <v>0</v>
      </c>
      <c r="P250" s="5">
        <v>60.62</v>
      </c>
      <c r="Q250" s="5">
        <f t="shared" si="9"/>
        <v>244.34</v>
      </c>
      <c r="R250" s="5">
        <f t="shared" si="10"/>
        <v>121.24</v>
      </c>
      <c r="S250" s="5">
        <f t="shared" si="11"/>
        <v>123.10000000000001</v>
      </c>
      <c r="T250" s="7"/>
    </row>
    <row r="251" spans="1:20" ht="15">
      <c r="A251" s="2">
        <v>287</v>
      </c>
      <c r="B251" s="3">
        <v>46077</v>
      </c>
      <c r="C251" s="10">
        <f>YEAR(SalesDataTable[[#This Row],[Order Date]])</f>
        <v>2026</v>
      </c>
      <c r="D251" s="10" t="str">
        <f>"Q"&amp;ROUNDUP(MONTH(SalesDataTable[[#This Row],[Order Date]])/3,0)</f>
        <v>Q1</v>
      </c>
      <c r="E251" s="10">
        <f>MONTH(SalesDataTable[[#This Row],[Order Date]])</f>
        <v>2</v>
      </c>
      <c r="F251" s="10" t="str">
        <f>TEXT(SalesDataTable[[#This Row],[Order Date]],"mmm")</f>
        <v>Feb</v>
      </c>
      <c r="G251" s="4" t="s">
        <v>6</v>
      </c>
      <c r="H251" s="4" t="s">
        <v>27</v>
      </c>
      <c r="I251" s="4" t="s">
        <v>28</v>
      </c>
      <c r="J251" s="4" t="s">
        <v>13</v>
      </c>
      <c r="K251" s="4" t="s">
        <v>14</v>
      </c>
      <c r="L251" s="4" t="s">
        <v>48</v>
      </c>
      <c r="M251" s="8">
        <v>1</v>
      </c>
      <c r="N251" s="5">
        <v>164.6</v>
      </c>
      <c r="O251" s="6">
        <v>0</v>
      </c>
      <c r="P251" s="5">
        <v>85.07</v>
      </c>
      <c r="Q251" s="5">
        <f t="shared" si="9"/>
        <v>164.6</v>
      </c>
      <c r="R251" s="5">
        <f t="shared" si="10"/>
        <v>85.07</v>
      </c>
      <c r="S251" s="5">
        <f t="shared" si="11"/>
        <v>79.53</v>
      </c>
      <c r="T251" s="7"/>
    </row>
    <row r="252" spans="1:20" ht="15">
      <c r="A252" s="2">
        <v>794</v>
      </c>
      <c r="B252" s="3">
        <v>46077</v>
      </c>
      <c r="C252" s="10">
        <f>YEAR(SalesDataTable[[#This Row],[Order Date]])</f>
        <v>2026</v>
      </c>
      <c r="D252" s="10" t="str">
        <f>"Q"&amp;ROUNDUP(MONTH(SalesDataTable[[#This Row],[Order Date]])/3,0)</f>
        <v>Q1</v>
      </c>
      <c r="E252" s="10">
        <f>MONTH(SalesDataTable[[#This Row],[Order Date]])</f>
        <v>2</v>
      </c>
      <c r="F252" s="10" t="str">
        <f>TEXT(SalesDataTable[[#This Row],[Order Date]],"mmm")</f>
        <v>Feb</v>
      </c>
      <c r="G252" s="4" t="s">
        <v>6</v>
      </c>
      <c r="H252" s="4" t="s">
        <v>49</v>
      </c>
      <c r="I252" s="4" t="s">
        <v>2</v>
      </c>
      <c r="J252" s="4" t="s">
        <v>13</v>
      </c>
      <c r="K252" s="4" t="s">
        <v>14</v>
      </c>
      <c r="L252" s="4" t="s">
        <v>44</v>
      </c>
      <c r="M252" s="8">
        <v>1</v>
      </c>
      <c r="N252" s="5">
        <v>132.19999999999999</v>
      </c>
      <c r="O252" s="6">
        <v>0</v>
      </c>
      <c r="P252" s="5">
        <v>67.180000000000007</v>
      </c>
      <c r="Q252" s="5">
        <f t="shared" si="9"/>
        <v>132.19999999999999</v>
      </c>
      <c r="R252" s="5">
        <f t="shared" si="10"/>
        <v>67.180000000000007</v>
      </c>
      <c r="S252" s="5">
        <f t="shared" si="11"/>
        <v>65.019999999999982</v>
      </c>
      <c r="T252" s="7"/>
    </row>
    <row r="253" spans="1:20" ht="15">
      <c r="A253" s="2">
        <v>1609</v>
      </c>
      <c r="B253" s="3">
        <v>46077</v>
      </c>
      <c r="C253" s="10">
        <f>YEAR(SalesDataTable[[#This Row],[Order Date]])</f>
        <v>2026</v>
      </c>
      <c r="D253" s="10" t="str">
        <f>"Q"&amp;ROUNDUP(MONTH(SalesDataTable[[#This Row],[Order Date]])/3,0)</f>
        <v>Q1</v>
      </c>
      <c r="E253" s="10">
        <f>MONTH(SalesDataTable[[#This Row],[Order Date]])</f>
        <v>2</v>
      </c>
      <c r="F253" s="10" t="str">
        <f>TEXT(SalesDataTable[[#This Row],[Order Date]],"mmm")</f>
        <v>Feb</v>
      </c>
      <c r="G253" s="4" t="s">
        <v>20</v>
      </c>
      <c r="H253" s="4" t="s">
        <v>21</v>
      </c>
      <c r="I253" s="4" t="s">
        <v>2</v>
      </c>
      <c r="J253" s="4" t="s">
        <v>3</v>
      </c>
      <c r="K253" s="4" t="s">
        <v>4</v>
      </c>
      <c r="L253" s="4" t="s">
        <v>26</v>
      </c>
      <c r="M253" s="8">
        <v>2</v>
      </c>
      <c r="N253" s="5">
        <v>40.700000000000003</v>
      </c>
      <c r="O253" s="6">
        <v>0</v>
      </c>
      <c r="P253" s="5">
        <v>16.63</v>
      </c>
      <c r="Q253" s="5">
        <f t="shared" si="9"/>
        <v>81.400000000000006</v>
      </c>
      <c r="R253" s="5">
        <f t="shared" si="10"/>
        <v>33.26</v>
      </c>
      <c r="S253" s="5">
        <f t="shared" si="11"/>
        <v>48.140000000000008</v>
      </c>
      <c r="T253" s="7"/>
    </row>
    <row r="254" spans="1:20" ht="15">
      <c r="A254" s="2">
        <v>4921</v>
      </c>
      <c r="B254" s="3">
        <v>46077</v>
      </c>
      <c r="C254" s="10">
        <f>YEAR(SalesDataTable[[#This Row],[Order Date]])</f>
        <v>2026</v>
      </c>
      <c r="D254" s="10" t="str">
        <f>"Q"&amp;ROUNDUP(MONTH(SalesDataTable[[#This Row],[Order Date]])/3,0)</f>
        <v>Q1</v>
      </c>
      <c r="E254" s="10">
        <f>MONTH(SalesDataTable[[#This Row],[Order Date]])</f>
        <v>2</v>
      </c>
      <c r="F254" s="10" t="str">
        <f>TEXT(SalesDataTable[[#This Row],[Order Date]],"mmm")</f>
        <v>Feb</v>
      </c>
      <c r="G254" s="4" t="s">
        <v>6</v>
      </c>
      <c r="H254" s="4" t="s">
        <v>43</v>
      </c>
      <c r="I254" s="4" t="s">
        <v>2</v>
      </c>
      <c r="J254" s="4" t="s">
        <v>3</v>
      </c>
      <c r="K254" s="4" t="s">
        <v>14</v>
      </c>
      <c r="L254" s="4" t="s">
        <v>15</v>
      </c>
      <c r="M254" s="8">
        <v>1</v>
      </c>
      <c r="N254" s="5">
        <v>35.39</v>
      </c>
      <c r="O254" s="6">
        <v>0</v>
      </c>
      <c r="P254" s="5">
        <v>13.93</v>
      </c>
      <c r="Q254" s="5">
        <f t="shared" si="9"/>
        <v>35.39</v>
      </c>
      <c r="R254" s="5">
        <f t="shared" si="10"/>
        <v>13.93</v>
      </c>
      <c r="S254" s="5">
        <f t="shared" si="11"/>
        <v>21.46</v>
      </c>
      <c r="T254" s="7"/>
    </row>
    <row r="255" spans="1:20" ht="15">
      <c r="A255" s="2">
        <v>2209</v>
      </c>
      <c r="B255" s="3">
        <v>46078</v>
      </c>
      <c r="C255" s="10">
        <f>YEAR(SalesDataTable[[#This Row],[Order Date]])</f>
        <v>2026</v>
      </c>
      <c r="D255" s="10" t="str">
        <f>"Q"&amp;ROUNDUP(MONTH(SalesDataTable[[#This Row],[Order Date]])/3,0)</f>
        <v>Q1</v>
      </c>
      <c r="E255" s="10">
        <f>MONTH(SalesDataTable[[#This Row],[Order Date]])</f>
        <v>2</v>
      </c>
      <c r="F255" s="10" t="str">
        <f>TEXT(SalesDataTable[[#This Row],[Order Date]],"mmm")</f>
        <v>Feb</v>
      </c>
      <c r="G255" s="4" t="s">
        <v>0</v>
      </c>
      <c r="H255" s="4" t="s">
        <v>1</v>
      </c>
      <c r="I255" s="4" t="s">
        <v>2</v>
      </c>
      <c r="J255" s="4" t="s">
        <v>16</v>
      </c>
      <c r="K255" s="4" t="s">
        <v>4</v>
      </c>
      <c r="L255" s="4" t="s">
        <v>22</v>
      </c>
      <c r="M255" s="8">
        <v>5</v>
      </c>
      <c r="N255" s="5">
        <v>50.58</v>
      </c>
      <c r="O255" s="6">
        <v>0.1</v>
      </c>
      <c r="P255" s="5">
        <v>22.42</v>
      </c>
      <c r="Q255" s="5">
        <f t="shared" si="9"/>
        <v>227.60999999999999</v>
      </c>
      <c r="R255" s="5">
        <f t="shared" si="10"/>
        <v>112.10000000000001</v>
      </c>
      <c r="S255" s="5">
        <f t="shared" si="11"/>
        <v>115.50999999999998</v>
      </c>
      <c r="T255" s="7"/>
    </row>
    <row r="256" spans="1:20" ht="15">
      <c r="A256" s="2">
        <v>4757</v>
      </c>
      <c r="B256" s="3">
        <v>46078</v>
      </c>
      <c r="C256" s="10">
        <f>YEAR(SalesDataTable[[#This Row],[Order Date]])</f>
        <v>2026</v>
      </c>
      <c r="D256" s="10" t="str">
        <f>"Q"&amp;ROUNDUP(MONTH(SalesDataTable[[#This Row],[Order Date]])/3,0)</f>
        <v>Q1</v>
      </c>
      <c r="E256" s="10">
        <f>MONTH(SalesDataTable[[#This Row],[Order Date]])</f>
        <v>2</v>
      </c>
      <c r="F256" s="10" t="str">
        <f>TEXT(SalesDataTable[[#This Row],[Order Date]],"mmm")</f>
        <v>Feb</v>
      </c>
      <c r="G256" s="4" t="s">
        <v>6</v>
      </c>
      <c r="H256" s="4" t="s">
        <v>41</v>
      </c>
      <c r="I256" s="4" t="s">
        <v>28</v>
      </c>
      <c r="J256" s="4" t="s">
        <v>16</v>
      </c>
      <c r="K256" s="4" t="s">
        <v>34</v>
      </c>
      <c r="L256" s="4" t="s">
        <v>45</v>
      </c>
      <c r="M256" s="8">
        <v>2</v>
      </c>
      <c r="N256" s="5">
        <v>49.48</v>
      </c>
      <c r="O256" s="6">
        <v>0</v>
      </c>
      <c r="P256" s="5">
        <v>21.37</v>
      </c>
      <c r="Q256" s="5">
        <f t="shared" si="9"/>
        <v>98.96</v>
      </c>
      <c r="R256" s="5">
        <f t="shared" si="10"/>
        <v>42.74</v>
      </c>
      <c r="S256" s="5">
        <f t="shared" si="11"/>
        <v>56.219999999999992</v>
      </c>
      <c r="T256" s="7"/>
    </row>
    <row r="257" spans="1:20" ht="15">
      <c r="A257" s="2">
        <v>5155</v>
      </c>
      <c r="B257" s="3">
        <v>46078</v>
      </c>
      <c r="C257" s="10">
        <f>YEAR(SalesDataTable[[#This Row],[Order Date]])</f>
        <v>2026</v>
      </c>
      <c r="D257" s="10" t="str">
        <f>"Q"&amp;ROUNDUP(MONTH(SalesDataTable[[#This Row],[Order Date]])/3,0)</f>
        <v>Q1</v>
      </c>
      <c r="E257" s="10">
        <f>MONTH(SalesDataTable[[#This Row],[Order Date]])</f>
        <v>2</v>
      </c>
      <c r="F257" s="10" t="str">
        <f>TEXT(SalesDataTable[[#This Row],[Order Date]],"mmm")</f>
        <v>Feb</v>
      </c>
      <c r="G257" s="4" t="s">
        <v>20</v>
      </c>
      <c r="H257" s="4" t="s">
        <v>47</v>
      </c>
      <c r="I257" s="4" t="s">
        <v>19</v>
      </c>
      <c r="J257" s="4" t="s">
        <v>13</v>
      </c>
      <c r="K257" s="4" t="s">
        <v>34</v>
      </c>
      <c r="L257" s="4" t="s">
        <v>45</v>
      </c>
      <c r="M257" s="8">
        <v>1</v>
      </c>
      <c r="N257" s="5">
        <v>50.51</v>
      </c>
      <c r="O257" s="6">
        <v>0</v>
      </c>
      <c r="P257" s="5">
        <v>21.4</v>
      </c>
      <c r="Q257" s="5">
        <f t="shared" si="9"/>
        <v>50.51</v>
      </c>
      <c r="R257" s="5">
        <f t="shared" si="10"/>
        <v>21.4</v>
      </c>
      <c r="S257" s="5">
        <f t="shared" si="11"/>
        <v>29.11</v>
      </c>
      <c r="T257" s="7"/>
    </row>
    <row r="258" spans="1:20" ht="15">
      <c r="A258" s="2">
        <v>1737</v>
      </c>
      <c r="B258" s="3">
        <v>46079</v>
      </c>
      <c r="C258" s="10">
        <f>YEAR(SalesDataTable[[#This Row],[Order Date]])</f>
        <v>2026</v>
      </c>
      <c r="D258" s="10" t="str">
        <f>"Q"&amp;ROUNDUP(MONTH(SalesDataTable[[#This Row],[Order Date]])/3,0)</f>
        <v>Q1</v>
      </c>
      <c r="E258" s="10">
        <f>MONTH(SalesDataTable[[#This Row],[Order Date]])</f>
        <v>2</v>
      </c>
      <c r="F258" s="10" t="str">
        <f>TEXT(SalesDataTable[[#This Row],[Order Date]],"mmm")</f>
        <v>Feb</v>
      </c>
      <c r="G258" s="4" t="s">
        <v>0</v>
      </c>
      <c r="H258" s="4" t="s">
        <v>50</v>
      </c>
      <c r="I258" s="4" t="s">
        <v>2</v>
      </c>
      <c r="J258" s="4" t="s">
        <v>13</v>
      </c>
      <c r="K258" s="4" t="s">
        <v>23</v>
      </c>
      <c r="L258" s="4" t="s">
        <v>51</v>
      </c>
      <c r="M258" s="8">
        <v>2</v>
      </c>
      <c r="N258" s="5">
        <v>122.16</v>
      </c>
      <c r="O258" s="6">
        <v>0</v>
      </c>
      <c r="P258" s="5">
        <v>61.31</v>
      </c>
      <c r="Q258" s="5">
        <f t="shared" ref="Q258:Q321" si="12">M258*N258*(1-O258)</f>
        <v>244.32</v>
      </c>
      <c r="R258" s="5">
        <f t="shared" ref="R258:R321" si="13">M258*P258</f>
        <v>122.62</v>
      </c>
      <c r="S258" s="5">
        <f t="shared" ref="S258:S321" si="14">Q258-R258</f>
        <v>121.69999999999999</v>
      </c>
      <c r="T258" s="7"/>
    </row>
    <row r="259" spans="1:20" ht="15">
      <c r="A259" s="2">
        <v>1905</v>
      </c>
      <c r="B259" s="3">
        <v>46079</v>
      </c>
      <c r="C259" s="10">
        <f>YEAR(SalesDataTable[[#This Row],[Order Date]])</f>
        <v>2026</v>
      </c>
      <c r="D259" s="10" t="str">
        <f>"Q"&amp;ROUNDUP(MONTH(SalesDataTable[[#This Row],[Order Date]])/3,0)</f>
        <v>Q1</v>
      </c>
      <c r="E259" s="10">
        <f>MONTH(SalesDataTable[[#This Row],[Order Date]])</f>
        <v>2</v>
      </c>
      <c r="F259" s="10" t="str">
        <f>TEXT(SalesDataTable[[#This Row],[Order Date]],"mmm")</f>
        <v>Feb</v>
      </c>
      <c r="G259" s="4" t="s">
        <v>20</v>
      </c>
      <c r="H259" s="4" t="s">
        <v>31</v>
      </c>
      <c r="I259" s="4" t="s">
        <v>19</v>
      </c>
      <c r="J259" s="4" t="s">
        <v>3</v>
      </c>
      <c r="K259" s="4" t="s">
        <v>4</v>
      </c>
      <c r="L259" s="4" t="s">
        <v>22</v>
      </c>
      <c r="M259" s="8">
        <v>3</v>
      </c>
      <c r="N259" s="5">
        <v>51.32</v>
      </c>
      <c r="O259" s="6">
        <v>0.1</v>
      </c>
      <c r="P259" s="5">
        <v>22.62</v>
      </c>
      <c r="Q259" s="5">
        <f t="shared" si="12"/>
        <v>138.56400000000002</v>
      </c>
      <c r="R259" s="5">
        <f t="shared" si="13"/>
        <v>67.86</v>
      </c>
      <c r="S259" s="5">
        <f t="shared" si="14"/>
        <v>70.704000000000022</v>
      </c>
      <c r="T259" s="7"/>
    </row>
    <row r="260" spans="1:20" ht="15">
      <c r="A260" s="2">
        <v>2359</v>
      </c>
      <c r="B260" s="3">
        <v>46079</v>
      </c>
      <c r="C260" s="10">
        <f>YEAR(SalesDataTable[[#This Row],[Order Date]])</f>
        <v>2026</v>
      </c>
      <c r="D260" s="10" t="str">
        <f>"Q"&amp;ROUNDUP(MONTH(SalesDataTable[[#This Row],[Order Date]])/3,0)</f>
        <v>Q1</v>
      </c>
      <c r="E260" s="10">
        <f>MONTH(SalesDataTable[[#This Row],[Order Date]])</f>
        <v>2</v>
      </c>
      <c r="F260" s="10" t="str">
        <f>TEXT(SalesDataTable[[#This Row],[Order Date]],"mmm")</f>
        <v>Feb</v>
      </c>
      <c r="G260" s="4" t="s">
        <v>11</v>
      </c>
      <c r="H260" s="4" t="s">
        <v>39</v>
      </c>
      <c r="I260" s="4" t="s">
        <v>2</v>
      </c>
      <c r="J260" s="4" t="s">
        <v>3</v>
      </c>
      <c r="K260" s="4" t="s">
        <v>23</v>
      </c>
      <c r="L260" s="4" t="s">
        <v>29</v>
      </c>
      <c r="M260" s="8">
        <v>2</v>
      </c>
      <c r="N260" s="5">
        <v>195.92</v>
      </c>
      <c r="O260" s="6">
        <v>0.05</v>
      </c>
      <c r="P260" s="5">
        <v>104.13</v>
      </c>
      <c r="Q260" s="5">
        <f t="shared" si="12"/>
        <v>372.24799999999993</v>
      </c>
      <c r="R260" s="5">
        <f t="shared" si="13"/>
        <v>208.26</v>
      </c>
      <c r="S260" s="5">
        <f t="shared" si="14"/>
        <v>163.98799999999994</v>
      </c>
      <c r="T260" s="7"/>
    </row>
    <row r="261" spans="1:20" ht="15">
      <c r="A261" s="2">
        <v>3666</v>
      </c>
      <c r="B261" s="3">
        <v>46079</v>
      </c>
      <c r="C261" s="10">
        <f>YEAR(SalesDataTable[[#This Row],[Order Date]])</f>
        <v>2026</v>
      </c>
      <c r="D261" s="10" t="str">
        <f>"Q"&amp;ROUNDUP(MONTH(SalesDataTable[[#This Row],[Order Date]])/3,0)</f>
        <v>Q1</v>
      </c>
      <c r="E261" s="10">
        <f>MONTH(SalesDataTable[[#This Row],[Order Date]])</f>
        <v>2</v>
      </c>
      <c r="F261" s="10" t="str">
        <f>TEXT(SalesDataTable[[#This Row],[Order Date]],"mmm")</f>
        <v>Feb</v>
      </c>
      <c r="G261" s="4" t="s">
        <v>0</v>
      </c>
      <c r="H261" s="4" t="s">
        <v>50</v>
      </c>
      <c r="I261" s="4" t="s">
        <v>2</v>
      </c>
      <c r="J261" s="4" t="s">
        <v>3</v>
      </c>
      <c r="K261" s="4" t="s">
        <v>14</v>
      </c>
      <c r="L261" s="4" t="s">
        <v>15</v>
      </c>
      <c r="M261" s="8">
        <v>1</v>
      </c>
      <c r="N261" s="5">
        <v>36.19</v>
      </c>
      <c r="O261" s="6">
        <v>0.1</v>
      </c>
      <c r="P261" s="5">
        <v>13.62</v>
      </c>
      <c r="Q261" s="5">
        <f t="shared" si="12"/>
        <v>32.570999999999998</v>
      </c>
      <c r="R261" s="5">
        <f t="shared" si="13"/>
        <v>13.62</v>
      </c>
      <c r="S261" s="5">
        <f t="shared" si="14"/>
        <v>18.951000000000001</v>
      </c>
      <c r="T261" s="7"/>
    </row>
    <row r="262" spans="1:20" ht="15">
      <c r="A262" s="2">
        <v>518</v>
      </c>
      <c r="B262" s="3">
        <v>46080</v>
      </c>
      <c r="C262" s="10">
        <f>YEAR(SalesDataTable[[#This Row],[Order Date]])</f>
        <v>2026</v>
      </c>
      <c r="D262" s="10" t="str">
        <f>"Q"&amp;ROUNDUP(MONTH(SalesDataTable[[#This Row],[Order Date]])/3,0)</f>
        <v>Q1</v>
      </c>
      <c r="E262" s="10">
        <f>MONTH(SalesDataTable[[#This Row],[Order Date]])</f>
        <v>2</v>
      </c>
      <c r="F262" s="10" t="str">
        <f>TEXT(SalesDataTable[[#This Row],[Order Date]],"mmm")</f>
        <v>Feb</v>
      </c>
      <c r="G262" s="4" t="s">
        <v>11</v>
      </c>
      <c r="H262" s="4" t="s">
        <v>12</v>
      </c>
      <c r="I262" s="4" t="s">
        <v>2</v>
      </c>
      <c r="J262" s="4" t="s">
        <v>13</v>
      </c>
      <c r="K262" s="4" t="s">
        <v>9</v>
      </c>
      <c r="L262" s="4" t="s">
        <v>46</v>
      </c>
      <c r="M262" s="8">
        <v>1</v>
      </c>
      <c r="N262" s="5">
        <v>72.97</v>
      </c>
      <c r="O262" s="6">
        <v>0</v>
      </c>
      <c r="P262" s="5">
        <v>32.43</v>
      </c>
      <c r="Q262" s="5">
        <f t="shared" si="12"/>
        <v>72.97</v>
      </c>
      <c r="R262" s="5">
        <f t="shared" si="13"/>
        <v>32.43</v>
      </c>
      <c r="S262" s="5">
        <f t="shared" si="14"/>
        <v>40.54</v>
      </c>
      <c r="T262" s="7"/>
    </row>
    <row r="263" spans="1:20" ht="15">
      <c r="A263" s="2">
        <v>892</v>
      </c>
      <c r="B263" s="3">
        <v>46080</v>
      </c>
      <c r="C263" s="10">
        <f>YEAR(SalesDataTable[[#This Row],[Order Date]])</f>
        <v>2026</v>
      </c>
      <c r="D263" s="10" t="str">
        <f>"Q"&amp;ROUNDUP(MONTH(SalesDataTable[[#This Row],[Order Date]])/3,0)</f>
        <v>Q1</v>
      </c>
      <c r="E263" s="10">
        <f>MONTH(SalesDataTable[[#This Row],[Order Date]])</f>
        <v>2</v>
      </c>
      <c r="F263" s="10" t="str">
        <f>TEXT(SalesDataTable[[#This Row],[Order Date]],"mmm")</f>
        <v>Feb</v>
      </c>
      <c r="G263" s="4" t="s">
        <v>20</v>
      </c>
      <c r="H263" s="4" t="s">
        <v>31</v>
      </c>
      <c r="I263" s="4" t="s">
        <v>8</v>
      </c>
      <c r="J263" s="4" t="s">
        <v>16</v>
      </c>
      <c r="K263" s="4" t="s">
        <v>14</v>
      </c>
      <c r="L263" s="4" t="s">
        <v>32</v>
      </c>
      <c r="M263" s="8">
        <v>12</v>
      </c>
      <c r="N263" s="5">
        <v>47.15</v>
      </c>
      <c r="O263" s="6">
        <v>0.1</v>
      </c>
      <c r="P263" s="5">
        <v>17.829999999999998</v>
      </c>
      <c r="Q263" s="5">
        <f t="shared" si="12"/>
        <v>509.21999999999997</v>
      </c>
      <c r="R263" s="5">
        <f t="shared" si="13"/>
        <v>213.95999999999998</v>
      </c>
      <c r="S263" s="5">
        <f t="shared" si="14"/>
        <v>295.26</v>
      </c>
      <c r="T263" s="7"/>
    </row>
    <row r="264" spans="1:20" ht="15">
      <c r="A264" s="2">
        <v>1115</v>
      </c>
      <c r="B264" s="3">
        <v>46080</v>
      </c>
      <c r="C264" s="10">
        <f>YEAR(SalesDataTable[[#This Row],[Order Date]])</f>
        <v>2026</v>
      </c>
      <c r="D264" s="10" t="str">
        <f>"Q"&amp;ROUNDUP(MONTH(SalesDataTable[[#This Row],[Order Date]])/3,0)</f>
        <v>Q1</v>
      </c>
      <c r="E264" s="10">
        <f>MONTH(SalesDataTable[[#This Row],[Order Date]])</f>
        <v>2</v>
      </c>
      <c r="F264" s="10" t="str">
        <f>TEXT(SalesDataTable[[#This Row],[Order Date]],"mmm")</f>
        <v>Feb</v>
      </c>
      <c r="G264" s="4" t="s">
        <v>0</v>
      </c>
      <c r="H264" s="4" t="s">
        <v>1</v>
      </c>
      <c r="I264" s="4" t="s">
        <v>19</v>
      </c>
      <c r="J264" s="4" t="s">
        <v>16</v>
      </c>
      <c r="K264" s="4" t="s">
        <v>14</v>
      </c>
      <c r="L264" s="4" t="s">
        <v>48</v>
      </c>
      <c r="M264" s="8">
        <v>3</v>
      </c>
      <c r="N264" s="5">
        <v>161.19999999999999</v>
      </c>
      <c r="O264" s="6">
        <v>0.1</v>
      </c>
      <c r="P264" s="5">
        <v>87.37</v>
      </c>
      <c r="Q264" s="5">
        <f t="shared" si="12"/>
        <v>435.23999999999995</v>
      </c>
      <c r="R264" s="5">
        <f t="shared" si="13"/>
        <v>262.11</v>
      </c>
      <c r="S264" s="5">
        <f t="shared" si="14"/>
        <v>173.12999999999994</v>
      </c>
      <c r="T264" s="7"/>
    </row>
    <row r="265" spans="1:20" ht="15">
      <c r="A265" s="2">
        <v>1186</v>
      </c>
      <c r="B265" s="3">
        <v>46080</v>
      </c>
      <c r="C265" s="10">
        <f>YEAR(SalesDataTable[[#This Row],[Order Date]])</f>
        <v>2026</v>
      </c>
      <c r="D265" s="10" t="str">
        <f>"Q"&amp;ROUNDUP(MONTH(SalesDataTable[[#This Row],[Order Date]])/3,0)</f>
        <v>Q1</v>
      </c>
      <c r="E265" s="10">
        <f>MONTH(SalesDataTable[[#This Row],[Order Date]])</f>
        <v>2</v>
      </c>
      <c r="F265" s="10" t="str">
        <f>TEXT(SalesDataTable[[#This Row],[Order Date]],"mmm")</f>
        <v>Feb</v>
      </c>
      <c r="G265" s="4" t="s">
        <v>0</v>
      </c>
      <c r="H265" s="4" t="s">
        <v>36</v>
      </c>
      <c r="I265" s="4" t="s">
        <v>19</v>
      </c>
      <c r="J265" s="4" t="s">
        <v>16</v>
      </c>
      <c r="K265" s="4" t="s">
        <v>4</v>
      </c>
      <c r="L265" s="4" t="s">
        <v>22</v>
      </c>
      <c r="M265" s="8">
        <v>1</v>
      </c>
      <c r="N265" s="5">
        <v>49.73</v>
      </c>
      <c r="O265" s="6">
        <v>0</v>
      </c>
      <c r="P265" s="5">
        <v>22</v>
      </c>
      <c r="Q265" s="5">
        <f t="shared" si="12"/>
        <v>49.73</v>
      </c>
      <c r="R265" s="5">
        <f t="shared" si="13"/>
        <v>22</v>
      </c>
      <c r="S265" s="5">
        <f t="shared" si="14"/>
        <v>27.729999999999997</v>
      </c>
      <c r="T265" s="7"/>
    </row>
    <row r="266" spans="1:20" ht="15">
      <c r="A266" s="2">
        <v>2093</v>
      </c>
      <c r="B266" s="3">
        <v>46080</v>
      </c>
      <c r="C266" s="10">
        <f>YEAR(SalesDataTable[[#This Row],[Order Date]])</f>
        <v>2026</v>
      </c>
      <c r="D266" s="10" t="str">
        <f>"Q"&amp;ROUNDUP(MONTH(SalesDataTable[[#This Row],[Order Date]])/3,0)</f>
        <v>Q1</v>
      </c>
      <c r="E266" s="10">
        <f>MONTH(SalesDataTable[[#This Row],[Order Date]])</f>
        <v>2</v>
      </c>
      <c r="F266" s="10" t="str">
        <f>TEXT(SalesDataTable[[#This Row],[Order Date]],"mmm")</f>
        <v>Feb</v>
      </c>
      <c r="G266" s="4" t="s">
        <v>11</v>
      </c>
      <c r="H266" s="4" t="s">
        <v>52</v>
      </c>
      <c r="I266" s="4" t="s">
        <v>2</v>
      </c>
      <c r="J266" s="4" t="s">
        <v>3</v>
      </c>
      <c r="K266" s="4" t="s">
        <v>23</v>
      </c>
      <c r="L266" s="4" t="s">
        <v>51</v>
      </c>
      <c r="M266" s="8">
        <v>2</v>
      </c>
      <c r="N266" s="5">
        <v>126.19</v>
      </c>
      <c r="O266" s="6">
        <v>0</v>
      </c>
      <c r="P266" s="5">
        <v>58.99</v>
      </c>
      <c r="Q266" s="5">
        <f t="shared" si="12"/>
        <v>252.38</v>
      </c>
      <c r="R266" s="5">
        <f t="shared" si="13"/>
        <v>117.98</v>
      </c>
      <c r="S266" s="5">
        <f t="shared" si="14"/>
        <v>134.39999999999998</v>
      </c>
      <c r="T266" s="7"/>
    </row>
    <row r="267" spans="1:20" ht="15">
      <c r="A267" s="2">
        <v>2136</v>
      </c>
      <c r="B267" s="3">
        <v>46080</v>
      </c>
      <c r="C267" s="10">
        <f>YEAR(SalesDataTable[[#This Row],[Order Date]])</f>
        <v>2026</v>
      </c>
      <c r="D267" s="10" t="str">
        <f>"Q"&amp;ROUNDUP(MONTH(SalesDataTable[[#This Row],[Order Date]])/3,0)</f>
        <v>Q1</v>
      </c>
      <c r="E267" s="10">
        <f>MONTH(SalesDataTable[[#This Row],[Order Date]])</f>
        <v>2</v>
      </c>
      <c r="F267" s="10" t="str">
        <f>TEXT(SalesDataTable[[#This Row],[Order Date]],"mmm")</f>
        <v>Feb</v>
      </c>
      <c r="G267" s="4" t="s">
        <v>6</v>
      </c>
      <c r="H267" s="4" t="s">
        <v>43</v>
      </c>
      <c r="I267" s="4" t="s">
        <v>2</v>
      </c>
      <c r="J267" s="4" t="s">
        <v>3</v>
      </c>
      <c r="K267" s="4" t="s">
        <v>14</v>
      </c>
      <c r="L267" s="4" t="s">
        <v>44</v>
      </c>
      <c r="M267" s="8">
        <v>2</v>
      </c>
      <c r="N267" s="5">
        <v>135.38999999999999</v>
      </c>
      <c r="O267" s="6">
        <v>0.05</v>
      </c>
      <c r="P267" s="5">
        <v>65.69</v>
      </c>
      <c r="Q267" s="5">
        <f t="shared" si="12"/>
        <v>257.24099999999999</v>
      </c>
      <c r="R267" s="5">
        <f t="shared" si="13"/>
        <v>131.38</v>
      </c>
      <c r="S267" s="5">
        <f t="shared" si="14"/>
        <v>125.86099999999999</v>
      </c>
      <c r="T267" s="7"/>
    </row>
    <row r="268" spans="1:20" ht="15">
      <c r="A268" s="2">
        <v>3538</v>
      </c>
      <c r="B268" s="3">
        <v>46080</v>
      </c>
      <c r="C268" s="10">
        <f>YEAR(SalesDataTable[[#This Row],[Order Date]])</f>
        <v>2026</v>
      </c>
      <c r="D268" s="10" t="str">
        <f>"Q"&amp;ROUNDUP(MONTH(SalesDataTable[[#This Row],[Order Date]])/3,0)</f>
        <v>Q1</v>
      </c>
      <c r="E268" s="10">
        <f>MONTH(SalesDataTable[[#This Row],[Order Date]])</f>
        <v>2</v>
      </c>
      <c r="F268" s="10" t="str">
        <f>TEXT(SalesDataTable[[#This Row],[Order Date]],"mmm")</f>
        <v>Feb</v>
      </c>
      <c r="G268" s="4" t="s">
        <v>6</v>
      </c>
      <c r="H268" s="4" t="s">
        <v>49</v>
      </c>
      <c r="I268" s="4" t="s">
        <v>8</v>
      </c>
      <c r="J268" s="4" t="s">
        <v>16</v>
      </c>
      <c r="K268" s="4" t="s">
        <v>34</v>
      </c>
      <c r="L268" s="4" t="s">
        <v>35</v>
      </c>
      <c r="M268" s="8">
        <v>12</v>
      </c>
      <c r="N268" s="5">
        <v>41.27</v>
      </c>
      <c r="O268" s="6">
        <v>0.1</v>
      </c>
      <c r="P268" s="5">
        <v>14.71</v>
      </c>
      <c r="Q268" s="5">
        <f t="shared" si="12"/>
        <v>445.71600000000001</v>
      </c>
      <c r="R268" s="5">
        <f t="shared" si="13"/>
        <v>176.52</v>
      </c>
      <c r="S268" s="5">
        <f t="shared" si="14"/>
        <v>269.19600000000003</v>
      </c>
      <c r="T268" s="7"/>
    </row>
    <row r="269" spans="1:20" ht="15">
      <c r="A269" s="2">
        <v>3891</v>
      </c>
      <c r="B269" s="3">
        <v>46080</v>
      </c>
      <c r="C269" s="10">
        <f>YEAR(SalesDataTable[[#This Row],[Order Date]])</f>
        <v>2026</v>
      </c>
      <c r="D269" s="10" t="str">
        <f>"Q"&amp;ROUNDUP(MONTH(SalesDataTable[[#This Row],[Order Date]])/3,0)</f>
        <v>Q1</v>
      </c>
      <c r="E269" s="10">
        <f>MONTH(SalesDataTable[[#This Row],[Order Date]])</f>
        <v>2</v>
      </c>
      <c r="F269" s="10" t="str">
        <f>TEXT(SalesDataTable[[#This Row],[Order Date]],"mmm")</f>
        <v>Feb</v>
      </c>
      <c r="G269" s="4" t="s">
        <v>0</v>
      </c>
      <c r="H269" s="4" t="s">
        <v>1</v>
      </c>
      <c r="I269" s="4" t="s">
        <v>19</v>
      </c>
      <c r="J269" s="4" t="s">
        <v>3</v>
      </c>
      <c r="K269" s="4" t="s">
        <v>4</v>
      </c>
      <c r="L269" s="4" t="s">
        <v>5</v>
      </c>
      <c r="M269" s="8">
        <v>1</v>
      </c>
      <c r="N269" s="5">
        <v>82.04</v>
      </c>
      <c r="O269" s="6">
        <v>0.1</v>
      </c>
      <c r="P269" s="5">
        <v>41.46</v>
      </c>
      <c r="Q269" s="5">
        <f t="shared" si="12"/>
        <v>73.836000000000013</v>
      </c>
      <c r="R269" s="5">
        <f t="shared" si="13"/>
        <v>41.46</v>
      </c>
      <c r="S269" s="5">
        <f t="shared" si="14"/>
        <v>32.376000000000012</v>
      </c>
      <c r="T269" s="7"/>
    </row>
    <row r="270" spans="1:20" ht="15">
      <c r="A270" s="2">
        <v>3917</v>
      </c>
      <c r="B270" s="3">
        <v>46080</v>
      </c>
      <c r="C270" s="10">
        <f>YEAR(SalesDataTable[[#This Row],[Order Date]])</f>
        <v>2026</v>
      </c>
      <c r="D270" s="10" t="str">
        <f>"Q"&amp;ROUNDUP(MONTH(SalesDataTable[[#This Row],[Order Date]])/3,0)</f>
        <v>Q1</v>
      </c>
      <c r="E270" s="10">
        <f>MONTH(SalesDataTable[[#This Row],[Order Date]])</f>
        <v>2</v>
      </c>
      <c r="F270" s="10" t="str">
        <f>TEXT(SalesDataTable[[#This Row],[Order Date]],"mmm")</f>
        <v>Feb</v>
      </c>
      <c r="G270" s="4" t="s">
        <v>20</v>
      </c>
      <c r="H270" s="4" t="s">
        <v>21</v>
      </c>
      <c r="I270" s="4" t="s">
        <v>2</v>
      </c>
      <c r="J270" s="4" t="s">
        <v>3</v>
      </c>
      <c r="K270" s="4" t="s">
        <v>14</v>
      </c>
      <c r="L270" s="4" t="s">
        <v>15</v>
      </c>
      <c r="M270" s="8">
        <v>3</v>
      </c>
      <c r="N270" s="5">
        <v>36.630000000000003</v>
      </c>
      <c r="O270" s="6">
        <v>0</v>
      </c>
      <c r="P270" s="5">
        <v>13.26</v>
      </c>
      <c r="Q270" s="5">
        <f t="shared" si="12"/>
        <v>109.89000000000001</v>
      </c>
      <c r="R270" s="5">
        <f t="shared" si="13"/>
        <v>39.78</v>
      </c>
      <c r="S270" s="5">
        <f t="shared" si="14"/>
        <v>70.110000000000014</v>
      </c>
      <c r="T270" s="7"/>
    </row>
    <row r="271" spans="1:20" ht="15">
      <c r="A271" s="2">
        <v>4594</v>
      </c>
      <c r="B271" s="3">
        <v>46080</v>
      </c>
      <c r="C271" s="10">
        <f>YEAR(SalesDataTable[[#This Row],[Order Date]])</f>
        <v>2026</v>
      </c>
      <c r="D271" s="10" t="str">
        <f>"Q"&amp;ROUNDUP(MONTH(SalesDataTable[[#This Row],[Order Date]])/3,0)</f>
        <v>Q1</v>
      </c>
      <c r="E271" s="10">
        <f>MONTH(SalesDataTable[[#This Row],[Order Date]])</f>
        <v>2</v>
      </c>
      <c r="F271" s="10" t="str">
        <f>TEXT(SalesDataTable[[#This Row],[Order Date]],"mmm")</f>
        <v>Feb</v>
      </c>
      <c r="G271" s="4" t="s">
        <v>20</v>
      </c>
      <c r="H271" s="4" t="s">
        <v>31</v>
      </c>
      <c r="I271" s="4" t="s">
        <v>19</v>
      </c>
      <c r="J271" s="4" t="s">
        <v>3</v>
      </c>
      <c r="K271" s="4" t="s">
        <v>9</v>
      </c>
      <c r="L271" s="4" t="s">
        <v>10</v>
      </c>
      <c r="M271" s="8">
        <v>5</v>
      </c>
      <c r="N271" s="5">
        <v>92.94</v>
      </c>
      <c r="O271" s="6">
        <v>0.05</v>
      </c>
      <c r="P271" s="5">
        <v>46.47</v>
      </c>
      <c r="Q271" s="5">
        <f t="shared" si="12"/>
        <v>441.46499999999997</v>
      </c>
      <c r="R271" s="5">
        <f t="shared" si="13"/>
        <v>232.35</v>
      </c>
      <c r="S271" s="5">
        <f t="shared" si="14"/>
        <v>209.11499999999998</v>
      </c>
      <c r="T271" s="7"/>
    </row>
    <row r="272" spans="1:20" ht="15">
      <c r="A272" s="2">
        <v>4750</v>
      </c>
      <c r="B272" s="3">
        <v>46080</v>
      </c>
      <c r="C272" s="10">
        <f>YEAR(SalesDataTable[[#This Row],[Order Date]])</f>
        <v>2026</v>
      </c>
      <c r="D272" s="10" t="str">
        <f>"Q"&amp;ROUNDUP(MONTH(SalesDataTable[[#This Row],[Order Date]])/3,0)</f>
        <v>Q1</v>
      </c>
      <c r="E272" s="10">
        <f>MONTH(SalesDataTable[[#This Row],[Order Date]])</f>
        <v>2</v>
      </c>
      <c r="F272" s="10" t="str">
        <f>TEXT(SalesDataTable[[#This Row],[Order Date]],"mmm")</f>
        <v>Feb</v>
      </c>
      <c r="G272" s="4" t="s">
        <v>6</v>
      </c>
      <c r="H272" s="4" t="s">
        <v>43</v>
      </c>
      <c r="I272" s="4" t="s">
        <v>19</v>
      </c>
      <c r="J272" s="4" t="s">
        <v>3</v>
      </c>
      <c r="K272" s="4" t="s">
        <v>34</v>
      </c>
      <c r="L272" s="4" t="s">
        <v>38</v>
      </c>
      <c r="M272" s="8">
        <v>2</v>
      </c>
      <c r="N272" s="5">
        <v>120.44</v>
      </c>
      <c r="O272" s="6">
        <v>0.05</v>
      </c>
      <c r="P272" s="5">
        <v>68.98</v>
      </c>
      <c r="Q272" s="5">
        <f t="shared" si="12"/>
        <v>228.83599999999998</v>
      </c>
      <c r="R272" s="5">
        <f t="shared" si="13"/>
        <v>137.96</v>
      </c>
      <c r="S272" s="5">
        <f t="shared" si="14"/>
        <v>90.875999999999976</v>
      </c>
      <c r="T272" s="7"/>
    </row>
    <row r="273" spans="1:20" ht="15">
      <c r="A273" s="2">
        <v>4960</v>
      </c>
      <c r="B273" s="3">
        <v>46080</v>
      </c>
      <c r="C273" s="10">
        <f>YEAR(SalesDataTable[[#This Row],[Order Date]])</f>
        <v>2026</v>
      </c>
      <c r="D273" s="10" t="str">
        <f>"Q"&amp;ROUNDUP(MONTH(SalesDataTable[[#This Row],[Order Date]])/3,0)</f>
        <v>Q1</v>
      </c>
      <c r="E273" s="10">
        <f>MONTH(SalesDataTable[[#This Row],[Order Date]])</f>
        <v>2</v>
      </c>
      <c r="F273" s="10" t="str">
        <f>TEXT(SalesDataTable[[#This Row],[Order Date]],"mmm")</f>
        <v>Feb</v>
      </c>
      <c r="G273" s="4" t="s">
        <v>6</v>
      </c>
      <c r="H273" s="4" t="s">
        <v>27</v>
      </c>
      <c r="I273" s="4" t="s">
        <v>28</v>
      </c>
      <c r="J273" s="4" t="s">
        <v>13</v>
      </c>
      <c r="K273" s="4" t="s">
        <v>14</v>
      </c>
      <c r="L273" s="4" t="s">
        <v>15</v>
      </c>
      <c r="M273" s="8">
        <v>2</v>
      </c>
      <c r="N273" s="5">
        <v>36.130000000000003</v>
      </c>
      <c r="O273" s="6">
        <v>0</v>
      </c>
      <c r="P273" s="5">
        <v>13.72</v>
      </c>
      <c r="Q273" s="5">
        <f t="shared" si="12"/>
        <v>72.260000000000005</v>
      </c>
      <c r="R273" s="5">
        <f t="shared" si="13"/>
        <v>27.44</v>
      </c>
      <c r="S273" s="5">
        <f t="shared" si="14"/>
        <v>44.820000000000007</v>
      </c>
      <c r="T273" s="7"/>
    </row>
    <row r="274" spans="1:20" ht="15">
      <c r="A274" s="2">
        <v>4245</v>
      </c>
      <c r="B274" s="3">
        <v>46081</v>
      </c>
      <c r="C274" s="10">
        <f>YEAR(SalesDataTable[[#This Row],[Order Date]])</f>
        <v>2026</v>
      </c>
      <c r="D274" s="10" t="str">
        <f>"Q"&amp;ROUNDUP(MONTH(SalesDataTable[[#This Row],[Order Date]])/3,0)</f>
        <v>Q1</v>
      </c>
      <c r="E274" s="10">
        <f>MONTH(SalesDataTable[[#This Row],[Order Date]])</f>
        <v>2</v>
      </c>
      <c r="F274" s="10" t="str">
        <f>TEXT(SalesDataTable[[#This Row],[Order Date]],"mmm")</f>
        <v>Feb</v>
      </c>
      <c r="G274" s="4" t="s">
        <v>6</v>
      </c>
      <c r="H274" s="4" t="s">
        <v>7</v>
      </c>
      <c r="I274" s="4" t="s">
        <v>19</v>
      </c>
      <c r="J274" s="4" t="s">
        <v>3</v>
      </c>
      <c r="K274" s="4" t="s">
        <v>34</v>
      </c>
      <c r="L274" s="4" t="s">
        <v>38</v>
      </c>
      <c r="M274" s="8">
        <v>1</v>
      </c>
      <c r="N274" s="5">
        <v>124.97</v>
      </c>
      <c r="O274" s="6">
        <v>0.1</v>
      </c>
      <c r="P274" s="5">
        <v>69.790000000000006</v>
      </c>
      <c r="Q274" s="5">
        <f t="shared" si="12"/>
        <v>112.473</v>
      </c>
      <c r="R274" s="5">
        <f t="shared" si="13"/>
        <v>69.790000000000006</v>
      </c>
      <c r="S274" s="5">
        <f t="shared" si="14"/>
        <v>42.682999999999993</v>
      </c>
      <c r="T274" s="7"/>
    </row>
    <row r="275" spans="1:20" ht="15">
      <c r="A275" s="2">
        <v>4664</v>
      </c>
      <c r="B275" s="3">
        <v>46081</v>
      </c>
      <c r="C275" s="10">
        <f>YEAR(SalesDataTable[[#This Row],[Order Date]])</f>
        <v>2026</v>
      </c>
      <c r="D275" s="10" t="str">
        <f>"Q"&amp;ROUNDUP(MONTH(SalesDataTable[[#This Row],[Order Date]])/3,0)</f>
        <v>Q1</v>
      </c>
      <c r="E275" s="10">
        <f>MONTH(SalesDataTable[[#This Row],[Order Date]])</f>
        <v>2</v>
      </c>
      <c r="F275" s="10" t="str">
        <f>TEXT(SalesDataTable[[#This Row],[Order Date]],"mmm")</f>
        <v>Feb</v>
      </c>
      <c r="G275" s="4" t="s">
        <v>20</v>
      </c>
      <c r="H275" s="4" t="s">
        <v>47</v>
      </c>
      <c r="I275" s="4" t="s">
        <v>2</v>
      </c>
      <c r="J275" s="4" t="s">
        <v>3</v>
      </c>
      <c r="K275" s="4" t="s">
        <v>14</v>
      </c>
      <c r="L275" s="4" t="s">
        <v>48</v>
      </c>
      <c r="M275" s="8">
        <v>1</v>
      </c>
      <c r="N275" s="5">
        <v>163.31</v>
      </c>
      <c r="O275" s="6">
        <v>0.05</v>
      </c>
      <c r="P275" s="5">
        <v>87.22</v>
      </c>
      <c r="Q275" s="5">
        <f t="shared" si="12"/>
        <v>155.14449999999999</v>
      </c>
      <c r="R275" s="5">
        <f t="shared" si="13"/>
        <v>87.22</v>
      </c>
      <c r="S275" s="5">
        <f t="shared" si="14"/>
        <v>67.924499999999995</v>
      </c>
      <c r="T275" s="7"/>
    </row>
    <row r="276" spans="1:20" ht="15">
      <c r="A276" s="2">
        <v>383</v>
      </c>
      <c r="B276" s="3">
        <v>46082</v>
      </c>
      <c r="C276" s="10">
        <f>YEAR(SalesDataTable[[#This Row],[Order Date]])</f>
        <v>2026</v>
      </c>
      <c r="D276" s="10" t="str">
        <f>"Q"&amp;ROUNDUP(MONTH(SalesDataTable[[#This Row],[Order Date]])/3,0)</f>
        <v>Q1</v>
      </c>
      <c r="E276" s="10">
        <f>MONTH(SalesDataTable[[#This Row],[Order Date]])</f>
        <v>3</v>
      </c>
      <c r="F276" s="10" t="str">
        <f>TEXT(SalesDataTable[[#This Row],[Order Date]],"mmm")</f>
        <v>Mar</v>
      </c>
      <c r="G276" s="4" t="s">
        <v>11</v>
      </c>
      <c r="H276" s="4" t="s">
        <v>12</v>
      </c>
      <c r="I276" s="4" t="s">
        <v>19</v>
      </c>
      <c r="J276" s="4" t="s">
        <v>3</v>
      </c>
      <c r="K276" s="4" t="s">
        <v>9</v>
      </c>
      <c r="L276" s="4" t="s">
        <v>10</v>
      </c>
      <c r="M276" s="8">
        <v>3</v>
      </c>
      <c r="N276" s="5">
        <v>92.76</v>
      </c>
      <c r="O276" s="6">
        <v>0</v>
      </c>
      <c r="P276" s="5">
        <v>45.84</v>
      </c>
      <c r="Q276" s="5">
        <f t="shared" si="12"/>
        <v>278.28000000000003</v>
      </c>
      <c r="R276" s="5">
        <f t="shared" si="13"/>
        <v>137.52000000000001</v>
      </c>
      <c r="S276" s="5">
        <f t="shared" si="14"/>
        <v>140.76000000000002</v>
      </c>
      <c r="T276" s="7"/>
    </row>
    <row r="277" spans="1:20" ht="15">
      <c r="A277" s="2">
        <v>730</v>
      </c>
      <c r="B277" s="3">
        <v>46082</v>
      </c>
      <c r="C277" s="10">
        <f>YEAR(SalesDataTable[[#This Row],[Order Date]])</f>
        <v>2026</v>
      </c>
      <c r="D277" s="10" t="str">
        <f>"Q"&amp;ROUNDUP(MONTH(SalesDataTable[[#This Row],[Order Date]])/3,0)</f>
        <v>Q1</v>
      </c>
      <c r="E277" s="10">
        <f>MONTH(SalesDataTable[[#This Row],[Order Date]])</f>
        <v>3</v>
      </c>
      <c r="F277" s="10" t="str">
        <f>TEXT(SalesDataTable[[#This Row],[Order Date]],"mmm")</f>
        <v>Mar</v>
      </c>
      <c r="G277" s="4" t="s">
        <v>0</v>
      </c>
      <c r="H277" s="4" t="s">
        <v>50</v>
      </c>
      <c r="I277" s="4" t="s">
        <v>8</v>
      </c>
      <c r="J277" s="4" t="s">
        <v>16</v>
      </c>
      <c r="K277" s="4" t="s">
        <v>34</v>
      </c>
      <c r="L277" s="4" t="s">
        <v>35</v>
      </c>
      <c r="M277" s="8">
        <v>5</v>
      </c>
      <c r="N277" s="5">
        <v>41.31</v>
      </c>
      <c r="O277" s="6">
        <v>0.1</v>
      </c>
      <c r="P277" s="5">
        <v>15.14</v>
      </c>
      <c r="Q277" s="5">
        <f t="shared" si="12"/>
        <v>185.89500000000001</v>
      </c>
      <c r="R277" s="5">
        <f t="shared" si="13"/>
        <v>75.7</v>
      </c>
      <c r="S277" s="5">
        <f t="shared" si="14"/>
        <v>110.19500000000001</v>
      </c>
      <c r="T277" s="7"/>
    </row>
    <row r="278" spans="1:20" ht="15">
      <c r="A278" s="2">
        <v>985</v>
      </c>
      <c r="B278" s="3">
        <v>46082</v>
      </c>
      <c r="C278" s="10">
        <f>YEAR(SalesDataTable[[#This Row],[Order Date]])</f>
        <v>2026</v>
      </c>
      <c r="D278" s="10" t="str">
        <f>"Q"&amp;ROUNDUP(MONTH(SalesDataTable[[#This Row],[Order Date]])/3,0)</f>
        <v>Q1</v>
      </c>
      <c r="E278" s="10">
        <f>MONTH(SalesDataTable[[#This Row],[Order Date]])</f>
        <v>3</v>
      </c>
      <c r="F278" s="10" t="str">
        <f>TEXT(SalesDataTable[[#This Row],[Order Date]],"mmm")</f>
        <v>Mar</v>
      </c>
      <c r="G278" s="4" t="s">
        <v>6</v>
      </c>
      <c r="H278" s="4" t="s">
        <v>49</v>
      </c>
      <c r="I278" s="4" t="s">
        <v>28</v>
      </c>
      <c r="J278" s="4" t="s">
        <v>13</v>
      </c>
      <c r="K278" s="4" t="s">
        <v>34</v>
      </c>
      <c r="L278" s="4" t="s">
        <v>35</v>
      </c>
      <c r="M278" s="8">
        <v>2</v>
      </c>
      <c r="N278" s="5">
        <v>41.23</v>
      </c>
      <c r="O278" s="6">
        <v>0</v>
      </c>
      <c r="P278" s="5">
        <v>14.28</v>
      </c>
      <c r="Q278" s="5">
        <f t="shared" si="12"/>
        <v>82.46</v>
      </c>
      <c r="R278" s="5">
        <f t="shared" si="13"/>
        <v>28.56</v>
      </c>
      <c r="S278" s="5">
        <f t="shared" si="14"/>
        <v>53.899999999999991</v>
      </c>
      <c r="T278" s="7"/>
    </row>
    <row r="279" spans="1:20" ht="15">
      <c r="A279" s="2">
        <v>1457</v>
      </c>
      <c r="B279" s="3">
        <v>46082</v>
      </c>
      <c r="C279" s="10">
        <f>YEAR(SalesDataTable[[#This Row],[Order Date]])</f>
        <v>2026</v>
      </c>
      <c r="D279" s="10" t="str">
        <f>"Q"&amp;ROUNDUP(MONTH(SalesDataTable[[#This Row],[Order Date]])/3,0)</f>
        <v>Q1</v>
      </c>
      <c r="E279" s="10">
        <f>MONTH(SalesDataTable[[#This Row],[Order Date]])</f>
        <v>3</v>
      </c>
      <c r="F279" s="10" t="str">
        <f>TEXT(SalesDataTable[[#This Row],[Order Date]],"mmm")</f>
        <v>Mar</v>
      </c>
      <c r="G279" s="4" t="s">
        <v>6</v>
      </c>
      <c r="H279" s="4" t="s">
        <v>7</v>
      </c>
      <c r="I279" s="4" t="s">
        <v>2</v>
      </c>
      <c r="J279" s="4" t="s">
        <v>13</v>
      </c>
      <c r="K279" s="4" t="s">
        <v>14</v>
      </c>
      <c r="L279" s="4" t="s">
        <v>15</v>
      </c>
      <c r="M279" s="8">
        <v>1</v>
      </c>
      <c r="N279" s="5">
        <v>36.47</v>
      </c>
      <c r="O279" s="6">
        <v>0.05</v>
      </c>
      <c r="P279" s="5">
        <v>13.21</v>
      </c>
      <c r="Q279" s="5">
        <f t="shared" si="12"/>
        <v>34.646499999999996</v>
      </c>
      <c r="R279" s="5">
        <f t="shared" si="13"/>
        <v>13.21</v>
      </c>
      <c r="S279" s="5">
        <f t="shared" si="14"/>
        <v>21.436499999999995</v>
      </c>
      <c r="T279" s="7"/>
    </row>
    <row r="280" spans="1:20" ht="15">
      <c r="A280" s="2">
        <v>2558</v>
      </c>
      <c r="B280" s="3">
        <v>46082</v>
      </c>
      <c r="C280" s="10">
        <f>YEAR(SalesDataTable[[#This Row],[Order Date]])</f>
        <v>2026</v>
      </c>
      <c r="D280" s="10" t="str">
        <f>"Q"&amp;ROUNDUP(MONTH(SalesDataTable[[#This Row],[Order Date]])/3,0)</f>
        <v>Q1</v>
      </c>
      <c r="E280" s="10">
        <f>MONTH(SalesDataTable[[#This Row],[Order Date]])</f>
        <v>3</v>
      </c>
      <c r="F280" s="10" t="str">
        <f>TEXT(SalesDataTable[[#This Row],[Order Date]],"mmm")</f>
        <v>Mar</v>
      </c>
      <c r="G280" s="4" t="s">
        <v>0</v>
      </c>
      <c r="H280" s="4" t="s">
        <v>50</v>
      </c>
      <c r="I280" s="4" t="s">
        <v>28</v>
      </c>
      <c r="J280" s="4" t="s">
        <v>13</v>
      </c>
      <c r="K280" s="4" t="s">
        <v>34</v>
      </c>
      <c r="L280" s="4" t="s">
        <v>42</v>
      </c>
      <c r="M280" s="8">
        <v>1</v>
      </c>
      <c r="N280" s="5">
        <v>36.67</v>
      </c>
      <c r="O280" s="6">
        <v>0</v>
      </c>
      <c r="P280" s="5">
        <v>13.97</v>
      </c>
      <c r="Q280" s="5">
        <f t="shared" si="12"/>
        <v>36.67</v>
      </c>
      <c r="R280" s="5">
        <f t="shared" si="13"/>
        <v>13.97</v>
      </c>
      <c r="S280" s="5">
        <f t="shared" si="14"/>
        <v>22.700000000000003</v>
      </c>
      <c r="T280" s="7"/>
    </row>
    <row r="281" spans="1:20" ht="15">
      <c r="A281" s="2">
        <v>3024</v>
      </c>
      <c r="B281" s="3">
        <v>46082</v>
      </c>
      <c r="C281" s="10">
        <f>YEAR(SalesDataTable[[#This Row],[Order Date]])</f>
        <v>2026</v>
      </c>
      <c r="D281" s="10" t="str">
        <f>"Q"&amp;ROUNDUP(MONTH(SalesDataTable[[#This Row],[Order Date]])/3,0)</f>
        <v>Q1</v>
      </c>
      <c r="E281" s="10">
        <f>MONTH(SalesDataTable[[#This Row],[Order Date]])</f>
        <v>3</v>
      </c>
      <c r="F281" s="10" t="str">
        <f>TEXT(SalesDataTable[[#This Row],[Order Date]],"mmm")</f>
        <v>Mar</v>
      </c>
      <c r="G281" s="4" t="s">
        <v>6</v>
      </c>
      <c r="H281" s="4" t="s">
        <v>41</v>
      </c>
      <c r="I281" s="4" t="s">
        <v>2</v>
      </c>
      <c r="J281" s="4" t="s">
        <v>16</v>
      </c>
      <c r="K281" s="4" t="s">
        <v>4</v>
      </c>
      <c r="L281" s="4" t="s">
        <v>22</v>
      </c>
      <c r="M281" s="8">
        <v>2</v>
      </c>
      <c r="N281" s="5">
        <v>51.87</v>
      </c>
      <c r="O281" s="6">
        <v>0.1</v>
      </c>
      <c r="P281" s="5">
        <v>22.95</v>
      </c>
      <c r="Q281" s="5">
        <f t="shared" si="12"/>
        <v>93.366</v>
      </c>
      <c r="R281" s="5">
        <f t="shared" si="13"/>
        <v>45.9</v>
      </c>
      <c r="S281" s="5">
        <f t="shared" si="14"/>
        <v>47.466000000000001</v>
      </c>
      <c r="T281" s="7"/>
    </row>
    <row r="282" spans="1:20" ht="15">
      <c r="A282" s="2">
        <v>3225</v>
      </c>
      <c r="B282" s="3">
        <v>46082</v>
      </c>
      <c r="C282" s="10">
        <f>YEAR(SalesDataTable[[#This Row],[Order Date]])</f>
        <v>2026</v>
      </c>
      <c r="D282" s="10" t="str">
        <f>"Q"&amp;ROUNDUP(MONTH(SalesDataTable[[#This Row],[Order Date]])/3,0)</f>
        <v>Q1</v>
      </c>
      <c r="E282" s="10">
        <f>MONTH(SalesDataTable[[#This Row],[Order Date]])</f>
        <v>3</v>
      </c>
      <c r="F282" s="10" t="str">
        <f>TEXT(SalesDataTable[[#This Row],[Order Date]],"mmm")</f>
        <v>Mar</v>
      </c>
      <c r="G282" s="4" t="s">
        <v>11</v>
      </c>
      <c r="H282" s="4" t="s">
        <v>12</v>
      </c>
      <c r="I282" s="4" t="s">
        <v>19</v>
      </c>
      <c r="J282" s="4" t="s">
        <v>16</v>
      </c>
      <c r="K282" s="4" t="s">
        <v>23</v>
      </c>
      <c r="L282" s="4" t="s">
        <v>29</v>
      </c>
      <c r="M282" s="8">
        <v>1</v>
      </c>
      <c r="N282" s="5">
        <v>195.06</v>
      </c>
      <c r="O282" s="6">
        <v>0.1</v>
      </c>
      <c r="P282" s="5">
        <v>106.68</v>
      </c>
      <c r="Q282" s="5">
        <f t="shared" si="12"/>
        <v>175.554</v>
      </c>
      <c r="R282" s="5">
        <f t="shared" si="13"/>
        <v>106.68</v>
      </c>
      <c r="S282" s="5">
        <f t="shared" si="14"/>
        <v>68.873999999999995</v>
      </c>
      <c r="T282" s="7"/>
    </row>
    <row r="283" spans="1:20" ht="15">
      <c r="A283" s="2">
        <v>3551</v>
      </c>
      <c r="B283" s="3">
        <v>46082</v>
      </c>
      <c r="C283" s="10">
        <f>YEAR(SalesDataTable[[#This Row],[Order Date]])</f>
        <v>2026</v>
      </c>
      <c r="D283" s="10" t="str">
        <f>"Q"&amp;ROUNDUP(MONTH(SalesDataTable[[#This Row],[Order Date]])/3,0)</f>
        <v>Q1</v>
      </c>
      <c r="E283" s="10">
        <f>MONTH(SalesDataTable[[#This Row],[Order Date]])</f>
        <v>3</v>
      </c>
      <c r="F283" s="10" t="str">
        <f>TEXT(SalesDataTable[[#This Row],[Order Date]],"mmm")</f>
        <v>Mar</v>
      </c>
      <c r="G283" s="4" t="s">
        <v>6</v>
      </c>
      <c r="H283" s="4" t="s">
        <v>41</v>
      </c>
      <c r="I283" s="4" t="s">
        <v>28</v>
      </c>
      <c r="J283" s="4" t="s">
        <v>3</v>
      </c>
      <c r="K283" s="4" t="s">
        <v>4</v>
      </c>
      <c r="L283" s="4" t="s">
        <v>30</v>
      </c>
      <c r="M283" s="8">
        <v>2</v>
      </c>
      <c r="N283" s="5">
        <v>100.79</v>
      </c>
      <c r="O283" s="6">
        <v>0.05</v>
      </c>
      <c r="P283" s="5">
        <v>49</v>
      </c>
      <c r="Q283" s="5">
        <f t="shared" si="12"/>
        <v>191.501</v>
      </c>
      <c r="R283" s="5">
        <f t="shared" si="13"/>
        <v>98</v>
      </c>
      <c r="S283" s="5">
        <f t="shared" si="14"/>
        <v>93.501000000000005</v>
      </c>
      <c r="T283" s="7"/>
    </row>
    <row r="284" spans="1:20" ht="15">
      <c r="A284" s="2">
        <v>4157</v>
      </c>
      <c r="B284" s="3">
        <v>46082</v>
      </c>
      <c r="C284" s="10">
        <f>YEAR(SalesDataTable[[#This Row],[Order Date]])</f>
        <v>2026</v>
      </c>
      <c r="D284" s="10" t="str">
        <f>"Q"&amp;ROUNDUP(MONTH(SalesDataTable[[#This Row],[Order Date]])/3,0)</f>
        <v>Q1</v>
      </c>
      <c r="E284" s="10">
        <f>MONTH(SalesDataTable[[#This Row],[Order Date]])</f>
        <v>3</v>
      </c>
      <c r="F284" s="10" t="str">
        <f>TEXT(SalesDataTable[[#This Row],[Order Date]],"mmm")</f>
        <v>Mar</v>
      </c>
      <c r="G284" s="4" t="s">
        <v>20</v>
      </c>
      <c r="H284" s="4" t="s">
        <v>33</v>
      </c>
      <c r="I284" s="4" t="s">
        <v>2</v>
      </c>
      <c r="J284" s="4" t="s">
        <v>13</v>
      </c>
      <c r="K284" s="4" t="s">
        <v>4</v>
      </c>
      <c r="L284" s="4" t="s">
        <v>22</v>
      </c>
      <c r="M284" s="8">
        <v>5</v>
      </c>
      <c r="N284" s="5">
        <v>51.92</v>
      </c>
      <c r="O284" s="6">
        <v>0.15</v>
      </c>
      <c r="P284" s="5">
        <v>22.24</v>
      </c>
      <c r="Q284" s="5">
        <f t="shared" si="12"/>
        <v>220.66000000000003</v>
      </c>
      <c r="R284" s="5">
        <f t="shared" si="13"/>
        <v>111.19999999999999</v>
      </c>
      <c r="S284" s="5">
        <f t="shared" si="14"/>
        <v>109.46000000000004</v>
      </c>
      <c r="T284" s="7"/>
    </row>
    <row r="285" spans="1:20" ht="15">
      <c r="A285" s="2">
        <v>4398</v>
      </c>
      <c r="B285" s="3">
        <v>46082</v>
      </c>
      <c r="C285" s="10">
        <f>YEAR(SalesDataTable[[#This Row],[Order Date]])</f>
        <v>2026</v>
      </c>
      <c r="D285" s="10" t="str">
        <f>"Q"&amp;ROUNDUP(MONTH(SalesDataTable[[#This Row],[Order Date]])/3,0)</f>
        <v>Q1</v>
      </c>
      <c r="E285" s="10">
        <f>MONTH(SalesDataTable[[#This Row],[Order Date]])</f>
        <v>3</v>
      </c>
      <c r="F285" s="10" t="str">
        <f>TEXT(SalesDataTable[[#This Row],[Order Date]],"mmm")</f>
        <v>Mar</v>
      </c>
      <c r="G285" s="4" t="s">
        <v>20</v>
      </c>
      <c r="H285" s="4" t="s">
        <v>31</v>
      </c>
      <c r="I285" s="4" t="s">
        <v>2</v>
      </c>
      <c r="J285" s="4" t="s">
        <v>13</v>
      </c>
      <c r="K285" s="4" t="s">
        <v>23</v>
      </c>
      <c r="L285" s="4" t="s">
        <v>51</v>
      </c>
      <c r="M285" s="8">
        <v>1</v>
      </c>
      <c r="N285" s="5">
        <v>123.99</v>
      </c>
      <c r="O285" s="6">
        <v>0.05</v>
      </c>
      <c r="P285" s="5">
        <v>61.67</v>
      </c>
      <c r="Q285" s="5">
        <f t="shared" si="12"/>
        <v>117.79049999999999</v>
      </c>
      <c r="R285" s="5">
        <f t="shared" si="13"/>
        <v>61.67</v>
      </c>
      <c r="S285" s="5">
        <f t="shared" si="14"/>
        <v>56.120499999999993</v>
      </c>
      <c r="T285" s="7"/>
    </row>
    <row r="286" spans="1:20" ht="15">
      <c r="A286" s="2">
        <v>4951</v>
      </c>
      <c r="B286" s="3">
        <v>46082</v>
      </c>
      <c r="C286" s="10">
        <f>YEAR(SalesDataTable[[#This Row],[Order Date]])</f>
        <v>2026</v>
      </c>
      <c r="D286" s="10" t="str">
        <f>"Q"&amp;ROUNDUP(MONTH(SalesDataTable[[#This Row],[Order Date]])/3,0)</f>
        <v>Q1</v>
      </c>
      <c r="E286" s="10">
        <f>MONTH(SalesDataTable[[#This Row],[Order Date]])</f>
        <v>3</v>
      </c>
      <c r="F286" s="10" t="str">
        <f>TEXT(SalesDataTable[[#This Row],[Order Date]],"mmm")</f>
        <v>Mar</v>
      </c>
      <c r="G286" s="4" t="s">
        <v>6</v>
      </c>
      <c r="H286" s="4" t="s">
        <v>49</v>
      </c>
      <c r="I286" s="4" t="s">
        <v>2</v>
      </c>
      <c r="J286" s="4" t="s">
        <v>13</v>
      </c>
      <c r="K286" s="4" t="s">
        <v>23</v>
      </c>
      <c r="L286" s="4" t="s">
        <v>24</v>
      </c>
      <c r="M286" s="8">
        <v>1</v>
      </c>
      <c r="N286" s="5">
        <v>344.8</v>
      </c>
      <c r="O286" s="6">
        <v>0.05</v>
      </c>
      <c r="P286" s="5">
        <v>196.14</v>
      </c>
      <c r="Q286" s="5">
        <f t="shared" si="12"/>
        <v>327.56</v>
      </c>
      <c r="R286" s="5">
        <f t="shared" si="13"/>
        <v>196.14</v>
      </c>
      <c r="S286" s="5">
        <f t="shared" si="14"/>
        <v>131.42000000000002</v>
      </c>
      <c r="T286" s="7"/>
    </row>
    <row r="287" spans="1:20" ht="15">
      <c r="A287" s="2">
        <v>1354</v>
      </c>
      <c r="B287" s="3">
        <v>46083</v>
      </c>
      <c r="C287" s="10">
        <f>YEAR(SalesDataTable[[#This Row],[Order Date]])</f>
        <v>2026</v>
      </c>
      <c r="D287" s="10" t="str">
        <f>"Q"&amp;ROUNDUP(MONTH(SalesDataTable[[#This Row],[Order Date]])/3,0)</f>
        <v>Q1</v>
      </c>
      <c r="E287" s="10">
        <f>MONTH(SalesDataTable[[#This Row],[Order Date]])</f>
        <v>3</v>
      </c>
      <c r="F287" s="10" t="str">
        <f>TEXT(SalesDataTable[[#This Row],[Order Date]],"mmm")</f>
        <v>Mar</v>
      </c>
      <c r="G287" s="4" t="s">
        <v>20</v>
      </c>
      <c r="H287" s="4" t="s">
        <v>33</v>
      </c>
      <c r="I287" s="4" t="s">
        <v>28</v>
      </c>
      <c r="J287" s="4" t="s">
        <v>3</v>
      </c>
      <c r="K287" s="4" t="s">
        <v>14</v>
      </c>
      <c r="L287" s="4" t="s">
        <v>44</v>
      </c>
      <c r="M287" s="8">
        <v>3</v>
      </c>
      <c r="N287" s="5">
        <v>131.91999999999999</v>
      </c>
      <c r="O287" s="6">
        <v>0.05</v>
      </c>
      <c r="P287" s="5">
        <v>67.47</v>
      </c>
      <c r="Q287" s="5">
        <f t="shared" si="12"/>
        <v>375.97199999999998</v>
      </c>
      <c r="R287" s="5">
        <f t="shared" si="13"/>
        <v>202.41</v>
      </c>
      <c r="S287" s="5">
        <f t="shared" si="14"/>
        <v>173.56199999999998</v>
      </c>
      <c r="T287" s="7"/>
    </row>
    <row r="288" spans="1:20" ht="15">
      <c r="A288" s="2">
        <v>2042</v>
      </c>
      <c r="B288" s="3">
        <v>46083</v>
      </c>
      <c r="C288" s="10">
        <f>YEAR(SalesDataTable[[#This Row],[Order Date]])</f>
        <v>2026</v>
      </c>
      <c r="D288" s="10" t="str">
        <f>"Q"&amp;ROUNDUP(MONTH(SalesDataTable[[#This Row],[Order Date]])/3,0)</f>
        <v>Q1</v>
      </c>
      <c r="E288" s="10">
        <f>MONTH(SalesDataTable[[#This Row],[Order Date]])</f>
        <v>3</v>
      </c>
      <c r="F288" s="10" t="str">
        <f>TEXT(SalesDataTable[[#This Row],[Order Date]],"mmm")</f>
        <v>Mar</v>
      </c>
      <c r="G288" s="4" t="s">
        <v>11</v>
      </c>
      <c r="H288" s="4" t="s">
        <v>52</v>
      </c>
      <c r="I288" s="4" t="s">
        <v>2</v>
      </c>
      <c r="J288" s="4" t="s">
        <v>16</v>
      </c>
      <c r="K288" s="4" t="s">
        <v>9</v>
      </c>
      <c r="L288" s="4" t="s">
        <v>17</v>
      </c>
      <c r="M288" s="8">
        <v>3</v>
      </c>
      <c r="N288" s="5">
        <v>146.99</v>
      </c>
      <c r="O288" s="6">
        <v>0</v>
      </c>
      <c r="P288" s="5">
        <v>80.069999999999993</v>
      </c>
      <c r="Q288" s="5">
        <f t="shared" si="12"/>
        <v>440.97</v>
      </c>
      <c r="R288" s="5">
        <f t="shared" si="13"/>
        <v>240.20999999999998</v>
      </c>
      <c r="S288" s="5">
        <f t="shared" si="14"/>
        <v>200.76000000000005</v>
      </c>
      <c r="T288" s="7"/>
    </row>
    <row r="289" spans="1:20" ht="15">
      <c r="A289" s="2">
        <v>3895</v>
      </c>
      <c r="B289" s="3">
        <v>46083</v>
      </c>
      <c r="C289" s="10">
        <f>YEAR(SalesDataTable[[#This Row],[Order Date]])</f>
        <v>2026</v>
      </c>
      <c r="D289" s="10" t="str">
        <f>"Q"&amp;ROUNDUP(MONTH(SalesDataTable[[#This Row],[Order Date]])/3,0)</f>
        <v>Q1</v>
      </c>
      <c r="E289" s="10">
        <f>MONTH(SalesDataTable[[#This Row],[Order Date]])</f>
        <v>3</v>
      </c>
      <c r="F289" s="10" t="str">
        <f>TEXT(SalesDataTable[[#This Row],[Order Date]],"mmm")</f>
        <v>Mar</v>
      </c>
      <c r="G289" s="4" t="s">
        <v>20</v>
      </c>
      <c r="H289" s="4" t="s">
        <v>31</v>
      </c>
      <c r="I289" s="4" t="s">
        <v>2</v>
      </c>
      <c r="J289" s="4" t="s">
        <v>16</v>
      </c>
      <c r="K289" s="4" t="s">
        <v>14</v>
      </c>
      <c r="L289" s="4" t="s">
        <v>48</v>
      </c>
      <c r="M289" s="8">
        <v>2</v>
      </c>
      <c r="N289" s="5">
        <v>164.74</v>
      </c>
      <c r="O289" s="6">
        <v>0.05</v>
      </c>
      <c r="P289" s="5">
        <v>89.9</v>
      </c>
      <c r="Q289" s="5">
        <f t="shared" si="12"/>
        <v>313.00600000000003</v>
      </c>
      <c r="R289" s="5">
        <f t="shared" si="13"/>
        <v>179.8</v>
      </c>
      <c r="S289" s="5">
        <f t="shared" si="14"/>
        <v>133.20600000000002</v>
      </c>
      <c r="T289" s="7"/>
    </row>
    <row r="290" spans="1:20" ht="15">
      <c r="A290" s="2">
        <v>5074</v>
      </c>
      <c r="B290" s="3">
        <v>46083</v>
      </c>
      <c r="C290" s="10">
        <f>YEAR(SalesDataTable[[#This Row],[Order Date]])</f>
        <v>2026</v>
      </c>
      <c r="D290" s="10" t="str">
        <f>"Q"&amp;ROUNDUP(MONTH(SalesDataTable[[#This Row],[Order Date]])/3,0)</f>
        <v>Q1</v>
      </c>
      <c r="E290" s="10">
        <f>MONTH(SalesDataTable[[#This Row],[Order Date]])</f>
        <v>3</v>
      </c>
      <c r="F290" s="10" t="str">
        <f>TEXT(SalesDataTable[[#This Row],[Order Date]],"mmm")</f>
        <v>Mar</v>
      </c>
      <c r="G290" s="4" t="s">
        <v>20</v>
      </c>
      <c r="H290" s="4" t="s">
        <v>31</v>
      </c>
      <c r="I290" s="4" t="s">
        <v>2</v>
      </c>
      <c r="J290" s="4" t="s">
        <v>3</v>
      </c>
      <c r="K290" s="4" t="s">
        <v>9</v>
      </c>
      <c r="L290" s="4" t="s">
        <v>10</v>
      </c>
      <c r="M290" s="8">
        <v>2</v>
      </c>
      <c r="N290" s="5">
        <v>89.81</v>
      </c>
      <c r="O290" s="6">
        <v>0</v>
      </c>
      <c r="P290" s="5">
        <v>46.44</v>
      </c>
      <c r="Q290" s="5">
        <f t="shared" si="12"/>
        <v>179.62</v>
      </c>
      <c r="R290" s="5">
        <f t="shared" si="13"/>
        <v>92.88</v>
      </c>
      <c r="S290" s="5">
        <f t="shared" si="14"/>
        <v>86.740000000000009</v>
      </c>
      <c r="T290" s="7"/>
    </row>
    <row r="291" spans="1:20" ht="15">
      <c r="A291" s="2">
        <v>179</v>
      </c>
      <c r="B291" s="3">
        <v>46084</v>
      </c>
      <c r="C291" s="10">
        <f>YEAR(SalesDataTable[[#This Row],[Order Date]])</f>
        <v>2026</v>
      </c>
      <c r="D291" s="10" t="str">
        <f>"Q"&amp;ROUNDUP(MONTH(SalesDataTable[[#This Row],[Order Date]])/3,0)</f>
        <v>Q1</v>
      </c>
      <c r="E291" s="10">
        <f>MONTH(SalesDataTable[[#This Row],[Order Date]])</f>
        <v>3</v>
      </c>
      <c r="F291" s="10" t="str">
        <f>TEXT(SalesDataTable[[#This Row],[Order Date]],"mmm")</f>
        <v>Mar</v>
      </c>
      <c r="G291" s="4" t="s">
        <v>11</v>
      </c>
      <c r="H291" s="4" t="s">
        <v>52</v>
      </c>
      <c r="I291" s="4" t="s">
        <v>19</v>
      </c>
      <c r="J291" s="4" t="s">
        <v>3</v>
      </c>
      <c r="K291" s="4" t="s">
        <v>34</v>
      </c>
      <c r="L291" s="4" t="s">
        <v>42</v>
      </c>
      <c r="M291" s="8">
        <v>1</v>
      </c>
      <c r="N291" s="5">
        <v>35.369999999999997</v>
      </c>
      <c r="O291" s="6">
        <v>0</v>
      </c>
      <c r="P291" s="5">
        <v>13.88</v>
      </c>
      <c r="Q291" s="5">
        <f t="shared" si="12"/>
        <v>35.369999999999997</v>
      </c>
      <c r="R291" s="5">
        <f t="shared" si="13"/>
        <v>13.88</v>
      </c>
      <c r="S291" s="5">
        <f t="shared" si="14"/>
        <v>21.489999999999995</v>
      </c>
      <c r="T291" s="7"/>
    </row>
    <row r="292" spans="1:20" ht="15">
      <c r="A292" s="2">
        <v>459</v>
      </c>
      <c r="B292" s="3">
        <v>46084</v>
      </c>
      <c r="C292" s="10">
        <f>YEAR(SalesDataTable[[#This Row],[Order Date]])</f>
        <v>2026</v>
      </c>
      <c r="D292" s="10" t="str">
        <f>"Q"&amp;ROUNDUP(MONTH(SalesDataTable[[#This Row],[Order Date]])/3,0)</f>
        <v>Q1</v>
      </c>
      <c r="E292" s="10">
        <f>MONTH(SalesDataTable[[#This Row],[Order Date]])</f>
        <v>3</v>
      </c>
      <c r="F292" s="10" t="str">
        <f>TEXT(SalesDataTable[[#This Row],[Order Date]],"mmm")</f>
        <v>Mar</v>
      </c>
      <c r="G292" s="4" t="s">
        <v>6</v>
      </c>
      <c r="H292" s="4" t="s">
        <v>43</v>
      </c>
      <c r="I292" s="4" t="s">
        <v>28</v>
      </c>
      <c r="J292" s="4" t="s">
        <v>13</v>
      </c>
      <c r="K292" s="4" t="s">
        <v>4</v>
      </c>
      <c r="L292" s="4" t="s">
        <v>22</v>
      </c>
      <c r="M292" s="8">
        <v>4</v>
      </c>
      <c r="N292" s="5">
        <v>50.64</v>
      </c>
      <c r="O292" s="6">
        <v>0</v>
      </c>
      <c r="P292" s="5">
        <v>23.09</v>
      </c>
      <c r="Q292" s="5">
        <f t="shared" si="12"/>
        <v>202.56</v>
      </c>
      <c r="R292" s="5">
        <f t="shared" si="13"/>
        <v>92.36</v>
      </c>
      <c r="S292" s="5">
        <f t="shared" si="14"/>
        <v>110.2</v>
      </c>
      <c r="T292" s="7"/>
    </row>
    <row r="293" spans="1:20" ht="15">
      <c r="A293" s="2">
        <v>525</v>
      </c>
      <c r="B293" s="3">
        <v>46084</v>
      </c>
      <c r="C293" s="10">
        <f>YEAR(SalesDataTable[[#This Row],[Order Date]])</f>
        <v>2026</v>
      </c>
      <c r="D293" s="10" t="str">
        <f>"Q"&amp;ROUNDUP(MONTH(SalesDataTable[[#This Row],[Order Date]])/3,0)</f>
        <v>Q1</v>
      </c>
      <c r="E293" s="10">
        <f>MONTH(SalesDataTable[[#This Row],[Order Date]])</f>
        <v>3</v>
      </c>
      <c r="F293" s="10" t="str">
        <f>TEXT(SalesDataTable[[#This Row],[Order Date]],"mmm")</f>
        <v>Mar</v>
      </c>
      <c r="G293" s="4" t="s">
        <v>20</v>
      </c>
      <c r="H293" s="4" t="s">
        <v>31</v>
      </c>
      <c r="I293" s="4" t="s">
        <v>19</v>
      </c>
      <c r="J293" s="4" t="s">
        <v>3</v>
      </c>
      <c r="K293" s="4" t="s">
        <v>9</v>
      </c>
      <c r="L293" s="4" t="s">
        <v>17</v>
      </c>
      <c r="M293" s="8">
        <v>1</v>
      </c>
      <c r="N293" s="5">
        <v>146.37</v>
      </c>
      <c r="O293" s="6">
        <v>0</v>
      </c>
      <c r="P293" s="5">
        <v>78.3</v>
      </c>
      <c r="Q293" s="5">
        <f t="shared" si="12"/>
        <v>146.37</v>
      </c>
      <c r="R293" s="5">
        <f t="shared" si="13"/>
        <v>78.3</v>
      </c>
      <c r="S293" s="5">
        <f t="shared" si="14"/>
        <v>68.070000000000007</v>
      </c>
      <c r="T293" s="7"/>
    </row>
    <row r="294" spans="1:20" ht="15">
      <c r="A294" s="2">
        <v>3374</v>
      </c>
      <c r="B294" s="3">
        <v>46084</v>
      </c>
      <c r="C294" s="10">
        <f>YEAR(SalesDataTable[[#This Row],[Order Date]])</f>
        <v>2026</v>
      </c>
      <c r="D294" s="10" t="str">
        <f>"Q"&amp;ROUNDUP(MONTH(SalesDataTable[[#This Row],[Order Date]])/3,0)</f>
        <v>Q1</v>
      </c>
      <c r="E294" s="10">
        <f>MONTH(SalesDataTable[[#This Row],[Order Date]])</f>
        <v>3</v>
      </c>
      <c r="F294" s="10" t="str">
        <f>TEXT(SalesDataTable[[#This Row],[Order Date]],"mmm")</f>
        <v>Mar</v>
      </c>
      <c r="G294" s="4" t="s">
        <v>11</v>
      </c>
      <c r="H294" s="4" t="s">
        <v>12</v>
      </c>
      <c r="I294" s="4" t="s">
        <v>2</v>
      </c>
      <c r="J294" s="4" t="s">
        <v>3</v>
      </c>
      <c r="K294" s="4" t="s">
        <v>9</v>
      </c>
      <c r="L294" s="4" t="s">
        <v>17</v>
      </c>
      <c r="M294" s="8">
        <v>3</v>
      </c>
      <c r="N294" s="5">
        <v>143.74</v>
      </c>
      <c r="O294" s="6">
        <v>0</v>
      </c>
      <c r="P294" s="5">
        <v>81.58</v>
      </c>
      <c r="Q294" s="5">
        <f t="shared" si="12"/>
        <v>431.22</v>
      </c>
      <c r="R294" s="5">
        <f t="shared" si="13"/>
        <v>244.74</v>
      </c>
      <c r="S294" s="5">
        <f t="shared" si="14"/>
        <v>186.48000000000002</v>
      </c>
      <c r="T294" s="7"/>
    </row>
    <row r="295" spans="1:20" ht="15">
      <c r="A295" s="2">
        <v>3850</v>
      </c>
      <c r="B295" s="3">
        <v>46084</v>
      </c>
      <c r="C295" s="10">
        <f>YEAR(SalesDataTable[[#This Row],[Order Date]])</f>
        <v>2026</v>
      </c>
      <c r="D295" s="10" t="str">
        <f>"Q"&amp;ROUNDUP(MONTH(SalesDataTable[[#This Row],[Order Date]])/3,0)</f>
        <v>Q1</v>
      </c>
      <c r="E295" s="10">
        <f>MONTH(SalesDataTable[[#This Row],[Order Date]])</f>
        <v>3</v>
      </c>
      <c r="F295" s="10" t="str">
        <f>TEXT(SalesDataTable[[#This Row],[Order Date]],"mmm")</f>
        <v>Mar</v>
      </c>
      <c r="G295" s="4" t="s">
        <v>20</v>
      </c>
      <c r="H295" s="4" t="s">
        <v>31</v>
      </c>
      <c r="I295" s="4" t="s">
        <v>28</v>
      </c>
      <c r="J295" s="4" t="s">
        <v>13</v>
      </c>
      <c r="K295" s="4" t="s">
        <v>23</v>
      </c>
      <c r="L295" s="4" t="s">
        <v>40</v>
      </c>
      <c r="M295" s="8">
        <v>2</v>
      </c>
      <c r="N295" s="5">
        <v>81.94</v>
      </c>
      <c r="O295" s="6">
        <v>0.1</v>
      </c>
      <c r="P295" s="5">
        <v>39.9</v>
      </c>
      <c r="Q295" s="5">
        <f t="shared" si="12"/>
        <v>147.49199999999999</v>
      </c>
      <c r="R295" s="5">
        <f t="shared" si="13"/>
        <v>79.8</v>
      </c>
      <c r="S295" s="5">
        <f t="shared" si="14"/>
        <v>67.691999999999993</v>
      </c>
      <c r="T295" s="7"/>
    </row>
    <row r="296" spans="1:20" ht="15">
      <c r="A296" s="2">
        <v>4004</v>
      </c>
      <c r="B296" s="3">
        <v>46084</v>
      </c>
      <c r="C296" s="10">
        <f>YEAR(SalesDataTable[[#This Row],[Order Date]])</f>
        <v>2026</v>
      </c>
      <c r="D296" s="10" t="str">
        <f>"Q"&amp;ROUNDUP(MONTH(SalesDataTable[[#This Row],[Order Date]])/3,0)</f>
        <v>Q1</v>
      </c>
      <c r="E296" s="10">
        <f>MONTH(SalesDataTable[[#This Row],[Order Date]])</f>
        <v>3</v>
      </c>
      <c r="F296" s="10" t="str">
        <f>TEXT(SalesDataTable[[#This Row],[Order Date]],"mmm")</f>
        <v>Mar</v>
      </c>
      <c r="G296" s="4" t="s">
        <v>11</v>
      </c>
      <c r="H296" s="4" t="s">
        <v>25</v>
      </c>
      <c r="I296" s="4" t="s">
        <v>2</v>
      </c>
      <c r="J296" s="4" t="s">
        <v>13</v>
      </c>
      <c r="K296" s="4" t="s">
        <v>14</v>
      </c>
      <c r="L296" s="4" t="s">
        <v>32</v>
      </c>
      <c r="M296" s="8">
        <v>1</v>
      </c>
      <c r="N296" s="5">
        <v>46.46</v>
      </c>
      <c r="O296" s="6">
        <v>0.1</v>
      </c>
      <c r="P296" s="5">
        <v>17.989999999999998</v>
      </c>
      <c r="Q296" s="5">
        <f t="shared" si="12"/>
        <v>41.814</v>
      </c>
      <c r="R296" s="5">
        <f t="shared" si="13"/>
        <v>17.989999999999998</v>
      </c>
      <c r="S296" s="5">
        <f t="shared" si="14"/>
        <v>23.824000000000002</v>
      </c>
      <c r="T296" s="7"/>
    </row>
    <row r="297" spans="1:20" ht="15">
      <c r="A297" s="2">
        <v>788</v>
      </c>
      <c r="B297" s="3">
        <v>46085</v>
      </c>
      <c r="C297" s="10">
        <f>YEAR(SalesDataTable[[#This Row],[Order Date]])</f>
        <v>2026</v>
      </c>
      <c r="D297" s="10" t="str">
        <f>"Q"&amp;ROUNDUP(MONTH(SalesDataTable[[#This Row],[Order Date]])/3,0)</f>
        <v>Q1</v>
      </c>
      <c r="E297" s="10">
        <f>MONTH(SalesDataTable[[#This Row],[Order Date]])</f>
        <v>3</v>
      </c>
      <c r="F297" s="10" t="str">
        <f>TEXT(SalesDataTable[[#This Row],[Order Date]],"mmm")</f>
        <v>Mar</v>
      </c>
      <c r="G297" s="4" t="s">
        <v>6</v>
      </c>
      <c r="H297" s="4" t="s">
        <v>41</v>
      </c>
      <c r="I297" s="4" t="s">
        <v>2</v>
      </c>
      <c r="J297" s="4" t="s">
        <v>13</v>
      </c>
      <c r="K297" s="4" t="s">
        <v>4</v>
      </c>
      <c r="L297" s="4" t="s">
        <v>26</v>
      </c>
      <c r="M297" s="8">
        <v>3</v>
      </c>
      <c r="N297" s="5">
        <v>39.49</v>
      </c>
      <c r="O297" s="6">
        <v>0</v>
      </c>
      <c r="P297" s="5">
        <v>16.420000000000002</v>
      </c>
      <c r="Q297" s="5">
        <f t="shared" si="12"/>
        <v>118.47</v>
      </c>
      <c r="R297" s="5">
        <f t="shared" si="13"/>
        <v>49.260000000000005</v>
      </c>
      <c r="S297" s="5">
        <f t="shared" si="14"/>
        <v>69.209999999999994</v>
      </c>
      <c r="T297" s="7"/>
    </row>
    <row r="298" spans="1:20" ht="15">
      <c r="A298" s="2">
        <v>1717</v>
      </c>
      <c r="B298" s="3">
        <v>46085</v>
      </c>
      <c r="C298" s="10">
        <f>YEAR(SalesDataTable[[#This Row],[Order Date]])</f>
        <v>2026</v>
      </c>
      <c r="D298" s="10" t="str">
        <f>"Q"&amp;ROUNDUP(MONTH(SalesDataTable[[#This Row],[Order Date]])/3,0)</f>
        <v>Q1</v>
      </c>
      <c r="E298" s="10">
        <f>MONTH(SalesDataTable[[#This Row],[Order Date]])</f>
        <v>3</v>
      </c>
      <c r="F298" s="10" t="str">
        <f>TEXT(SalesDataTable[[#This Row],[Order Date]],"mmm")</f>
        <v>Mar</v>
      </c>
      <c r="G298" s="4" t="s">
        <v>20</v>
      </c>
      <c r="H298" s="4" t="s">
        <v>47</v>
      </c>
      <c r="I298" s="4" t="s">
        <v>2</v>
      </c>
      <c r="J298" s="4" t="s">
        <v>3</v>
      </c>
      <c r="K298" s="4" t="s">
        <v>34</v>
      </c>
      <c r="L298" s="4" t="s">
        <v>35</v>
      </c>
      <c r="M298" s="8">
        <v>1</v>
      </c>
      <c r="N298" s="5">
        <v>40.909999999999997</v>
      </c>
      <c r="O298" s="6">
        <v>0</v>
      </c>
      <c r="P298" s="5">
        <v>14.89</v>
      </c>
      <c r="Q298" s="5">
        <f t="shared" si="12"/>
        <v>40.909999999999997</v>
      </c>
      <c r="R298" s="5">
        <f t="shared" si="13"/>
        <v>14.89</v>
      </c>
      <c r="S298" s="5">
        <f t="shared" si="14"/>
        <v>26.019999999999996</v>
      </c>
      <c r="T298" s="7"/>
    </row>
    <row r="299" spans="1:20" ht="15">
      <c r="A299" s="2">
        <v>1819</v>
      </c>
      <c r="B299" s="3">
        <v>46085</v>
      </c>
      <c r="C299" s="10">
        <f>YEAR(SalesDataTable[[#This Row],[Order Date]])</f>
        <v>2026</v>
      </c>
      <c r="D299" s="10" t="str">
        <f>"Q"&amp;ROUNDUP(MONTH(SalesDataTable[[#This Row],[Order Date]])/3,0)</f>
        <v>Q1</v>
      </c>
      <c r="E299" s="10">
        <f>MONTH(SalesDataTable[[#This Row],[Order Date]])</f>
        <v>3</v>
      </c>
      <c r="F299" s="10" t="str">
        <f>TEXT(SalesDataTable[[#This Row],[Order Date]],"mmm")</f>
        <v>Mar</v>
      </c>
      <c r="G299" s="4" t="s">
        <v>20</v>
      </c>
      <c r="H299" s="4" t="s">
        <v>33</v>
      </c>
      <c r="I299" s="4" t="s">
        <v>28</v>
      </c>
      <c r="J299" s="4" t="s">
        <v>13</v>
      </c>
      <c r="K299" s="4" t="s">
        <v>4</v>
      </c>
      <c r="L299" s="4" t="s">
        <v>22</v>
      </c>
      <c r="M299" s="8">
        <v>1</v>
      </c>
      <c r="N299" s="5">
        <v>49.94</v>
      </c>
      <c r="O299" s="6">
        <v>0.1</v>
      </c>
      <c r="P299" s="5">
        <v>21.84</v>
      </c>
      <c r="Q299" s="5">
        <f t="shared" si="12"/>
        <v>44.945999999999998</v>
      </c>
      <c r="R299" s="5">
        <f t="shared" si="13"/>
        <v>21.84</v>
      </c>
      <c r="S299" s="5">
        <f t="shared" si="14"/>
        <v>23.105999999999998</v>
      </c>
      <c r="T299" s="7"/>
    </row>
    <row r="300" spans="1:20" ht="15">
      <c r="A300" s="2">
        <v>1992</v>
      </c>
      <c r="B300" s="3">
        <v>46085</v>
      </c>
      <c r="C300" s="10">
        <f>YEAR(SalesDataTable[[#This Row],[Order Date]])</f>
        <v>2026</v>
      </c>
      <c r="D300" s="10" t="str">
        <f>"Q"&amp;ROUNDUP(MONTH(SalesDataTable[[#This Row],[Order Date]])/3,0)</f>
        <v>Q1</v>
      </c>
      <c r="E300" s="10">
        <f>MONTH(SalesDataTable[[#This Row],[Order Date]])</f>
        <v>3</v>
      </c>
      <c r="F300" s="10" t="str">
        <f>TEXT(SalesDataTable[[#This Row],[Order Date]],"mmm")</f>
        <v>Mar</v>
      </c>
      <c r="G300" s="4" t="s">
        <v>11</v>
      </c>
      <c r="H300" s="4" t="s">
        <v>25</v>
      </c>
      <c r="I300" s="4" t="s">
        <v>2</v>
      </c>
      <c r="J300" s="4" t="s">
        <v>16</v>
      </c>
      <c r="K300" s="4" t="s">
        <v>14</v>
      </c>
      <c r="L300" s="4" t="s">
        <v>15</v>
      </c>
      <c r="M300" s="8">
        <v>1</v>
      </c>
      <c r="N300" s="5">
        <v>35.520000000000003</v>
      </c>
      <c r="O300" s="6">
        <v>0</v>
      </c>
      <c r="P300" s="5">
        <v>13.21</v>
      </c>
      <c r="Q300" s="5">
        <f t="shared" si="12"/>
        <v>35.520000000000003</v>
      </c>
      <c r="R300" s="5">
        <f t="shared" si="13"/>
        <v>13.21</v>
      </c>
      <c r="S300" s="5">
        <f t="shared" si="14"/>
        <v>22.310000000000002</v>
      </c>
      <c r="T300" s="7"/>
    </row>
    <row r="301" spans="1:20" ht="15">
      <c r="A301" s="2">
        <v>2499</v>
      </c>
      <c r="B301" s="3">
        <v>46085</v>
      </c>
      <c r="C301" s="10">
        <f>YEAR(SalesDataTable[[#This Row],[Order Date]])</f>
        <v>2026</v>
      </c>
      <c r="D301" s="10" t="str">
        <f>"Q"&amp;ROUNDUP(MONTH(SalesDataTable[[#This Row],[Order Date]])/3,0)</f>
        <v>Q1</v>
      </c>
      <c r="E301" s="10">
        <f>MONTH(SalesDataTable[[#This Row],[Order Date]])</f>
        <v>3</v>
      </c>
      <c r="F301" s="10" t="str">
        <f>TEXT(SalesDataTable[[#This Row],[Order Date]],"mmm")</f>
        <v>Mar</v>
      </c>
      <c r="G301" s="4" t="s">
        <v>20</v>
      </c>
      <c r="H301" s="4" t="s">
        <v>31</v>
      </c>
      <c r="I301" s="4" t="s">
        <v>19</v>
      </c>
      <c r="J301" s="4" t="s">
        <v>13</v>
      </c>
      <c r="K301" s="4" t="s">
        <v>23</v>
      </c>
      <c r="L301" s="4" t="s">
        <v>24</v>
      </c>
      <c r="M301" s="8">
        <v>2</v>
      </c>
      <c r="N301" s="5">
        <v>341.1</v>
      </c>
      <c r="O301" s="6">
        <v>0</v>
      </c>
      <c r="P301" s="5">
        <v>200.19</v>
      </c>
      <c r="Q301" s="5">
        <f t="shared" si="12"/>
        <v>682.2</v>
      </c>
      <c r="R301" s="5">
        <f t="shared" si="13"/>
        <v>400.38</v>
      </c>
      <c r="S301" s="5">
        <f t="shared" si="14"/>
        <v>281.82000000000005</v>
      </c>
      <c r="T301" s="7"/>
    </row>
    <row r="302" spans="1:20" ht="15">
      <c r="A302" s="2">
        <v>2698</v>
      </c>
      <c r="B302" s="3">
        <v>46085</v>
      </c>
      <c r="C302" s="10">
        <f>YEAR(SalesDataTable[[#This Row],[Order Date]])</f>
        <v>2026</v>
      </c>
      <c r="D302" s="10" t="str">
        <f>"Q"&amp;ROUNDUP(MONTH(SalesDataTable[[#This Row],[Order Date]])/3,0)</f>
        <v>Q1</v>
      </c>
      <c r="E302" s="10">
        <f>MONTH(SalesDataTable[[#This Row],[Order Date]])</f>
        <v>3</v>
      </c>
      <c r="F302" s="10" t="str">
        <f>TEXT(SalesDataTable[[#This Row],[Order Date]],"mmm")</f>
        <v>Mar</v>
      </c>
      <c r="G302" s="4" t="s">
        <v>11</v>
      </c>
      <c r="H302" s="4" t="s">
        <v>52</v>
      </c>
      <c r="I302" s="4" t="s">
        <v>28</v>
      </c>
      <c r="J302" s="4" t="s">
        <v>13</v>
      </c>
      <c r="K302" s="4" t="s">
        <v>34</v>
      </c>
      <c r="L302" s="4" t="s">
        <v>42</v>
      </c>
      <c r="M302" s="8">
        <v>4</v>
      </c>
      <c r="N302" s="5">
        <v>36.08</v>
      </c>
      <c r="O302" s="6">
        <v>0</v>
      </c>
      <c r="P302" s="5">
        <v>13.89</v>
      </c>
      <c r="Q302" s="5">
        <f t="shared" si="12"/>
        <v>144.32</v>
      </c>
      <c r="R302" s="5">
        <f t="shared" si="13"/>
        <v>55.56</v>
      </c>
      <c r="S302" s="5">
        <f t="shared" si="14"/>
        <v>88.759999999999991</v>
      </c>
      <c r="T302" s="7"/>
    </row>
    <row r="303" spans="1:20" ht="15">
      <c r="A303" s="2">
        <v>4416</v>
      </c>
      <c r="B303" s="3">
        <v>46085</v>
      </c>
      <c r="C303" s="10">
        <f>YEAR(SalesDataTable[[#This Row],[Order Date]])</f>
        <v>2026</v>
      </c>
      <c r="D303" s="10" t="str">
        <f>"Q"&amp;ROUNDUP(MONTH(SalesDataTable[[#This Row],[Order Date]])/3,0)</f>
        <v>Q1</v>
      </c>
      <c r="E303" s="10">
        <f>MONTH(SalesDataTable[[#This Row],[Order Date]])</f>
        <v>3</v>
      </c>
      <c r="F303" s="10" t="str">
        <f>TEXT(SalesDataTable[[#This Row],[Order Date]],"mmm")</f>
        <v>Mar</v>
      </c>
      <c r="G303" s="4" t="s">
        <v>20</v>
      </c>
      <c r="H303" s="4" t="s">
        <v>21</v>
      </c>
      <c r="I303" s="4" t="s">
        <v>2</v>
      </c>
      <c r="J303" s="4" t="s">
        <v>16</v>
      </c>
      <c r="K303" s="4" t="s">
        <v>9</v>
      </c>
      <c r="L303" s="4" t="s">
        <v>37</v>
      </c>
      <c r="M303" s="8">
        <v>2</v>
      </c>
      <c r="N303" s="5">
        <v>151.69999999999999</v>
      </c>
      <c r="O303" s="6">
        <v>0</v>
      </c>
      <c r="P303" s="5">
        <v>80.44</v>
      </c>
      <c r="Q303" s="5">
        <f t="shared" si="12"/>
        <v>303.39999999999998</v>
      </c>
      <c r="R303" s="5">
        <f t="shared" si="13"/>
        <v>160.88</v>
      </c>
      <c r="S303" s="5">
        <f t="shared" si="14"/>
        <v>142.51999999999998</v>
      </c>
      <c r="T303" s="7"/>
    </row>
    <row r="304" spans="1:20" ht="15">
      <c r="A304" s="2">
        <v>4434</v>
      </c>
      <c r="B304" s="3">
        <v>46085</v>
      </c>
      <c r="C304" s="10">
        <f>YEAR(SalesDataTable[[#This Row],[Order Date]])</f>
        <v>2026</v>
      </c>
      <c r="D304" s="10" t="str">
        <f>"Q"&amp;ROUNDUP(MONTH(SalesDataTable[[#This Row],[Order Date]])/3,0)</f>
        <v>Q1</v>
      </c>
      <c r="E304" s="10">
        <f>MONTH(SalesDataTable[[#This Row],[Order Date]])</f>
        <v>3</v>
      </c>
      <c r="F304" s="10" t="str">
        <f>TEXT(SalesDataTable[[#This Row],[Order Date]],"mmm")</f>
        <v>Mar</v>
      </c>
      <c r="G304" s="4" t="s">
        <v>6</v>
      </c>
      <c r="H304" s="4" t="s">
        <v>27</v>
      </c>
      <c r="I304" s="4" t="s">
        <v>28</v>
      </c>
      <c r="J304" s="4" t="s">
        <v>13</v>
      </c>
      <c r="K304" s="4" t="s">
        <v>9</v>
      </c>
      <c r="L304" s="4" t="s">
        <v>37</v>
      </c>
      <c r="M304" s="8">
        <v>2</v>
      </c>
      <c r="N304" s="5">
        <v>151.55000000000001</v>
      </c>
      <c r="O304" s="6">
        <v>0.1</v>
      </c>
      <c r="P304" s="5">
        <v>80.680000000000007</v>
      </c>
      <c r="Q304" s="5">
        <f t="shared" si="12"/>
        <v>272.79000000000002</v>
      </c>
      <c r="R304" s="5">
        <f t="shared" si="13"/>
        <v>161.36000000000001</v>
      </c>
      <c r="S304" s="5">
        <f t="shared" si="14"/>
        <v>111.43</v>
      </c>
      <c r="T304" s="7"/>
    </row>
    <row r="305" spans="1:20" ht="15">
      <c r="A305" s="2">
        <v>4992</v>
      </c>
      <c r="B305" s="3">
        <v>46085</v>
      </c>
      <c r="C305" s="10">
        <f>YEAR(SalesDataTable[[#This Row],[Order Date]])</f>
        <v>2026</v>
      </c>
      <c r="D305" s="10" t="str">
        <f>"Q"&amp;ROUNDUP(MONTH(SalesDataTable[[#This Row],[Order Date]])/3,0)</f>
        <v>Q1</v>
      </c>
      <c r="E305" s="10">
        <f>MONTH(SalesDataTable[[#This Row],[Order Date]])</f>
        <v>3</v>
      </c>
      <c r="F305" s="10" t="str">
        <f>TEXT(SalesDataTable[[#This Row],[Order Date]],"mmm")</f>
        <v>Mar</v>
      </c>
      <c r="G305" s="4" t="s">
        <v>11</v>
      </c>
      <c r="H305" s="4" t="s">
        <v>12</v>
      </c>
      <c r="I305" s="4" t="s">
        <v>8</v>
      </c>
      <c r="J305" s="4" t="s">
        <v>16</v>
      </c>
      <c r="K305" s="4" t="s">
        <v>4</v>
      </c>
      <c r="L305" s="4" t="s">
        <v>5</v>
      </c>
      <c r="M305" s="8">
        <v>5</v>
      </c>
      <c r="N305" s="5">
        <v>82.44</v>
      </c>
      <c r="O305" s="6">
        <v>0.1</v>
      </c>
      <c r="P305" s="5">
        <v>41.57</v>
      </c>
      <c r="Q305" s="5">
        <f t="shared" si="12"/>
        <v>370.98</v>
      </c>
      <c r="R305" s="5">
        <f t="shared" si="13"/>
        <v>207.85</v>
      </c>
      <c r="S305" s="5">
        <f t="shared" si="14"/>
        <v>163.13000000000002</v>
      </c>
      <c r="T305" s="7"/>
    </row>
    <row r="306" spans="1:20" ht="15">
      <c r="A306" s="2">
        <v>388</v>
      </c>
      <c r="B306" s="3">
        <v>46086</v>
      </c>
      <c r="C306" s="10">
        <f>YEAR(SalesDataTable[[#This Row],[Order Date]])</f>
        <v>2026</v>
      </c>
      <c r="D306" s="10" t="str">
        <f>"Q"&amp;ROUNDUP(MONTH(SalesDataTable[[#This Row],[Order Date]])/3,0)</f>
        <v>Q1</v>
      </c>
      <c r="E306" s="10">
        <f>MONTH(SalesDataTable[[#This Row],[Order Date]])</f>
        <v>3</v>
      </c>
      <c r="F306" s="10" t="str">
        <f>TEXT(SalesDataTable[[#This Row],[Order Date]],"mmm")</f>
        <v>Mar</v>
      </c>
      <c r="G306" s="4" t="s">
        <v>20</v>
      </c>
      <c r="H306" s="4" t="s">
        <v>33</v>
      </c>
      <c r="I306" s="4" t="s">
        <v>2</v>
      </c>
      <c r="J306" s="4" t="s">
        <v>3</v>
      </c>
      <c r="K306" s="4" t="s">
        <v>34</v>
      </c>
      <c r="L306" s="4" t="s">
        <v>42</v>
      </c>
      <c r="M306" s="8">
        <v>1</v>
      </c>
      <c r="N306" s="5">
        <v>35.61</v>
      </c>
      <c r="O306" s="6">
        <v>0.05</v>
      </c>
      <c r="P306" s="5">
        <v>13.8</v>
      </c>
      <c r="Q306" s="5">
        <f t="shared" si="12"/>
        <v>33.829499999999996</v>
      </c>
      <c r="R306" s="5">
        <f t="shared" si="13"/>
        <v>13.8</v>
      </c>
      <c r="S306" s="5">
        <f t="shared" si="14"/>
        <v>20.029499999999995</v>
      </c>
      <c r="T306" s="7"/>
    </row>
    <row r="307" spans="1:20" ht="15">
      <c r="A307" s="2">
        <v>977</v>
      </c>
      <c r="B307" s="3">
        <v>46086</v>
      </c>
      <c r="C307" s="10">
        <f>YEAR(SalesDataTable[[#This Row],[Order Date]])</f>
        <v>2026</v>
      </c>
      <c r="D307" s="10" t="str">
        <f>"Q"&amp;ROUNDUP(MONTH(SalesDataTable[[#This Row],[Order Date]])/3,0)</f>
        <v>Q1</v>
      </c>
      <c r="E307" s="10">
        <f>MONTH(SalesDataTable[[#This Row],[Order Date]])</f>
        <v>3</v>
      </c>
      <c r="F307" s="10" t="str">
        <f>TEXT(SalesDataTable[[#This Row],[Order Date]],"mmm")</f>
        <v>Mar</v>
      </c>
      <c r="G307" s="4" t="s">
        <v>0</v>
      </c>
      <c r="H307" s="4" t="s">
        <v>1</v>
      </c>
      <c r="I307" s="4" t="s">
        <v>28</v>
      </c>
      <c r="J307" s="4" t="s">
        <v>13</v>
      </c>
      <c r="K307" s="4" t="s">
        <v>9</v>
      </c>
      <c r="L307" s="4" t="s">
        <v>37</v>
      </c>
      <c r="M307" s="8">
        <v>5</v>
      </c>
      <c r="N307" s="5">
        <v>156.13</v>
      </c>
      <c r="O307" s="6">
        <v>0</v>
      </c>
      <c r="P307" s="5">
        <v>77.03</v>
      </c>
      <c r="Q307" s="5">
        <f t="shared" si="12"/>
        <v>780.65</v>
      </c>
      <c r="R307" s="5">
        <f t="shared" si="13"/>
        <v>385.15</v>
      </c>
      <c r="S307" s="5">
        <f t="shared" si="14"/>
        <v>395.5</v>
      </c>
      <c r="T307" s="7"/>
    </row>
    <row r="308" spans="1:20" ht="15">
      <c r="A308" s="2">
        <v>996</v>
      </c>
      <c r="B308" s="3">
        <v>46086</v>
      </c>
      <c r="C308" s="10">
        <f>YEAR(SalesDataTable[[#This Row],[Order Date]])</f>
        <v>2026</v>
      </c>
      <c r="D308" s="10" t="str">
        <f>"Q"&amp;ROUNDUP(MONTH(SalesDataTable[[#This Row],[Order Date]])/3,0)</f>
        <v>Q1</v>
      </c>
      <c r="E308" s="10">
        <f>MONTH(SalesDataTable[[#This Row],[Order Date]])</f>
        <v>3</v>
      </c>
      <c r="F308" s="10" t="str">
        <f>TEXT(SalesDataTable[[#This Row],[Order Date]],"mmm")</f>
        <v>Mar</v>
      </c>
      <c r="G308" s="4" t="s">
        <v>0</v>
      </c>
      <c r="H308" s="4" t="s">
        <v>50</v>
      </c>
      <c r="I308" s="4" t="s">
        <v>2</v>
      </c>
      <c r="J308" s="4" t="s">
        <v>3</v>
      </c>
      <c r="K308" s="4" t="s">
        <v>23</v>
      </c>
      <c r="L308" s="4" t="s">
        <v>51</v>
      </c>
      <c r="M308" s="8">
        <v>1</v>
      </c>
      <c r="N308" s="5">
        <v>124.31</v>
      </c>
      <c r="O308" s="6">
        <v>0</v>
      </c>
      <c r="P308" s="5">
        <v>61.16</v>
      </c>
      <c r="Q308" s="5">
        <f t="shared" si="12"/>
        <v>124.31</v>
      </c>
      <c r="R308" s="5">
        <f t="shared" si="13"/>
        <v>61.16</v>
      </c>
      <c r="S308" s="5">
        <f t="shared" si="14"/>
        <v>63.150000000000006</v>
      </c>
      <c r="T308" s="7"/>
    </row>
    <row r="309" spans="1:20" ht="15">
      <c r="A309" s="2">
        <v>1923</v>
      </c>
      <c r="B309" s="3">
        <v>46086</v>
      </c>
      <c r="C309" s="10">
        <f>YEAR(SalesDataTable[[#This Row],[Order Date]])</f>
        <v>2026</v>
      </c>
      <c r="D309" s="10" t="str">
        <f>"Q"&amp;ROUNDUP(MONTH(SalesDataTable[[#This Row],[Order Date]])/3,0)</f>
        <v>Q1</v>
      </c>
      <c r="E309" s="10">
        <f>MONTH(SalesDataTable[[#This Row],[Order Date]])</f>
        <v>3</v>
      </c>
      <c r="F309" s="10" t="str">
        <f>TEXT(SalesDataTable[[#This Row],[Order Date]],"mmm")</f>
        <v>Mar</v>
      </c>
      <c r="G309" s="4" t="s">
        <v>6</v>
      </c>
      <c r="H309" s="4" t="s">
        <v>49</v>
      </c>
      <c r="I309" s="4" t="s">
        <v>19</v>
      </c>
      <c r="J309" s="4" t="s">
        <v>16</v>
      </c>
      <c r="K309" s="4" t="s">
        <v>23</v>
      </c>
      <c r="L309" s="4" t="s">
        <v>40</v>
      </c>
      <c r="M309" s="8">
        <v>3</v>
      </c>
      <c r="N309" s="5">
        <v>82.9</v>
      </c>
      <c r="O309" s="6">
        <v>0.1</v>
      </c>
      <c r="P309" s="5">
        <v>38.31</v>
      </c>
      <c r="Q309" s="5">
        <f t="shared" si="12"/>
        <v>223.83</v>
      </c>
      <c r="R309" s="5">
        <f t="shared" si="13"/>
        <v>114.93</v>
      </c>
      <c r="S309" s="5">
        <f t="shared" si="14"/>
        <v>108.9</v>
      </c>
      <c r="T309" s="7"/>
    </row>
    <row r="310" spans="1:20" ht="15">
      <c r="A310" s="2">
        <v>4904</v>
      </c>
      <c r="B310" s="3">
        <v>46086</v>
      </c>
      <c r="C310" s="10">
        <f>YEAR(SalesDataTable[[#This Row],[Order Date]])</f>
        <v>2026</v>
      </c>
      <c r="D310" s="10" t="str">
        <f>"Q"&amp;ROUNDUP(MONTH(SalesDataTable[[#This Row],[Order Date]])/3,0)</f>
        <v>Q1</v>
      </c>
      <c r="E310" s="10">
        <f>MONTH(SalesDataTable[[#This Row],[Order Date]])</f>
        <v>3</v>
      </c>
      <c r="F310" s="10" t="str">
        <f>TEXT(SalesDataTable[[#This Row],[Order Date]],"mmm")</f>
        <v>Mar</v>
      </c>
      <c r="G310" s="4" t="s">
        <v>6</v>
      </c>
      <c r="H310" s="4" t="s">
        <v>41</v>
      </c>
      <c r="I310" s="4" t="s">
        <v>19</v>
      </c>
      <c r="J310" s="4" t="s">
        <v>16</v>
      </c>
      <c r="K310" s="4" t="s">
        <v>4</v>
      </c>
      <c r="L310" s="4" t="s">
        <v>26</v>
      </c>
      <c r="M310" s="8">
        <v>1</v>
      </c>
      <c r="N310" s="5">
        <v>41.1</v>
      </c>
      <c r="O310" s="6">
        <v>0</v>
      </c>
      <c r="P310" s="5">
        <v>16.34</v>
      </c>
      <c r="Q310" s="5">
        <f t="shared" si="12"/>
        <v>41.1</v>
      </c>
      <c r="R310" s="5">
        <f t="shared" si="13"/>
        <v>16.34</v>
      </c>
      <c r="S310" s="5">
        <f t="shared" si="14"/>
        <v>24.76</v>
      </c>
      <c r="T310" s="7"/>
    </row>
    <row r="311" spans="1:20" ht="15">
      <c r="A311" s="2">
        <v>1036</v>
      </c>
      <c r="B311" s="3">
        <v>46087</v>
      </c>
      <c r="C311" s="10">
        <f>YEAR(SalesDataTable[[#This Row],[Order Date]])</f>
        <v>2026</v>
      </c>
      <c r="D311" s="10" t="str">
        <f>"Q"&amp;ROUNDUP(MONTH(SalesDataTable[[#This Row],[Order Date]])/3,0)</f>
        <v>Q1</v>
      </c>
      <c r="E311" s="10">
        <f>MONTH(SalesDataTable[[#This Row],[Order Date]])</f>
        <v>3</v>
      </c>
      <c r="F311" s="10" t="str">
        <f>TEXT(SalesDataTable[[#This Row],[Order Date]],"mmm")</f>
        <v>Mar</v>
      </c>
      <c r="G311" s="4" t="s">
        <v>0</v>
      </c>
      <c r="H311" s="4" t="s">
        <v>1</v>
      </c>
      <c r="I311" s="4" t="s">
        <v>2</v>
      </c>
      <c r="J311" s="4" t="s">
        <v>16</v>
      </c>
      <c r="K311" s="4" t="s">
        <v>4</v>
      </c>
      <c r="L311" s="4" t="s">
        <v>26</v>
      </c>
      <c r="M311" s="8">
        <v>1</v>
      </c>
      <c r="N311" s="5">
        <v>40.380000000000003</v>
      </c>
      <c r="O311" s="6">
        <v>0</v>
      </c>
      <c r="P311" s="5">
        <v>16.41</v>
      </c>
      <c r="Q311" s="5">
        <f t="shared" si="12"/>
        <v>40.380000000000003</v>
      </c>
      <c r="R311" s="5">
        <f t="shared" si="13"/>
        <v>16.41</v>
      </c>
      <c r="S311" s="5">
        <f t="shared" si="14"/>
        <v>23.970000000000002</v>
      </c>
      <c r="T311" s="7"/>
    </row>
    <row r="312" spans="1:20" ht="15">
      <c r="A312" s="2">
        <v>1470</v>
      </c>
      <c r="B312" s="3">
        <v>46087</v>
      </c>
      <c r="C312" s="10">
        <f>YEAR(SalesDataTable[[#This Row],[Order Date]])</f>
        <v>2026</v>
      </c>
      <c r="D312" s="10" t="str">
        <f>"Q"&amp;ROUNDUP(MONTH(SalesDataTable[[#This Row],[Order Date]])/3,0)</f>
        <v>Q1</v>
      </c>
      <c r="E312" s="10">
        <f>MONTH(SalesDataTable[[#This Row],[Order Date]])</f>
        <v>3</v>
      </c>
      <c r="F312" s="10" t="str">
        <f>TEXT(SalesDataTable[[#This Row],[Order Date]],"mmm")</f>
        <v>Mar</v>
      </c>
      <c r="G312" s="4" t="s">
        <v>11</v>
      </c>
      <c r="H312" s="4" t="s">
        <v>12</v>
      </c>
      <c r="I312" s="4" t="s">
        <v>2</v>
      </c>
      <c r="J312" s="4" t="s">
        <v>3</v>
      </c>
      <c r="K312" s="4" t="s">
        <v>4</v>
      </c>
      <c r="L312" s="4" t="s">
        <v>5</v>
      </c>
      <c r="M312" s="8">
        <v>1</v>
      </c>
      <c r="N312" s="5">
        <v>80.349999999999994</v>
      </c>
      <c r="O312" s="6">
        <v>0.1</v>
      </c>
      <c r="P312" s="5">
        <v>42.43</v>
      </c>
      <c r="Q312" s="5">
        <f t="shared" si="12"/>
        <v>72.314999999999998</v>
      </c>
      <c r="R312" s="5">
        <f t="shared" si="13"/>
        <v>42.43</v>
      </c>
      <c r="S312" s="5">
        <f t="shared" si="14"/>
        <v>29.884999999999998</v>
      </c>
      <c r="T312" s="7"/>
    </row>
    <row r="313" spans="1:20" ht="15">
      <c r="A313" s="2">
        <v>2907</v>
      </c>
      <c r="B313" s="3">
        <v>46087</v>
      </c>
      <c r="C313" s="10">
        <f>YEAR(SalesDataTable[[#This Row],[Order Date]])</f>
        <v>2026</v>
      </c>
      <c r="D313" s="10" t="str">
        <f>"Q"&amp;ROUNDUP(MONTH(SalesDataTable[[#This Row],[Order Date]])/3,0)</f>
        <v>Q1</v>
      </c>
      <c r="E313" s="10">
        <f>MONTH(SalesDataTable[[#This Row],[Order Date]])</f>
        <v>3</v>
      </c>
      <c r="F313" s="10" t="str">
        <f>TEXT(SalesDataTable[[#This Row],[Order Date]],"mmm")</f>
        <v>Mar</v>
      </c>
      <c r="G313" s="4" t="s">
        <v>20</v>
      </c>
      <c r="H313" s="4" t="s">
        <v>47</v>
      </c>
      <c r="I313" s="4" t="s">
        <v>2</v>
      </c>
      <c r="J313" s="4" t="s">
        <v>3</v>
      </c>
      <c r="K313" s="4" t="s">
        <v>4</v>
      </c>
      <c r="L313" s="4" t="s">
        <v>26</v>
      </c>
      <c r="M313" s="8">
        <v>1</v>
      </c>
      <c r="N313" s="5">
        <v>40.44</v>
      </c>
      <c r="O313" s="6">
        <v>0.05</v>
      </c>
      <c r="P313" s="5">
        <v>16.829999999999998</v>
      </c>
      <c r="Q313" s="5">
        <f t="shared" si="12"/>
        <v>38.417999999999999</v>
      </c>
      <c r="R313" s="5">
        <f t="shared" si="13"/>
        <v>16.829999999999998</v>
      </c>
      <c r="S313" s="5">
        <f t="shared" si="14"/>
        <v>21.588000000000001</v>
      </c>
      <c r="T313" s="7"/>
    </row>
    <row r="314" spans="1:20" ht="15">
      <c r="A314" s="2">
        <v>2997</v>
      </c>
      <c r="B314" s="3">
        <v>46087</v>
      </c>
      <c r="C314" s="10">
        <f>YEAR(SalesDataTable[[#This Row],[Order Date]])</f>
        <v>2026</v>
      </c>
      <c r="D314" s="10" t="str">
        <f>"Q"&amp;ROUNDUP(MONTH(SalesDataTable[[#This Row],[Order Date]])/3,0)</f>
        <v>Q1</v>
      </c>
      <c r="E314" s="10">
        <f>MONTH(SalesDataTable[[#This Row],[Order Date]])</f>
        <v>3</v>
      </c>
      <c r="F314" s="10" t="str">
        <f>TEXT(SalesDataTable[[#This Row],[Order Date]],"mmm")</f>
        <v>Mar</v>
      </c>
      <c r="G314" s="4" t="s">
        <v>11</v>
      </c>
      <c r="H314" s="4" t="s">
        <v>52</v>
      </c>
      <c r="I314" s="4" t="s">
        <v>2</v>
      </c>
      <c r="J314" s="4" t="s">
        <v>3</v>
      </c>
      <c r="K314" s="4" t="s">
        <v>14</v>
      </c>
      <c r="L314" s="4" t="s">
        <v>15</v>
      </c>
      <c r="M314" s="8">
        <v>3</v>
      </c>
      <c r="N314" s="5">
        <v>35.89</v>
      </c>
      <c r="O314" s="6">
        <v>0</v>
      </c>
      <c r="P314" s="5">
        <v>13.25</v>
      </c>
      <c r="Q314" s="5">
        <f t="shared" si="12"/>
        <v>107.67</v>
      </c>
      <c r="R314" s="5">
        <f t="shared" si="13"/>
        <v>39.75</v>
      </c>
      <c r="S314" s="5">
        <f t="shared" si="14"/>
        <v>67.92</v>
      </c>
      <c r="T314" s="7"/>
    </row>
    <row r="315" spans="1:20" ht="15">
      <c r="A315" s="2">
        <v>3056</v>
      </c>
      <c r="B315" s="3">
        <v>46087</v>
      </c>
      <c r="C315" s="10">
        <f>YEAR(SalesDataTable[[#This Row],[Order Date]])</f>
        <v>2026</v>
      </c>
      <c r="D315" s="10" t="str">
        <f>"Q"&amp;ROUNDUP(MONTH(SalesDataTable[[#This Row],[Order Date]])/3,0)</f>
        <v>Q1</v>
      </c>
      <c r="E315" s="10">
        <f>MONTH(SalesDataTable[[#This Row],[Order Date]])</f>
        <v>3</v>
      </c>
      <c r="F315" s="10" t="str">
        <f>TEXT(SalesDataTable[[#This Row],[Order Date]],"mmm")</f>
        <v>Mar</v>
      </c>
      <c r="G315" s="4" t="s">
        <v>6</v>
      </c>
      <c r="H315" s="4" t="s">
        <v>43</v>
      </c>
      <c r="I315" s="4" t="s">
        <v>28</v>
      </c>
      <c r="J315" s="4" t="s">
        <v>3</v>
      </c>
      <c r="K315" s="4" t="s">
        <v>14</v>
      </c>
      <c r="L315" s="4" t="s">
        <v>48</v>
      </c>
      <c r="M315" s="8">
        <v>3</v>
      </c>
      <c r="N315" s="5">
        <v>163.44999999999999</v>
      </c>
      <c r="O315" s="6">
        <v>0</v>
      </c>
      <c r="P315" s="5">
        <v>86.88</v>
      </c>
      <c r="Q315" s="5">
        <f t="shared" si="12"/>
        <v>490.34999999999997</v>
      </c>
      <c r="R315" s="5">
        <f t="shared" si="13"/>
        <v>260.64</v>
      </c>
      <c r="S315" s="5">
        <f t="shared" si="14"/>
        <v>229.70999999999998</v>
      </c>
      <c r="T315" s="7"/>
    </row>
    <row r="316" spans="1:20" ht="15">
      <c r="A316" s="2">
        <v>471</v>
      </c>
      <c r="B316" s="3">
        <v>46088</v>
      </c>
      <c r="C316" s="10">
        <f>YEAR(SalesDataTable[[#This Row],[Order Date]])</f>
        <v>2026</v>
      </c>
      <c r="D316" s="10" t="str">
        <f>"Q"&amp;ROUNDUP(MONTH(SalesDataTable[[#This Row],[Order Date]])/3,0)</f>
        <v>Q1</v>
      </c>
      <c r="E316" s="10">
        <f>MONTH(SalesDataTable[[#This Row],[Order Date]])</f>
        <v>3</v>
      </c>
      <c r="F316" s="10" t="str">
        <f>TEXT(SalesDataTable[[#This Row],[Order Date]],"mmm")</f>
        <v>Mar</v>
      </c>
      <c r="G316" s="4" t="s">
        <v>6</v>
      </c>
      <c r="H316" s="4" t="s">
        <v>7</v>
      </c>
      <c r="I316" s="4" t="s">
        <v>19</v>
      </c>
      <c r="J316" s="4" t="s">
        <v>3</v>
      </c>
      <c r="K316" s="4" t="s">
        <v>34</v>
      </c>
      <c r="L316" s="4" t="s">
        <v>35</v>
      </c>
      <c r="M316" s="8">
        <v>2</v>
      </c>
      <c r="N316" s="5">
        <v>40.020000000000003</v>
      </c>
      <c r="O316" s="6">
        <v>0</v>
      </c>
      <c r="P316" s="5">
        <v>14.38</v>
      </c>
      <c r="Q316" s="5">
        <f t="shared" si="12"/>
        <v>80.040000000000006</v>
      </c>
      <c r="R316" s="5">
        <f t="shared" si="13"/>
        <v>28.76</v>
      </c>
      <c r="S316" s="5">
        <f t="shared" si="14"/>
        <v>51.28</v>
      </c>
      <c r="T316" s="7"/>
    </row>
    <row r="317" spans="1:20" ht="15">
      <c r="A317" s="2">
        <v>842</v>
      </c>
      <c r="B317" s="3">
        <v>46088</v>
      </c>
      <c r="C317" s="10">
        <f>YEAR(SalesDataTable[[#This Row],[Order Date]])</f>
        <v>2026</v>
      </c>
      <c r="D317" s="10" t="str">
        <f>"Q"&amp;ROUNDUP(MONTH(SalesDataTable[[#This Row],[Order Date]])/3,0)</f>
        <v>Q1</v>
      </c>
      <c r="E317" s="10">
        <f>MONTH(SalesDataTable[[#This Row],[Order Date]])</f>
        <v>3</v>
      </c>
      <c r="F317" s="10" t="str">
        <f>TEXT(SalesDataTable[[#This Row],[Order Date]],"mmm")</f>
        <v>Mar</v>
      </c>
      <c r="G317" s="4" t="s">
        <v>0</v>
      </c>
      <c r="H317" s="4" t="s">
        <v>50</v>
      </c>
      <c r="I317" s="4" t="s">
        <v>2</v>
      </c>
      <c r="J317" s="4" t="s">
        <v>13</v>
      </c>
      <c r="K317" s="4" t="s">
        <v>34</v>
      </c>
      <c r="L317" s="4" t="s">
        <v>35</v>
      </c>
      <c r="M317" s="8">
        <v>1</v>
      </c>
      <c r="N317" s="5">
        <v>40.01</v>
      </c>
      <c r="O317" s="6">
        <v>0.05</v>
      </c>
      <c r="P317" s="5">
        <v>14.35</v>
      </c>
      <c r="Q317" s="5">
        <f t="shared" si="12"/>
        <v>38.009499999999996</v>
      </c>
      <c r="R317" s="5">
        <f t="shared" si="13"/>
        <v>14.35</v>
      </c>
      <c r="S317" s="5">
        <f t="shared" si="14"/>
        <v>23.659499999999994</v>
      </c>
      <c r="T317" s="7"/>
    </row>
    <row r="318" spans="1:20" ht="15">
      <c r="A318" s="2">
        <v>3386</v>
      </c>
      <c r="B318" s="3">
        <v>46088</v>
      </c>
      <c r="C318" s="10">
        <f>YEAR(SalesDataTable[[#This Row],[Order Date]])</f>
        <v>2026</v>
      </c>
      <c r="D318" s="10" t="str">
        <f>"Q"&amp;ROUNDUP(MONTH(SalesDataTable[[#This Row],[Order Date]])/3,0)</f>
        <v>Q1</v>
      </c>
      <c r="E318" s="10">
        <f>MONTH(SalesDataTable[[#This Row],[Order Date]])</f>
        <v>3</v>
      </c>
      <c r="F318" s="10" t="str">
        <f>TEXT(SalesDataTable[[#This Row],[Order Date]],"mmm")</f>
        <v>Mar</v>
      </c>
      <c r="G318" s="4" t="s">
        <v>6</v>
      </c>
      <c r="H318" s="4" t="s">
        <v>43</v>
      </c>
      <c r="I318" s="4" t="s">
        <v>2</v>
      </c>
      <c r="J318" s="4" t="s">
        <v>3</v>
      </c>
      <c r="K318" s="4" t="s">
        <v>9</v>
      </c>
      <c r="L318" s="4" t="s">
        <v>37</v>
      </c>
      <c r="M318" s="8">
        <v>3</v>
      </c>
      <c r="N318" s="5">
        <v>155.16</v>
      </c>
      <c r="O318" s="6">
        <v>0</v>
      </c>
      <c r="P318" s="5">
        <v>76.849999999999994</v>
      </c>
      <c r="Q318" s="5">
        <f t="shared" si="12"/>
        <v>465.48</v>
      </c>
      <c r="R318" s="5">
        <f t="shared" si="13"/>
        <v>230.54999999999998</v>
      </c>
      <c r="S318" s="5">
        <f t="shared" si="14"/>
        <v>234.93000000000004</v>
      </c>
      <c r="T318" s="7"/>
    </row>
    <row r="319" spans="1:20" ht="15">
      <c r="A319" s="2">
        <v>4505</v>
      </c>
      <c r="B319" s="3">
        <v>46088</v>
      </c>
      <c r="C319" s="10">
        <f>YEAR(SalesDataTable[[#This Row],[Order Date]])</f>
        <v>2026</v>
      </c>
      <c r="D319" s="10" t="str">
        <f>"Q"&amp;ROUNDUP(MONTH(SalesDataTable[[#This Row],[Order Date]])/3,0)</f>
        <v>Q1</v>
      </c>
      <c r="E319" s="10">
        <f>MONTH(SalesDataTable[[#This Row],[Order Date]])</f>
        <v>3</v>
      </c>
      <c r="F319" s="10" t="str">
        <f>TEXT(SalesDataTable[[#This Row],[Order Date]],"mmm")</f>
        <v>Mar</v>
      </c>
      <c r="G319" s="4" t="s">
        <v>6</v>
      </c>
      <c r="H319" s="4" t="s">
        <v>49</v>
      </c>
      <c r="I319" s="4" t="s">
        <v>28</v>
      </c>
      <c r="J319" s="4" t="s">
        <v>13</v>
      </c>
      <c r="K319" s="4" t="s">
        <v>34</v>
      </c>
      <c r="L319" s="4" t="s">
        <v>35</v>
      </c>
      <c r="M319" s="8">
        <v>1</v>
      </c>
      <c r="N319" s="5">
        <v>39.96</v>
      </c>
      <c r="O319" s="6">
        <v>0</v>
      </c>
      <c r="P319" s="5">
        <v>14.5</v>
      </c>
      <c r="Q319" s="5">
        <f t="shared" si="12"/>
        <v>39.96</v>
      </c>
      <c r="R319" s="5">
        <f t="shared" si="13"/>
        <v>14.5</v>
      </c>
      <c r="S319" s="5">
        <f t="shared" si="14"/>
        <v>25.46</v>
      </c>
      <c r="T319" s="7"/>
    </row>
    <row r="320" spans="1:20" ht="15">
      <c r="A320" s="2">
        <v>1286</v>
      </c>
      <c r="B320" s="3">
        <v>46089</v>
      </c>
      <c r="C320" s="10">
        <f>YEAR(SalesDataTable[[#This Row],[Order Date]])</f>
        <v>2026</v>
      </c>
      <c r="D320" s="10" t="str">
        <f>"Q"&amp;ROUNDUP(MONTH(SalesDataTable[[#This Row],[Order Date]])/3,0)</f>
        <v>Q1</v>
      </c>
      <c r="E320" s="10">
        <f>MONTH(SalesDataTable[[#This Row],[Order Date]])</f>
        <v>3</v>
      </c>
      <c r="F320" s="10" t="str">
        <f>TEXT(SalesDataTable[[#This Row],[Order Date]],"mmm")</f>
        <v>Mar</v>
      </c>
      <c r="G320" s="4" t="s">
        <v>6</v>
      </c>
      <c r="H320" s="4" t="s">
        <v>7</v>
      </c>
      <c r="I320" s="4" t="s">
        <v>2</v>
      </c>
      <c r="J320" s="4" t="s">
        <v>13</v>
      </c>
      <c r="K320" s="4" t="s">
        <v>9</v>
      </c>
      <c r="L320" s="4" t="s">
        <v>17</v>
      </c>
      <c r="M320" s="8">
        <v>1</v>
      </c>
      <c r="N320" s="5">
        <v>146.6</v>
      </c>
      <c r="O320" s="6">
        <v>0</v>
      </c>
      <c r="P320" s="5">
        <v>78.92</v>
      </c>
      <c r="Q320" s="5">
        <f t="shared" si="12"/>
        <v>146.6</v>
      </c>
      <c r="R320" s="5">
        <f t="shared" si="13"/>
        <v>78.92</v>
      </c>
      <c r="S320" s="5">
        <f t="shared" si="14"/>
        <v>67.679999999999993</v>
      </c>
      <c r="T320" s="7"/>
    </row>
    <row r="321" spans="1:20" ht="15">
      <c r="A321" s="2">
        <v>2653</v>
      </c>
      <c r="B321" s="3">
        <v>46089</v>
      </c>
      <c r="C321" s="10">
        <f>YEAR(SalesDataTable[[#This Row],[Order Date]])</f>
        <v>2026</v>
      </c>
      <c r="D321" s="10" t="str">
        <f>"Q"&amp;ROUNDUP(MONTH(SalesDataTable[[#This Row],[Order Date]])/3,0)</f>
        <v>Q1</v>
      </c>
      <c r="E321" s="10">
        <f>MONTH(SalesDataTable[[#This Row],[Order Date]])</f>
        <v>3</v>
      </c>
      <c r="F321" s="10" t="str">
        <f>TEXT(SalesDataTable[[#This Row],[Order Date]],"mmm")</f>
        <v>Mar</v>
      </c>
      <c r="G321" s="4" t="s">
        <v>6</v>
      </c>
      <c r="H321" s="4" t="s">
        <v>49</v>
      </c>
      <c r="I321" s="4" t="s">
        <v>19</v>
      </c>
      <c r="J321" s="4" t="s">
        <v>3</v>
      </c>
      <c r="K321" s="4" t="s">
        <v>9</v>
      </c>
      <c r="L321" s="4" t="s">
        <v>10</v>
      </c>
      <c r="M321" s="8">
        <v>1</v>
      </c>
      <c r="N321" s="5">
        <v>94.38</v>
      </c>
      <c r="O321" s="6">
        <v>0</v>
      </c>
      <c r="P321" s="5">
        <v>44.78</v>
      </c>
      <c r="Q321" s="5">
        <f t="shared" si="12"/>
        <v>94.38</v>
      </c>
      <c r="R321" s="5">
        <f t="shared" si="13"/>
        <v>44.78</v>
      </c>
      <c r="S321" s="5">
        <f t="shared" si="14"/>
        <v>49.599999999999994</v>
      </c>
      <c r="T321" s="7"/>
    </row>
    <row r="322" spans="1:20" ht="15">
      <c r="A322" s="2">
        <v>4465</v>
      </c>
      <c r="B322" s="3">
        <v>46089</v>
      </c>
      <c r="C322" s="10">
        <f>YEAR(SalesDataTable[[#This Row],[Order Date]])</f>
        <v>2026</v>
      </c>
      <c r="D322" s="10" t="str">
        <f>"Q"&amp;ROUNDUP(MONTH(SalesDataTable[[#This Row],[Order Date]])/3,0)</f>
        <v>Q1</v>
      </c>
      <c r="E322" s="10">
        <f>MONTH(SalesDataTable[[#This Row],[Order Date]])</f>
        <v>3</v>
      </c>
      <c r="F322" s="10" t="str">
        <f>TEXT(SalesDataTable[[#This Row],[Order Date]],"mmm")</f>
        <v>Mar</v>
      </c>
      <c r="G322" s="4" t="s">
        <v>6</v>
      </c>
      <c r="H322" s="4" t="s">
        <v>43</v>
      </c>
      <c r="I322" s="4" t="s">
        <v>19</v>
      </c>
      <c r="J322" s="4" t="s">
        <v>3</v>
      </c>
      <c r="K322" s="4" t="s">
        <v>34</v>
      </c>
      <c r="L322" s="4" t="s">
        <v>38</v>
      </c>
      <c r="M322" s="8">
        <v>1</v>
      </c>
      <c r="N322" s="5">
        <v>121.77</v>
      </c>
      <c r="O322" s="6">
        <v>0</v>
      </c>
      <c r="P322" s="5">
        <v>67.52</v>
      </c>
      <c r="Q322" s="5">
        <f t="shared" ref="Q322:Q385" si="15">M322*N322*(1-O322)</f>
        <v>121.77</v>
      </c>
      <c r="R322" s="5">
        <f t="shared" ref="R322:R385" si="16">M322*P322</f>
        <v>67.52</v>
      </c>
      <c r="S322" s="5">
        <f t="shared" ref="S322:S385" si="17">Q322-R322</f>
        <v>54.25</v>
      </c>
      <c r="T322" s="7"/>
    </row>
    <row r="323" spans="1:20" ht="15">
      <c r="A323" s="2">
        <v>4576</v>
      </c>
      <c r="B323" s="3">
        <v>46089</v>
      </c>
      <c r="C323" s="10">
        <f>YEAR(SalesDataTable[[#This Row],[Order Date]])</f>
        <v>2026</v>
      </c>
      <c r="D323" s="10" t="str">
        <f>"Q"&amp;ROUNDUP(MONTH(SalesDataTable[[#This Row],[Order Date]])/3,0)</f>
        <v>Q1</v>
      </c>
      <c r="E323" s="10">
        <f>MONTH(SalesDataTable[[#This Row],[Order Date]])</f>
        <v>3</v>
      </c>
      <c r="F323" s="10" t="str">
        <f>TEXT(SalesDataTable[[#This Row],[Order Date]],"mmm")</f>
        <v>Mar</v>
      </c>
      <c r="G323" s="4" t="s">
        <v>20</v>
      </c>
      <c r="H323" s="4" t="s">
        <v>33</v>
      </c>
      <c r="I323" s="4" t="s">
        <v>28</v>
      </c>
      <c r="J323" s="4" t="s">
        <v>3</v>
      </c>
      <c r="K323" s="4" t="s">
        <v>23</v>
      </c>
      <c r="L323" s="4" t="s">
        <v>51</v>
      </c>
      <c r="M323" s="8">
        <v>5</v>
      </c>
      <c r="N323" s="5">
        <v>123.29</v>
      </c>
      <c r="O323" s="6">
        <v>0</v>
      </c>
      <c r="P323" s="5">
        <v>61.34</v>
      </c>
      <c r="Q323" s="5">
        <f t="shared" si="15"/>
        <v>616.45000000000005</v>
      </c>
      <c r="R323" s="5">
        <f t="shared" si="16"/>
        <v>306.70000000000005</v>
      </c>
      <c r="S323" s="5">
        <f t="shared" si="17"/>
        <v>309.75</v>
      </c>
      <c r="T323" s="7"/>
    </row>
    <row r="324" spans="1:20" ht="15">
      <c r="A324" s="2">
        <v>718</v>
      </c>
      <c r="B324" s="3">
        <v>46090</v>
      </c>
      <c r="C324" s="10">
        <f>YEAR(SalesDataTable[[#This Row],[Order Date]])</f>
        <v>2026</v>
      </c>
      <c r="D324" s="10" t="str">
        <f>"Q"&amp;ROUNDUP(MONTH(SalesDataTable[[#This Row],[Order Date]])/3,0)</f>
        <v>Q1</v>
      </c>
      <c r="E324" s="10">
        <f>MONTH(SalesDataTable[[#This Row],[Order Date]])</f>
        <v>3</v>
      </c>
      <c r="F324" s="10" t="str">
        <f>TEXT(SalesDataTable[[#This Row],[Order Date]],"mmm")</f>
        <v>Mar</v>
      </c>
      <c r="G324" s="4" t="s">
        <v>6</v>
      </c>
      <c r="H324" s="4" t="s">
        <v>43</v>
      </c>
      <c r="I324" s="4" t="s">
        <v>2</v>
      </c>
      <c r="J324" s="4" t="s">
        <v>13</v>
      </c>
      <c r="K324" s="4" t="s">
        <v>34</v>
      </c>
      <c r="L324" s="4" t="s">
        <v>35</v>
      </c>
      <c r="M324" s="8">
        <v>1</v>
      </c>
      <c r="N324" s="5">
        <v>41.15</v>
      </c>
      <c r="O324" s="6">
        <v>0.05</v>
      </c>
      <c r="P324" s="5">
        <v>14.4</v>
      </c>
      <c r="Q324" s="5">
        <f t="shared" si="15"/>
        <v>39.092499999999994</v>
      </c>
      <c r="R324" s="5">
        <f t="shared" si="16"/>
        <v>14.4</v>
      </c>
      <c r="S324" s="5">
        <f t="shared" si="17"/>
        <v>24.692499999999995</v>
      </c>
      <c r="T324" s="7"/>
    </row>
    <row r="325" spans="1:20" ht="15">
      <c r="A325" s="2">
        <v>1527</v>
      </c>
      <c r="B325" s="3">
        <v>46090</v>
      </c>
      <c r="C325" s="10">
        <f>YEAR(SalesDataTable[[#This Row],[Order Date]])</f>
        <v>2026</v>
      </c>
      <c r="D325" s="10" t="str">
        <f>"Q"&amp;ROUNDUP(MONTH(SalesDataTable[[#This Row],[Order Date]])/3,0)</f>
        <v>Q1</v>
      </c>
      <c r="E325" s="10">
        <f>MONTH(SalesDataTable[[#This Row],[Order Date]])</f>
        <v>3</v>
      </c>
      <c r="F325" s="10" t="str">
        <f>TEXT(SalesDataTable[[#This Row],[Order Date]],"mmm")</f>
        <v>Mar</v>
      </c>
      <c r="G325" s="4" t="s">
        <v>20</v>
      </c>
      <c r="H325" s="4" t="s">
        <v>21</v>
      </c>
      <c r="I325" s="4" t="s">
        <v>28</v>
      </c>
      <c r="J325" s="4" t="s">
        <v>13</v>
      </c>
      <c r="K325" s="4" t="s">
        <v>14</v>
      </c>
      <c r="L325" s="4" t="s">
        <v>15</v>
      </c>
      <c r="M325" s="8">
        <v>4</v>
      </c>
      <c r="N325" s="5">
        <v>35.42</v>
      </c>
      <c r="O325" s="6">
        <v>0</v>
      </c>
      <c r="P325" s="5">
        <v>13.31</v>
      </c>
      <c r="Q325" s="5">
        <f t="shared" si="15"/>
        <v>141.68</v>
      </c>
      <c r="R325" s="5">
        <f t="shared" si="16"/>
        <v>53.24</v>
      </c>
      <c r="S325" s="5">
        <f t="shared" si="17"/>
        <v>88.44</v>
      </c>
      <c r="T325" s="7"/>
    </row>
    <row r="326" spans="1:20" ht="15">
      <c r="A326" s="2">
        <v>1797</v>
      </c>
      <c r="B326" s="3">
        <v>46090</v>
      </c>
      <c r="C326" s="10">
        <f>YEAR(SalesDataTable[[#This Row],[Order Date]])</f>
        <v>2026</v>
      </c>
      <c r="D326" s="10" t="str">
        <f>"Q"&amp;ROUNDUP(MONTH(SalesDataTable[[#This Row],[Order Date]])/3,0)</f>
        <v>Q1</v>
      </c>
      <c r="E326" s="10">
        <f>MONTH(SalesDataTable[[#This Row],[Order Date]])</f>
        <v>3</v>
      </c>
      <c r="F326" s="10" t="str">
        <f>TEXT(SalesDataTable[[#This Row],[Order Date]],"mmm")</f>
        <v>Mar</v>
      </c>
      <c r="G326" s="4" t="s">
        <v>6</v>
      </c>
      <c r="H326" s="4" t="s">
        <v>43</v>
      </c>
      <c r="I326" s="4" t="s">
        <v>2</v>
      </c>
      <c r="J326" s="4" t="s">
        <v>16</v>
      </c>
      <c r="K326" s="4" t="s">
        <v>4</v>
      </c>
      <c r="L326" s="4" t="s">
        <v>30</v>
      </c>
      <c r="M326" s="8">
        <v>1</v>
      </c>
      <c r="N326" s="5">
        <v>103.74</v>
      </c>
      <c r="O326" s="6">
        <v>0.1</v>
      </c>
      <c r="P326" s="5">
        <v>51.32</v>
      </c>
      <c r="Q326" s="5">
        <f t="shared" si="15"/>
        <v>93.366</v>
      </c>
      <c r="R326" s="5">
        <f t="shared" si="16"/>
        <v>51.32</v>
      </c>
      <c r="S326" s="5">
        <f t="shared" si="17"/>
        <v>42.045999999999999</v>
      </c>
      <c r="T326" s="7"/>
    </row>
    <row r="327" spans="1:20" ht="15">
      <c r="A327" s="2">
        <v>2917</v>
      </c>
      <c r="B327" s="3">
        <v>46090</v>
      </c>
      <c r="C327" s="10">
        <f>YEAR(SalesDataTable[[#This Row],[Order Date]])</f>
        <v>2026</v>
      </c>
      <c r="D327" s="10" t="str">
        <f>"Q"&amp;ROUNDUP(MONTH(SalesDataTable[[#This Row],[Order Date]])/3,0)</f>
        <v>Q1</v>
      </c>
      <c r="E327" s="10">
        <f>MONTH(SalesDataTable[[#This Row],[Order Date]])</f>
        <v>3</v>
      </c>
      <c r="F327" s="10" t="str">
        <f>TEXT(SalesDataTable[[#This Row],[Order Date]],"mmm")</f>
        <v>Mar</v>
      </c>
      <c r="G327" s="4" t="s">
        <v>11</v>
      </c>
      <c r="H327" s="4" t="s">
        <v>52</v>
      </c>
      <c r="I327" s="4" t="s">
        <v>28</v>
      </c>
      <c r="J327" s="4" t="s">
        <v>16</v>
      </c>
      <c r="K327" s="4" t="s">
        <v>14</v>
      </c>
      <c r="L327" s="4" t="s">
        <v>48</v>
      </c>
      <c r="M327" s="8">
        <v>2</v>
      </c>
      <c r="N327" s="5">
        <v>165.49</v>
      </c>
      <c r="O327" s="6">
        <v>0.05</v>
      </c>
      <c r="P327" s="5">
        <v>89.82</v>
      </c>
      <c r="Q327" s="5">
        <f t="shared" si="15"/>
        <v>314.43099999999998</v>
      </c>
      <c r="R327" s="5">
        <f t="shared" si="16"/>
        <v>179.64</v>
      </c>
      <c r="S327" s="5">
        <f t="shared" si="17"/>
        <v>134.791</v>
      </c>
      <c r="T327" s="7"/>
    </row>
    <row r="328" spans="1:20" ht="15">
      <c r="A328" s="2">
        <v>4095</v>
      </c>
      <c r="B328" s="3">
        <v>46090</v>
      </c>
      <c r="C328" s="10">
        <f>YEAR(SalesDataTable[[#This Row],[Order Date]])</f>
        <v>2026</v>
      </c>
      <c r="D328" s="10" t="str">
        <f>"Q"&amp;ROUNDUP(MONTH(SalesDataTable[[#This Row],[Order Date]])/3,0)</f>
        <v>Q1</v>
      </c>
      <c r="E328" s="10">
        <f>MONTH(SalesDataTable[[#This Row],[Order Date]])</f>
        <v>3</v>
      </c>
      <c r="F328" s="10" t="str">
        <f>TEXT(SalesDataTable[[#This Row],[Order Date]],"mmm")</f>
        <v>Mar</v>
      </c>
      <c r="G328" s="4" t="s">
        <v>6</v>
      </c>
      <c r="H328" s="4" t="s">
        <v>27</v>
      </c>
      <c r="I328" s="4" t="s">
        <v>28</v>
      </c>
      <c r="J328" s="4" t="s">
        <v>13</v>
      </c>
      <c r="K328" s="4" t="s">
        <v>9</v>
      </c>
      <c r="L328" s="4" t="s">
        <v>46</v>
      </c>
      <c r="M328" s="8">
        <v>1</v>
      </c>
      <c r="N328" s="5">
        <v>72.87</v>
      </c>
      <c r="O328" s="6">
        <v>0.05</v>
      </c>
      <c r="P328" s="5">
        <v>32</v>
      </c>
      <c r="Q328" s="5">
        <f t="shared" si="15"/>
        <v>69.226500000000001</v>
      </c>
      <c r="R328" s="5">
        <f t="shared" si="16"/>
        <v>32</v>
      </c>
      <c r="S328" s="5">
        <f t="shared" si="17"/>
        <v>37.226500000000001</v>
      </c>
      <c r="T328" s="7"/>
    </row>
    <row r="329" spans="1:20" ht="15">
      <c r="A329" s="2">
        <v>5050</v>
      </c>
      <c r="B329" s="3">
        <v>46090</v>
      </c>
      <c r="C329" s="10">
        <f>YEAR(SalesDataTable[[#This Row],[Order Date]])</f>
        <v>2026</v>
      </c>
      <c r="D329" s="10" t="str">
        <f>"Q"&amp;ROUNDUP(MONTH(SalesDataTable[[#This Row],[Order Date]])/3,0)</f>
        <v>Q1</v>
      </c>
      <c r="E329" s="10">
        <f>MONTH(SalesDataTable[[#This Row],[Order Date]])</f>
        <v>3</v>
      </c>
      <c r="F329" s="10" t="str">
        <f>TEXT(SalesDataTable[[#This Row],[Order Date]],"mmm")</f>
        <v>Mar</v>
      </c>
      <c r="G329" s="4" t="s">
        <v>20</v>
      </c>
      <c r="H329" s="4" t="s">
        <v>47</v>
      </c>
      <c r="I329" s="4" t="s">
        <v>19</v>
      </c>
      <c r="J329" s="4" t="s">
        <v>3</v>
      </c>
      <c r="K329" s="4" t="s">
        <v>14</v>
      </c>
      <c r="L329" s="4" t="s">
        <v>48</v>
      </c>
      <c r="M329" s="8">
        <v>1</v>
      </c>
      <c r="N329" s="5">
        <v>161.04</v>
      </c>
      <c r="O329" s="6">
        <v>0</v>
      </c>
      <c r="P329" s="5">
        <v>85.83</v>
      </c>
      <c r="Q329" s="5">
        <f t="shared" si="15"/>
        <v>161.04</v>
      </c>
      <c r="R329" s="5">
        <f t="shared" si="16"/>
        <v>85.83</v>
      </c>
      <c r="S329" s="5">
        <f t="shared" si="17"/>
        <v>75.209999999999994</v>
      </c>
      <c r="T329" s="7"/>
    </row>
    <row r="330" spans="1:20" ht="15">
      <c r="A330" s="2">
        <v>709</v>
      </c>
      <c r="B330" s="3">
        <v>46091</v>
      </c>
      <c r="C330" s="10">
        <f>YEAR(SalesDataTable[[#This Row],[Order Date]])</f>
        <v>2026</v>
      </c>
      <c r="D330" s="10" t="str">
        <f>"Q"&amp;ROUNDUP(MONTH(SalesDataTable[[#This Row],[Order Date]])/3,0)</f>
        <v>Q1</v>
      </c>
      <c r="E330" s="10">
        <f>MONTH(SalesDataTable[[#This Row],[Order Date]])</f>
        <v>3</v>
      </c>
      <c r="F330" s="10" t="str">
        <f>TEXT(SalesDataTable[[#This Row],[Order Date]],"mmm")</f>
        <v>Mar</v>
      </c>
      <c r="G330" s="4" t="s">
        <v>0</v>
      </c>
      <c r="H330" s="4" t="s">
        <v>1</v>
      </c>
      <c r="I330" s="4" t="s">
        <v>2</v>
      </c>
      <c r="J330" s="4" t="s">
        <v>13</v>
      </c>
      <c r="K330" s="4" t="s">
        <v>14</v>
      </c>
      <c r="L330" s="4" t="s">
        <v>44</v>
      </c>
      <c r="M330" s="8">
        <v>3</v>
      </c>
      <c r="N330" s="5">
        <v>130.6</v>
      </c>
      <c r="O330" s="6">
        <v>0.05</v>
      </c>
      <c r="P330" s="5">
        <v>65.62</v>
      </c>
      <c r="Q330" s="5">
        <f t="shared" si="15"/>
        <v>372.20999999999992</v>
      </c>
      <c r="R330" s="5">
        <f t="shared" si="16"/>
        <v>196.86</v>
      </c>
      <c r="S330" s="5">
        <f t="shared" si="17"/>
        <v>175.34999999999991</v>
      </c>
      <c r="T330" s="7"/>
    </row>
    <row r="331" spans="1:20" ht="15">
      <c r="A331" s="2">
        <v>1073</v>
      </c>
      <c r="B331" s="3">
        <v>46091</v>
      </c>
      <c r="C331" s="10">
        <f>YEAR(SalesDataTable[[#This Row],[Order Date]])</f>
        <v>2026</v>
      </c>
      <c r="D331" s="10" t="str">
        <f>"Q"&amp;ROUNDUP(MONTH(SalesDataTable[[#This Row],[Order Date]])/3,0)</f>
        <v>Q1</v>
      </c>
      <c r="E331" s="10">
        <f>MONTH(SalesDataTable[[#This Row],[Order Date]])</f>
        <v>3</v>
      </c>
      <c r="F331" s="10" t="str">
        <f>TEXT(SalesDataTable[[#This Row],[Order Date]],"mmm")</f>
        <v>Mar</v>
      </c>
      <c r="G331" s="4" t="s">
        <v>11</v>
      </c>
      <c r="H331" s="4" t="s">
        <v>39</v>
      </c>
      <c r="I331" s="4" t="s">
        <v>28</v>
      </c>
      <c r="J331" s="4" t="s">
        <v>3</v>
      </c>
      <c r="K331" s="4" t="s">
        <v>4</v>
      </c>
      <c r="L331" s="4" t="s">
        <v>5</v>
      </c>
      <c r="M331" s="8">
        <v>2</v>
      </c>
      <c r="N331" s="5">
        <v>81.290000000000006</v>
      </c>
      <c r="O331" s="6">
        <v>0</v>
      </c>
      <c r="P331" s="5">
        <v>43.9</v>
      </c>
      <c r="Q331" s="5">
        <f t="shared" si="15"/>
        <v>162.58000000000001</v>
      </c>
      <c r="R331" s="5">
        <f t="shared" si="16"/>
        <v>87.8</v>
      </c>
      <c r="S331" s="5">
        <f t="shared" si="17"/>
        <v>74.780000000000015</v>
      </c>
      <c r="T331" s="7"/>
    </row>
    <row r="332" spans="1:20" ht="15">
      <c r="A332" s="2">
        <v>2623</v>
      </c>
      <c r="B332" s="3">
        <v>46091</v>
      </c>
      <c r="C332" s="10">
        <f>YEAR(SalesDataTable[[#This Row],[Order Date]])</f>
        <v>2026</v>
      </c>
      <c r="D332" s="10" t="str">
        <f>"Q"&amp;ROUNDUP(MONTH(SalesDataTable[[#This Row],[Order Date]])/3,0)</f>
        <v>Q1</v>
      </c>
      <c r="E332" s="10">
        <f>MONTH(SalesDataTable[[#This Row],[Order Date]])</f>
        <v>3</v>
      </c>
      <c r="F332" s="10" t="str">
        <f>TEXT(SalesDataTable[[#This Row],[Order Date]],"mmm")</f>
        <v>Mar</v>
      </c>
      <c r="G332" s="4" t="s">
        <v>6</v>
      </c>
      <c r="H332" s="4" t="s">
        <v>43</v>
      </c>
      <c r="I332" s="4" t="s">
        <v>28</v>
      </c>
      <c r="J332" s="4" t="s">
        <v>13</v>
      </c>
      <c r="K332" s="4" t="s">
        <v>4</v>
      </c>
      <c r="L332" s="4" t="s">
        <v>30</v>
      </c>
      <c r="M332" s="8">
        <v>2</v>
      </c>
      <c r="N332" s="5">
        <v>103.33</v>
      </c>
      <c r="O332" s="6">
        <v>0.05</v>
      </c>
      <c r="P332" s="5">
        <v>51.58</v>
      </c>
      <c r="Q332" s="5">
        <f t="shared" si="15"/>
        <v>196.327</v>
      </c>
      <c r="R332" s="5">
        <f t="shared" si="16"/>
        <v>103.16</v>
      </c>
      <c r="S332" s="5">
        <f t="shared" si="17"/>
        <v>93.167000000000002</v>
      </c>
      <c r="T332" s="7"/>
    </row>
    <row r="333" spans="1:20" ht="15">
      <c r="A333" s="2">
        <v>2625</v>
      </c>
      <c r="B333" s="3">
        <v>46091</v>
      </c>
      <c r="C333" s="10">
        <f>YEAR(SalesDataTable[[#This Row],[Order Date]])</f>
        <v>2026</v>
      </c>
      <c r="D333" s="10" t="str">
        <f>"Q"&amp;ROUNDUP(MONTH(SalesDataTable[[#This Row],[Order Date]])/3,0)</f>
        <v>Q1</v>
      </c>
      <c r="E333" s="10">
        <f>MONTH(SalesDataTable[[#This Row],[Order Date]])</f>
        <v>3</v>
      </c>
      <c r="F333" s="10" t="str">
        <f>TEXT(SalesDataTable[[#This Row],[Order Date]],"mmm")</f>
        <v>Mar</v>
      </c>
      <c r="G333" s="4" t="s">
        <v>20</v>
      </c>
      <c r="H333" s="4" t="s">
        <v>31</v>
      </c>
      <c r="I333" s="4" t="s">
        <v>19</v>
      </c>
      <c r="J333" s="4" t="s">
        <v>16</v>
      </c>
      <c r="K333" s="4" t="s">
        <v>34</v>
      </c>
      <c r="L333" s="4" t="s">
        <v>45</v>
      </c>
      <c r="M333" s="8">
        <v>2</v>
      </c>
      <c r="N333" s="5">
        <v>51.14</v>
      </c>
      <c r="O333" s="6">
        <v>0</v>
      </c>
      <c r="P333" s="5">
        <v>21.58</v>
      </c>
      <c r="Q333" s="5">
        <f t="shared" si="15"/>
        <v>102.28</v>
      </c>
      <c r="R333" s="5">
        <f t="shared" si="16"/>
        <v>43.16</v>
      </c>
      <c r="S333" s="5">
        <f t="shared" si="17"/>
        <v>59.120000000000005</v>
      </c>
      <c r="T333" s="7"/>
    </row>
    <row r="334" spans="1:20" ht="15">
      <c r="A334" s="2">
        <v>3304</v>
      </c>
      <c r="B334" s="3">
        <v>46091</v>
      </c>
      <c r="C334" s="10">
        <f>YEAR(SalesDataTable[[#This Row],[Order Date]])</f>
        <v>2026</v>
      </c>
      <c r="D334" s="10" t="str">
        <f>"Q"&amp;ROUNDUP(MONTH(SalesDataTable[[#This Row],[Order Date]])/3,0)</f>
        <v>Q1</v>
      </c>
      <c r="E334" s="10">
        <f>MONTH(SalesDataTable[[#This Row],[Order Date]])</f>
        <v>3</v>
      </c>
      <c r="F334" s="10" t="str">
        <f>TEXT(SalesDataTable[[#This Row],[Order Date]],"mmm")</f>
        <v>Mar</v>
      </c>
      <c r="G334" s="4" t="s">
        <v>6</v>
      </c>
      <c r="H334" s="4" t="s">
        <v>43</v>
      </c>
      <c r="I334" s="4" t="s">
        <v>28</v>
      </c>
      <c r="J334" s="4" t="s">
        <v>3</v>
      </c>
      <c r="K334" s="4" t="s">
        <v>4</v>
      </c>
      <c r="L334" s="4" t="s">
        <v>22</v>
      </c>
      <c r="M334" s="8">
        <v>2</v>
      </c>
      <c r="N334" s="5">
        <v>49.7</v>
      </c>
      <c r="O334" s="6">
        <v>0</v>
      </c>
      <c r="P334" s="5">
        <v>23.14</v>
      </c>
      <c r="Q334" s="5">
        <f t="shared" si="15"/>
        <v>99.4</v>
      </c>
      <c r="R334" s="5">
        <f t="shared" si="16"/>
        <v>46.28</v>
      </c>
      <c r="S334" s="5">
        <f t="shared" si="17"/>
        <v>53.120000000000005</v>
      </c>
      <c r="T334" s="7"/>
    </row>
    <row r="335" spans="1:20" ht="15">
      <c r="A335" s="2">
        <v>4876</v>
      </c>
      <c r="B335" s="3">
        <v>46091</v>
      </c>
      <c r="C335" s="10">
        <f>YEAR(SalesDataTable[[#This Row],[Order Date]])</f>
        <v>2026</v>
      </c>
      <c r="D335" s="10" t="str">
        <f>"Q"&amp;ROUNDUP(MONTH(SalesDataTable[[#This Row],[Order Date]])/3,0)</f>
        <v>Q1</v>
      </c>
      <c r="E335" s="10">
        <f>MONTH(SalesDataTable[[#This Row],[Order Date]])</f>
        <v>3</v>
      </c>
      <c r="F335" s="10" t="str">
        <f>TEXT(SalesDataTable[[#This Row],[Order Date]],"mmm")</f>
        <v>Mar</v>
      </c>
      <c r="G335" s="4" t="s">
        <v>20</v>
      </c>
      <c r="H335" s="4" t="s">
        <v>21</v>
      </c>
      <c r="I335" s="4" t="s">
        <v>2</v>
      </c>
      <c r="J335" s="4" t="s">
        <v>3</v>
      </c>
      <c r="K335" s="4" t="s">
        <v>4</v>
      </c>
      <c r="L335" s="4" t="s">
        <v>26</v>
      </c>
      <c r="M335" s="8">
        <v>1</v>
      </c>
      <c r="N335" s="5">
        <v>39.659999999999997</v>
      </c>
      <c r="O335" s="6">
        <v>0.05</v>
      </c>
      <c r="P335" s="5">
        <v>16.93</v>
      </c>
      <c r="Q335" s="5">
        <f t="shared" si="15"/>
        <v>37.676999999999992</v>
      </c>
      <c r="R335" s="5">
        <f t="shared" si="16"/>
        <v>16.93</v>
      </c>
      <c r="S335" s="5">
        <f t="shared" si="17"/>
        <v>20.746999999999993</v>
      </c>
      <c r="T335" s="7"/>
    </row>
    <row r="336" spans="1:20" ht="15">
      <c r="A336" s="2">
        <v>83</v>
      </c>
      <c r="B336" s="3">
        <v>46092</v>
      </c>
      <c r="C336" s="10">
        <f>YEAR(SalesDataTable[[#This Row],[Order Date]])</f>
        <v>2026</v>
      </c>
      <c r="D336" s="10" t="str">
        <f>"Q"&amp;ROUNDUP(MONTH(SalesDataTable[[#This Row],[Order Date]])/3,0)</f>
        <v>Q1</v>
      </c>
      <c r="E336" s="10">
        <f>MONTH(SalesDataTable[[#This Row],[Order Date]])</f>
        <v>3</v>
      </c>
      <c r="F336" s="10" t="str">
        <f>TEXT(SalesDataTable[[#This Row],[Order Date]],"mmm")</f>
        <v>Mar</v>
      </c>
      <c r="G336" s="4" t="s">
        <v>6</v>
      </c>
      <c r="H336" s="4" t="s">
        <v>43</v>
      </c>
      <c r="I336" s="4" t="s">
        <v>8</v>
      </c>
      <c r="J336" s="4" t="s">
        <v>16</v>
      </c>
      <c r="K336" s="4" t="s">
        <v>34</v>
      </c>
      <c r="L336" s="4" t="s">
        <v>45</v>
      </c>
      <c r="M336" s="8">
        <v>4</v>
      </c>
      <c r="N336" s="5">
        <v>50.65</v>
      </c>
      <c r="O336" s="6">
        <v>0.15</v>
      </c>
      <c r="P336" s="5">
        <v>22</v>
      </c>
      <c r="Q336" s="5">
        <f t="shared" si="15"/>
        <v>172.20999999999998</v>
      </c>
      <c r="R336" s="5">
        <f t="shared" si="16"/>
        <v>88</v>
      </c>
      <c r="S336" s="5">
        <f t="shared" si="17"/>
        <v>84.20999999999998</v>
      </c>
      <c r="T336" s="7"/>
    </row>
    <row r="337" spans="1:20" ht="15">
      <c r="A337" s="2">
        <v>863</v>
      </c>
      <c r="B337" s="3">
        <v>46092</v>
      </c>
      <c r="C337" s="10">
        <f>YEAR(SalesDataTable[[#This Row],[Order Date]])</f>
        <v>2026</v>
      </c>
      <c r="D337" s="10" t="str">
        <f>"Q"&amp;ROUNDUP(MONTH(SalesDataTable[[#This Row],[Order Date]])/3,0)</f>
        <v>Q1</v>
      </c>
      <c r="E337" s="10">
        <f>MONTH(SalesDataTable[[#This Row],[Order Date]])</f>
        <v>3</v>
      </c>
      <c r="F337" s="10" t="str">
        <f>TEXT(SalesDataTable[[#This Row],[Order Date]],"mmm")</f>
        <v>Mar</v>
      </c>
      <c r="G337" s="4" t="s">
        <v>11</v>
      </c>
      <c r="H337" s="4" t="s">
        <v>12</v>
      </c>
      <c r="I337" s="4" t="s">
        <v>28</v>
      </c>
      <c r="J337" s="4" t="s">
        <v>3</v>
      </c>
      <c r="K337" s="4" t="s">
        <v>34</v>
      </c>
      <c r="L337" s="4" t="s">
        <v>45</v>
      </c>
      <c r="M337" s="8">
        <v>2</v>
      </c>
      <c r="N337" s="5">
        <v>50.72</v>
      </c>
      <c r="O337" s="6">
        <v>0</v>
      </c>
      <c r="P337" s="5">
        <v>21.88</v>
      </c>
      <c r="Q337" s="5">
        <f t="shared" si="15"/>
        <v>101.44</v>
      </c>
      <c r="R337" s="5">
        <f t="shared" si="16"/>
        <v>43.76</v>
      </c>
      <c r="S337" s="5">
        <f t="shared" si="17"/>
        <v>57.68</v>
      </c>
      <c r="T337" s="7"/>
    </row>
    <row r="338" spans="1:20" ht="15">
      <c r="A338" s="2">
        <v>2323</v>
      </c>
      <c r="B338" s="3">
        <v>46092</v>
      </c>
      <c r="C338" s="10">
        <f>YEAR(SalesDataTable[[#This Row],[Order Date]])</f>
        <v>2026</v>
      </c>
      <c r="D338" s="10" t="str">
        <f>"Q"&amp;ROUNDUP(MONTH(SalesDataTable[[#This Row],[Order Date]])/3,0)</f>
        <v>Q1</v>
      </c>
      <c r="E338" s="10">
        <f>MONTH(SalesDataTable[[#This Row],[Order Date]])</f>
        <v>3</v>
      </c>
      <c r="F338" s="10" t="str">
        <f>TEXT(SalesDataTable[[#This Row],[Order Date]],"mmm")</f>
        <v>Mar</v>
      </c>
      <c r="G338" s="4" t="s">
        <v>6</v>
      </c>
      <c r="H338" s="4" t="s">
        <v>43</v>
      </c>
      <c r="I338" s="4" t="s">
        <v>19</v>
      </c>
      <c r="J338" s="4" t="s">
        <v>13</v>
      </c>
      <c r="K338" s="4" t="s">
        <v>14</v>
      </c>
      <c r="L338" s="4" t="s">
        <v>15</v>
      </c>
      <c r="M338" s="8">
        <v>2</v>
      </c>
      <c r="N338" s="5">
        <v>36.08</v>
      </c>
      <c r="O338" s="6">
        <v>0.05</v>
      </c>
      <c r="P338" s="5">
        <v>13.19</v>
      </c>
      <c r="Q338" s="5">
        <f t="shared" si="15"/>
        <v>68.551999999999992</v>
      </c>
      <c r="R338" s="5">
        <f t="shared" si="16"/>
        <v>26.38</v>
      </c>
      <c r="S338" s="5">
        <f t="shared" si="17"/>
        <v>42.171999999999997</v>
      </c>
      <c r="T338" s="7"/>
    </row>
    <row r="339" spans="1:20" ht="15">
      <c r="A339" s="2">
        <v>3064</v>
      </c>
      <c r="B339" s="3">
        <v>46092</v>
      </c>
      <c r="C339" s="10">
        <f>YEAR(SalesDataTable[[#This Row],[Order Date]])</f>
        <v>2026</v>
      </c>
      <c r="D339" s="10" t="str">
        <f>"Q"&amp;ROUNDUP(MONTH(SalesDataTable[[#This Row],[Order Date]])/3,0)</f>
        <v>Q1</v>
      </c>
      <c r="E339" s="10">
        <f>MONTH(SalesDataTable[[#This Row],[Order Date]])</f>
        <v>3</v>
      </c>
      <c r="F339" s="10" t="str">
        <f>TEXT(SalesDataTable[[#This Row],[Order Date]],"mmm")</f>
        <v>Mar</v>
      </c>
      <c r="G339" s="4" t="s">
        <v>20</v>
      </c>
      <c r="H339" s="4" t="s">
        <v>33</v>
      </c>
      <c r="I339" s="4" t="s">
        <v>2</v>
      </c>
      <c r="J339" s="4" t="s">
        <v>3</v>
      </c>
      <c r="K339" s="4" t="s">
        <v>23</v>
      </c>
      <c r="L339" s="4" t="s">
        <v>51</v>
      </c>
      <c r="M339" s="8">
        <v>6</v>
      </c>
      <c r="N339" s="5">
        <v>124.04</v>
      </c>
      <c r="O339" s="6">
        <v>0.05</v>
      </c>
      <c r="P339" s="5">
        <v>61.17</v>
      </c>
      <c r="Q339" s="5">
        <f t="shared" si="15"/>
        <v>707.02800000000002</v>
      </c>
      <c r="R339" s="5">
        <f t="shared" si="16"/>
        <v>367.02</v>
      </c>
      <c r="S339" s="5">
        <f t="shared" si="17"/>
        <v>340.00800000000004</v>
      </c>
      <c r="T339" s="7"/>
    </row>
    <row r="340" spans="1:20" ht="15">
      <c r="A340" s="2">
        <v>4995</v>
      </c>
      <c r="B340" s="3">
        <v>46092</v>
      </c>
      <c r="C340" s="10">
        <f>YEAR(SalesDataTable[[#This Row],[Order Date]])</f>
        <v>2026</v>
      </c>
      <c r="D340" s="10" t="str">
        <f>"Q"&amp;ROUNDUP(MONTH(SalesDataTable[[#This Row],[Order Date]])/3,0)</f>
        <v>Q1</v>
      </c>
      <c r="E340" s="10">
        <f>MONTH(SalesDataTable[[#This Row],[Order Date]])</f>
        <v>3</v>
      </c>
      <c r="F340" s="10" t="str">
        <f>TEXT(SalesDataTable[[#This Row],[Order Date]],"mmm")</f>
        <v>Mar</v>
      </c>
      <c r="G340" s="4" t="s">
        <v>6</v>
      </c>
      <c r="H340" s="4" t="s">
        <v>43</v>
      </c>
      <c r="I340" s="4" t="s">
        <v>28</v>
      </c>
      <c r="J340" s="4" t="s">
        <v>13</v>
      </c>
      <c r="K340" s="4" t="s">
        <v>9</v>
      </c>
      <c r="L340" s="4" t="s">
        <v>10</v>
      </c>
      <c r="M340" s="8">
        <v>3</v>
      </c>
      <c r="N340" s="5">
        <v>90.31</v>
      </c>
      <c r="O340" s="6">
        <v>0</v>
      </c>
      <c r="P340" s="5">
        <v>44.58</v>
      </c>
      <c r="Q340" s="5">
        <f t="shared" si="15"/>
        <v>270.93</v>
      </c>
      <c r="R340" s="5">
        <f t="shared" si="16"/>
        <v>133.74</v>
      </c>
      <c r="S340" s="5">
        <f t="shared" si="17"/>
        <v>137.19</v>
      </c>
      <c r="T340" s="7"/>
    </row>
    <row r="341" spans="1:20" ht="15">
      <c r="A341" s="2">
        <v>46</v>
      </c>
      <c r="B341" s="3">
        <v>46093</v>
      </c>
      <c r="C341" s="10">
        <f>YEAR(SalesDataTable[[#This Row],[Order Date]])</f>
        <v>2026</v>
      </c>
      <c r="D341" s="10" t="str">
        <f>"Q"&amp;ROUNDUP(MONTH(SalesDataTable[[#This Row],[Order Date]])/3,0)</f>
        <v>Q1</v>
      </c>
      <c r="E341" s="10">
        <f>MONTH(SalesDataTable[[#This Row],[Order Date]])</f>
        <v>3</v>
      </c>
      <c r="F341" s="10" t="str">
        <f>TEXT(SalesDataTable[[#This Row],[Order Date]],"mmm")</f>
        <v>Mar</v>
      </c>
      <c r="G341" s="4" t="s">
        <v>20</v>
      </c>
      <c r="H341" s="4" t="s">
        <v>31</v>
      </c>
      <c r="I341" s="4" t="s">
        <v>2</v>
      </c>
      <c r="J341" s="4" t="s">
        <v>3</v>
      </c>
      <c r="K341" s="4" t="s">
        <v>9</v>
      </c>
      <c r="L341" s="4" t="s">
        <v>46</v>
      </c>
      <c r="M341" s="8">
        <v>4</v>
      </c>
      <c r="N341" s="5">
        <v>72.63</v>
      </c>
      <c r="O341" s="6">
        <v>0.1</v>
      </c>
      <c r="P341" s="5">
        <v>31.45</v>
      </c>
      <c r="Q341" s="5">
        <f t="shared" si="15"/>
        <v>261.46800000000002</v>
      </c>
      <c r="R341" s="5">
        <f t="shared" si="16"/>
        <v>125.8</v>
      </c>
      <c r="S341" s="5">
        <f t="shared" si="17"/>
        <v>135.66800000000001</v>
      </c>
      <c r="T341" s="7"/>
    </row>
    <row r="342" spans="1:20" ht="15">
      <c r="A342" s="2">
        <v>443</v>
      </c>
      <c r="B342" s="3">
        <v>46093</v>
      </c>
      <c r="C342" s="10">
        <f>YEAR(SalesDataTable[[#This Row],[Order Date]])</f>
        <v>2026</v>
      </c>
      <c r="D342" s="10" t="str">
        <f>"Q"&amp;ROUNDUP(MONTH(SalesDataTable[[#This Row],[Order Date]])/3,0)</f>
        <v>Q1</v>
      </c>
      <c r="E342" s="10">
        <f>MONTH(SalesDataTable[[#This Row],[Order Date]])</f>
        <v>3</v>
      </c>
      <c r="F342" s="10" t="str">
        <f>TEXT(SalesDataTable[[#This Row],[Order Date]],"mmm")</f>
        <v>Mar</v>
      </c>
      <c r="G342" s="4" t="s">
        <v>6</v>
      </c>
      <c r="H342" s="4" t="s">
        <v>49</v>
      </c>
      <c r="I342" s="4" t="s">
        <v>2</v>
      </c>
      <c r="J342" s="4" t="s">
        <v>3</v>
      </c>
      <c r="K342" s="4" t="s">
        <v>34</v>
      </c>
      <c r="L342" s="4" t="s">
        <v>35</v>
      </c>
      <c r="M342" s="8">
        <v>3</v>
      </c>
      <c r="N342" s="5">
        <v>39.9</v>
      </c>
      <c r="O342" s="6">
        <v>0</v>
      </c>
      <c r="P342" s="5">
        <v>14.49</v>
      </c>
      <c r="Q342" s="5">
        <f t="shared" si="15"/>
        <v>119.69999999999999</v>
      </c>
      <c r="R342" s="5">
        <f t="shared" si="16"/>
        <v>43.47</v>
      </c>
      <c r="S342" s="5">
        <f t="shared" si="17"/>
        <v>76.22999999999999</v>
      </c>
      <c r="T342" s="7"/>
    </row>
    <row r="343" spans="1:20" ht="15">
      <c r="A343" s="2">
        <v>759</v>
      </c>
      <c r="B343" s="3">
        <v>46093</v>
      </c>
      <c r="C343" s="10">
        <f>YEAR(SalesDataTable[[#This Row],[Order Date]])</f>
        <v>2026</v>
      </c>
      <c r="D343" s="10" t="str">
        <f>"Q"&amp;ROUNDUP(MONTH(SalesDataTable[[#This Row],[Order Date]])/3,0)</f>
        <v>Q1</v>
      </c>
      <c r="E343" s="10">
        <f>MONTH(SalesDataTable[[#This Row],[Order Date]])</f>
        <v>3</v>
      </c>
      <c r="F343" s="10" t="str">
        <f>TEXT(SalesDataTable[[#This Row],[Order Date]],"mmm")</f>
        <v>Mar</v>
      </c>
      <c r="G343" s="4" t="s">
        <v>6</v>
      </c>
      <c r="H343" s="4" t="s">
        <v>43</v>
      </c>
      <c r="I343" s="4" t="s">
        <v>2</v>
      </c>
      <c r="J343" s="4" t="s">
        <v>13</v>
      </c>
      <c r="K343" s="4" t="s">
        <v>34</v>
      </c>
      <c r="L343" s="4" t="s">
        <v>45</v>
      </c>
      <c r="M343" s="8">
        <v>1</v>
      </c>
      <c r="N343" s="5">
        <v>49.79</v>
      </c>
      <c r="O343" s="6">
        <v>0.1</v>
      </c>
      <c r="P343" s="5">
        <v>22.29</v>
      </c>
      <c r="Q343" s="5">
        <f t="shared" si="15"/>
        <v>44.811</v>
      </c>
      <c r="R343" s="5">
        <f t="shared" si="16"/>
        <v>22.29</v>
      </c>
      <c r="S343" s="5">
        <f t="shared" si="17"/>
        <v>22.521000000000001</v>
      </c>
      <c r="T343" s="7"/>
    </row>
    <row r="344" spans="1:20" ht="15">
      <c r="A344" s="2">
        <v>1097</v>
      </c>
      <c r="B344" s="3">
        <v>46093</v>
      </c>
      <c r="C344" s="10">
        <f>YEAR(SalesDataTable[[#This Row],[Order Date]])</f>
        <v>2026</v>
      </c>
      <c r="D344" s="10" t="str">
        <f>"Q"&amp;ROUNDUP(MONTH(SalesDataTable[[#This Row],[Order Date]])/3,0)</f>
        <v>Q1</v>
      </c>
      <c r="E344" s="10">
        <f>MONTH(SalesDataTable[[#This Row],[Order Date]])</f>
        <v>3</v>
      </c>
      <c r="F344" s="10" t="str">
        <f>TEXT(SalesDataTable[[#This Row],[Order Date]],"mmm")</f>
        <v>Mar</v>
      </c>
      <c r="G344" s="4" t="s">
        <v>11</v>
      </c>
      <c r="H344" s="4" t="s">
        <v>12</v>
      </c>
      <c r="I344" s="4" t="s">
        <v>28</v>
      </c>
      <c r="J344" s="4" t="s">
        <v>13</v>
      </c>
      <c r="K344" s="4" t="s">
        <v>4</v>
      </c>
      <c r="L344" s="4" t="s">
        <v>26</v>
      </c>
      <c r="M344" s="8">
        <v>1</v>
      </c>
      <c r="N344" s="5">
        <v>41.24</v>
      </c>
      <c r="O344" s="6">
        <v>0.05</v>
      </c>
      <c r="P344" s="5">
        <v>16.64</v>
      </c>
      <c r="Q344" s="5">
        <f t="shared" si="15"/>
        <v>39.177999999999997</v>
      </c>
      <c r="R344" s="5">
        <f t="shared" si="16"/>
        <v>16.64</v>
      </c>
      <c r="S344" s="5">
        <f t="shared" si="17"/>
        <v>22.537999999999997</v>
      </c>
      <c r="T344" s="7"/>
    </row>
    <row r="345" spans="1:20" ht="15">
      <c r="A345" s="2">
        <v>2152</v>
      </c>
      <c r="B345" s="3">
        <v>46093</v>
      </c>
      <c r="C345" s="10">
        <f>YEAR(SalesDataTable[[#This Row],[Order Date]])</f>
        <v>2026</v>
      </c>
      <c r="D345" s="10" t="str">
        <f>"Q"&amp;ROUNDUP(MONTH(SalesDataTable[[#This Row],[Order Date]])/3,0)</f>
        <v>Q1</v>
      </c>
      <c r="E345" s="10">
        <f>MONTH(SalesDataTable[[#This Row],[Order Date]])</f>
        <v>3</v>
      </c>
      <c r="F345" s="10" t="str">
        <f>TEXT(SalesDataTable[[#This Row],[Order Date]],"mmm")</f>
        <v>Mar</v>
      </c>
      <c r="G345" s="4" t="s">
        <v>0</v>
      </c>
      <c r="H345" s="4" t="s">
        <v>36</v>
      </c>
      <c r="I345" s="4" t="s">
        <v>2</v>
      </c>
      <c r="J345" s="4" t="s">
        <v>13</v>
      </c>
      <c r="K345" s="4" t="s">
        <v>9</v>
      </c>
      <c r="L345" s="4" t="s">
        <v>17</v>
      </c>
      <c r="M345" s="8">
        <v>1</v>
      </c>
      <c r="N345" s="5">
        <v>142.88999999999999</v>
      </c>
      <c r="O345" s="6">
        <v>0</v>
      </c>
      <c r="P345" s="5">
        <v>81.099999999999994</v>
      </c>
      <c r="Q345" s="5">
        <f t="shared" si="15"/>
        <v>142.88999999999999</v>
      </c>
      <c r="R345" s="5">
        <f t="shared" si="16"/>
        <v>81.099999999999994</v>
      </c>
      <c r="S345" s="5">
        <f t="shared" si="17"/>
        <v>61.789999999999992</v>
      </c>
      <c r="T345" s="7"/>
    </row>
    <row r="346" spans="1:20" ht="15">
      <c r="A346" s="2">
        <v>2512</v>
      </c>
      <c r="B346" s="3">
        <v>46093</v>
      </c>
      <c r="C346" s="10">
        <f>YEAR(SalesDataTable[[#This Row],[Order Date]])</f>
        <v>2026</v>
      </c>
      <c r="D346" s="10" t="str">
        <f>"Q"&amp;ROUNDUP(MONTH(SalesDataTable[[#This Row],[Order Date]])/3,0)</f>
        <v>Q1</v>
      </c>
      <c r="E346" s="10">
        <f>MONTH(SalesDataTable[[#This Row],[Order Date]])</f>
        <v>3</v>
      </c>
      <c r="F346" s="10" t="str">
        <f>TEXT(SalesDataTable[[#This Row],[Order Date]],"mmm")</f>
        <v>Mar</v>
      </c>
      <c r="G346" s="4" t="s">
        <v>6</v>
      </c>
      <c r="H346" s="4" t="s">
        <v>7</v>
      </c>
      <c r="I346" s="4" t="s">
        <v>2</v>
      </c>
      <c r="J346" s="4" t="s">
        <v>13</v>
      </c>
      <c r="K346" s="4" t="s">
        <v>23</v>
      </c>
      <c r="L346" s="4" t="s">
        <v>29</v>
      </c>
      <c r="M346" s="8">
        <v>2</v>
      </c>
      <c r="N346" s="5">
        <v>192.76</v>
      </c>
      <c r="O346" s="6">
        <v>0</v>
      </c>
      <c r="P346" s="5">
        <v>103.08</v>
      </c>
      <c r="Q346" s="5">
        <f t="shared" si="15"/>
        <v>385.52</v>
      </c>
      <c r="R346" s="5">
        <f t="shared" si="16"/>
        <v>206.16</v>
      </c>
      <c r="S346" s="5">
        <f t="shared" si="17"/>
        <v>179.35999999999999</v>
      </c>
      <c r="T346" s="7"/>
    </row>
    <row r="347" spans="1:20" ht="15">
      <c r="A347" s="2">
        <v>2578</v>
      </c>
      <c r="B347" s="3">
        <v>46093</v>
      </c>
      <c r="C347" s="10">
        <f>YEAR(SalesDataTable[[#This Row],[Order Date]])</f>
        <v>2026</v>
      </c>
      <c r="D347" s="10" t="str">
        <f>"Q"&amp;ROUNDUP(MONTH(SalesDataTable[[#This Row],[Order Date]])/3,0)</f>
        <v>Q1</v>
      </c>
      <c r="E347" s="10">
        <f>MONTH(SalesDataTable[[#This Row],[Order Date]])</f>
        <v>3</v>
      </c>
      <c r="F347" s="10" t="str">
        <f>TEXT(SalesDataTable[[#This Row],[Order Date]],"mmm")</f>
        <v>Mar</v>
      </c>
      <c r="G347" s="4" t="s">
        <v>11</v>
      </c>
      <c r="H347" s="4" t="s">
        <v>25</v>
      </c>
      <c r="I347" s="4" t="s">
        <v>2</v>
      </c>
      <c r="J347" s="4" t="s">
        <v>13</v>
      </c>
      <c r="K347" s="4" t="s">
        <v>14</v>
      </c>
      <c r="L347" s="4" t="s">
        <v>48</v>
      </c>
      <c r="M347" s="8">
        <v>1</v>
      </c>
      <c r="N347" s="5">
        <v>165.72</v>
      </c>
      <c r="O347" s="6">
        <v>0</v>
      </c>
      <c r="P347" s="5">
        <v>89.31</v>
      </c>
      <c r="Q347" s="5">
        <f t="shared" si="15"/>
        <v>165.72</v>
      </c>
      <c r="R347" s="5">
        <f t="shared" si="16"/>
        <v>89.31</v>
      </c>
      <c r="S347" s="5">
        <f t="shared" si="17"/>
        <v>76.41</v>
      </c>
      <c r="T347" s="7"/>
    </row>
    <row r="348" spans="1:20" ht="15">
      <c r="A348" s="2">
        <v>3302</v>
      </c>
      <c r="B348" s="3">
        <v>46093</v>
      </c>
      <c r="C348" s="10">
        <f>YEAR(SalesDataTable[[#This Row],[Order Date]])</f>
        <v>2026</v>
      </c>
      <c r="D348" s="10" t="str">
        <f>"Q"&amp;ROUNDUP(MONTH(SalesDataTable[[#This Row],[Order Date]])/3,0)</f>
        <v>Q1</v>
      </c>
      <c r="E348" s="10">
        <f>MONTH(SalesDataTable[[#This Row],[Order Date]])</f>
        <v>3</v>
      </c>
      <c r="F348" s="10" t="str">
        <f>TEXT(SalesDataTable[[#This Row],[Order Date]],"mmm")</f>
        <v>Mar</v>
      </c>
      <c r="G348" s="4" t="s">
        <v>20</v>
      </c>
      <c r="H348" s="4" t="s">
        <v>31</v>
      </c>
      <c r="I348" s="4" t="s">
        <v>19</v>
      </c>
      <c r="J348" s="4" t="s">
        <v>16</v>
      </c>
      <c r="K348" s="4" t="s">
        <v>14</v>
      </c>
      <c r="L348" s="4" t="s">
        <v>48</v>
      </c>
      <c r="M348" s="8">
        <v>2</v>
      </c>
      <c r="N348" s="5">
        <v>164.33</v>
      </c>
      <c r="O348" s="6">
        <v>0</v>
      </c>
      <c r="P348" s="5">
        <v>86.07</v>
      </c>
      <c r="Q348" s="5">
        <f t="shared" si="15"/>
        <v>328.66</v>
      </c>
      <c r="R348" s="5">
        <f t="shared" si="16"/>
        <v>172.14</v>
      </c>
      <c r="S348" s="5">
        <f t="shared" si="17"/>
        <v>156.52000000000004</v>
      </c>
      <c r="T348" s="7"/>
    </row>
    <row r="349" spans="1:20" ht="15">
      <c r="A349" s="2">
        <v>3752</v>
      </c>
      <c r="B349" s="3">
        <v>46093</v>
      </c>
      <c r="C349" s="10">
        <f>YEAR(SalesDataTable[[#This Row],[Order Date]])</f>
        <v>2026</v>
      </c>
      <c r="D349" s="10" t="str">
        <f>"Q"&amp;ROUNDUP(MONTH(SalesDataTable[[#This Row],[Order Date]])/3,0)</f>
        <v>Q1</v>
      </c>
      <c r="E349" s="10">
        <f>MONTH(SalesDataTable[[#This Row],[Order Date]])</f>
        <v>3</v>
      </c>
      <c r="F349" s="10" t="str">
        <f>TEXT(SalesDataTable[[#This Row],[Order Date]],"mmm")</f>
        <v>Mar</v>
      </c>
      <c r="G349" s="4" t="s">
        <v>20</v>
      </c>
      <c r="H349" s="4" t="s">
        <v>33</v>
      </c>
      <c r="I349" s="4" t="s">
        <v>8</v>
      </c>
      <c r="J349" s="4" t="s">
        <v>16</v>
      </c>
      <c r="K349" s="4" t="s">
        <v>14</v>
      </c>
      <c r="L349" s="4" t="s">
        <v>32</v>
      </c>
      <c r="M349" s="8">
        <v>3</v>
      </c>
      <c r="N349" s="5">
        <v>45.8</v>
      </c>
      <c r="O349" s="6">
        <v>0.15</v>
      </c>
      <c r="P349" s="5">
        <v>18.47</v>
      </c>
      <c r="Q349" s="5">
        <f t="shared" si="15"/>
        <v>116.78999999999998</v>
      </c>
      <c r="R349" s="5">
        <f t="shared" si="16"/>
        <v>55.41</v>
      </c>
      <c r="S349" s="5">
        <f t="shared" si="17"/>
        <v>61.379999999999981</v>
      </c>
      <c r="T349" s="7"/>
    </row>
    <row r="350" spans="1:20" ht="15">
      <c r="A350" s="2">
        <v>4839</v>
      </c>
      <c r="B350" s="3">
        <v>46093</v>
      </c>
      <c r="C350" s="10">
        <f>YEAR(SalesDataTable[[#This Row],[Order Date]])</f>
        <v>2026</v>
      </c>
      <c r="D350" s="10" t="str">
        <f>"Q"&amp;ROUNDUP(MONTH(SalesDataTable[[#This Row],[Order Date]])/3,0)</f>
        <v>Q1</v>
      </c>
      <c r="E350" s="10">
        <f>MONTH(SalesDataTable[[#This Row],[Order Date]])</f>
        <v>3</v>
      </c>
      <c r="F350" s="10" t="str">
        <f>TEXT(SalesDataTable[[#This Row],[Order Date]],"mmm")</f>
        <v>Mar</v>
      </c>
      <c r="G350" s="4" t="s">
        <v>6</v>
      </c>
      <c r="H350" s="4" t="s">
        <v>7</v>
      </c>
      <c r="I350" s="4" t="s">
        <v>2</v>
      </c>
      <c r="J350" s="4" t="s">
        <v>13</v>
      </c>
      <c r="K350" s="4" t="s">
        <v>4</v>
      </c>
      <c r="L350" s="4" t="s">
        <v>30</v>
      </c>
      <c r="M350" s="8">
        <v>2</v>
      </c>
      <c r="N350" s="5">
        <v>103.08</v>
      </c>
      <c r="O350" s="6">
        <v>0.05</v>
      </c>
      <c r="P350" s="5">
        <v>49.27</v>
      </c>
      <c r="Q350" s="5">
        <f t="shared" si="15"/>
        <v>195.85199999999998</v>
      </c>
      <c r="R350" s="5">
        <f t="shared" si="16"/>
        <v>98.54</v>
      </c>
      <c r="S350" s="5">
        <f t="shared" si="17"/>
        <v>97.311999999999969</v>
      </c>
      <c r="T350" s="7"/>
    </row>
    <row r="351" spans="1:20" ht="15">
      <c r="A351" s="2">
        <v>264</v>
      </c>
      <c r="B351" s="3">
        <v>46094</v>
      </c>
      <c r="C351" s="10">
        <f>YEAR(SalesDataTable[[#This Row],[Order Date]])</f>
        <v>2026</v>
      </c>
      <c r="D351" s="10" t="str">
        <f>"Q"&amp;ROUNDUP(MONTH(SalesDataTable[[#This Row],[Order Date]])/3,0)</f>
        <v>Q1</v>
      </c>
      <c r="E351" s="10">
        <f>MONTH(SalesDataTable[[#This Row],[Order Date]])</f>
        <v>3</v>
      </c>
      <c r="F351" s="10" t="str">
        <f>TEXT(SalesDataTable[[#This Row],[Order Date]],"mmm")</f>
        <v>Mar</v>
      </c>
      <c r="G351" s="4" t="s">
        <v>0</v>
      </c>
      <c r="H351" s="4" t="s">
        <v>1</v>
      </c>
      <c r="I351" s="4" t="s">
        <v>2</v>
      </c>
      <c r="J351" s="4" t="s">
        <v>16</v>
      </c>
      <c r="K351" s="4" t="s">
        <v>14</v>
      </c>
      <c r="L351" s="4" t="s">
        <v>32</v>
      </c>
      <c r="M351" s="8">
        <v>4</v>
      </c>
      <c r="N351" s="5">
        <v>47.33</v>
      </c>
      <c r="O351" s="6">
        <v>0</v>
      </c>
      <c r="P351" s="5">
        <v>18.739999999999998</v>
      </c>
      <c r="Q351" s="5">
        <f t="shared" si="15"/>
        <v>189.32</v>
      </c>
      <c r="R351" s="5">
        <f t="shared" si="16"/>
        <v>74.959999999999994</v>
      </c>
      <c r="S351" s="5">
        <f t="shared" si="17"/>
        <v>114.36</v>
      </c>
      <c r="T351" s="7"/>
    </row>
    <row r="352" spans="1:20" ht="15">
      <c r="A352" s="2">
        <v>2498</v>
      </c>
      <c r="B352" s="3">
        <v>46094</v>
      </c>
      <c r="C352" s="10">
        <f>YEAR(SalesDataTable[[#This Row],[Order Date]])</f>
        <v>2026</v>
      </c>
      <c r="D352" s="10" t="str">
        <f>"Q"&amp;ROUNDUP(MONTH(SalesDataTable[[#This Row],[Order Date]])/3,0)</f>
        <v>Q1</v>
      </c>
      <c r="E352" s="10">
        <f>MONTH(SalesDataTable[[#This Row],[Order Date]])</f>
        <v>3</v>
      </c>
      <c r="F352" s="10" t="str">
        <f>TEXT(SalesDataTable[[#This Row],[Order Date]],"mmm")</f>
        <v>Mar</v>
      </c>
      <c r="G352" s="4" t="s">
        <v>11</v>
      </c>
      <c r="H352" s="4" t="s">
        <v>18</v>
      </c>
      <c r="I352" s="4" t="s">
        <v>19</v>
      </c>
      <c r="J352" s="4" t="s">
        <v>13</v>
      </c>
      <c r="K352" s="4" t="s">
        <v>4</v>
      </c>
      <c r="L352" s="4" t="s">
        <v>22</v>
      </c>
      <c r="M352" s="8">
        <v>1</v>
      </c>
      <c r="N352" s="5">
        <v>50.04</v>
      </c>
      <c r="O352" s="6">
        <v>0</v>
      </c>
      <c r="P352" s="5">
        <v>22.64</v>
      </c>
      <c r="Q352" s="5">
        <f t="shared" si="15"/>
        <v>50.04</v>
      </c>
      <c r="R352" s="5">
        <f t="shared" si="16"/>
        <v>22.64</v>
      </c>
      <c r="S352" s="5">
        <f t="shared" si="17"/>
        <v>27.4</v>
      </c>
      <c r="T352" s="7"/>
    </row>
    <row r="353" spans="1:20" ht="15">
      <c r="A353" s="2">
        <v>3929</v>
      </c>
      <c r="B353" s="3">
        <v>46094</v>
      </c>
      <c r="C353" s="10">
        <f>YEAR(SalesDataTable[[#This Row],[Order Date]])</f>
        <v>2026</v>
      </c>
      <c r="D353" s="10" t="str">
        <f>"Q"&amp;ROUNDUP(MONTH(SalesDataTable[[#This Row],[Order Date]])/3,0)</f>
        <v>Q1</v>
      </c>
      <c r="E353" s="10">
        <f>MONTH(SalesDataTable[[#This Row],[Order Date]])</f>
        <v>3</v>
      </c>
      <c r="F353" s="10" t="str">
        <f>TEXT(SalesDataTable[[#This Row],[Order Date]],"mmm")</f>
        <v>Mar</v>
      </c>
      <c r="G353" s="4" t="s">
        <v>20</v>
      </c>
      <c r="H353" s="4" t="s">
        <v>47</v>
      </c>
      <c r="I353" s="4" t="s">
        <v>2</v>
      </c>
      <c r="J353" s="4" t="s">
        <v>13</v>
      </c>
      <c r="K353" s="4" t="s">
        <v>34</v>
      </c>
      <c r="L353" s="4" t="s">
        <v>38</v>
      </c>
      <c r="M353" s="8">
        <v>1</v>
      </c>
      <c r="N353" s="5">
        <v>125.69</v>
      </c>
      <c r="O353" s="6">
        <v>0</v>
      </c>
      <c r="P353" s="5">
        <v>67.150000000000006</v>
      </c>
      <c r="Q353" s="5">
        <f t="shared" si="15"/>
        <v>125.69</v>
      </c>
      <c r="R353" s="5">
        <f t="shared" si="16"/>
        <v>67.150000000000006</v>
      </c>
      <c r="S353" s="5">
        <f t="shared" si="17"/>
        <v>58.539999999999992</v>
      </c>
      <c r="T353" s="7"/>
    </row>
    <row r="354" spans="1:20" ht="15">
      <c r="A354" s="2">
        <v>4195</v>
      </c>
      <c r="B354" s="3">
        <v>46094</v>
      </c>
      <c r="C354" s="10">
        <f>YEAR(SalesDataTable[[#This Row],[Order Date]])</f>
        <v>2026</v>
      </c>
      <c r="D354" s="10" t="str">
        <f>"Q"&amp;ROUNDUP(MONTH(SalesDataTable[[#This Row],[Order Date]])/3,0)</f>
        <v>Q1</v>
      </c>
      <c r="E354" s="10">
        <f>MONTH(SalesDataTable[[#This Row],[Order Date]])</f>
        <v>3</v>
      </c>
      <c r="F354" s="10" t="str">
        <f>TEXT(SalesDataTable[[#This Row],[Order Date]],"mmm")</f>
        <v>Mar</v>
      </c>
      <c r="G354" s="4" t="s">
        <v>20</v>
      </c>
      <c r="H354" s="4" t="s">
        <v>47</v>
      </c>
      <c r="I354" s="4" t="s">
        <v>28</v>
      </c>
      <c r="J354" s="4" t="s">
        <v>13</v>
      </c>
      <c r="K354" s="4" t="s">
        <v>9</v>
      </c>
      <c r="L354" s="4" t="s">
        <v>17</v>
      </c>
      <c r="M354" s="8">
        <v>2</v>
      </c>
      <c r="N354" s="5">
        <v>142.72999999999999</v>
      </c>
      <c r="O354" s="6">
        <v>0.1</v>
      </c>
      <c r="P354" s="5">
        <v>77.28</v>
      </c>
      <c r="Q354" s="5">
        <f t="shared" si="15"/>
        <v>256.91399999999999</v>
      </c>
      <c r="R354" s="5">
        <f t="shared" si="16"/>
        <v>154.56</v>
      </c>
      <c r="S354" s="5">
        <f t="shared" si="17"/>
        <v>102.35399999999998</v>
      </c>
      <c r="T354" s="7"/>
    </row>
    <row r="355" spans="1:20" ht="15">
      <c r="A355" s="2">
        <v>4684</v>
      </c>
      <c r="B355" s="3">
        <v>46094</v>
      </c>
      <c r="C355" s="10">
        <f>YEAR(SalesDataTable[[#This Row],[Order Date]])</f>
        <v>2026</v>
      </c>
      <c r="D355" s="10" t="str">
        <f>"Q"&amp;ROUNDUP(MONTH(SalesDataTable[[#This Row],[Order Date]])/3,0)</f>
        <v>Q1</v>
      </c>
      <c r="E355" s="10">
        <f>MONTH(SalesDataTable[[#This Row],[Order Date]])</f>
        <v>3</v>
      </c>
      <c r="F355" s="10" t="str">
        <f>TEXT(SalesDataTable[[#This Row],[Order Date]],"mmm")</f>
        <v>Mar</v>
      </c>
      <c r="G355" s="4" t="s">
        <v>6</v>
      </c>
      <c r="H355" s="4" t="s">
        <v>43</v>
      </c>
      <c r="I355" s="4" t="s">
        <v>2</v>
      </c>
      <c r="J355" s="4" t="s">
        <v>3</v>
      </c>
      <c r="K355" s="4" t="s">
        <v>34</v>
      </c>
      <c r="L355" s="4" t="s">
        <v>38</v>
      </c>
      <c r="M355" s="8">
        <v>4</v>
      </c>
      <c r="N355" s="5">
        <v>124.36</v>
      </c>
      <c r="O355" s="6">
        <v>0</v>
      </c>
      <c r="P355" s="5">
        <v>68.790000000000006</v>
      </c>
      <c r="Q355" s="5">
        <f t="shared" si="15"/>
        <v>497.44</v>
      </c>
      <c r="R355" s="5">
        <f t="shared" si="16"/>
        <v>275.16000000000003</v>
      </c>
      <c r="S355" s="5">
        <f t="shared" si="17"/>
        <v>222.27999999999997</v>
      </c>
      <c r="T355" s="7"/>
    </row>
    <row r="356" spans="1:20" ht="15">
      <c r="A356" s="2">
        <v>313</v>
      </c>
      <c r="B356" s="3">
        <v>46095</v>
      </c>
      <c r="C356" s="10">
        <f>YEAR(SalesDataTable[[#This Row],[Order Date]])</f>
        <v>2026</v>
      </c>
      <c r="D356" s="10" t="str">
        <f>"Q"&amp;ROUNDUP(MONTH(SalesDataTable[[#This Row],[Order Date]])/3,0)</f>
        <v>Q1</v>
      </c>
      <c r="E356" s="10">
        <f>MONTH(SalesDataTable[[#This Row],[Order Date]])</f>
        <v>3</v>
      </c>
      <c r="F356" s="10" t="str">
        <f>TEXT(SalesDataTable[[#This Row],[Order Date]],"mmm")</f>
        <v>Mar</v>
      </c>
      <c r="G356" s="4" t="s">
        <v>20</v>
      </c>
      <c r="H356" s="4" t="s">
        <v>33</v>
      </c>
      <c r="I356" s="4" t="s">
        <v>2</v>
      </c>
      <c r="J356" s="4" t="s">
        <v>13</v>
      </c>
      <c r="K356" s="4" t="s">
        <v>4</v>
      </c>
      <c r="L356" s="4" t="s">
        <v>26</v>
      </c>
      <c r="M356" s="8">
        <v>4</v>
      </c>
      <c r="N356" s="5">
        <v>40.42</v>
      </c>
      <c r="O356" s="6">
        <v>0.1</v>
      </c>
      <c r="P356" s="5">
        <v>16.25</v>
      </c>
      <c r="Q356" s="5">
        <f t="shared" si="15"/>
        <v>145.512</v>
      </c>
      <c r="R356" s="5">
        <f t="shared" si="16"/>
        <v>65</v>
      </c>
      <c r="S356" s="5">
        <f t="shared" si="17"/>
        <v>80.512</v>
      </c>
      <c r="T356" s="7"/>
    </row>
    <row r="357" spans="1:20" ht="15">
      <c r="A357" s="2">
        <v>1056</v>
      </c>
      <c r="B357" s="3">
        <v>46095</v>
      </c>
      <c r="C357" s="10">
        <f>YEAR(SalesDataTable[[#This Row],[Order Date]])</f>
        <v>2026</v>
      </c>
      <c r="D357" s="10" t="str">
        <f>"Q"&amp;ROUNDUP(MONTH(SalesDataTable[[#This Row],[Order Date]])/3,0)</f>
        <v>Q1</v>
      </c>
      <c r="E357" s="10">
        <f>MONTH(SalesDataTable[[#This Row],[Order Date]])</f>
        <v>3</v>
      </c>
      <c r="F357" s="10" t="str">
        <f>TEXT(SalesDataTable[[#This Row],[Order Date]],"mmm")</f>
        <v>Mar</v>
      </c>
      <c r="G357" s="4" t="s">
        <v>0</v>
      </c>
      <c r="H357" s="4" t="s">
        <v>50</v>
      </c>
      <c r="I357" s="4" t="s">
        <v>2</v>
      </c>
      <c r="J357" s="4" t="s">
        <v>3</v>
      </c>
      <c r="K357" s="4" t="s">
        <v>23</v>
      </c>
      <c r="L357" s="4" t="s">
        <v>29</v>
      </c>
      <c r="M357" s="8">
        <v>1</v>
      </c>
      <c r="N357" s="5">
        <v>192.86</v>
      </c>
      <c r="O357" s="6">
        <v>0</v>
      </c>
      <c r="P357" s="5">
        <v>101.13</v>
      </c>
      <c r="Q357" s="5">
        <f t="shared" si="15"/>
        <v>192.86</v>
      </c>
      <c r="R357" s="5">
        <f t="shared" si="16"/>
        <v>101.13</v>
      </c>
      <c r="S357" s="5">
        <f t="shared" si="17"/>
        <v>91.730000000000018</v>
      </c>
      <c r="T357" s="7"/>
    </row>
    <row r="358" spans="1:20" ht="15">
      <c r="A358" s="2">
        <v>2189</v>
      </c>
      <c r="B358" s="3">
        <v>46095</v>
      </c>
      <c r="C358" s="10">
        <f>YEAR(SalesDataTable[[#This Row],[Order Date]])</f>
        <v>2026</v>
      </c>
      <c r="D358" s="10" t="str">
        <f>"Q"&amp;ROUNDUP(MONTH(SalesDataTable[[#This Row],[Order Date]])/3,0)</f>
        <v>Q1</v>
      </c>
      <c r="E358" s="10">
        <f>MONTH(SalesDataTable[[#This Row],[Order Date]])</f>
        <v>3</v>
      </c>
      <c r="F358" s="10" t="str">
        <f>TEXT(SalesDataTable[[#This Row],[Order Date]],"mmm")</f>
        <v>Mar</v>
      </c>
      <c r="G358" s="4" t="s">
        <v>20</v>
      </c>
      <c r="H358" s="4" t="s">
        <v>21</v>
      </c>
      <c r="I358" s="4" t="s">
        <v>28</v>
      </c>
      <c r="J358" s="4" t="s">
        <v>13</v>
      </c>
      <c r="K358" s="4" t="s">
        <v>9</v>
      </c>
      <c r="L358" s="4" t="s">
        <v>46</v>
      </c>
      <c r="M358" s="8">
        <v>2</v>
      </c>
      <c r="N358" s="5">
        <v>72.34</v>
      </c>
      <c r="O358" s="6">
        <v>0</v>
      </c>
      <c r="P358" s="5">
        <v>33.29</v>
      </c>
      <c r="Q358" s="5">
        <f t="shared" si="15"/>
        <v>144.68</v>
      </c>
      <c r="R358" s="5">
        <f t="shared" si="16"/>
        <v>66.58</v>
      </c>
      <c r="S358" s="5">
        <f t="shared" si="17"/>
        <v>78.100000000000009</v>
      </c>
      <c r="T358" s="7"/>
    </row>
    <row r="359" spans="1:20" ht="15">
      <c r="A359" s="2">
        <v>2617</v>
      </c>
      <c r="B359" s="3">
        <v>46095</v>
      </c>
      <c r="C359" s="10">
        <f>YEAR(SalesDataTable[[#This Row],[Order Date]])</f>
        <v>2026</v>
      </c>
      <c r="D359" s="10" t="str">
        <f>"Q"&amp;ROUNDUP(MONTH(SalesDataTable[[#This Row],[Order Date]])/3,0)</f>
        <v>Q1</v>
      </c>
      <c r="E359" s="10">
        <f>MONTH(SalesDataTable[[#This Row],[Order Date]])</f>
        <v>3</v>
      </c>
      <c r="F359" s="10" t="str">
        <f>TEXT(SalesDataTable[[#This Row],[Order Date]],"mmm")</f>
        <v>Mar</v>
      </c>
      <c r="G359" s="4" t="s">
        <v>20</v>
      </c>
      <c r="H359" s="4" t="s">
        <v>47</v>
      </c>
      <c r="I359" s="4" t="s">
        <v>2</v>
      </c>
      <c r="J359" s="4" t="s">
        <v>13</v>
      </c>
      <c r="K359" s="4" t="s">
        <v>14</v>
      </c>
      <c r="L359" s="4" t="s">
        <v>15</v>
      </c>
      <c r="M359" s="8">
        <v>2</v>
      </c>
      <c r="N359" s="5">
        <v>35.409999999999997</v>
      </c>
      <c r="O359" s="6">
        <v>0</v>
      </c>
      <c r="P359" s="5">
        <v>13.89</v>
      </c>
      <c r="Q359" s="5">
        <f t="shared" si="15"/>
        <v>70.819999999999993</v>
      </c>
      <c r="R359" s="5">
        <f t="shared" si="16"/>
        <v>27.78</v>
      </c>
      <c r="S359" s="5">
        <f t="shared" si="17"/>
        <v>43.039999999999992</v>
      </c>
      <c r="T359" s="7"/>
    </row>
    <row r="360" spans="1:20" ht="15">
      <c r="A360" s="2">
        <v>2901</v>
      </c>
      <c r="B360" s="3">
        <v>46095</v>
      </c>
      <c r="C360" s="10">
        <f>YEAR(SalesDataTable[[#This Row],[Order Date]])</f>
        <v>2026</v>
      </c>
      <c r="D360" s="10" t="str">
        <f>"Q"&amp;ROUNDUP(MONTH(SalesDataTable[[#This Row],[Order Date]])/3,0)</f>
        <v>Q1</v>
      </c>
      <c r="E360" s="10">
        <f>MONTH(SalesDataTable[[#This Row],[Order Date]])</f>
        <v>3</v>
      </c>
      <c r="F360" s="10" t="str">
        <f>TEXT(SalesDataTable[[#This Row],[Order Date]],"mmm")</f>
        <v>Mar</v>
      </c>
      <c r="G360" s="4" t="s">
        <v>20</v>
      </c>
      <c r="H360" s="4" t="s">
        <v>33</v>
      </c>
      <c r="I360" s="4" t="s">
        <v>8</v>
      </c>
      <c r="J360" s="4" t="s">
        <v>16</v>
      </c>
      <c r="K360" s="4" t="s">
        <v>4</v>
      </c>
      <c r="L360" s="4" t="s">
        <v>30</v>
      </c>
      <c r="M360" s="8">
        <v>12</v>
      </c>
      <c r="N360" s="5">
        <v>102.25</v>
      </c>
      <c r="O360" s="6">
        <v>0.1</v>
      </c>
      <c r="P360" s="5">
        <v>51.07</v>
      </c>
      <c r="Q360" s="5">
        <f t="shared" si="15"/>
        <v>1104.3</v>
      </c>
      <c r="R360" s="5">
        <f t="shared" si="16"/>
        <v>612.84</v>
      </c>
      <c r="S360" s="5">
        <f t="shared" si="17"/>
        <v>491.45999999999992</v>
      </c>
      <c r="T360" s="7"/>
    </row>
    <row r="361" spans="1:20" ht="15">
      <c r="A361" s="2">
        <v>2952</v>
      </c>
      <c r="B361" s="3">
        <v>46095</v>
      </c>
      <c r="C361" s="10">
        <f>YEAR(SalesDataTable[[#This Row],[Order Date]])</f>
        <v>2026</v>
      </c>
      <c r="D361" s="10" t="str">
        <f>"Q"&amp;ROUNDUP(MONTH(SalesDataTable[[#This Row],[Order Date]])/3,0)</f>
        <v>Q1</v>
      </c>
      <c r="E361" s="10">
        <f>MONTH(SalesDataTable[[#This Row],[Order Date]])</f>
        <v>3</v>
      </c>
      <c r="F361" s="10" t="str">
        <f>TEXT(SalesDataTable[[#This Row],[Order Date]],"mmm")</f>
        <v>Mar</v>
      </c>
      <c r="G361" s="4" t="s">
        <v>6</v>
      </c>
      <c r="H361" s="4" t="s">
        <v>7</v>
      </c>
      <c r="I361" s="4" t="s">
        <v>2</v>
      </c>
      <c r="J361" s="4" t="s">
        <v>13</v>
      </c>
      <c r="K361" s="4" t="s">
        <v>4</v>
      </c>
      <c r="L361" s="4" t="s">
        <v>22</v>
      </c>
      <c r="M361" s="8">
        <v>1</v>
      </c>
      <c r="N361" s="5">
        <v>51.86</v>
      </c>
      <c r="O361" s="6">
        <v>0.1</v>
      </c>
      <c r="P361" s="5">
        <v>22.34</v>
      </c>
      <c r="Q361" s="5">
        <f t="shared" si="15"/>
        <v>46.673999999999999</v>
      </c>
      <c r="R361" s="5">
        <f t="shared" si="16"/>
        <v>22.34</v>
      </c>
      <c r="S361" s="5">
        <f t="shared" si="17"/>
        <v>24.334</v>
      </c>
      <c r="T361" s="7"/>
    </row>
    <row r="362" spans="1:20" ht="15">
      <c r="A362" s="2">
        <v>3421</v>
      </c>
      <c r="B362" s="3">
        <v>46095</v>
      </c>
      <c r="C362" s="10">
        <f>YEAR(SalesDataTable[[#This Row],[Order Date]])</f>
        <v>2026</v>
      </c>
      <c r="D362" s="10" t="str">
        <f>"Q"&amp;ROUNDUP(MONTH(SalesDataTable[[#This Row],[Order Date]])/3,0)</f>
        <v>Q1</v>
      </c>
      <c r="E362" s="10">
        <f>MONTH(SalesDataTable[[#This Row],[Order Date]])</f>
        <v>3</v>
      </c>
      <c r="F362" s="10" t="str">
        <f>TEXT(SalesDataTable[[#This Row],[Order Date]],"mmm")</f>
        <v>Mar</v>
      </c>
      <c r="G362" s="4" t="s">
        <v>20</v>
      </c>
      <c r="H362" s="4" t="s">
        <v>33</v>
      </c>
      <c r="I362" s="4" t="s">
        <v>2</v>
      </c>
      <c r="J362" s="4" t="s">
        <v>3</v>
      </c>
      <c r="K362" s="4" t="s">
        <v>14</v>
      </c>
      <c r="L362" s="4" t="s">
        <v>15</v>
      </c>
      <c r="M362" s="8">
        <v>1</v>
      </c>
      <c r="N362" s="5">
        <v>36.520000000000003</v>
      </c>
      <c r="O362" s="6">
        <v>0.05</v>
      </c>
      <c r="P362" s="5">
        <v>13.23</v>
      </c>
      <c r="Q362" s="5">
        <f t="shared" si="15"/>
        <v>34.694000000000003</v>
      </c>
      <c r="R362" s="5">
        <f t="shared" si="16"/>
        <v>13.23</v>
      </c>
      <c r="S362" s="5">
        <f t="shared" si="17"/>
        <v>21.464000000000002</v>
      </c>
      <c r="T362" s="7"/>
    </row>
    <row r="363" spans="1:20" ht="15">
      <c r="A363" s="2">
        <v>3536</v>
      </c>
      <c r="B363" s="3">
        <v>46095</v>
      </c>
      <c r="C363" s="10">
        <f>YEAR(SalesDataTable[[#This Row],[Order Date]])</f>
        <v>2026</v>
      </c>
      <c r="D363" s="10" t="str">
        <f>"Q"&amp;ROUNDUP(MONTH(SalesDataTable[[#This Row],[Order Date]])/3,0)</f>
        <v>Q1</v>
      </c>
      <c r="E363" s="10">
        <f>MONTH(SalesDataTable[[#This Row],[Order Date]])</f>
        <v>3</v>
      </c>
      <c r="F363" s="10" t="str">
        <f>TEXT(SalesDataTable[[#This Row],[Order Date]],"mmm")</f>
        <v>Mar</v>
      </c>
      <c r="G363" s="4" t="s">
        <v>11</v>
      </c>
      <c r="H363" s="4" t="s">
        <v>39</v>
      </c>
      <c r="I363" s="4" t="s">
        <v>2</v>
      </c>
      <c r="J363" s="4" t="s">
        <v>13</v>
      </c>
      <c r="K363" s="4" t="s">
        <v>9</v>
      </c>
      <c r="L363" s="4" t="s">
        <v>37</v>
      </c>
      <c r="M363" s="8">
        <v>2</v>
      </c>
      <c r="N363" s="5">
        <v>153.66</v>
      </c>
      <c r="O363" s="6">
        <v>0.1</v>
      </c>
      <c r="P363" s="5">
        <v>78.430000000000007</v>
      </c>
      <c r="Q363" s="5">
        <f t="shared" si="15"/>
        <v>276.58800000000002</v>
      </c>
      <c r="R363" s="5">
        <f t="shared" si="16"/>
        <v>156.86000000000001</v>
      </c>
      <c r="S363" s="5">
        <f t="shared" si="17"/>
        <v>119.72800000000001</v>
      </c>
      <c r="T363" s="7"/>
    </row>
    <row r="364" spans="1:20" ht="15">
      <c r="A364" s="2">
        <v>3878</v>
      </c>
      <c r="B364" s="3">
        <v>46095</v>
      </c>
      <c r="C364" s="10">
        <f>YEAR(SalesDataTable[[#This Row],[Order Date]])</f>
        <v>2026</v>
      </c>
      <c r="D364" s="10" t="str">
        <f>"Q"&amp;ROUNDUP(MONTH(SalesDataTable[[#This Row],[Order Date]])/3,0)</f>
        <v>Q1</v>
      </c>
      <c r="E364" s="10">
        <f>MONTH(SalesDataTable[[#This Row],[Order Date]])</f>
        <v>3</v>
      </c>
      <c r="F364" s="10" t="str">
        <f>TEXT(SalesDataTable[[#This Row],[Order Date]],"mmm")</f>
        <v>Mar</v>
      </c>
      <c r="G364" s="4" t="s">
        <v>6</v>
      </c>
      <c r="H364" s="4" t="s">
        <v>49</v>
      </c>
      <c r="I364" s="4" t="s">
        <v>28</v>
      </c>
      <c r="J364" s="4" t="s">
        <v>3</v>
      </c>
      <c r="K364" s="4" t="s">
        <v>34</v>
      </c>
      <c r="L364" s="4" t="s">
        <v>35</v>
      </c>
      <c r="M364" s="8">
        <v>1</v>
      </c>
      <c r="N364" s="5">
        <v>41.05</v>
      </c>
      <c r="O364" s="6">
        <v>0.1</v>
      </c>
      <c r="P364" s="5">
        <v>14.94</v>
      </c>
      <c r="Q364" s="5">
        <f t="shared" si="15"/>
        <v>36.945</v>
      </c>
      <c r="R364" s="5">
        <f t="shared" si="16"/>
        <v>14.94</v>
      </c>
      <c r="S364" s="5">
        <f t="shared" si="17"/>
        <v>22.005000000000003</v>
      </c>
      <c r="T364" s="7"/>
    </row>
    <row r="365" spans="1:20" ht="15">
      <c r="A365" s="2">
        <v>2027</v>
      </c>
      <c r="B365" s="3">
        <v>46096</v>
      </c>
      <c r="C365" s="10">
        <f>YEAR(SalesDataTable[[#This Row],[Order Date]])</f>
        <v>2026</v>
      </c>
      <c r="D365" s="10" t="str">
        <f>"Q"&amp;ROUNDUP(MONTH(SalesDataTable[[#This Row],[Order Date]])/3,0)</f>
        <v>Q1</v>
      </c>
      <c r="E365" s="10">
        <f>MONTH(SalesDataTable[[#This Row],[Order Date]])</f>
        <v>3</v>
      </c>
      <c r="F365" s="10" t="str">
        <f>TEXT(SalesDataTable[[#This Row],[Order Date]],"mmm")</f>
        <v>Mar</v>
      </c>
      <c r="G365" s="4" t="s">
        <v>11</v>
      </c>
      <c r="H365" s="4" t="s">
        <v>12</v>
      </c>
      <c r="I365" s="4" t="s">
        <v>2</v>
      </c>
      <c r="J365" s="4" t="s">
        <v>3</v>
      </c>
      <c r="K365" s="4" t="s">
        <v>14</v>
      </c>
      <c r="L365" s="4" t="s">
        <v>44</v>
      </c>
      <c r="M365" s="8">
        <v>4</v>
      </c>
      <c r="N365" s="5">
        <v>136.21</v>
      </c>
      <c r="O365" s="6">
        <v>0.05</v>
      </c>
      <c r="P365" s="5">
        <v>68.55</v>
      </c>
      <c r="Q365" s="5">
        <f t="shared" si="15"/>
        <v>517.59799999999996</v>
      </c>
      <c r="R365" s="5">
        <f t="shared" si="16"/>
        <v>274.2</v>
      </c>
      <c r="S365" s="5">
        <f t="shared" si="17"/>
        <v>243.39799999999997</v>
      </c>
      <c r="T365" s="7"/>
    </row>
    <row r="366" spans="1:20" ht="15">
      <c r="A366" s="2">
        <v>3280</v>
      </c>
      <c r="B366" s="3">
        <v>46096</v>
      </c>
      <c r="C366" s="10">
        <f>YEAR(SalesDataTable[[#This Row],[Order Date]])</f>
        <v>2026</v>
      </c>
      <c r="D366" s="10" t="str">
        <f>"Q"&amp;ROUNDUP(MONTH(SalesDataTable[[#This Row],[Order Date]])/3,0)</f>
        <v>Q1</v>
      </c>
      <c r="E366" s="10">
        <f>MONTH(SalesDataTable[[#This Row],[Order Date]])</f>
        <v>3</v>
      </c>
      <c r="F366" s="10" t="str">
        <f>TEXT(SalesDataTable[[#This Row],[Order Date]],"mmm")</f>
        <v>Mar</v>
      </c>
      <c r="G366" s="4" t="s">
        <v>20</v>
      </c>
      <c r="H366" s="4" t="s">
        <v>21</v>
      </c>
      <c r="I366" s="4" t="s">
        <v>2</v>
      </c>
      <c r="J366" s="4" t="s">
        <v>3</v>
      </c>
      <c r="K366" s="4" t="s">
        <v>14</v>
      </c>
      <c r="L366" s="4" t="s">
        <v>32</v>
      </c>
      <c r="M366" s="8">
        <v>3</v>
      </c>
      <c r="N366" s="5">
        <v>46.68</v>
      </c>
      <c r="O366" s="6">
        <v>0</v>
      </c>
      <c r="P366" s="5">
        <v>18.760000000000002</v>
      </c>
      <c r="Q366" s="5">
        <f t="shared" si="15"/>
        <v>140.04</v>
      </c>
      <c r="R366" s="5">
        <f t="shared" si="16"/>
        <v>56.28</v>
      </c>
      <c r="S366" s="5">
        <f t="shared" si="17"/>
        <v>83.759999999999991</v>
      </c>
      <c r="T366" s="7"/>
    </row>
    <row r="367" spans="1:20" ht="15">
      <c r="A367" s="2">
        <v>5149</v>
      </c>
      <c r="B367" s="3">
        <v>46096</v>
      </c>
      <c r="C367" s="10">
        <f>YEAR(SalesDataTable[[#This Row],[Order Date]])</f>
        <v>2026</v>
      </c>
      <c r="D367" s="10" t="str">
        <f>"Q"&amp;ROUNDUP(MONTH(SalesDataTable[[#This Row],[Order Date]])/3,0)</f>
        <v>Q1</v>
      </c>
      <c r="E367" s="10">
        <f>MONTH(SalesDataTable[[#This Row],[Order Date]])</f>
        <v>3</v>
      </c>
      <c r="F367" s="10" t="str">
        <f>TEXT(SalesDataTable[[#This Row],[Order Date]],"mmm")</f>
        <v>Mar</v>
      </c>
      <c r="G367" s="4" t="s">
        <v>6</v>
      </c>
      <c r="H367" s="4" t="s">
        <v>43</v>
      </c>
      <c r="I367" s="4" t="s">
        <v>19</v>
      </c>
      <c r="J367" s="4" t="s">
        <v>13</v>
      </c>
      <c r="K367" s="4" t="s">
        <v>14</v>
      </c>
      <c r="L367" s="4" t="s">
        <v>15</v>
      </c>
      <c r="M367" s="8">
        <v>1</v>
      </c>
      <c r="N367" s="5">
        <v>35.340000000000003</v>
      </c>
      <c r="O367" s="6">
        <v>0.05</v>
      </c>
      <c r="P367" s="5">
        <v>13.37</v>
      </c>
      <c r="Q367" s="5">
        <f t="shared" si="15"/>
        <v>33.573</v>
      </c>
      <c r="R367" s="5">
        <f t="shared" si="16"/>
        <v>13.37</v>
      </c>
      <c r="S367" s="5">
        <f t="shared" si="17"/>
        <v>20.203000000000003</v>
      </c>
      <c r="T367" s="7"/>
    </row>
    <row r="368" spans="1:20" ht="15">
      <c r="A368" s="2">
        <v>412</v>
      </c>
      <c r="B368" s="3">
        <v>46097</v>
      </c>
      <c r="C368" s="10">
        <f>YEAR(SalesDataTable[[#This Row],[Order Date]])</f>
        <v>2026</v>
      </c>
      <c r="D368" s="10" t="str">
        <f>"Q"&amp;ROUNDUP(MONTH(SalesDataTable[[#This Row],[Order Date]])/3,0)</f>
        <v>Q1</v>
      </c>
      <c r="E368" s="10">
        <f>MONTH(SalesDataTable[[#This Row],[Order Date]])</f>
        <v>3</v>
      </c>
      <c r="F368" s="10" t="str">
        <f>TEXT(SalesDataTable[[#This Row],[Order Date]],"mmm")</f>
        <v>Mar</v>
      </c>
      <c r="G368" s="4" t="s">
        <v>20</v>
      </c>
      <c r="H368" s="4" t="s">
        <v>31</v>
      </c>
      <c r="I368" s="4" t="s">
        <v>19</v>
      </c>
      <c r="J368" s="4" t="s">
        <v>3</v>
      </c>
      <c r="K368" s="4" t="s">
        <v>34</v>
      </c>
      <c r="L368" s="4" t="s">
        <v>35</v>
      </c>
      <c r="M368" s="8">
        <v>2</v>
      </c>
      <c r="N368" s="5">
        <v>40.19</v>
      </c>
      <c r="O368" s="6">
        <v>0</v>
      </c>
      <c r="P368" s="5">
        <v>14.92</v>
      </c>
      <c r="Q368" s="5">
        <f t="shared" si="15"/>
        <v>80.38</v>
      </c>
      <c r="R368" s="5">
        <f t="shared" si="16"/>
        <v>29.84</v>
      </c>
      <c r="S368" s="5">
        <f t="shared" si="17"/>
        <v>50.539999999999992</v>
      </c>
      <c r="T368" s="7"/>
    </row>
    <row r="369" spans="1:20" ht="15">
      <c r="A369" s="2">
        <v>1161</v>
      </c>
      <c r="B369" s="3">
        <v>46097</v>
      </c>
      <c r="C369" s="10">
        <f>YEAR(SalesDataTable[[#This Row],[Order Date]])</f>
        <v>2026</v>
      </c>
      <c r="D369" s="10" t="str">
        <f>"Q"&amp;ROUNDUP(MONTH(SalesDataTable[[#This Row],[Order Date]])/3,0)</f>
        <v>Q1</v>
      </c>
      <c r="E369" s="10">
        <f>MONTH(SalesDataTable[[#This Row],[Order Date]])</f>
        <v>3</v>
      </c>
      <c r="F369" s="10" t="str">
        <f>TEXT(SalesDataTable[[#This Row],[Order Date]],"mmm")</f>
        <v>Mar</v>
      </c>
      <c r="G369" s="4" t="s">
        <v>6</v>
      </c>
      <c r="H369" s="4" t="s">
        <v>43</v>
      </c>
      <c r="I369" s="4" t="s">
        <v>2</v>
      </c>
      <c r="J369" s="4" t="s">
        <v>13</v>
      </c>
      <c r="K369" s="4" t="s">
        <v>4</v>
      </c>
      <c r="L369" s="4" t="s">
        <v>30</v>
      </c>
      <c r="M369" s="8">
        <v>2</v>
      </c>
      <c r="N369" s="5">
        <v>101.73</v>
      </c>
      <c r="O369" s="6">
        <v>0.05</v>
      </c>
      <c r="P369" s="5">
        <v>51.56</v>
      </c>
      <c r="Q369" s="5">
        <f t="shared" si="15"/>
        <v>193.28700000000001</v>
      </c>
      <c r="R369" s="5">
        <f t="shared" si="16"/>
        <v>103.12</v>
      </c>
      <c r="S369" s="5">
        <f t="shared" si="17"/>
        <v>90.167000000000002</v>
      </c>
      <c r="T369" s="7"/>
    </row>
    <row r="370" spans="1:20" ht="15">
      <c r="A370" s="2">
        <v>1320</v>
      </c>
      <c r="B370" s="3">
        <v>46097</v>
      </c>
      <c r="C370" s="10">
        <f>YEAR(SalesDataTable[[#This Row],[Order Date]])</f>
        <v>2026</v>
      </c>
      <c r="D370" s="10" t="str">
        <f>"Q"&amp;ROUNDUP(MONTH(SalesDataTable[[#This Row],[Order Date]])/3,0)</f>
        <v>Q1</v>
      </c>
      <c r="E370" s="10">
        <f>MONTH(SalesDataTable[[#This Row],[Order Date]])</f>
        <v>3</v>
      </c>
      <c r="F370" s="10" t="str">
        <f>TEXT(SalesDataTable[[#This Row],[Order Date]],"mmm")</f>
        <v>Mar</v>
      </c>
      <c r="G370" s="4" t="s">
        <v>11</v>
      </c>
      <c r="H370" s="4" t="s">
        <v>18</v>
      </c>
      <c r="I370" s="4" t="s">
        <v>19</v>
      </c>
      <c r="J370" s="4" t="s">
        <v>16</v>
      </c>
      <c r="K370" s="4" t="s">
        <v>23</v>
      </c>
      <c r="L370" s="4" t="s">
        <v>29</v>
      </c>
      <c r="M370" s="8">
        <v>1</v>
      </c>
      <c r="N370" s="5">
        <v>200.05</v>
      </c>
      <c r="O370" s="6">
        <v>0</v>
      </c>
      <c r="P370" s="5">
        <v>102.69</v>
      </c>
      <c r="Q370" s="5">
        <f t="shared" si="15"/>
        <v>200.05</v>
      </c>
      <c r="R370" s="5">
        <f t="shared" si="16"/>
        <v>102.69</v>
      </c>
      <c r="S370" s="5">
        <f t="shared" si="17"/>
        <v>97.360000000000014</v>
      </c>
      <c r="T370" s="7"/>
    </row>
    <row r="371" spans="1:20" ht="15">
      <c r="A371" s="2">
        <v>2528</v>
      </c>
      <c r="B371" s="3">
        <v>46097</v>
      </c>
      <c r="C371" s="10">
        <f>YEAR(SalesDataTable[[#This Row],[Order Date]])</f>
        <v>2026</v>
      </c>
      <c r="D371" s="10" t="str">
        <f>"Q"&amp;ROUNDUP(MONTH(SalesDataTable[[#This Row],[Order Date]])/3,0)</f>
        <v>Q1</v>
      </c>
      <c r="E371" s="10">
        <f>MONTH(SalesDataTable[[#This Row],[Order Date]])</f>
        <v>3</v>
      </c>
      <c r="F371" s="10" t="str">
        <f>TEXT(SalesDataTable[[#This Row],[Order Date]],"mmm")</f>
        <v>Mar</v>
      </c>
      <c r="G371" s="4" t="s">
        <v>20</v>
      </c>
      <c r="H371" s="4" t="s">
        <v>31</v>
      </c>
      <c r="I371" s="4" t="s">
        <v>2</v>
      </c>
      <c r="J371" s="4" t="s">
        <v>13</v>
      </c>
      <c r="K371" s="4" t="s">
        <v>9</v>
      </c>
      <c r="L371" s="4" t="s">
        <v>10</v>
      </c>
      <c r="M371" s="8">
        <v>1</v>
      </c>
      <c r="N371" s="5">
        <v>90.06</v>
      </c>
      <c r="O371" s="6">
        <v>0</v>
      </c>
      <c r="P371" s="5">
        <v>44.49</v>
      </c>
      <c r="Q371" s="5">
        <f t="shared" si="15"/>
        <v>90.06</v>
      </c>
      <c r="R371" s="5">
        <f t="shared" si="16"/>
        <v>44.49</v>
      </c>
      <c r="S371" s="5">
        <f t="shared" si="17"/>
        <v>45.57</v>
      </c>
      <c r="T371" s="7"/>
    </row>
    <row r="372" spans="1:20" ht="15">
      <c r="A372" s="2">
        <v>2956</v>
      </c>
      <c r="B372" s="3">
        <v>46097</v>
      </c>
      <c r="C372" s="10">
        <f>YEAR(SalesDataTable[[#This Row],[Order Date]])</f>
        <v>2026</v>
      </c>
      <c r="D372" s="10" t="str">
        <f>"Q"&amp;ROUNDUP(MONTH(SalesDataTable[[#This Row],[Order Date]])/3,0)</f>
        <v>Q1</v>
      </c>
      <c r="E372" s="10">
        <f>MONTH(SalesDataTable[[#This Row],[Order Date]])</f>
        <v>3</v>
      </c>
      <c r="F372" s="10" t="str">
        <f>TEXT(SalesDataTable[[#This Row],[Order Date]],"mmm")</f>
        <v>Mar</v>
      </c>
      <c r="G372" s="4" t="s">
        <v>6</v>
      </c>
      <c r="H372" s="4" t="s">
        <v>41</v>
      </c>
      <c r="I372" s="4" t="s">
        <v>2</v>
      </c>
      <c r="J372" s="4" t="s">
        <v>13</v>
      </c>
      <c r="K372" s="4" t="s">
        <v>14</v>
      </c>
      <c r="L372" s="4" t="s">
        <v>15</v>
      </c>
      <c r="M372" s="8">
        <v>1</v>
      </c>
      <c r="N372" s="5">
        <v>37.119999999999997</v>
      </c>
      <c r="O372" s="6">
        <v>0.1</v>
      </c>
      <c r="P372" s="5">
        <v>13.39</v>
      </c>
      <c r="Q372" s="5">
        <f t="shared" si="15"/>
        <v>33.408000000000001</v>
      </c>
      <c r="R372" s="5">
        <f t="shared" si="16"/>
        <v>13.39</v>
      </c>
      <c r="S372" s="5">
        <f t="shared" si="17"/>
        <v>20.018000000000001</v>
      </c>
      <c r="T372" s="7"/>
    </row>
    <row r="373" spans="1:20" ht="15">
      <c r="A373" s="2">
        <v>2973</v>
      </c>
      <c r="B373" s="3">
        <v>46097</v>
      </c>
      <c r="C373" s="10">
        <f>YEAR(SalesDataTable[[#This Row],[Order Date]])</f>
        <v>2026</v>
      </c>
      <c r="D373" s="10" t="str">
        <f>"Q"&amp;ROUNDUP(MONTH(SalesDataTable[[#This Row],[Order Date]])/3,0)</f>
        <v>Q1</v>
      </c>
      <c r="E373" s="10">
        <f>MONTH(SalesDataTable[[#This Row],[Order Date]])</f>
        <v>3</v>
      </c>
      <c r="F373" s="10" t="str">
        <f>TEXT(SalesDataTable[[#This Row],[Order Date]],"mmm")</f>
        <v>Mar</v>
      </c>
      <c r="G373" s="4" t="s">
        <v>0</v>
      </c>
      <c r="H373" s="4" t="s">
        <v>1</v>
      </c>
      <c r="I373" s="4" t="s">
        <v>19</v>
      </c>
      <c r="J373" s="4" t="s">
        <v>3</v>
      </c>
      <c r="K373" s="4" t="s">
        <v>9</v>
      </c>
      <c r="L373" s="4" t="s">
        <v>37</v>
      </c>
      <c r="M373" s="8">
        <v>2</v>
      </c>
      <c r="N373" s="5">
        <v>156.09</v>
      </c>
      <c r="O373" s="6">
        <v>0.1</v>
      </c>
      <c r="P373" s="5">
        <v>79.72</v>
      </c>
      <c r="Q373" s="5">
        <f t="shared" si="15"/>
        <v>280.96199999999999</v>
      </c>
      <c r="R373" s="5">
        <f t="shared" si="16"/>
        <v>159.44</v>
      </c>
      <c r="S373" s="5">
        <f t="shared" si="17"/>
        <v>121.52199999999999</v>
      </c>
      <c r="T373" s="7"/>
    </row>
    <row r="374" spans="1:20" ht="15">
      <c r="A374" s="2">
        <v>3358</v>
      </c>
      <c r="B374" s="3">
        <v>46097</v>
      </c>
      <c r="C374" s="10">
        <f>YEAR(SalesDataTable[[#This Row],[Order Date]])</f>
        <v>2026</v>
      </c>
      <c r="D374" s="10" t="str">
        <f>"Q"&amp;ROUNDUP(MONTH(SalesDataTable[[#This Row],[Order Date]])/3,0)</f>
        <v>Q1</v>
      </c>
      <c r="E374" s="10">
        <f>MONTH(SalesDataTable[[#This Row],[Order Date]])</f>
        <v>3</v>
      </c>
      <c r="F374" s="10" t="str">
        <f>TEXT(SalesDataTable[[#This Row],[Order Date]],"mmm")</f>
        <v>Mar</v>
      </c>
      <c r="G374" s="4" t="s">
        <v>0</v>
      </c>
      <c r="H374" s="4" t="s">
        <v>1</v>
      </c>
      <c r="I374" s="4" t="s">
        <v>8</v>
      </c>
      <c r="J374" s="4" t="s">
        <v>16</v>
      </c>
      <c r="K374" s="4" t="s">
        <v>34</v>
      </c>
      <c r="L374" s="4" t="s">
        <v>42</v>
      </c>
      <c r="M374" s="8">
        <v>12</v>
      </c>
      <c r="N374" s="5">
        <v>36.44</v>
      </c>
      <c r="O374" s="6">
        <v>0.05</v>
      </c>
      <c r="P374" s="5">
        <v>13.65</v>
      </c>
      <c r="Q374" s="5">
        <f t="shared" si="15"/>
        <v>415.41599999999994</v>
      </c>
      <c r="R374" s="5">
        <f t="shared" si="16"/>
        <v>163.80000000000001</v>
      </c>
      <c r="S374" s="5">
        <f t="shared" si="17"/>
        <v>251.61599999999993</v>
      </c>
      <c r="T374" s="7"/>
    </row>
    <row r="375" spans="1:20" ht="15">
      <c r="A375" s="2">
        <v>164</v>
      </c>
      <c r="B375" s="3">
        <v>46098</v>
      </c>
      <c r="C375" s="10">
        <f>YEAR(SalesDataTable[[#This Row],[Order Date]])</f>
        <v>2026</v>
      </c>
      <c r="D375" s="10" t="str">
        <f>"Q"&amp;ROUNDUP(MONTH(SalesDataTable[[#This Row],[Order Date]])/3,0)</f>
        <v>Q1</v>
      </c>
      <c r="E375" s="10">
        <f>MONTH(SalesDataTable[[#This Row],[Order Date]])</f>
        <v>3</v>
      </c>
      <c r="F375" s="10" t="str">
        <f>TEXT(SalesDataTable[[#This Row],[Order Date]],"mmm")</f>
        <v>Mar</v>
      </c>
      <c r="G375" s="4" t="s">
        <v>0</v>
      </c>
      <c r="H375" s="4" t="s">
        <v>50</v>
      </c>
      <c r="I375" s="4" t="s">
        <v>28</v>
      </c>
      <c r="J375" s="4" t="s">
        <v>16</v>
      </c>
      <c r="K375" s="4" t="s">
        <v>23</v>
      </c>
      <c r="L375" s="4" t="s">
        <v>51</v>
      </c>
      <c r="M375" s="8">
        <v>5</v>
      </c>
      <c r="N375" s="5">
        <v>123.95</v>
      </c>
      <c r="O375" s="6">
        <v>0.05</v>
      </c>
      <c r="P375" s="5">
        <v>59.23</v>
      </c>
      <c r="Q375" s="5">
        <f t="shared" si="15"/>
        <v>588.76249999999993</v>
      </c>
      <c r="R375" s="5">
        <f t="shared" si="16"/>
        <v>296.14999999999998</v>
      </c>
      <c r="S375" s="5">
        <f t="shared" si="17"/>
        <v>292.61249999999995</v>
      </c>
      <c r="T375" s="7"/>
    </row>
    <row r="376" spans="1:20" ht="15">
      <c r="A376" s="2">
        <v>995</v>
      </c>
      <c r="B376" s="3">
        <v>46098</v>
      </c>
      <c r="C376" s="10">
        <f>YEAR(SalesDataTable[[#This Row],[Order Date]])</f>
        <v>2026</v>
      </c>
      <c r="D376" s="10" t="str">
        <f>"Q"&amp;ROUNDUP(MONTH(SalesDataTable[[#This Row],[Order Date]])/3,0)</f>
        <v>Q1</v>
      </c>
      <c r="E376" s="10">
        <f>MONTH(SalesDataTable[[#This Row],[Order Date]])</f>
        <v>3</v>
      </c>
      <c r="F376" s="10" t="str">
        <f>TEXT(SalesDataTable[[#This Row],[Order Date]],"mmm")</f>
        <v>Mar</v>
      </c>
      <c r="G376" s="4" t="s">
        <v>11</v>
      </c>
      <c r="H376" s="4" t="s">
        <v>52</v>
      </c>
      <c r="I376" s="4" t="s">
        <v>28</v>
      </c>
      <c r="J376" s="4" t="s">
        <v>16</v>
      </c>
      <c r="K376" s="4" t="s">
        <v>23</v>
      </c>
      <c r="L376" s="4" t="s">
        <v>29</v>
      </c>
      <c r="M376" s="8">
        <v>1</v>
      </c>
      <c r="N376" s="5">
        <v>192.84</v>
      </c>
      <c r="O376" s="6">
        <v>0.15</v>
      </c>
      <c r="P376" s="5">
        <v>101.42</v>
      </c>
      <c r="Q376" s="5">
        <f t="shared" si="15"/>
        <v>163.91399999999999</v>
      </c>
      <c r="R376" s="5">
        <f t="shared" si="16"/>
        <v>101.42</v>
      </c>
      <c r="S376" s="5">
        <f t="shared" si="17"/>
        <v>62.493999999999986</v>
      </c>
      <c r="T376" s="7"/>
    </row>
    <row r="377" spans="1:20" ht="15">
      <c r="A377" s="2">
        <v>4912</v>
      </c>
      <c r="B377" s="3">
        <v>46098</v>
      </c>
      <c r="C377" s="10">
        <f>YEAR(SalesDataTable[[#This Row],[Order Date]])</f>
        <v>2026</v>
      </c>
      <c r="D377" s="10" t="str">
        <f>"Q"&amp;ROUNDUP(MONTH(SalesDataTable[[#This Row],[Order Date]])/3,0)</f>
        <v>Q1</v>
      </c>
      <c r="E377" s="10">
        <f>MONTH(SalesDataTable[[#This Row],[Order Date]])</f>
        <v>3</v>
      </c>
      <c r="F377" s="10" t="str">
        <f>TEXT(SalesDataTable[[#This Row],[Order Date]],"mmm")</f>
        <v>Mar</v>
      </c>
      <c r="G377" s="4" t="s">
        <v>6</v>
      </c>
      <c r="H377" s="4" t="s">
        <v>41</v>
      </c>
      <c r="I377" s="4" t="s">
        <v>2</v>
      </c>
      <c r="J377" s="4" t="s">
        <v>13</v>
      </c>
      <c r="K377" s="4" t="s">
        <v>9</v>
      </c>
      <c r="L377" s="4" t="s">
        <v>37</v>
      </c>
      <c r="M377" s="8">
        <v>1</v>
      </c>
      <c r="N377" s="5">
        <v>152.57</v>
      </c>
      <c r="O377" s="6">
        <v>0.1</v>
      </c>
      <c r="P377" s="5">
        <v>80.319999999999993</v>
      </c>
      <c r="Q377" s="5">
        <f t="shared" si="15"/>
        <v>137.31299999999999</v>
      </c>
      <c r="R377" s="5">
        <f t="shared" si="16"/>
        <v>80.319999999999993</v>
      </c>
      <c r="S377" s="5">
        <f t="shared" si="17"/>
        <v>56.992999999999995</v>
      </c>
      <c r="T377" s="7"/>
    </row>
    <row r="378" spans="1:20" ht="15">
      <c r="A378" s="2">
        <v>29</v>
      </c>
      <c r="B378" s="3">
        <v>46099</v>
      </c>
      <c r="C378" s="10">
        <f>YEAR(SalesDataTable[[#This Row],[Order Date]])</f>
        <v>2026</v>
      </c>
      <c r="D378" s="10" t="str">
        <f>"Q"&amp;ROUNDUP(MONTH(SalesDataTable[[#This Row],[Order Date]])/3,0)</f>
        <v>Q1</v>
      </c>
      <c r="E378" s="10">
        <f>MONTH(SalesDataTable[[#This Row],[Order Date]])</f>
        <v>3</v>
      </c>
      <c r="F378" s="10" t="str">
        <f>TEXT(SalesDataTable[[#This Row],[Order Date]],"mmm")</f>
        <v>Mar</v>
      </c>
      <c r="G378" s="4" t="s">
        <v>20</v>
      </c>
      <c r="H378" s="4" t="s">
        <v>21</v>
      </c>
      <c r="I378" s="4" t="s">
        <v>2</v>
      </c>
      <c r="J378" s="4" t="s">
        <v>16</v>
      </c>
      <c r="K378" s="4" t="s">
        <v>14</v>
      </c>
      <c r="L378" s="4" t="s">
        <v>44</v>
      </c>
      <c r="M378" s="8">
        <v>2</v>
      </c>
      <c r="N378" s="5">
        <v>130.4</v>
      </c>
      <c r="O378" s="6">
        <v>0</v>
      </c>
      <c r="P378" s="5">
        <v>67.599999999999994</v>
      </c>
      <c r="Q378" s="5">
        <f t="shared" si="15"/>
        <v>260.8</v>
      </c>
      <c r="R378" s="5">
        <f t="shared" si="16"/>
        <v>135.19999999999999</v>
      </c>
      <c r="S378" s="5">
        <f t="shared" si="17"/>
        <v>125.60000000000002</v>
      </c>
      <c r="T378" s="7"/>
    </row>
    <row r="379" spans="1:20" ht="15">
      <c r="A379" s="2">
        <v>891</v>
      </c>
      <c r="B379" s="3">
        <v>46099</v>
      </c>
      <c r="C379" s="10">
        <f>YEAR(SalesDataTable[[#This Row],[Order Date]])</f>
        <v>2026</v>
      </c>
      <c r="D379" s="10" t="str">
        <f>"Q"&amp;ROUNDUP(MONTH(SalesDataTable[[#This Row],[Order Date]])/3,0)</f>
        <v>Q1</v>
      </c>
      <c r="E379" s="10">
        <f>MONTH(SalesDataTable[[#This Row],[Order Date]])</f>
        <v>3</v>
      </c>
      <c r="F379" s="10" t="str">
        <f>TEXT(SalesDataTable[[#This Row],[Order Date]],"mmm")</f>
        <v>Mar</v>
      </c>
      <c r="G379" s="4" t="s">
        <v>11</v>
      </c>
      <c r="H379" s="4" t="s">
        <v>18</v>
      </c>
      <c r="I379" s="4" t="s">
        <v>2</v>
      </c>
      <c r="J379" s="4" t="s">
        <v>13</v>
      </c>
      <c r="K379" s="4" t="s">
        <v>9</v>
      </c>
      <c r="L379" s="4" t="s">
        <v>10</v>
      </c>
      <c r="M379" s="8">
        <v>2</v>
      </c>
      <c r="N379" s="5">
        <v>94.25</v>
      </c>
      <c r="O379" s="6">
        <v>0.1</v>
      </c>
      <c r="P379" s="5">
        <v>44.99</v>
      </c>
      <c r="Q379" s="5">
        <f t="shared" si="15"/>
        <v>169.65</v>
      </c>
      <c r="R379" s="5">
        <f t="shared" si="16"/>
        <v>89.98</v>
      </c>
      <c r="S379" s="5">
        <f t="shared" si="17"/>
        <v>79.67</v>
      </c>
      <c r="T379" s="7"/>
    </row>
    <row r="380" spans="1:20" ht="15">
      <c r="A380" s="2">
        <v>1143</v>
      </c>
      <c r="B380" s="3">
        <v>46099</v>
      </c>
      <c r="C380" s="10">
        <f>YEAR(SalesDataTable[[#This Row],[Order Date]])</f>
        <v>2026</v>
      </c>
      <c r="D380" s="10" t="str">
        <f>"Q"&amp;ROUNDUP(MONTH(SalesDataTable[[#This Row],[Order Date]])/3,0)</f>
        <v>Q1</v>
      </c>
      <c r="E380" s="10">
        <f>MONTH(SalesDataTable[[#This Row],[Order Date]])</f>
        <v>3</v>
      </c>
      <c r="F380" s="10" t="str">
        <f>TEXT(SalesDataTable[[#This Row],[Order Date]],"mmm")</f>
        <v>Mar</v>
      </c>
      <c r="G380" s="4" t="s">
        <v>6</v>
      </c>
      <c r="H380" s="4" t="s">
        <v>43</v>
      </c>
      <c r="I380" s="4" t="s">
        <v>2</v>
      </c>
      <c r="J380" s="4" t="s">
        <v>16</v>
      </c>
      <c r="K380" s="4" t="s">
        <v>23</v>
      </c>
      <c r="L380" s="4" t="s">
        <v>51</v>
      </c>
      <c r="M380" s="8">
        <v>5</v>
      </c>
      <c r="N380" s="5">
        <v>125.91</v>
      </c>
      <c r="O380" s="6">
        <v>0</v>
      </c>
      <c r="P380" s="5">
        <v>59.36</v>
      </c>
      <c r="Q380" s="5">
        <f t="shared" si="15"/>
        <v>629.54999999999995</v>
      </c>
      <c r="R380" s="5">
        <f t="shared" si="16"/>
        <v>296.8</v>
      </c>
      <c r="S380" s="5">
        <f t="shared" si="17"/>
        <v>332.74999999999994</v>
      </c>
      <c r="T380" s="7"/>
    </row>
    <row r="381" spans="1:20" ht="15">
      <c r="A381" s="2">
        <v>2478</v>
      </c>
      <c r="B381" s="3">
        <v>46099</v>
      </c>
      <c r="C381" s="10">
        <f>YEAR(SalesDataTable[[#This Row],[Order Date]])</f>
        <v>2026</v>
      </c>
      <c r="D381" s="10" t="str">
        <f>"Q"&amp;ROUNDUP(MONTH(SalesDataTable[[#This Row],[Order Date]])/3,0)</f>
        <v>Q1</v>
      </c>
      <c r="E381" s="10">
        <f>MONTH(SalesDataTable[[#This Row],[Order Date]])</f>
        <v>3</v>
      </c>
      <c r="F381" s="10" t="str">
        <f>TEXT(SalesDataTable[[#This Row],[Order Date]],"mmm")</f>
        <v>Mar</v>
      </c>
      <c r="G381" s="4" t="s">
        <v>20</v>
      </c>
      <c r="H381" s="4" t="s">
        <v>31</v>
      </c>
      <c r="I381" s="4" t="s">
        <v>19</v>
      </c>
      <c r="J381" s="4" t="s">
        <v>3</v>
      </c>
      <c r="K381" s="4" t="s">
        <v>34</v>
      </c>
      <c r="L381" s="4" t="s">
        <v>35</v>
      </c>
      <c r="M381" s="8">
        <v>2</v>
      </c>
      <c r="N381" s="5">
        <v>39.619999999999997</v>
      </c>
      <c r="O381" s="6">
        <v>0</v>
      </c>
      <c r="P381" s="5">
        <v>14.78</v>
      </c>
      <c r="Q381" s="5">
        <f t="shared" si="15"/>
        <v>79.239999999999995</v>
      </c>
      <c r="R381" s="5">
        <f t="shared" si="16"/>
        <v>29.56</v>
      </c>
      <c r="S381" s="5">
        <f t="shared" si="17"/>
        <v>49.679999999999993</v>
      </c>
      <c r="T381" s="7"/>
    </row>
    <row r="382" spans="1:20" ht="15">
      <c r="A382" s="2">
        <v>3961</v>
      </c>
      <c r="B382" s="3">
        <v>46099</v>
      </c>
      <c r="C382" s="10">
        <f>YEAR(SalesDataTable[[#This Row],[Order Date]])</f>
        <v>2026</v>
      </c>
      <c r="D382" s="10" t="str">
        <f>"Q"&amp;ROUNDUP(MONTH(SalesDataTable[[#This Row],[Order Date]])/3,0)</f>
        <v>Q1</v>
      </c>
      <c r="E382" s="10">
        <f>MONTH(SalesDataTable[[#This Row],[Order Date]])</f>
        <v>3</v>
      </c>
      <c r="F382" s="10" t="str">
        <f>TEXT(SalesDataTable[[#This Row],[Order Date]],"mmm")</f>
        <v>Mar</v>
      </c>
      <c r="G382" s="4" t="s">
        <v>0</v>
      </c>
      <c r="H382" s="4" t="s">
        <v>36</v>
      </c>
      <c r="I382" s="4" t="s">
        <v>2</v>
      </c>
      <c r="J382" s="4" t="s">
        <v>16</v>
      </c>
      <c r="K382" s="4" t="s">
        <v>34</v>
      </c>
      <c r="L382" s="4" t="s">
        <v>42</v>
      </c>
      <c r="M382" s="8">
        <v>3</v>
      </c>
      <c r="N382" s="5">
        <v>36.32</v>
      </c>
      <c r="O382" s="6">
        <v>0</v>
      </c>
      <c r="P382" s="5">
        <v>14.18</v>
      </c>
      <c r="Q382" s="5">
        <f t="shared" si="15"/>
        <v>108.96000000000001</v>
      </c>
      <c r="R382" s="5">
        <f t="shared" si="16"/>
        <v>42.54</v>
      </c>
      <c r="S382" s="5">
        <f t="shared" si="17"/>
        <v>66.420000000000016</v>
      </c>
      <c r="T382" s="7"/>
    </row>
    <row r="383" spans="1:20" ht="15">
      <c r="A383" s="2">
        <v>4724</v>
      </c>
      <c r="B383" s="3">
        <v>46099</v>
      </c>
      <c r="C383" s="10">
        <f>YEAR(SalesDataTable[[#This Row],[Order Date]])</f>
        <v>2026</v>
      </c>
      <c r="D383" s="10" t="str">
        <f>"Q"&amp;ROUNDUP(MONTH(SalesDataTable[[#This Row],[Order Date]])/3,0)</f>
        <v>Q1</v>
      </c>
      <c r="E383" s="10">
        <f>MONTH(SalesDataTable[[#This Row],[Order Date]])</f>
        <v>3</v>
      </c>
      <c r="F383" s="10" t="str">
        <f>TEXT(SalesDataTable[[#This Row],[Order Date]],"mmm")</f>
        <v>Mar</v>
      </c>
      <c r="G383" s="4" t="s">
        <v>0</v>
      </c>
      <c r="H383" s="4" t="s">
        <v>50</v>
      </c>
      <c r="I383" s="4" t="s">
        <v>19</v>
      </c>
      <c r="J383" s="4" t="s">
        <v>13</v>
      </c>
      <c r="K383" s="4" t="s">
        <v>34</v>
      </c>
      <c r="L383" s="4" t="s">
        <v>45</v>
      </c>
      <c r="M383" s="8">
        <v>1</v>
      </c>
      <c r="N383" s="5">
        <v>51.16</v>
      </c>
      <c r="O383" s="6">
        <v>0</v>
      </c>
      <c r="P383" s="5">
        <v>22.39</v>
      </c>
      <c r="Q383" s="5">
        <f t="shared" si="15"/>
        <v>51.16</v>
      </c>
      <c r="R383" s="5">
        <f t="shared" si="16"/>
        <v>22.39</v>
      </c>
      <c r="S383" s="5">
        <f t="shared" si="17"/>
        <v>28.769999999999996</v>
      </c>
      <c r="T383" s="7"/>
    </row>
    <row r="384" spans="1:20" ht="15">
      <c r="A384" s="2">
        <v>2171</v>
      </c>
      <c r="B384" s="3">
        <v>46100</v>
      </c>
      <c r="C384" s="10">
        <f>YEAR(SalesDataTable[[#This Row],[Order Date]])</f>
        <v>2026</v>
      </c>
      <c r="D384" s="10" t="str">
        <f>"Q"&amp;ROUNDUP(MONTH(SalesDataTable[[#This Row],[Order Date]])/3,0)</f>
        <v>Q1</v>
      </c>
      <c r="E384" s="10">
        <f>MONTH(SalesDataTable[[#This Row],[Order Date]])</f>
        <v>3</v>
      </c>
      <c r="F384" s="10" t="str">
        <f>TEXT(SalesDataTable[[#This Row],[Order Date]],"mmm")</f>
        <v>Mar</v>
      </c>
      <c r="G384" s="4" t="s">
        <v>20</v>
      </c>
      <c r="H384" s="4" t="s">
        <v>47</v>
      </c>
      <c r="I384" s="4" t="s">
        <v>8</v>
      </c>
      <c r="J384" s="4" t="s">
        <v>16</v>
      </c>
      <c r="K384" s="4" t="s">
        <v>34</v>
      </c>
      <c r="L384" s="4" t="s">
        <v>42</v>
      </c>
      <c r="M384" s="8">
        <v>5</v>
      </c>
      <c r="N384" s="5">
        <v>35.65</v>
      </c>
      <c r="O384" s="6">
        <v>0.1</v>
      </c>
      <c r="P384" s="5">
        <v>13.64</v>
      </c>
      <c r="Q384" s="5">
        <f t="shared" si="15"/>
        <v>160.42500000000001</v>
      </c>
      <c r="R384" s="5">
        <f t="shared" si="16"/>
        <v>68.2</v>
      </c>
      <c r="S384" s="5">
        <f t="shared" si="17"/>
        <v>92.225000000000009</v>
      </c>
      <c r="T384" s="7"/>
    </row>
    <row r="385" spans="1:20" ht="15">
      <c r="A385" s="2">
        <v>2311</v>
      </c>
      <c r="B385" s="3">
        <v>46100</v>
      </c>
      <c r="C385" s="10">
        <f>YEAR(SalesDataTable[[#This Row],[Order Date]])</f>
        <v>2026</v>
      </c>
      <c r="D385" s="10" t="str">
        <f>"Q"&amp;ROUNDUP(MONTH(SalesDataTable[[#This Row],[Order Date]])/3,0)</f>
        <v>Q1</v>
      </c>
      <c r="E385" s="10">
        <f>MONTH(SalesDataTable[[#This Row],[Order Date]])</f>
        <v>3</v>
      </c>
      <c r="F385" s="10" t="str">
        <f>TEXT(SalesDataTable[[#This Row],[Order Date]],"mmm")</f>
        <v>Mar</v>
      </c>
      <c r="G385" s="4" t="s">
        <v>20</v>
      </c>
      <c r="H385" s="4" t="s">
        <v>33</v>
      </c>
      <c r="I385" s="4" t="s">
        <v>2</v>
      </c>
      <c r="J385" s="4" t="s">
        <v>13</v>
      </c>
      <c r="K385" s="4" t="s">
        <v>9</v>
      </c>
      <c r="L385" s="4" t="s">
        <v>17</v>
      </c>
      <c r="M385" s="8">
        <v>1</v>
      </c>
      <c r="N385" s="5">
        <v>145.19</v>
      </c>
      <c r="O385" s="6">
        <v>0</v>
      </c>
      <c r="P385" s="5">
        <v>80.67</v>
      </c>
      <c r="Q385" s="5">
        <f t="shared" si="15"/>
        <v>145.19</v>
      </c>
      <c r="R385" s="5">
        <f t="shared" si="16"/>
        <v>80.67</v>
      </c>
      <c r="S385" s="5">
        <f t="shared" si="17"/>
        <v>64.52</v>
      </c>
      <c r="T385" s="7"/>
    </row>
    <row r="386" spans="1:20" ht="15">
      <c r="A386" s="2">
        <v>3563</v>
      </c>
      <c r="B386" s="3">
        <v>46100</v>
      </c>
      <c r="C386" s="10">
        <f>YEAR(SalesDataTable[[#This Row],[Order Date]])</f>
        <v>2026</v>
      </c>
      <c r="D386" s="10" t="str">
        <f>"Q"&amp;ROUNDUP(MONTH(SalesDataTable[[#This Row],[Order Date]])/3,0)</f>
        <v>Q1</v>
      </c>
      <c r="E386" s="10">
        <f>MONTH(SalesDataTable[[#This Row],[Order Date]])</f>
        <v>3</v>
      </c>
      <c r="F386" s="10" t="str">
        <f>TEXT(SalesDataTable[[#This Row],[Order Date]],"mmm")</f>
        <v>Mar</v>
      </c>
      <c r="G386" s="4" t="s">
        <v>20</v>
      </c>
      <c r="H386" s="4" t="s">
        <v>33</v>
      </c>
      <c r="I386" s="4" t="s">
        <v>2</v>
      </c>
      <c r="J386" s="4" t="s">
        <v>3</v>
      </c>
      <c r="K386" s="4" t="s">
        <v>4</v>
      </c>
      <c r="L386" s="4" t="s">
        <v>26</v>
      </c>
      <c r="M386" s="8">
        <v>2</v>
      </c>
      <c r="N386" s="5">
        <v>40.090000000000003</v>
      </c>
      <c r="O386" s="6">
        <v>0</v>
      </c>
      <c r="P386" s="5">
        <v>17.2</v>
      </c>
      <c r="Q386" s="5">
        <f t="shared" ref="Q386:Q449" si="18">M386*N386*(1-O386)</f>
        <v>80.180000000000007</v>
      </c>
      <c r="R386" s="5">
        <f t="shared" ref="R386:R449" si="19">M386*P386</f>
        <v>34.4</v>
      </c>
      <c r="S386" s="5">
        <f t="shared" ref="S386:S449" si="20">Q386-R386</f>
        <v>45.780000000000008</v>
      </c>
      <c r="T386" s="7"/>
    </row>
    <row r="387" spans="1:20" ht="15">
      <c r="A387" s="2">
        <v>3587</v>
      </c>
      <c r="B387" s="3">
        <v>46100</v>
      </c>
      <c r="C387" s="10">
        <f>YEAR(SalesDataTable[[#This Row],[Order Date]])</f>
        <v>2026</v>
      </c>
      <c r="D387" s="10" t="str">
        <f>"Q"&amp;ROUNDUP(MONTH(SalesDataTable[[#This Row],[Order Date]])/3,0)</f>
        <v>Q1</v>
      </c>
      <c r="E387" s="10">
        <f>MONTH(SalesDataTable[[#This Row],[Order Date]])</f>
        <v>3</v>
      </c>
      <c r="F387" s="10" t="str">
        <f>TEXT(SalesDataTable[[#This Row],[Order Date]],"mmm")</f>
        <v>Mar</v>
      </c>
      <c r="G387" s="4" t="s">
        <v>20</v>
      </c>
      <c r="H387" s="4" t="s">
        <v>31</v>
      </c>
      <c r="I387" s="4" t="s">
        <v>2</v>
      </c>
      <c r="J387" s="4" t="s">
        <v>3</v>
      </c>
      <c r="K387" s="4" t="s">
        <v>34</v>
      </c>
      <c r="L387" s="4" t="s">
        <v>35</v>
      </c>
      <c r="M387" s="8">
        <v>1</v>
      </c>
      <c r="N387" s="5">
        <v>39.47</v>
      </c>
      <c r="O387" s="6">
        <v>0</v>
      </c>
      <c r="P387" s="5">
        <v>15.02</v>
      </c>
      <c r="Q387" s="5">
        <f t="shared" si="18"/>
        <v>39.47</v>
      </c>
      <c r="R387" s="5">
        <f t="shared" si="19"/>
        <v>15.02</v>
      </c>
      <c r="S387" s="5">
        <f t="shared" si="20"/>
        <v>24.45</v>
      </c>
      <c r="T387" s="7"/>
    </row>
    <row r="388" spans="1:20" ht="15">
      <c r="A388" s="2">
        <v>3706</v>
      </c>
      <c r="B388" s="3">
        <v>46100</v>
      </c>
      <c r="C388" s="10">
        <f>YEAR(SalesDataTable[[#This Row],[Order Date]])</f>
        <v>2026</v>
      </c>
      <c r="D388" s="10" t="str">
        <f>"Q"&amp;ROUNDUP(MONTH(SalesDataTable[[#This Row],[Order Date]])/3,0)</f>
        <v>Q1</v>
      </c>
      <c r="E388" s="10">
        <f>MONTH(SalesDataTable[[#This Row],[Order Date]])</f>
        <v>3</v>
      </c>
      <c r="F388" s="10" t="str">
        <f>TEXT(SalesDataTable[[#This Row],[Order Date]],"mmm")</f>
        <v>Mar</v>
      </c>
      <c r="G388" s="4" t="s">
        <v>0</v>
      </c>
      <c r="H388" s="4" t="s">
        <v>1</v>
      </c>
      <c r="I388" s="4" t="s">
        <v>2</v>
      </c>
      <c r="J388" s="4" t="s">
        <v>3</v>
      </c>
      <c r="K388" s="4" t="s">
        <v>4</v>
      </c>
      <c r="L388" s="4" t="s">
        <v>30</v>
      </c>
      <c r="M388" s="8">
        <v>2</v>
      </c>
      <c r="N388" s="5">
        <v>103.42</v>
      </c>
      <c r="O388" s="6">
        <v>0</v>
      </c>
      <c r="P388" s="5">
        <v>49.51</v>
      </c>
      <c r="Q388" s="5">
        <f t="shared" si="18"/>
        <v>206.84</v>
      </c>
      <c r="R388" s="5">
        <f t="shared" si="19"/>
        <v>99.02</v>
      </c>
      <c r="S388" s="5">
        <f t="shared" si="20"/>
        <v>107.82000000000001</v>
      </c>
      <c r="T388" s="7"/>
    </row>
    <row r="389" spans="1:20" ht="15">
      <c r="A389" s="2">
        <v>4121</v>
      </c>
      <c r="B389" s="3">
        <v>46100</v>
      </c>
      <c r="C389" s="10">
        <f>YEAR(SalesDataTable[[#This Row],[Order Date]])</f>
        <v>2026</v>
      </c>
      <c r="D389" s="10" t="str">
        <f>"Q"&amp;ROUNDUP(MONTH(SalesDataTable[[#This Row],[Order Date]])/3,0)</f>
        <v>Q1</v>
      </c>
      <c r="E389" s="10">
        <f>MONTH(SalesDataTable[[#This Row],[Order Date]])</f>
        <v>3</v>
      </c>
      <c r="F389" s="10" t="str">
        <f>TEXT(SalesDataTable[[#This Row],[Order Date]],"mmm")</f>
        <v>Mar</v>
      </c>
      <c r="G389" s="4" t="s">
        <v>0</v>
      </c>
      <c r="H389" s="4" t="s">
        <v>1</v>
      </c>
      <c r="I389" s="4" t="s">
        <v>2</v>
      </c>
      <c r="J389" s="4" t="s">
        <v>3</v>
      </c>
      <c r="K389" s="4" t="s">
        <v>14</v>
      </c>
      <c r="L389" s="4" t="s">
        <v>48</v>
      </c>
      <c r="M389" s="8">
        <v>4</v>
      </c>
      <c r="N389" s="5">
        <v>161.93</v>
      </c>
      <c r="O389" s="6">
        <v>0.15</v>
      </c>
      <c r="P389" s="5">
        <v>88</v>
      </c>
      <c r="Q389" s="5">
        <f t="shared" si="18"/>
        <v>550.56200000000001</v>
      </c>
      <c r="R389" s="5">
        <f t="shared" si="19"/>
        <v>352</v>
      </c>
      <c r="S389" s="5">
        <f t="shared" si="20"/>
        <v>198.56200000000001</v>
      </c>
      <c r="T389" s="7"/>
    </row>
    <row r="390" spans="1:20" ht="15">
      <c r="A390" s="2">
        <v>1047</v>
      </c>
      <c r="B390" s="3">
        <v>46101</v>
      </c>
      <c r="C390" s="10">
        <f>YEAR(SalesDataTable[[#This Row],[Order Date]])</f>
        <v>2026</v>
      </c>
      <c r="D390" s="10" t="str">
        <f>"Q"&amp;ROUNDUP(MONTH(SalesDataTable[[#This Row],[Order Date]])/3,0)</f>
        <v>Q1</v>
      </c>
      <c r="E390" s="10">
        <f>MONTH(SalesDataTable[[#This Row],[Order Date]])</f>
        <v>3</v>
      </c>
      <c r="F390" s="10" t="str">
        <f>TEXT(SalesDataTable[[#This Row],[Order Date]],"mmm")</f>
        <v>Mar</v>
      </c>
      <c r="G390" s="4" t="s">
        <v>0</v>
      </c>
      <c r="H390" s="4" t="s">
        <v>1</v>
      </c>
      <c r="I390" s="4" t="s">
        <v>2</v>
      </c>
      <c r="J390" s="4" t="s">
        <v>3</v>
      </c>
      <c r="K390" s="4" t="s">
        <v>14</v>
      </c>
      <c r="L390" s="4" t="s">
        <v>32</v>
      </c>
      <c r="M390" s="8">
        <v>2</v>
      </c>
      <c r="N390" s="5">
        <v>46.21</v>
      </c>
      <c r="O390" s="6">
        <v>0.05</v>
      </c>
      <c r="P390" s="5">
        <v>18.37</v>
      </c>
      <c r="Q390" s="5">
        <f t="shared" si="18"/>
        <v>87.798999999999992</v>
      </c>
      <c r="R390" s="5">
        <f t="shared" si="19"/>
        <v>36.74</v>
      </c>
      <c r="S390" s="5">
        <f t="shared" si="20"/>
        <v>51.05899999999999</v>
      </c>
      <c r="T390" s="7"/>
    </row>
    <row r="391" spans="1:20" ht="15">
      <c r="A391" s="2">
        <v>1142</v>
      </c>
      <c r="B391" s="3">
        <v>46101</v>
      </c>
      <c r="C391" s="10">
        <f>YEAR(SalesDataTable[[#This Row],[Order Date]])</f>
        <v>2026</v>
      </c>
      <c r="D391" s="10" t="str">
        <f>"Q"&amp;ROUNDUP(MONTH(SalesDataTable[[#This Row],[Order Date]])/3,0)</f>
        <v>Q1</v>
      </c>
      <c r="E391" s="10">
        <f>MONTH(SalesDataTable[[#This Row],[Order Date]])</f>
        <v>3</v>
      </c>
      <c r="F391" s="10" t="str">
        <f>TEXT(SalesDataTable[[#This Row],[Order Date]],"mmm")</f>
        <v>Mar</v>
      </c>
      <c r="G391" s="4" t="s">
        <v>6</v>
      </c>
      <c r="H391" s="4" t="s">
        <v>41</v>
      </c>
      <c r="I391" s="4" t="s">
        <v>2</v>
      </c>
      <c r="J391" s="4" t="s">
        <v>13</v>
      </c>
      <c r="K391" s="4" t="s">
        <v>23</v>
      </c>
      <c r="L391" s="4" t="s">
        <v>51</v>
      </c>
      <c r="M391" s="8">
        <v>3</v>
      </c>
      <c r="N391" s="5">
        <v>125.85</v>
      </c>
      <c r="O391" s="6">
        <v>0</v>
      </c>
      <c r="P391" s="5">
        <v>59.19</v>
      </c>
      <c r="Q391" s="5">
        <f t="shared" si="18"/>
        <v>377.54999999999995</v>
      </c>
      <c r="R391" s="5">
        <f t="shared" si="19"/>
        <v>177.57</v>
      </c>
      <c r="S391" s="5">
        <f t="shared" si="20"/>
        <v>199.97999999999996</v>
      </c>
      <c r="T391" s="7"/>
    </row>
    <row r="392" spans="1:20" ht="15">
      <c r="A392" s="2">
        <v>2232</v>
      </c>
      <c r="B392" s="3">
        <v>46101</v>
      </c>
      <c r="C392" s="10">
        <f>YEAR(SalesDataTable[[#This Row],[Order Date]])</f>
        <v>2026</v>
      </c>
      <c r="D392" s="10" t="str">
        <f>"Q"&amp;ROUNDUP(MONTH(SalesDataTable[[#This Row],[Order Date]])/3,0)</f>
        <v>Q1</v>
      </c>
      <c r="E392" s="10">
        <f>MONTH(SalesDataTable[[#This Row],[Order Date]])</f>
        <v>3</v>
      </c>
      <c r="F392" s="10" t="str">
        <f>TEXT(SalesDataTable[[#This Row],[Order Date]],"mmm")</f>
        <v>Mar</v>
      </c>
      <c r="G392" s="4" t="s">
        <v>20</v>
      </c>
      <c r="H392" s="4" t="s">
        <v>47</v>
      </c>
      <c r="I392" s="4" t="s">
        <v>19</v>
      </c>
      <c r="J392" s="4" t="s">
        <v>13</v>
      </c>
      <c r="K392" s="4" t="s">
        <v>14</v>
      </c>
      <c r="L392" s="4" t="s">
        <v>15</v>
      </c>
      <c r="M392" s="8">
        <v>2</v>
      </c>
      <c r="N392" s="5">
        <v>36.340000000000003</v>
      </c>
      <c r="O392" s="6">
        <v>0</v>
      </c>
      <c r="P392" s="5">
        <v>13.8</v>
      </c>
      <c r="Q392" s="5">
        <f t="shared" si="18"/>
        <v>72.680000000000007</v>
      </c>
      <c r="R392" s="5">
        <f t="shared" si="19"/>
        <v>27.6</v>
      </c>
      <c r="S392" s="5">
        <f t="shared" si="20"/>
        <v>45.080000000000005</v>
      </c>
      <c r="T392" s="7"/>
    </row>
    <row r="393" spans="1:20" ht="15">
      <c r="A393" s="2">
        <v>2339</v>
      </c>
      <c r="B393" s="3">
        <v>46101</v>
      </c>
      <c r="C393" s="10">
        <f>YEAR(SalesDataTable[[#This Row],[Order Date]])</f>
        <v>2026</v>
      </c>
      <c r="D393" s="10" t="str">
        <f>"Q"&amp;ROUNDUP(MONTH(SalesDataTable[[#This Row],[Order Date]])/3,0)</f>
        <v>Q1</v>
      </c>
      <c r="E393" s="10">
        <f>MONTH(SalesDataTable[[#This Row],[Order Date]])</f>
        <v>3</v>
      </c>
      <c r="F393" s="10" t="str">
        <f>TEXT(SalesDataTable[[#This Row],[Order Date]],"mmm")</f>
        <v>Mar</v>
      </c>
      <c r="G393" s="4" t="s">
        <v>6</v>
      </c>
      <c r="H393" s="4" t="s">
        <v>43</v>
      </c>
      <c r="I393" s="4" t="s">
        <v>28</v>
      </c>
      <c r="J393" s="4" t="s">
        <v>13</v>
      </c>
      <c r="K393" s="4" t="s">
        <v>4</v>
      </c>
      <c r="L393" s="4" t="s">
        <v>22</v>
      </c>
      <c r="M393" s="8">
        <v>2</v>
      </c>
      <c r="N393" s="5">
        <v>51.29</v>
      </c>
      <c r="O393" s="6">
        <v>0</v>
      </c>
      <c r="P393" s="5">
        <v>23.15</v>
      </c>
      <c r="Q393" s="5">
        <f t="shared" si="18"/>
        <v>102.58</v>
      </c>
      <c r="R393" s="5">
        <f t="shared" si="19"/>
        <v>46.3</v>
      </c>
      <c r="S393" s="5">
        <f t="shared" si="20"/>
        <v>56.28</v>
      </c>
      <c r="T393" s="7"/>
    </row>
    <row r="394" spans="1:20" ht="15">
      <c r="A394" s="2">
        <v>3611</v>
      </c>
      <c r="B394" s="3">
        <v>46101</v>
      </c>
      <c r="C394" s="10">
        <f>YEAR(SalesDataTable[[#This Row],[Order Date]])</f>
        <v>2026</v>
      </c>
      <c r="D394" s="10" t="str">
        <f>"Q"&amp;ROUNDUP(MONTH(SalesDataTable[[#This Row],[Order Date]])/3,0)</f>
        <v>Q1</v>
      </c>
      <c r="E394" s="10">
        <f>MONTH(SalesDataTable[[#This Row],[Order Date]])</f>
        <v>3</v>
      </c>
      <c r="F394" s="10" t="str">
        <f>TEXT(SalesDataTable[[#This Row],[Order Date]],"mmm")</f>
        <v>Mar</v>
      </c>
      <c r="G394" s="4" t="s">
        <v>6</v>
      </c>
      <c r="H394" s="4" t="s">
        <v>7</v>
      </c>
      <c r="I394" s="4" t="s">
        <v>8</v>
      </c>
      <c r="J394" s="4" t="s">
        <v>16</v>
      </c>
      <c r="K394" s="4" t="s">
        <v>4</v>
      </c>
      <c r="L394" s="4" t="s">
        <v>26</v>
      </c>
      <c r="M394" s="8">
        <v>6</v>
      </c>
      <c r="N394" s="5">
        <v>40.89</v>
      </c>
      <c r="O394" s="6">
        <v>0.1</v>
      </c>
      <c r="P394" s="5">
        <v>16.84</v>
      </c>
      <c r="Q394" s="5">
        <f t="shared" si="18"/>
        <v>220.80600000000001</v>
      </c>
      <c r="R394" s="5">
        <f t="shared" si="19"/>
        <v>101.03999999999999</v>
      </c>
      <c r="S394" s="5">
        <f t="shared" si="20"/>
        <v>119.76600000000002</v>
      </c>
      <c r="T394" s="7"/>
    </row>
    <row r="395" spans="1:20" ht="15">
      <c r="A395" s="2">
        <v>3953</v>
      </c>
      <c r="B395" s="3">
        <v>46101</v>
      </c>
      <c r="C395" s="10">
        <f>YEAR(SalesDataTable[[#This Row],[Order Date]])</f>
        <v>2026</v>
      </c>
      <c r="D395" s="10" t="str">
        <f>"Q"&amp;ROUNDUP(MONTH(SalesDataTable[[#This Row],[Order Date]])/3,0)</f>
        <v>Q1</v>
      </c>
      <c r="E395" s="10">
        <f>MONTH(SalesDataTable[[#This Row],[Order Date]])</f>
        <v>3</v>
      </c>
      <c r="F395" s="10" t="str">
        <f>TEXT(SalesDataTable[[#This Row],[Order Date]],"mmm")</f>
        <v>Mar</v>
      </c>
      <c r="G395" s="4" t="s">
        <v>6</v>
      </c>
      <c r="H395" s="4" t="s">
        <v>49</v>
      </c>
      <c r="I395" s="4" t="s">
        <v>2</v>
      </c>
      <c r="J395" s="4" t="s">
        <v>13</v>
      </c>
      <c r="K395" s="4" t="s">
        <v>34</v>
      </c>
      <c r="L395" s="4" t="s">
        <v>38</v>
      </c>
      <c r="M395" s="8">
        <v>1</v>
      </c>
      <c r="N395" s="5">
        <v>120.63</v>
      </c>
      <c r="O395" s="6">
        <v>0</v>
      </c>
      <c r="P395" s="5">
        <v>70.28</v>
      </c>
      <c r="Q395" s="5">
        <f t="shared" si="18"/>
        <v>120.63</v>
      </c>
      <c r="R395" s="5">
        <f t="shared" si="19"/>
        <v>70.28</v>
      </c>
      <c r="S395" s="5">
        <f t="shared" si="20"/>
        <v>50.349999999999994</v>
      </c>
      <c r="T395" s="7"/>
    </row>
    <row r="396" spans="1:20" ht="15">
      <c r="A396" s="2">
        <v>4253</v>
      </c>
      <c r="B396" s="3">
        <v>46101</v>
      </c>
      <c r="C396" s="10">
        <f>YEAR(SalesDataTable[[#This Row],[Order Date]])</f>
        <v>2026</v>
      </c>
      <c r="D396" s="10" t="str">
        <f>"Q"&amp;ROUNDUP(MONTH(SalesDataTable[[#This Row],[Order Date]])/3,0)</f>
        <v>Q1</v>
      </c>
      <c r="E396" s="10">
        <f>MONTH(SalesDataTable[[#This Row],[Order Date]])</f>
        <v>3</v>
      </c>
      <c r="F396" s="10" t="str">
        <f>TEXT(SalesDataTable[[#This Row],[Order Date]],"mmm")</f>
        <v>Mar</v>
      </c>
      <c r="G396" s="4" t="s">
        <v>20</v>
      </c>
      <c r="H396" s="4" t="s">
        <v>47</v>
      </c>
      <c r="I396" s="4" t="s">
        <v>8</v>
      </c>
      <c r="J396" s="4" t="s">
        <v>13</v>
      </c>
      <c r="K396" s="4" t="s">
        <v>4</v>
      </c>
      <c r="L396" s="4" t="s">
        <v>5</v>
      </c>
      <c r="M396" s="8">
        <v>5</v>
      </c>
      <c r="N396" s="5">
        <v>82.64</v>
      </c>
      <c r="O396" s="6">
        <v>0.1</v>
      </c>
      <c r="P396" s="5">
        <v>43.52</v>
      </c>
      <c r="Q396" s="5">
        <f t="shared" si="18"/>
        <v>371.88</v>
      </c>
      <c r="R396" s="5">
        <f t="shared" si="19"/>
        <v>217.60000000000002</v>
      </c>
      <c r="S396" s="5">
        <f t="shared" si="20"/>
        <v>154.27999999999997</v>
      </c>
      <c r="T396" s="7"/>
    </row>
    <row r="397" spans="1:20" ht="15">
      <c r="A397" s="2">
        <v>4952</v>
      </c>
      <c r="B397" s="3">
        <v>46101</v>
      </c>
      <c r="C397" s="10">
        <f>YEAR(SalesDataTable[[#This Row],[Order Date]])</f>
        <v>2026</v>
      </c>
      <c r="D397" s="10" t="str">
        <f>"Q"&amp;ROUNDUP(MONTH(SalesDataTable[[#This Row],[Order Date]])/3,0)</f>
        <v>Q1</v>
      </c>
      <c r="E397" s="10">
        <f>MONTH(SalesDataTable[[#This Row],[Order Date]])</f>
        <v>3</v>
      </c>
      <c r="F397" s="10" t="str">
        <f>TEXT(SalesDataTable[[#This Row],[Order Date]],"mmm")</f>
        <v>Mar</v>
      </c>
      <c r="G397" s="4" t="s">
        <v>6</v>
      </c>
      <c r="H397" s="4" t="s">
        <v>27</v>
      </c>
      <c r="I397" s="4" t="s">
        <v>2</v>
      </c>
      <c r="J397" s="4" t="s">
        <v>16</v>
      </c>
      <c r="K397" s="4" t="s">
        <v>9</v>
      </c>
      <c r="L397" s="4" t="s">
        <v>46</v>
      </c>
      <c r="M397" s="8">
        <v>2</v>
      </c>
      <c r="N397" s="5">
        <v>72.459999999999994</v>
      </c>
      <c r="O397" s="6">
        <v>0</v>
      </c>
      <c r="P397" s="5">
        <v>33.31</v>
      </c>
      <c r="Q397" s="5">
        <f t="shared" si="18"/>
        <v>144.91999999999999</v>
      </c>
      <c r="R397" s="5">
        <f t="shared" si="19"/>
        <v>66.62</v>
      </c>
      <c r="S397" s="5">
        <f t="shared" si="20"/>
        <v>78.299999999999983</v>
      </c>
      <c r="T397" s="7"/>
    </row>
    <row r="398" spans="1:20" ht="15">
      <c r="A398" s="2">
        <v>5016</v>
      </c>
      <c r="B398" s="3">
        <v>46101</v>
      </c>
      <c r="C398" s="10">
        <f>YEAR(SalesDataTable[[#This Row],[Order Date]])</f>
        <v>2026</v>
      </c>
      <c r="D398" s="10" t="str">
        <f>"Q"&amp;ROUNDUP(MONTH(SalesDataTable[[#This Row],[Order Date]])/3,0)</f>
        <v>Q1</v>
      </c>
      <c r="E398" s="10">
        <f>MONTH(SalesDataTable[[#This Row],[Order Date]])</f>
        <v>3</v>
      </c>
      <c r="F398" s="10" t="str">
        <f>TEXT(SalesDataTable[[#This Row],[Order Date]],"mmm")</f>
        <v>Mar</v>
      </c>
      <c r="G398" s="4" t="s">
        <v>6</v>
      </c>
      <c r="H398" s="4" t="s">
        <v>43</v>
      </c>
      <c r="I398" s="4" t="s">
        <v>28</v>
      </c>
      <c r="J398" s="4" t="s">
        <v>13</v>
      </c>
      <c r="K398" s="4" t="s">
        <v>34</v>
      </c>
      <c r="L398" s="4" t="s">
        <v>35</v>
      </c>
      <c r="M398" s="8">
        <v>2</v>
      </c>
      <c r="N398" s="5">
        <v>40.659999999999997</v>
      </c>
      <c r="O398" s="6">
        <v>0.1</v>
      </c>
      <c r="P398" s="5">
        <v>14.63</v>
      </c>
      <c r="Q398" s="5">
        <f t="shared" si="18"/>
        <v>73.188000000000002</v>
      </c>
      <c r="R398" s="5">
        <f t="shared" si="19"/>
        <v>29.26</v>
      </c>
      <c r="S398" s="5">
        <f t="shared" si="20"/>
        <v>43.927999999999997</v>
      </c>
      <c r="T398" s="7"/>
    </row>
    <row r="399" spans="1:20" ht="15">
      <c r="A399" s="2">
        <v>839</v>
      </c>
      <c r="B399" s="3">
        <v>46102</v>
      </c>
      <c r="C399" s="10">
        <f>YEAR(SalesDataTable[[#This Row],[Order Date]])</f>
        <v>2026</v>
      </c>
      <c r="D399" s="10" t="str">
        <f>"Q"&amp;ROUNDUP(MONTH(SalesDataTable[[#This Row],[Order Date]])/3,0)</f>
        <v>Q1</v>
      </c>
      <c r="E399" s="10">
        <f>MONTH(SalesDataTable[[#This Row],[Order Date]])</f>
        <v>3</v>
      </c>
      <c r="F399" s="10" t="str">
        <f>TEXT(SalesDataTable[[#This Row],[Order Date]],"mmm")</f>
        <v>Mar</v>
      </c>
      <c r="G399" s="4" t="s">
        <v>6</v>
      </c>
      <c r="H399" s="4" t="s">
        <v>43</v>
      </c>
      <c r="I399" s="4" t="s">
        <v>28</v>
      </c>
      <c r="J399" s="4" t="s">
        <v>13</v>
      </c>
      <c r="K399" s="4" t="s">
        <v>4</v>
      </c>
      <c r="L399" s="4" t="s">
        <v>26</v>
      </c>
      <c r="M399" s="8">
        <v>1</v>
      </c>
      <c r="N399" s="5">
        <v>40.5</v>
      </c>
      <c r="O399" s="6">
        <v>0.05</v>
      </c>
      <c r="P399" s="5">
        <v>17.16</v>
      </c>
      <c r="Q399" s="5">
        <f t="shared" si="18"/>
        <v>38.475000000000001</v>
      </c>
      <c r="R399" s="5">
        <f t="shared" si="19"/>
        <v>17.16</v>
      </c>
      <c r="S399" s="5">
        <f t="shared" si="20"/>
        <v>21.315000000000001</v>
      </c>
      <c r="T399" s="7"/>
    </row>
    <row r="400" spans="1:20" ht="15">
      <c r="A400" s="2">
        <v>1382</v>
      </c>
      <c r="B400" s="3">
        <v>46102</v>
      </c>
      <c r="C400" s="10">
        <f>YEAR(SalesDataTable[[#This Row],[Order Date]])</f>
        <v>2026</v>
      </c>
      <c r="D400" s="10" t="str">
        <f>"Q"&amp;ROUNDUP(MONTH(SalesDataTable[[#This Row],[Order Date]])/3,0)</f>
        <v>Q1</v>
      </c>
      <c r="E400" s="10">
        <f>MONTH(SalesDataTable[[#This Row],[Order Date]])</f>
        <v>3</v>
      </c>
      <c r="F400" s="10" t="str">
        <f>TEXT(SalesDataTable[[#This Row],[Order Date]],"mmm")</f>
        <v>Mar</v>
      </c>
      <c r="G400" s="4" t="s">
        <v>11</v>
      </c>
      <c r="H400" s="4" t="s">
        <v>12</v>
      </c>
      <c r="I400" s="4" t="s">
        <v>2</v>
      </c>
      <c r="J400" s="4" t="s">
        <v>16</v>
      </c>
      <c r="K400" s="4" t="s">
        <v>9</v>
      </c>
      <c r="L400" s="4" t="s">
        <v>46</v>
      </c>
      <c r="M400" s="8">
        <v>1</v>
      </c>
      <c r="N400" s="5">
        <v>72.16</v>
      </c>
      <c r="O400" s="6">
        <v>0</v>
      </c>
      <c r="P400" s="5">
        <v>33.11</v>
      </c>
      <c r="Q400" s="5">
        <f t="shared" si="18"/>
        <v>72.16</v>
      </c>
      <c r="R400" s="5">
        <f t="shared" si="19"/>
        <v>33.11</v>
      </c>
      <c r="S400" s="5">
        <f t="shared" si="20"/>
        <v>39.049999999999997</v>
      </c>
      <c r="T400" s="7"/>
    </row>
    <row r="401" spans="1:20" ht="15">
      <c r="A401" s="2">
        <v>1452</v>
      </c>
      <c r="B401" s="3">
        <v>46102</v>
      </c>
      <c r="C401" s="10">
        <f>YEAR(SalesDataTable[[#This Row],[Order Date]])</f>
        <v>2026</v>
      </c>
      <c r="D401" s="10" t="str">
        <f>"Q"&amp;ROUNDUP(MONTH(SalesDataTable[[#This Row],[Order Date]])/3,0)</f>
        <v>Q1</v>
      </c>
      <c r="E401" s="10">
        <f>MONTH(SalesDataTable[[#This Row],[Order Date]])</f>
        <v>3</v>
      </c>
      <c r="F401" s="10" t="str">
        <f>TEXT(SalesDataTable[[#This Row],[Order Date]],"mmm")</f>
        <v>Mar</v>
      </c>
      <c r="G401" s="4" t="s">
        <v>11</v>
      </c>
      <c r="H401" s="4" t="s">
        <v>25</v>
      </c>
      <c r="I401" s="4" t="s">
        <v>28</v>
      </c>
      <c r="J401" s="4" t="s">
        <v>16</v>
      </c>
      <c r="K401" s="4" t="s">
        <v>14</v>
      </c>
      <c r="L401" s="4" t="s">
        <v>48</v>
      </c>
      <c r="M401" s="8">
        <v>1</v>
      </c>
      <c r="N401" s="5">
        <v>161.93</v>
      </c>
      <c r="O401" s="6">
        <v>0.15</v>
      </c>
      <c r="P401" s="5">
        <v>87.5</v>
      </c>
      <c r="Q401" s="5">
        <f t="shared" si="18"/>
        <v>137.6405</v>
      </c>
      <c r="R401" s="5">
        <f t="shared" si="19"/>
        <v>87.5</v>
      </c>
      <c r="S401" s="5">
        <f t="shared" si="20"/>
        <v>50.140500000000003</v>
      </c>
      <c r="T401" s="7"/>
    </row>
    <row r="402" spans="1:20" ht="15">
      <c r="A402" s="2">
        <v>1845</v>
      </c>
      <c r="B402" s="3">
        <v>46102</v>
      </c>
      <c r="C402" s="10">
        <f>YEAR(SalesDataTable[[#This Row],[Order Date]])</f>
        <v>2026</v>
      </c>
      <c r="D402" s="10" t="str">
        <f>"Q"&amp;ROUNDUP(MONTH(SalesDataTable[[#This Row],[Order Date]])/3,0)</f>
        <v>Q1</v>
      </c>
      <c r="E402" s="10">
        <f>MONTH(SalesDataTable[[#This Row],[Order Date]])</f>
        <v>3</v>
      </c>
      <c r="F402" s="10" t="str">
        <f>TEXT(SalesDataTable[[#This Row],[Order Date]],"mmm")</f>
        <v>Mar</v>
      </c>
      <c r="G402" s="4" t="s">
        <v>0</v>
      </c>
      <c r="H402" s="4" t="s">
        <v>36</v>
      </c>
      <c r="I402" s="4" t="s">
        <v>2</v>
      </c>
      <c r="J402" s="4" t="s">
        <v>3</v>
      </c>
      <c r="K402" s="4" t="s">
        <v>23</v>
      </c>
      <c r="L402" s="4" t="s">
        <v>24</v>
      </c>
      <c r="M402" s="8">
        <v>3</v>
      </c>
      <c r="N402" s="5">
        <v>348.54</v>
      </c>
      <c r="O402" s="6">
        <v>0.1</v>
      </c>
      <c r="P402" s="5">
        <v>200.3</v>
      </c>
      <c r="Q402" s="5">
        <f t="shared" si="18"/>
        <v>941.05800000000011</v>
      </c>
      <c r="R402" s="5">
        <f t="shared" si="19"/>
        <v>600.90000000000009</v>
      </c>
      <c r="S402" s="5">
        <f t="shared" si="20"/>
        <v>340.15800000000002</v>
      </c>
      <c r="T402" s="7"/>
    </row>
    <row r="403" spans="1:20" ht="15">
      <c r="A403" s="2">
        <v>3560</v>
      </c>
      <c r="B403" s="3">
        <v>46102</v>
      </c>
      <c r="C403" s="10">
        <f>YEAR(SalesDataTable[[#This Row],[Order Date]])</f>
        <v>2026</v>
      </c>
      <c r="D403" s="10" t="str">
        <f>"Q"&amp;ROUNDUP(MONTH(SalesDataTable[[#This Row],[Order Date]])/3,0)</f>
        <v>Q1</v>
      </c>
      <c r="E403" s="10">
        <f>MONTH(SalesDataTable[[#This Row],[Order Date]])</f>
        <v>3</v>
      </c>
      <c r="F403" s="10" t="str">
        <f>TEXT(SalesDataTable[[#This Row],[Order Date]],"mmm")</f>
        <v>Mar</v>
      </c>
      <c r="G403" s="4" t="s">
        <v>11</v>
      </c>
      <c r="H403" s="4" t="s">
        <v>52</v>
      </c>
      <c r="I403" s="4" t="s">
        <v>2</v>
      </c>
      <c r="J403" s="4" t="s">
        <v>3</v>
      </c>
      <c r="K403" s="4" t="s">
        <v>34</v>
      </c>
      <c r="L403" s="4" t="s">
        <v>45</v>
      </c>
      <c r="M403" s="8">
        <v>3</v>
      </c>
      <c r="N403" s="5">
        <v>50.46</v>
      </c>
      <c r="O403" s="6">
        <v>0.1</v>
      </c>
      <c r="P403" s="5">
        <v>21.9</v>
      </c>
      <c r="Q403" s="5">
        <f t="shared" si="18"/>
        <v>136.24199999999999</v>
      </c>
      <c r="R403" s="5">
        <f t="shared" si="19"/>
        <v>65.699999999999989</v>
      </c>
      <c r="S403" s="5">
        <f t="shared" si="20"/>
        <v>70.542000000000002</v>
      </c>
      <c r="T403" s="7"/>
    </row>
    <row r="404" spans="1:20" ht="15">
      <c r="A404" s="2">
        <v>4059</v>
      </c>
      <c r="B404" s="3">
        <v>46102</v>
      </c>
      <c r="C404" s="10">
        <f>YEAR(SalesDataTable[[#This Row],[Order Date]])</f>
        <v>2026</v>
      </c>
      <c r="D404" s="10" t="str">
        <f>"Q"&amp;ROUNDUP(MONTH(SalesDataTable[[#This Row],[Order Date]])/3,0)</f>
        <v>Q1</v>
      </c>
      <c r="E404" s="10">
        <f>MONTH(SalesDataTable[[#This Row],[Order Date]])</f>
        <v>3</v>
      </c>
      <c r="F404" s="10" t="str">
        <f>TEXT(SalesDataTable[[#This Row],[Order Date]],"mmm")</f>
        <v>Mar</v>
      </c>
      <c r="G404" s="4" t="s">
        <v>20</v>
      </c>
      <c r="H404" s="4" t="s">
        <v>47</v>
      </c>
      <c r="I404" s="4" t="s">
        <v>28</v>
      </c>
      <c r="J404" s="4" t="s">
        <v>13</v>
      </c>
      <c r="K404" s="4" t="s">
        <v>23</v>
      </c>
      <c r="L404" s="4" t="s">
        <v>40</v>
      </c>
      <c r="M404" s="8">
        <v>1</v>
      </c>
      <c r="N404" s="5">
        <v>83.62</v>
      </c>
      <c r="O404" s="6">
        <v>0</v>
      </c>
      <c r="P404" s="5">
        <v>39.15</v>
      </c>
      <c r="Q404" s="5">
        <f t="shared" si="18"/>
        <v>83.62</v>
      </c>
      <c r="R404" s="5">
        <f t="shared" si="19"/>
        <v>39.15</v>
      </c>
      <c r="S404" s="5">
        <f t="shared" si="20"/>
        <v>44.470000000000006</v>
      </c>
      <c r="T404" s="7"/>
    </row>
    <row r="405" spans="1:20" ht="15">
      <c r="A405" s="2">
        <v>4731</v>
      </c>
      <c r="B405" s="3">
        <v>46102</v>
      </c>
      <c r="C405" s="10">
        <f>YEAR(SalesDataTable[[#This Row],[Order Date]])</f>
        <v>2026</v>
      </c>
      <c r="D405" s="10" t="str">
        <f>"Q"&amp;ROUNDUP(MONTH(SalesDataTable[[#This Row],[Order Date]])/3,0)</f>
        <v>Q1</v>
      </c>
      <c r="E405" s="10">
        <f>MONTH(SalesDataTable[[#This Row],[Order Date]])</f>
        <v>3</v>
      </c>
      <c r="F405" s="10" t="str">
        <f>TEXT(SalesDataTable[[#This Row],[Order Date]],"mmm")</f>
        <v>Mar</v>
      </c>
      <c r="G405" s="4" t="s">
        <v>6</v>
      </c>
      <c r="H405" s="4" t="s">
        <v>43</v>
      </c>
      <c r="I405" s="4" t="s">
        <v>8</v>
      </c>
      <c r="J405" s="4" t="s">
        <v>16</v>
      </c>
      <c r="K405" s="4" t="s">
        <v>4</v>
      </c>
      <c r="L405" s="4" t="s">
        <v>22</v>
      </c>
      <c r="M405" s="8">
        <v>6</v>
      </c>
      <c r="N405" s="5">
        <v>51.07</v>
      </c>
      <c r="O405" s="6">
        <v>0.1</v>
      </c>
      <c r="P405" s="5">
        <v>22.68</v>
      </c>
      <c r="Q405" s="5">
        <f t="shared" si="18"/>
        <v>275.77800000000002</v>
      </c>
      <c r="R405" s="5">
        <f t="shared" si="19"/>
        <v>136.07999999999998</v>
      </c>
      <c r="S405" s="5">
        <f t="shared" si="20"/>
        <v>139.69800000000004</v>
      </c>
      <c r="T405" s="7"/>
    </row>
    <row r="406" spans="1:20" ht="15">
      <c r="A406" s="2">
        <v>693</v>
      </c>
      <c r="B406" s="3">
        <v>46103</v>
      </c>
      <c r="C406" s="10">
        <f>YEAR(SalesDataTable[[#This Row],[Order Date]])</f>
        <v>2026</v>
      </c>
      <c r="D406" s="10" t="str">
        <f>"Q"&amp;ROUNDUP(MONTH(SalesDataTable[[#This Row],[Order Date]])/3,0)</f>
        <v>Q1</v>
      </c>
      <c r="E406" s="10">
        <f>MONTH(SalesDataTable[[#This Row],[Order Date]])</f>
        <v>3</v>
      </c>
      <c r="F406" s="10" t="str">
        <f>TEXT(SalesDataTable[[#This Row],[Order Date]],"mmm")</f>
        <v>Mar</v>
      </c>
      <c r="G406" s="4" t="s">
        <v>6</v>
      </c>
      <c r="H406" s="4" t="s">
        <v>41</v>
      </c>
      <c r="I406" s="4" t="s">
        <v>2</v>
      </c>
      <c r="J406" s="4" t="s">
        <v>13</v>
      </c>
      <c r="K406" s="4" t="s">
        <v>14</v>
      </c>
      <c r="L406" s="4" t="s">
        <v>32</v>
      </c>
      <c r="M406" s="8">
        <v>3</v>
      </c>
      <c r="N406" s="5">
        <v>47.02</v>
      </c>
      <c r="O406" s="6">
        <v>0.1</v>
      </c>
      <c r="P406" s="5">
        <v>17.989999999999998</v>
      </c>
      <c r="Q406" s="5">
        <f t="shared" si="18"/>
        <v>126.95400000000001</v>
      </c>
      <c r="R406" s="5">
        <f t="shared" si="19"/>
        <v>53.97</v>
      </c>
      <c r="S406" s="5">
        <f t="shared" si="20"/>
        <v>72.984000000000009</v>
      </c>
      <c r="T406" s="7"/>
    </row>
    <row r="407" spans="1:20" ht="15">
      <c r="A407" s="2">
        <v>1672</v>
      </c>
      <c r="B407" s="3">
        <v>46103</v>
      </c>
      <c r="C407" s="10">
        <f>YEAR(SalesDataTable[[#This Row],[Order Date]])</f>
        <v>2026</v>
      </c>
      <c r="D407" s="10" t="str">
        <f>"Q"&amp;ROUNDUP(MONTH(SalesDataTable[[#This Row],[Order Date]])/3,0)</f>
        <v>Q1</v>
      </c>
      <c r="E407" s="10">
        <f>MONTH(SalesDataTable[[#This Row],[Order Date]])</f>
        <v>3</v>
      </c>
      <c r="F407" s="10" t="str">
        <f>TEXT(SalesDataTable[[#This Row],[Order Date]],"mmm")</f>
        <v>Mar</v>
      </c>
      <c r="G407" s="4" t="s">
        <v>11</v>
      </c>
      <c r="H407" s="4" t="s">
        <v>25</v>
      </c>
      <c r="I407" s="4" t="s">
        <v>28</v>
      </c>
      <c r="J407" s="4" t="s">
        <v>3</v>
      </c>
      <c r="K407" s="4" t="s">
        <v>14</v>
      </c>
      <c r="L407" s="4" t="s">
        <v>32</v>
      </c>
      <c r="M407" s="8">
        <v>1</v>
      </c>
      <c r="N407" s="5">
        <v>47.1</v>
      </c>
      <c r="O407" s="6">
        <v>0.05</v>
      </c>
      <c r="P407" s="5">
        <v>18.48</v>
      </c>
      <c r="Q407" s="5">
        <f t="shared" si="18"/>
        <v>44.744999999999997</v>
      </c>
      <c r="R407" s="5">
        <f t="shared" si="19"/>
        <v>18.48</v>
      </c>
      <c r="S407" s="5">
        <f t="shared" si="20"/>
        <v>26.264999999999997</v>
      </c>
      <c r="T407" s="7"/>
    </row>
    <row r="408" spans="1:20" ht="15">
      <c r="A408" s="2">
        <v>2347</v>
      </c>
      <c r="B408" s="3">
        <v>46103</v>
      </c>
      <c r="C408" s="10">
        <f>YEAR(SalesDataTable[[#This Row],[Order Date]])</f>
        <v>2026</v>
      </c>
      <c r="D408" s="10" t="str">
        <f>"Q"&amp;ROUNDUP(MONTH(SalesDataTable[[#This Row],[Order Date]])/3,0)</f>
        <v>Q1</v>
      </c>
      <c r="E408" s="10">
        <f>MONTH(SalesDataTable[[#This Row],[Order Date]])</f>
        <v>3</v>
      </c>
      <c r="F408" s="10" t="str">
        <f>TEXT(SalesDataTable[[#This Row],[Order Date]],"mmm")</f>
        <v>Mar</v>
      </c>
      <c r="G408" s="4" t="s">
        <v>20</v>
      </c>
      <c r="H408" s="4" t="s">
        <v>47</v>
      </c>
      <c r="I408" s="4" t="s">
        <v>2</v>
      </c>
      <c r="J408" s="4" t="s">
        <v>3</v>
      </c>
      <c r="K408" s="4" t="s">
        <v>14</v>
      </c>
      <c r="L408" s="4" t="s">
        <v>44</v>
      </c>
      <c r="M408" s="8">
        <v>2</v>
      </c>
      <c r="N408" s="5">
        <v>131.38999999999999</v>
      </c>
      <c r="O408" s="6">
        <v>0</v>
      </c>
      <c r="P408" s="5">
        <v>66.91</v>
      </c>
      <c r="Q408" s="5">
        <f t="shared" si="18"/>
        <v>262.77999999999997</v>
      </c>
      <c r="R408" s="5">
        <f t="shared" si="19"/>
        <v>133.82</v>
      </c>
      <c r="S408" s="5">
        <f t="shared" si="20"/>
        <v>128.95999999999998</v>
      </c>
      <c r="T408" s="7"/>
    </row>
    <row r="409" spans="1:20" ht="15">
      <c r="A409" s="2">
        <v>2582</v>
      </c>
      <c r="B409" s="3">
        <v>46103</v>
      </c>
      <c r="C409" s="10">
        <f>YEAR(SalesDataTable[[#This Row],[Order Date]])</f>
        <v>2026</v>
      </c>
      <c r="D409" s="10" t="str">
        <f>"Q"&amp;ROUNDUP(MONTH(SalesDataTable[[#This Row],[Order Date]])/3,0)</f>
        <v>Q1</v>
      </c>
      <c r="E409" s="10">
        <f>MONTH(SalesDataTable[[#This Row],[Order Date]])</f>
        <v>3</v>
      </c>
      <c r="F409" s="10" t="str">
        <f>TEXT(SalesDataTable[[#This Row],[Order Date]],"mmm")</f>
        <v>Mar</v>
      </c>
      <c r="G409" s="4" t="s">
        <v>6</v>
      </c>
      <c r="H409" s="4" t="s">
        <v>7</v>
      </c>
      <c r="I409" s="4" t="s">
        <v>28</v>
      </c>
      <c r="J409" s="4" t="s">
        <v>13</v>
      </c>
      <c r="K409" s="4" t="s">
        <v>34</v>
      </c>
      <c r="L409" s="4" t="s">
        <v>38</v>
      </c>
      <c r="M409" s="8">
        <v>1</v>
      </c>
      <c r="N409" s="5">
        <v>120.16</v>
      </c>
      <c r="O409" s="6">
        <v>0.15</v>
      </c>
      <c r="P409" s="5">
        <v>68.33</v>
      </c>
      <c r="Q409" s="5">
        <f t="shared" si="18"/>
        <v>102.136</v>
      </c>
      <c r="R409" s="5">
        <f t="shared" si="19"/>
        <v>68.33</v>
      </c>
      <c r="S409" s="5">
        <f t="shared" si="20"/>
        <v>33.805999999999997</v>
      </c>
      <c r="T409" s="7"/>
    </row>
    <row r="410" spans="1:20" ht="15">
      <c r="A410" s="2">
        <v>2762</v>
      </c>
      <c r="B410" s="3">
        <v>46103</v>
      </c>
      <c r="C410" s="10">
        <f>YEAR(SalesDataTable[[#This Row],[Order Date]])</f>
        <v>2026</v>
      </c>
      <c r="D410" s="10" t="str">
        <f>"Q"&amp;ROUNDUP(MONTH(SalesDataTable[[#This Row],[Order Date]])/3,0)</f>
        <v>Q1</v>
      </c>
      <c r="E410" s="10">
        <f>MONTH(SalesDataTable[[#This Row],[Order Date]])</f>
        <v>3</v>
      </c>
      <c r="F410" s="10" t="str">
        <f>TEXT(SalesDataTable[[#This Row],[Order Date]],"mmm")</f>
        <v>Mar</v>
      </c>
      <c r="G410" s="4" t="s">
        <v>20</v>
      </c>
      <c r="H410" s="4" t="s">
        <v>33</v>
      </c>
      <c r="I410" s="4" t="s">
        <v>19</v>
      </c>
      <c r="J410" s="4" t="s">
        <v>3</v>
      </c>
      <c r="K410" s="4" t="s">
        <v>23</v>
      </c>
      <c r="L410" s="4" t="s">
        <v>29</v>
      </c>
      <c r="M410" s="8">
        <v>1</v>
      </c>
      <c r="N410" s="5">
        <v>196.48</v>
      </c>
      <c r="O410" s="6">
        <v>0</v>
      </c>
      <c r="P410" s="5">
        <v>101.29</v>
      </c>
      <c r="Q410" s="5">
        <f t="shared" si="18"/>
        <v>196.48</v>
      </c>
      <c r="R410" s="5">
        <f t="shared" si="19"/>
        <v>101.29</v>
      </c>
      <c r="S410" s="5">
        <f t="shared" si="20"/>
        <v>95.189999999999984</v>
      </c>
      <c r="T410" s="7"/>
    </row>
    <row r="411" spans="1:20" ht="15">
      <c r="A411" s="2">
        <v>4090</v>
      </c>
      <c r="B411" s="3">
        <v>46103</v>
      </c>
      <c r="C411" s="10">
        <f>YEAR(SalesDataTable[[#This Row],[Order Date]])</f>
        <v>2026</v>
      </c>
      <c r="D411" s="10" t="str">
        <f>"Q"&amp;ROUNDUP(MONTH(SalesDataTable[[#This Row],[Order Date]])/3,0)</f>
        <v>Q1</v>
      </c>
      <c r="E411" s="10">
        <f>MONTH(SalesDataTable[[#This Row],[Order Date]])</f>
        <v>3</v>
      </c>
      <c r="F411" s="10" t="str">
        <f>TEXT(SalesDataTable[[#This Row],[Order Date]],"mmm")</f>
        <v>Mar</v>
      </c>
      <c r="G411" s="4" t="s">
        <v>6</v>
      </c>
      <c r="H411" s="4" t="s">
        <v>41</v>
      </c>
      <c r="I411" s="4" t="s">
        <v>28</v>
      </c>
      <c r="J411" s="4" t="s">
        <v>16</v>
      </c>
      <c r="K411" s="4" t="s">
        <v>14</v>
      </c>
      <c r="L411" s="4" t="s">
        <v>15</v>
      </c>
      <c r="M411" s="8">
        <v>1</v>
      </c>
      <c r="N411" s="5">
        <v>36.520000000000003</v>
      </c>
      <c r="O411" s="6">
        <v>0</v>
      </c>
      <c r="P411" s="5">
        <v>13.96</v>
      </c>
      <c r="Q411" s="5">
        <f t="shared" si="18"/>
        <v>36.520000000000003</v>
      </c>
      <c r="R411" s="5">
        <f t="shared" si="19"/>
        <v>13.96</v>
      </c>
      <c r="S411" s="5">
        <f t="shared" si="20"/>
        <v>22.560000000000002</v>
      </c>
      <c r="T411" s="7"/>
    </row>
    <row r="412" spans="1:20" ht="15">
      <c r="A412" s="2">
        <v>4491</v>
      </c>
      <c r="B412" s="3">
        <v>46103</v>
      </c>
      <c r="C412" s="10">
        <f>YEAR(SalesDataTable[[#This Row],[Order Date]])</f>
        <v>2026</v>
      </c>
      <c r="D412" s="10" t="str">
        <f>"Q"&amp;ROUNDUP(MONTH(SalesDataTable[[#This Row],[Order Date]])/3,0)</f>
        <v>Q1</v>
      </c>
      <c r="E412" s="10">
        <f>MONTH(SalesDataTable[[#This Row],[Order Date]])</f>
        <v>3</v>
      </c>
      <c r="F412" s="10" t="str">
        <f>TEXT(SalesDataTable[[#This Row],[Order Date]],"mmm")</f>
        <v>Mar</v>
      </c>
      <c r="G412" s="4" t="s">
        <v>6</v>
      </c>
      <c r="H412" s="4" t="s">
        <v>43</v>
      </c>
      <c r="I412" s="4" t="s">
        <v>19</v>
      </c>
      <c r="J412" s="4" t="s">
        <v>16</v>
      </c>
      <c r="K412" s="4" t="s">
        <v>34</v>
      </c>
      <c r="L412" s="4" t="s">
        <v>45</v>
      </c>
      <c r="M412" s="8">
        <v>4</v>
      </c>
      <c r="N412" s="5">
        <v>49.71</v>
      </c>
      <c r="O412" s="6">
        <v>0.1</v>
      </c>
      <c r="P412" s="5">
        <v>22.46</v>
      </c>
      <c r="Q412" s="5">
        <f t="shared" si="18"/>
        <v>178.95600000000002</v>
      </c>
      <c r="R412" s="5">
        <f t="shared" si="19"/>
        <v>89.84</v>
      </c>
      <c r="S412" s="5">
        <f t="shared" si="20"/>
        <v>89.116000000000014</v>
      </c>
      <c r="T412" s="7"/>
    </row>
    <row r="413" spans="1:20" ht="15">
      <c r="A413" s="2">
        <v>4678</v>
      </c>
      <c r="B413" s="3">
        <v>46103</v>
      </c>
      <c r="C413" s="10">
        <f>YEAR(SalesDataTable[[#This Row],[Order Date]])</f>
        <v>2026</v>
      </c>
      <c r="D413" s="10" t="str">
        <f>"Q"&amp;ROUNDUP(MONTH(SalesDataTable[[#This Row],[Order Date]])/3,0)</f>
        <v>Q1</v>
      </c>
      <c r="E413" s="10">
        <f>MONTH(SalesDataTable[[#This Row],[Order Date]])</f>
        <v>3</v>
      </c>
      <c r="F413" s="10" t="str">
        <f>TEXT(SalesDataTable[[#This Row],[Order Date]],"mmm")</f>
        <v>Mar</v>
      </c>
      <c r="G413" s="4" t="s">
        <v>0</v>
      </c>
      <c r="H413" s="4" t="s">
        <v>1</v>
      </c>
      <c r="I413" s="4" t="s">
        <v>2</v>
      </c>
      <c r="J413" s="4" t="s">
        <v>3</v>
      </c>
      <c r="K413" s="4" t="s">
        <v>23</v>
      </c>
      <c r="L413" s="4" t="s">
        <v>40</v>
      </c>
      <c r="M413" s="8">
        <v>1</v>
      </c>
      <c r="N413" s="5">
        <v>81.209999999999994</v>
      </c>
      <c r="O413" s="6">
        <v>0.05</v>
      </c>
      <c r="P413" s="5">
        <v>40.44</v>
      </c>
      <c r="Q413" s="5">
        <f t="shared" si="18"/>
        <v>77.149499999999989</v>
      </c>
      <c r="R413" s="5">
        <f t="shared" si="19"/>
        <v>40.44</v>
      </c>
      <c r="S413" s="5">
        <f t="shared" si="20"/>
        <v>36.709499999999991</v>
      </c>
      <c r="T413" s="7"/>
    </row>
    <row r="414" spans="1:20" ht="15">
      <c r="A414" s="2">
        <v>1189</v>
      </c>
      <c r="B414" s="3">
        <v>46104</v>
      </c>
      <c r="C414" s="10">
        <f>YEAR(SalesDataTable[[#This Row],[Order Date]])</f>
        <v>2026</v>
      </c>
      <c r="D414" s="10" t="str">
        <f>"Q"&amp;ROUNDUP(MONTH(SalesDataTable[[#This Row],[Order Date]])/3,0)</f>
        <v>Q1</v>
      </c>
      <c r="E414" s="10">
        <f>MONTH(SalesDataTable[[#This Row],[Order Date]])</f>
        <v>3</v>
      </c>
      <c r="F414" s="10" t="str">
        <f>TEXT(SalesDataTable[[#This Row],[Order Date]],"mmm")</f>
        <v>Mar</v>
      </c>
      <c r="G414" s="4" t="s">
        <v>20</v>
      </c>
      <c r="H414" s="4" t="s">
        <v>47</v>
      </c>
      <c r="I414" s="4" t="s">
        <v>2</v>
      </c>
      <c r="J414" s="4" t="s">
        <v>13</v>
      </c>
      <c r="K414" s="4" t="s">
        <v>4</v>
      </c>
      <c r="L414" s="4" t="s">
        <v>30</v>
      </c>
      <c r="M414" s="8">
        <v>2</v>
      </c>
      <c r="N414" s="5">
        <v>103.22</v>
      </c>
      <c r="O414" s="6">
        <v>0</v>
      </c>
      <c r="P414" s="5">
        <v>51.33</v>
      </c>
      <c r="Q414" s="5">
        <f t="shared" si="18"/>
        <v>206.44</v>
      </c>
      <c r="R414" s="5">
        <f t="shared" si="19"/>
        <v>102.66</v>
      </c>
      <c r="S414" s="5">
        <f t="shared" si="20"/>
        <v>103.78</v>
      </c>
      <c r="T414" s="7"/>
    </row>
    <row r="415" spans="1:20" ht="15">
      <c r="A415" s="2">
        <v>1590</v>
      </c>
      <c r="B415" s="3">
        <v>46104</v>
      </c>
      <c r="C415" s="10">
        <f>YEAR(SalesDataTable[[#This Row],[Order Date]])</f>
        <v>2026</v>
      </c>
      <c r="D415" s="10" t="str">
        <f>"Q"&amp;ROUNDUP(MONTH(SalesDataTable[[#This Row],[Order Date]])/3,0)</f>
        <v>Q1</v>
      </c>
      <c r="E415" s="10">
        <f>MONTH(SalesDataTable[[#This Row],[Order Date]])</f>
        <v>3</v>
      </c>
      <c r="F415" s="10" t="str">
        <f>TEXT(SalesDataTable[[#This Row],[Order Date]],"mmm")</f>
        <v>Mar</v>
      </c>
      <c r="G415" s="4" t="s">
        <v>0</v>
      </c>
      <c r="H415" s="4" t="s">
        <v>50</v>
      </c>
      <c r="I415" s="4" t="s">
        <v>28</v>
      </c>
      <c r="J415" s="4" t="s">
        <v>13</v>
      </c>
      <c r="K415" s="4" t="s">
        <v>9</v>
      </c>
      <c r="L415" s="4" t="s">
        <v>37</v>
      </c>
      <c r="M415" s="8">
        <v>1</v>
      </c>
      <c r="N415" s="5">
        <v>153.47</v>
      </c>
      <c r="O415" s="6">
        <v>0</v>
      </c>
      <c r="P415" s="5">
        <v>78.19</v>
      </c>
      <c r="Q415" s="5">
        <f t="shared" si="18"/>
        <v>153.47</v>
      </c>
      <c r="R415" s="5">
        <f t="shared" si="19"/>
        <v>78.19</v>
      </c>
      <c r="S415" s="5">
        <f t="shared" si="20"/>
        <v>75.28</v>
      </c>
      <c r="T415" s="7"/>
    </row>
    <row r="416" spans="1:20" ht="15">
      <c r="A416" s="2">
        <v>2309</v>
      </c>
      <c r="B416" s="3">
        <v>46104</v>
      </c>
      <c r="C416" s="10">
        <f>YEAR(SalesDataTable[[#This Row],[Order Date]])</f>
        <v>2026</v>
      </c>
      <c r="D416" s="10" t="str">
        <f>"Q"&amp;ROUNDUP(MONTH(SalesDataTable[[#This Row],[Order Date]])/3,0)</f>
        <v>Q1</v>
      </c>
      <c r="E416" s="10">
        <f>MONTH(SalesDataTable[[#This Row],[Order Date]])</f>
        <v>3</v>
      </c>
      <c r="F416" s="10" t="str">
        <f>TEXT(SalesDataTable[[#This Row],[Order Date]],"mmm")</f>
        <v>Mar</v>
      </c>
      <c r="G416" s="4" t="s">
        <v>20</v>
      </c>
      <c r="H416" s="4" t="s">
        <v>31</v>
      </c>
      <c r="I416" s="4" t="s">
        <v>2</v>
      </c>
      <c r="J416" s="4" t="s">
        <v>3</v>
      </c>
      <c r="K416" s="4" t="s">
        <v>23</v>
      </c>
      <c r="L416" s="4" t="s">
        <v>29</v>
      </c>
      <c r="M416" s="8">
        <v>6</v>
      </c>
      <c r="N416" s="5">
        <v>199.75</v>
      </c>
      <c r="O416" s="6">
        <v>0</v>
      </c>
      <c r="P416" s="5">
        <v>105.84</v>
      </c>
      <c r="Q416" s="5">
        <f t="shared" si="18"/>
        <v>1198.5</v>
      </c>
      <c r="R416" s="5">
        <f t="shared" si="19"/>
        <v>635.04</v>
      </c>
      <c r="S416" s="5">
        <f t="shared" si="20"/>
        <v>563.46</v>
      </c>
      <c r="T416" s="7"/>
    </row>
    <row r="417" spans="1:20" ht="15">
      <c r="A417" s="2">
        <v>3628</v>
      </c>
      <c r="B417" s="3">
        <v>46104</v>
      </c>
      <c r="C417" s="10">
        <f>YEAR(SalesDataTable[[#This Row],[Order Date]])</f>
        <v>2026</v>
      </c>
      <c r="D417" s="10" t="str">
        <f>"Q"&amp;ROUNDUP(MONTH(SalesDataTable[[#This Row],[Order Date]])/3,0)</f>
        <v>Q1</v>
      </c>
      <c r="E417" s="10">
        <f>MONTH(SalesDataTable[[#This Row],[Order Date]])</f>
        <v>3</v>
      </c>
      <c r="F417" s="10" t="str">
        <f>TEXT(SalesDataTable[[#This Row],[Order Date]],"mmm")</f>
        <v>Mar</v>
      </c>
      <c r="G417" s="4" t="s">
        <v>6</v>
      </c>
      <c r="H417" s="4" t="s">
        <v>43</v>
      </c>
      <c r="I417" s="4" t="s">
        <v>28</v>
      </c>
      <c r="J417" s="4" t="s">
        <v>13</v>
      </c>
      <c r="K417" s="4" t="s">
        <v>14</v>
      </c>
      <c r="L417" s="4" t="s">
        <v>32</v>
      </c>
      <c r="M417" s="8">
        <v>1</v>
      </c>
      <c r="N417" s="5">
        <v>45.84</v>
      </c>
      <c r="O417" s="6">
        <v>0</v>
      </c>
      <c r="P417" s="5">
        <v>18.079999999999998</v>
      </c>
      <c r="Q417" s="5">
        <f t="shared" si="18"/>
        <v>45.84</v>
      </c>
      <c r="R417" s="5">
        <f t="shared" si="19"/>
        <v>18.079999999999998</v>
      </c>
      <c r="S417" s="5">
        <f t="shared" si="20"/>
        <v>27.760000000000005</v>
      </c>
      <c r="T417" s="7"/>
    </row>
    <row r="418" spans="1:20" ht="15">
      <c r="A418" s="2">
        <v>3718</v>
      </c>
      <c r="B418" s="3">
        <v>46104</v>
      </c>
      <c r="C418" s="10">
        <f>YEAR(SalesDataTable[[#This Row],[Order Date]])</f>
        <v>2026</v>
      </c>
      <c r="D418" s="10" t="str">
        <f>"Q"&amp;ROUNDUP(MONTH(SalesDataTable[[#This Row],[Order Date]])/3,0)</f>
        <v>Q1</v>
      </c>
      <c r="E418" s="10">
        <f>MONTH(SalesDataTable[[#This Row],[Order Date]])</f>
        <v>3</v>
      </c>
      <c r="F418" s="10" t="str">
        <f>TEXT(SalesDataTable[[#This Row],[Order Date]],"mmm")</f>
        <v>Mar</v>
      </c>
      <c r="G418" s="4" t="s">
        <v>6</v>
      </c>
      <c r="H418" s="4" t="s">
        <v>43</v>
      </c>
      <c r="I418" s="4" t="s">
        <v>28</v>
      </c>
      <c r="J418" s="4" t="s">
        <v>13</v>
      </c>
      <c r="K418" s="4" t="s">
        <v>23</v>
      </c>
      <c r="L418" s="4" t="s">
        <v>51</v>
      </c>
      <c r="M418" s="8">
        <v>2</v>
      </c>
      <c r="N418" s="5">
        <v>122.07</v>
      </c>
      <c r="O418" s="6">
        <v>0.05</v>
      </c>
      <c r="P418" s="5">
        <v>59.16</v>
      </c>
      <c r="Q418" s="5">
        <f t="shared" si="18"/>
        <v>231.93299999999996</v>
      </c>
      <c r="R418" s="5">
        <f t="shared" si="19"/>
        <v>118.32</v>
      </c>
      <c r="S418" s="5">
        <f t="shared" si="20"/>
        <v>113.61299999999997</v>
      </c>
      <c r="T418" s="7"/>
    </row>
    <row r="419" spans="1:20" ht="15">
      <c r="A419" s="2">
        <v>4198</v>
      </c>
      <c r="B419" s="3">
        <v>46104</v>
      </c>
      <c r="C419" s="10">
        <f>YEAR(SalesDataTable[[#This Row],[Order Date]])</f>
        <v>2026</v>
      </c>
      <c r="D419" s="10" t="str">
        <f>"Q"&amp;ROUNDUP(MONTH(SalesDataTable[[#This Row],[Order Date]])/3,0)</f>
        <v>Q1</v>
      </c>
      <c r="E419" s="10">
        <f>MONTH(SalesDataTable[[#This Row],[Order Date]])</f>
        <v>3</v>
      </c>
      <c r="F419" s="10" t="str">
        <f>TEXT(SalesDataTable[[#This Row],[Order Date]],"mmm")</f>
        <v>Mar</v>
      </c>
      <c r="G419" s="4" t="s">
        <v>6</v>
      </c>
      <c r="H419" s="4" t="s">
        <v>49</v>
      </c>
      <c r="I419" s="4" t="s">
        <v>28</v>
      </c>
      <c r="J419" s="4" t="s">
        <v>13</v>
      </c>
      <c r="K419" s="4" t="s">
        <v>34</v>
      </c>
      <c r="L419" s="4" t="s">
        <v>38</v>
      </c>
      <c r="M419" s="8">
        <v>3</v>
      </c>
      <c r="N419" s="5">
        <v>122.4</v>
      </c>
      <c r="O419" s="6">
        <v>0.15</v>
      </c>
      <c r="P419" s="5">
        <v>71.150000000000006</v>
      </c>
      <c r="Q419" s="5">
        <f t="shared" si="18"/>
        <v>312.12</v>
      </c>
      <c r="R419" s="5">
        <f t="shared" si="19"/>
        <v>213.45000000000002</v>
      </c>
      <c r="S419" s="5">
        <f t="shared" si="20"/>
        <v>98.669999999999987</v>
      </c>
      <c r="T419" s="7"/>
    </row>
    <row r="420" spans="1:20" ht="15">
      <c r="A420" s="2">
        <v>4784</v>
      </c>
      <c r="B420" s="3">
        <v>46104</v>
      </c>
      <c r="C420" s="10">
        <f>YEAR(SalesDataTable[[#This Row],[Order Date]])</f>
        <v>2026</v>
      </c>
      <c r="D420" s="10" t="str">
        <f>"Q"&amp;ROUNDUP(MONTH(SalesDataTable[[#This Row],[Order Date]])/3,0)</f>
        <v>Q1</v>
      </c>
      <c r="E420" s="10">
        <f>MONTH(SalesDataTable[[#This Row],[Order Date]])</f>
        <v>3</v>
      </c>
      <c r="F420" s="10" t="str">
        <f>TEXT(SalesDataTable[[#This Row],[Order Date]],"mmm")</f>
        <v>Mar</v>
      </c>
      <c r="G420" s="4" t="s">
        <v>0</v>
      </c>
      <c r="H420" s="4" t="s">
        <v>50</v>
      </c>
      <c r="I420" s="4" t="s">
        <v>2</v>
      </c>
      <c r="J420" s="4" t="s">
        <v>13</v>
      </c>
      <c r="K420" s="4" t="s">
        <v>4</v>
      </c>
      <c r="L420" s="4" t="s">
        <v>30</v>
      </c>
      <c r="M420" s="8">
        <v>1</v>
      </c>
      <c r="N420" s="5">
        <v>101.43</v>
      </c>
      <c r="O420" s="6">
        <v>0</v>
      </c>
      <c r="P420" s="5">
        <v>51.78</v>
      </c>
      <c r="Q420" s="5">
        <f t="shared" si="18"/>
        <v>101.43</v>
      </c>
      <c r="R420" s="5">
        <f t="shared" si="19"/>
        <v>51.78</v>
      </c>
      <c r="S420" s="5">
        <f t="shared" si="20"/>
        <v>49.650000000000006</v>
      </c>
      <c r="T420" s="7"/>
    </row>
    <row r="421" spans="1:20" ht="15">
      <c r="A421" s="2">
        <v>86</v>
      </c>
      <c r="B421" s="3">
        <v>46105</v>
      </c>
      <c r="C421" s="10">
        <f>YEAR(SalesDataTable[[#This Row],[Order Date]])</f>
        <v>2026</v>
      </c>
      <c r="D421" s="10" t="str">
        <f>"Q"&amp;ROUNDUP(MONTH(SalesDataTable[[#This Row],[Order Date]])/3,0)</f>
        <v>Q1</v>
      </c>
      <c r="E421" s="10">
        <f>MONTH(SalesDataTable[[#This Row],[Order Date]])</f>
        <v>3</v>
      </c>
      <c r="F421" s="10" t="str">
        <f>TEXT(SalesDataTable[[#This Row],[Order Date]],"mmm")</f>
        <v>Mar</v>
      </c>
      <c r="G421" s="4" t="s">
        <v>6</v>
      </c>
      <c r="H421" s="4" t="s">
        <v>43</v>
      </c>
      <c r="I421" s="4" t="s">
        <v>8</v>
      </c>
      <c r="J421" s="4" t="s">
        <v>16</v>
      </c>
      <c r="K421" s="4" t="s">
        <v>4</v>
      </c>
      <c r="L421" s="4" t="s">
        <v>30</v>
      </c>
      <c r="M421" s="8">
        <v>8</v>
      </c>
      <c r="N421" s="5">
        <v>104.7</v>
      </c>
      <c r="O421" s="6">
        <v>0.05</v>
      </c>
      <c r="P421" s="5">
        <v>49.91</v>
      </c>
      <c r="Q421" s="5">
        <f t="shared" si="18"/>
        <v>795.72</v>
      </c>
      <c r="R421" s="5">
        <f t="shared" si="19"/>
        <v>399.28</v>
      </c>
      <c r="S421" s="5">
        <f t="shared" si="20"/>
        <v>396.44000000000005</v>
      </c>
      <c r="T421" s="7"/>
    </row>
    <row r="422" spans="1:20" ht="15">
      <c r="A422" s="2">
        <v>1813</v>
      </c>
      <c r="B422" s="3">
        <v>46105</v>
      </c>
      <c r="C422" s="10">
        <f>YEAR(SalesDataTable[[#This Row],[Order Date]])</f>
        <v>2026</v>
      </c>
      <c r="D422" s="10" t="str">
        <f>"Q"&amp;ROUNDUP(MONTH(SalesDataTable[[#This Row],[Order Date]])/3,0)</f>
        <v>Q1</v>
      </c>
      <c r="E422" s="10">
        <f>MONTH(SalesDataTable[[#This Row],[Order Date]])</f>
        <v>3</v>
      </c>
      <c r="F422" s="10" t="str">
        <f>TEXT(SalesDataTable[[#This Row],[Order Date]],"mmm")</f>
        <v>Mar</v>
      </c>
      <c r="G422" s="4" t="s">
        <v>0</v>
      </c>
      <c r="H422" s="4" t="s">
        <v>1</v>
      </c>
      <c r="I422" s="4" t="s">
        <v>19</v>
      </c>
      <c r="J422" s="4" t="s">
        <v>3</v>
      </c>
      <c r="K422" s="4" t="s">
        <v>9</v>
      </c>
      <c r="L422" s="4" t="s">
        <v>17</v>
      </c>
      <c r="M422" s="8">
        <v>4</v>
      </c>
      <c r="N422" s="5">
        <v>146.34</v>
      </c>
      <c r="O422" s="6">
        <v>0</v>
      </c>
      <c r="P422" s="5">
        <v>79.37</v>
      </c>
      <c r="Q422" s="5">
        <f t="shared" si="18"/>
        <v>585.36</v>
      </c>
      <c r="R422" s="5">
        <f t="shared" si="19"/>
        <v>317.48</v>
      </c>
      <c r="S422" s="5">
        <f t="shared" si="20"/>
        <v>267.88</v>
      </c>
      <c r="T422" s="7"/>
    </row>
    <row r="423" spans="1:20" ht="15">
      <c r="A423" s="2">
        <v>2212</v>
      </c>
      <c r="B423" s="3">
        <v>46105</v>
      </c>
      <c r="C423" s="10">
        <f>YEAR(SalesDataTable[[#This Row],[Order Date]])</f>
        <v>2026</v>
      </c>
      <c r="D423" s="10" t="str">
        <f>"Q"&amp;ROUNDUP(MONTH(SalesDataTable[[#This Row],[Order Date]])/3,0)</f>
        <v>Q1</v>
      </c>
      <c r="E423" s="10">
        <f>MONTH(SalesDataTable[[#This Row],[Order Date]])</f>
        <v>3</v>
      </c>
      <c r="F423" s="10" t="str">
        <f>TEXT(SalesDataTable[[#This Row],[Order Date]],"mmm")</f>
        <v>Mar</v>
      </c>
      <c r="G423" s="4" t="s">
        <v>6</v>
      </c>
      <c r="H423" s="4" t="s">
        <v>27</v>
      </c>
      <c r="I423" s="4" t="s">
        <v>2</v>
      </c>
      <c r="J423" s="4" t="s">
        <v>3</v>
      </c>
      <c r="K423" s="4" t="s">
        <v>34</v>
      </c>
      <c r="L423" s="4" t="s">
        <v>38</v>
      </c>
      <c r="M423" s="8">
        <v>2</v>
      </c>
      <c r="N423" s="5">
        <v>122.92</v>
      </c>
      <c r="O423" s="6">
        <v>0.05</v>
      </c>
      <c r="P423" s="5">
        <v>70.31</v>
      </c>
      <c r="Q423" s="5">
        <f t="shared" si="18"/>
        <v>233.548</v>
      </c>
      <c r="R423" s="5">
        <f t="shared" si="19"/>
        <v>140.62</v>
      </c>
      <c r="S423" s="5">
        <f t="shared" si="20"/>
        <v>92.927999999999997</v>
      </c>
      <c r="T423" s="7"/>
    </row>
    <row r="424" spans="1:20" ht="15">
      <c r="A424" s="2">
        <v>4466</v>
      </c>
      <c r="B424" s="3">
        <v>46105</v>
      </c>
      <c r="C424" s="10">
        <f>YEAR(SalesDataTable[[#This Row],[Order Date]])</f>
        <v>2026</v>
      </c>
      <c r="D424" s="10" t="str">
        <f>"Q"&amp;ROUNDUP(MONTH(SalesDataTable[[#This Row],[Order Date]])/3,0)</f>
        <v>Q1</v>
      </c>
      <c r="E424" s="10">
        <f>MONTH(SalesDataTable[[#This Row],[Order Date]])</f>
        <v>3</v>
      </c>
      <c r="F424" s="10" t="str">
        <f>TEXT(SalesDataTable[[#This Row],[Order Date]],"mmm")</f>
        <v>Mar</v>
      </c>
      <c r="G424" s="4" t="s">
        <v>11</v>
      </c>
      <c r="H424" s="4" t="s">
        <v>12</v>
      </c>
      <c r="I424" s="4" t="s">
        <v>2</v>
      </c>
      <c r="J424" s="4" t="s">
        <v>13</v>
      </c>
      <c r="K424" s="4" t="s">
        <v>9</v>
      </c>
      <c r="L424" s="4" t="s">
        <v>10</v>
      </c>
      <c r="M424" s="8">
        <v>1</v>
      </c>
      <c r="N424" s="5">
        <v>91.35</v>
      </c>
      <c r="O424" s="6">
        <v>0.05</v>
      </c>
      <c r="P424" s="5">
        <v>45.24</v>
      </c>
      <c r="Q424" s="5">
        <f t="shared" si="18"/>
        <v>86.782499999999985</v>
      </c>
      <c r="R424" s="5">
        <f t="shared" si="19"/>
        <v>45.24</v>
      </c>
      <c r="S424" s="5">
        <f t="shared" si="20"/>
        <v>41.542499999999983</v>
      </c>
      <c r="T424" s="7"/>
    </row>
    <row r="425" spans="1:20" ht="15">
      <c r="A425" s="2">
        <v>4483</v>
      </c>
      <c r="B425" s="3">
        <v>46105</v>
      </c>
      <c r="C425" s="10">
        <f>YEAR(SalesDataTable[[#This Row],[Order Date]])</f>
        <v>2026</v>
      </c>
      <c r="D425" s="10" t="str">
        <f>"Q"&amp;ROUNDUP(MONTH(SalesDataTable[[#This Row],[Order Date]])/3,0)</f>
        <v>Q1</v>
      </c>
      <c r="E425" s="10">
        <f>MONTH(SalesDataTable[[#This Row],[Order Date]])</f>
        <v>3</v>
      </c>
      <c r="F425" s="10" t="str">
        <f>TEXT(SalesDataTable[[#This Row],[Order Date]],"mmm")</f>
        <v>Mar</v>
      </c>
      <c r="G425" s="4" t="s">
        <v>6</v>
      </c>
      <c r="H425" s="4" t="s">
        <v>43</v>
      </c>
      <c r="I425" s="4" t="s">
        <v>2</v>
      </c>
      <c r="J425" s="4" t="s">
        <v>13</v>
      </c>
      <c r="K425" s="4" t="s">
        <v>4</v>
      </c>
      <c r="L425" s="4" t="s">
        <v>22</v>
      </c>
      <c r="M425" s="8">
        <v>3</v>
      </c>
      <c r="N425" s="5">
        <v>51.01</v>
      </c>
      <c r="O425" s="6">
        <v>0.15</v>
      </c>
      <c r="P425" s="5">
        <v>22.84</v>
      </c>
      <c r="Q425" s="5">
        <f t="shared" si="18"/>
        <v>130.07550000000001</v>
      </c>
      <c r="R425" s="5">
        <f t="shared" si="19"/>
        <v>68.52</v>
      </c>
      <c r="S425" s="5">
        <f t="shared" si="20"/>
        <v>61.555500000000009</v>
      </c>
      <c r="T425" s="7"/>
    </row>
    <row r="426" spans="1:20" ht="15">
      <c r="A426" s="2">
        <v>273</v>
      </c>
      <c r="B426" s="3">
        <v>46106</v>
      </c>
      <c r="C426" s="10">
        <f>YEAR(SalesDataTable[[#This Row],[Order Date]])</f>
        <v>2026</v>
      </c>
      <c r="D426" s="10" t="str">
        <f>"Q"&amp;ROUNDUP(MONTH(SalesDataTable[[#This Row],[Order Date]])/3,0)</f>
        <v>Q1</v>
      </c>
      <c r="E426" s="10">
        <f>MONTH(SalesDataTable[[#This Row],[Order Date]])</f>
        <v>3</v>
      </c>
      <c r="F426" s="10" t="str">
        <f>TEXT(SalesDataTable[[#This Row],[Order Date]],"mmm")</f>
        <v>Mar</v>
      </c>
      <c r="G426" s="4" t="s">
        <v>20</v>
      </c>
      <c r="H426" s="4" t="s">
        <v>33</v>
      </c>
      <c r="I426" s="4" t="s">
        <v>2</v>
      </c>
      <c r="J426" s="4" t="s">
        <v>13</v>
      </c>
      <c r="K426" s="4" t="s">
        <v>34</v>
      </c>
      <c r="L426" s="4" t="s">
        <v>38</v>
      </c>
      <c r="M426" s="8">
        <v>2</v>
      </c>
      <c r="N426" s="5">
        <v>125.04</v>
      </c>
      <c r="O426" s="6">
        <v>0.05</v>
      </c>
      <c r="P426" s="5">
        <v>67.680000000000007</v>
      </c>
      <c r="Q426" s="5">
        <f t="shared" si="18"/>
        <v>237.57599999999999</v>
      </c>
      <c r="R426" s="5">
        <f t="shared" si="19"/>
        <v>135.36000000000001</v>
      </c>
      <c r="S426" s="5">
        <f t="shared" si="20"/>
        <v>102.21599999999998</v>
      </c>
      <c r="T426" s="7"/>
    </row>
    <row r="427" spans="1:20" ht="15">
      <c r="A427" s="2">
        <v>578</v>
      </c>
      <c r="B427" s="3">
        <v>46106</v>
      </c>
      <c r="C427" s="10">
        <f>YEAR(SalesDataTable[[#This Row],[Order Date]])</f>
        <v>2026</v>
      </c>
      <c r="D427" s="10" t="str">
        <f>"Q"&amp;ROUNDUP(MONTH(SalesDataTable[[#This Row],[Order Date]])/3,0)</f>
        <v>Q1</v>
      </c>
      <c r="E427" s="10">
        <f>MONTH(SalesDataTable[[#This Row],[Order Date]])</f>
        <v>3</v>
      </c>
      <c r="F427" s="10" t="str">
        <f>TEXT(SalesDataTable[[#This Row],[Order Date]],"mmm")</f>
        <v>Mar</v>
      </c>
      <c r="G427" s="4" t="s">
        <v>11</v>
      </c>
      <c r="H427" s="4" t="s">
        <v>25</v>
      </c>
      <c r="I427" s="4" t="s">
        <v>28</v>
      </c>
      <c r="J427" s="4" t="s">
        <v>3</v>
      </c>
      <c r="K427" s="4" t="s">
        <v>4</v>
      </c>
      <c r="L427" s="4" t="s">
        <v>22</v>
      </c>
      <c r="M427" s="8">
        <v>2</v>
      </c>
      <c r="N427" s="5">
        <v>50.22</v>
      </c>
      <c r="O427" s="6">
        <v>0.05</v>
      </c>
      <c r="P427" s="5">
        <v>23.16</v>
      </c>
      <c r="Q427" s="5">
        <f t="shared" si="18"/>
        <v>95.417999999999992</v>
      </c>
      <c r="R427" s="5">
        <f t="shared" si="19"/>
        <v>46.32</v>
      </c>
      <c r="S427" s="5">
        <f t="shared" si="20"/>
        <v>49.097999999999992</v>
      </c>
      <c r="T427" s="7"/>
    </row>
    <row r="428" spans="1:20" ht="15">
      <c r="A428" s="2">
        <v>1290</v>
      </c>
      <c r="B428" s="3">
        <v>46106</v>
      </c>
      <c r="C428" s="10">
        <f>YEAR(SalesDataTable[[#This Row],[Order Date]])</f>
        <v>2026</v>
      </c>
      <c r="D428" s="10" t="str">
        <f>"Q"&amp;ROUNDUP(MONTH(SalesDataTable[[#This Row],[Order Date]])/3,0)</f>
        <v>Q1</v>
      </c>
      <c r="E428" s="10">
        <f>MONTH(SalesDataTable[[#This Row],[Order Date]])</f>
        <v>3</v>
      </c>
      <c r="F428" s="10" t="str">
        <f>TEXT(SalesDataTable[[#This Row],[Order Date]],"mmm")</f>
        <v>Mar</v>
      </c>
      <c r="G428" s="4" t="s">
        <v>6</v>
      </c>
      <c r="H428" s="4" t="s">
        <v>7</v>
      </c>
      <c r="I428" s="4" t="s">
        <v>2</v>
      </c>
      <c r="J428" s="4" t="s">
        <v>16</v>
      </c>
      <c r="K428" s="4" t="s">
        <v>34</v>
      </c>
      <c r="L428" s="4" t="s">
        <v>42</v>
      </c>
      <c r="M428" s="8">
        <v>5</v>
      </c>
      <c r="N428" s="5">
        <v>36.369999999999997</v>
      </c>
      <c r="O428" s="6">
        <v>0.05</v>
      </c>
      <c r="P428" s="5">
        <v>13.81</v>
      </c>
      <c r="Q428" s="5">
        <f t="shared" si="18"/>
        <v>172.75749999999999</v>
      </c>
      <c r="R428" s="5">
        <f t="shared" si="19"/>
        <v>69.05</v>
      </c>
      <c r="S428" s="5">
        <f t="shared" si="20"/>
        <v>103.7075</v>
      </c>
      <c r="T428" s="7"/>
    </row>
    <row r="429" spans="1:20" ht="15">
      <c r="A429" s="2">
        <v>1501</v>
      </c>
      <c r="B429" s="3">
        <v>46106</v>
      </c>
      <c r="C429" s="10">
        <f>YEAR(SalesDataTable[[#This Row],[Order Date]])</f>
        <v>2026</v>
      </c>
      <c r="D429" s="10" t="str">
        <f>"Q"&amp;ROUNDUP(MONTH(SalesDataTable[[#This Row],[Order Date]])/3,0)</f>
        <v>Q1</v>
      </c>
      <c r="E429" s="10">
        <f>MONTH(SalesDataTable[[#This Row],[Order Date]])</f>
        <v>3</v>
      </c>
      <c r="F429" s="10" t="str">
        <f>TEXT(SalesDataTable[[#This Row],[Order Date]],"mmm")</f>
        <v>Mar</v>
      </c>
      <c r="G429" s="4" t="s">
        <v>20</v>
      </c>
      <c r="H429" s="4" t="s">
        <v>31</v>
      </c>
      <c r="I429" s="4" t="s">
        <v>8</v>
      </c>
      <c r="J429" s="4" t="s">
        <v>13</v>
      </c>
      <c r="K429" s="4" t="s">
        <v>14</v>
      </c>
      <c r="L429" s="4" t="s">
        <v>15</v>
      </c>
      <c r="M429" s="8">
        <v>3</v>
      </c>
      <c r="N429" s="5">
        <v>36.43</v>
      </c>
      <c r="O429" s="6">
        <v>0.1</v>
      </c>
      <c r="P429" s="5">
        <v>13.23</v>
      </c>
      <c r="Q429" s="5">
        <f t="shared" si="18"/>
        <v>98.36099999999999</v>
      </c>
      <c r="R429" s="5">
        <f t="shared" si="19"/>
        <v>39.69</v>
      </c>
      <c r="S429" s="5">
        <f t="shared" si="20"/>
        <v>58.670999999999992</v>
      </c>
      <c r="T429" s="7"/>
    </row>
    <row r="430" spans="1:20" ht="15">
      <c r="A430" s="2">
        <v>1540</v>
      </c>
      <c r="B430" s="3">
        <v>46106</v>
      </c>
      <c r="C430" s="10">
        <f>YEAR(SalesDataTable[[#This Row],[Order Date]])</f>
        <v>2026</v>
      </c>
      <c r="D430" s="10" t="str">
        <f>"Q"&amp;ROUNDUP(MONTH(SalesDataTable[[#This Row],[Order Date]])/3,0)</f>
        <v>Q1</v>
      </c>
      <c r="E430" s="10">
        <f>MONTH(SalesDataTable[[#This Row],[Order Date]])</f>
        <v>3</v>
      </c>
      <c r="F430" s="10" t="str">
        <f>TEXT(SalesDataTable[[#This Row],[Order Date]],"mmm")</f>
        <v>Mar</v>
      </c>
      <c r="G430" s="4" t="s">
        <v>6</v>
      </c>
      <c r="H430" s="4" t="s">
        <v>43</v>
      </c>
      <c r="I430" s="4" t="s">
        <v>8</v>
      </c>
      <c r="J430" s="4" t="s">
        <v>16</v>
      </c>
      <c r="K430" s="4" t="s">
        <v>4</v>
      </c>
      <c r="L430" s="4" t="s">
        <v>22</v>
      </c>
      <c r="M430" s="8">
        <v>10</v>
      </c>
      <c r="N430" s="5">
        <v>49.7</v>
      </c>
      <c r="O430" s="6">
        <v>0.1</v>
      </c>
      <c r="P430" s="5">
        <v>21.96</v>
      </c>
      <c r="Q430" s="5">
        <f t="shared" si="18"/>
        <v>447.3</v>
      </c>
      <c r="R430" s="5">
        <f t="shared" si="19"/>
        <v>219.60000000000002</v>
      </c>
      <c r="S430" s="5">
        <f t="shared" si="20"/>
        <v>227.7</v>
      </c>
      <c r="T430" s="7"/>
    </row>
    <row r="431" spans="1:20" ht="15">
      <c r="A431" s="2">
        <v>2541</v>
      </c>
      <c r="B431" s="3">
        <v>46106</v>
      </c>
      <c r="C431" s="10">
        <f>YEAR(SalesDataTable[[#This Row],[Order Date]])</f>
        <v>2026</v>
      </c>
      <c r="D431" s="10" t="str">
        <f>"Q"&amp;ROUNDUP(MONTH(SalesDataTable[[#This Row],[Order Date]])/3,0)</f>
        <v>Q1</v>
      </c>
      <c r="E431" s="10">
        <f>MONTH(SalesDataTable[[#This Row],[Order Date]])</f>
        <v>3</v>
      </c>
      <c r="F431" s="10" t="str">
        <f>TEXT(SalesDataTable[[#This Row],[Order Date]],"mmm")</f>
        <v>Mar</v>
      </c>
      <c r="G431" s="4" t="s">
        <v>6</v>
      </c>
      <c r="H431" s="4" t="s">
        <v>43</v>
      </c>
      <c r="I431" s="4" t="s">
        <v>2</v>
      </c>
      <c r="J431" s="4" t="s">
        <v>3</v>
      </c>
      <c r="K431" s="4" t="s">
        <v>14</v>
      </c>
      <c r="L431" s="4" t="s">
        <v>32</v>
      </c>
      <c r="M431" s="8">
        <v>2</v>
      </c>
      <c r="N431" s="5">
        <v>46.61</v>
      </c>
      <c r="O431" s="6">
        <v>0</v>
      </c>
      <c r="P431" s="5">
        <v>17.97</v>
      </c>
      <c r="Q431" s="5">
        <f t="shared" si="18"/>
        <v>93.22</v>
      </c>
      <c r="R431" s="5">
        <f t="shared" si="19"/>
        <v>35.94</v>
      </c>
      <c r="S431" s="5">
        <f t="shared" si="20"/>
        <v>57.28</v>
      </c>
      <c r="T431" s="7"/>
    </row>
    <row r="432" spans="1:20" ht="15">
      <c r="A432" s="2">
        <v>4264</v>
      </c>
      <c r="B432" s="3">
        <v>46106</v>
      </c>
      <c r="C432" s="10">
        <f>YEAR(SalesDataTable[[#This Row],[Order Date]])</f>
        <v>2026</v>
      </c>
      <c r="D432" s="10" t="str">
        <f>"Q"&amp;ROUNDUP(MONTH(SalesDataTable[[#This Row],[Order Date]])/3,0)</f>
        <v>Q1</v>
      </c>
      <c r="E432" s="10">
        <f>MONTH(SalesDataTable[[#This Row],[Order Date]])</f>
        <v>3</v>
      </c>
      <c r="F432" s="10" t="str">
        <f>TEXT(SalesDataTable[[#This Row],[Order Date]],"mmm")</f>
        <v>Mar</v>
      </c>
      <c r="G432" s="4" t="s">
        <v>11</v>
      </c>
      <c r="H432" s="4" t="s">
        <v>25</v>
      </c>
      <c r="I432" s="4" t="s">
        <v>2</v>
      </c>
      <c r="J432" s="4" t="s">
        <v>13</v>
      </c>
      <c r="K432" s="4" t="s">
        <v>14</v>
      </c>
      <c r="L432" s="4" t="s">
        <v>32</v>
      </c>
      <c r="M432" s="8">
        <v>1</v>
      </c>
      <c r="N432" s="5">
        <v>47.61</v>
      </c>
      <c r="O432" s="6">
        <v>0</v>
      </c>
      <c r="P432" s="5">
        <v>18.89</v>
      </c>
      <c r="Q432" s="5">
        <f t="shared" si="18"/>
        <v>47.61</v>
      </c>
      <c r="R432" s="5">
        <f t="shared" si="19"/>
        <v>18.89</v>
      </c>
      <c r="S432" s="5">
        <f t="shared" si="20"/>
        <v>28.72</v>
      </c>
      <c r="T432" s="7"/>
    </row>
    <row r="433" spans="1:20" ht="15">
      <c r="A433" s="2">
        <v>4311</v>
      </c>
      <c r="B433" s="3">
        <v>46106</v>
      </c>
      <c r="C433" s="10">
        <f>YEAR(SalesDataTable[[#This Row],[Order Date]])</f>
        <v>2026</v>
      </c>
      <c r="D433" s="10" t="str">
        <f>"Q"&amp;ROUNDUP(MONTH(SalesDataTable[[#This Row],[Order Date]])/3,0)</f>
        <v>Q1</v>
      </c>
      <c r="E433" s="10">
        <f>MONTH(SalesDataTable[[#This Row],[Order Date]])</f>
        <v>3</v>
      </c>
      <c r="F433" s="10" t="str">
        <f>TEXT(SalesDataTable[[#This Row],[Order Date]],"mmm")</f>
        <v>Mar</v>
      </c>
      <c r="G433" s="4" t="s">
        <v>11</v>
      </c>
      <c r="H433" s="4" t="s">
        <v>12</v>
      </c>
      <c r="I433" s="4" t="s">
        <v>2</v>
      </c>
      <c r="J433" s="4" t="s">
        <v>13</v>
      </c>
      <c r="K433" s="4" t="s">
        <v>4</v>
      </c>
      <c r="L433" s="4" t="s">
        <v>26</v>
      </c>
      <c r="M433" s="8">
        <v>2</v>
      </c>
      <c r="N433" s="5">
        <v>40.880000000000003</v>
      </c>
      <c r="O433" s="6">
        <v>0.05</v>
      </c>
      <c r="P433" s="5">
        <v>16.39</v>
      </c>
      <c r="Q433" s="5">
        <f t="shared" si="18"/>
        <v>77.671999999999997</v>
      </c>
      <c r="R433" s="5">
        <f t="shared" si="19"/>
        <v>32.78</v>
      </c>
      <c r="S433" s="5">
        <f t="shared" si="20"/>
        <v>44.891999999999996</v>
      </c>
      <c r="T433" s="7"/>
    </row>
    <row r="434" spans="1:20" ht="15">
      <c r="A434" s="2">
        <v>4796</v>
      </c>
      <c r="B434" s="3">
        <v>46106</v>
      </c>
      <c r="C434" s="10">
        <f>YEAR(SalesDataTable[[#This Row],[Order Date]])</f>
        <v>2026</v>
      </c>
      <c r="D434" s="10" t="str">
        <f>"Q"&amp;ROUNDUP(MONTH(SalesDataTable[[#This Row],[Order Date]])/3,0)</f>
        <v>Q1</v>
      </c>
      <c r="E434" s="10">
        <f>MONTH(SalesDataTable[[#This Row],[Order Date]])</f>
        <v>3</v>
      </c>
      <c r="F434" s="10" t="str">
        <f>TEXT(SalesDataTable[[#This Row],[Order Date]],"mmm")</f>
        <v>Mar</v>
      </c>
      <c r="G434" s="4" t="s">
        <v>6</v>
      </c>
      <c r="H434" s="4" t="s">
        <v>43</v>
      </c>
      <c r="I434" s="4" t="s">
        <v>2</v>
      </c>
      <c r="J434" s="4" t="s">
        <v>13</v>
      </c>
      <c r="K434" s="4" t="s">
        <v>34</v>
      </c>
      <c r="L434" s="4" t="s">
        <v>35</v>
      </c>
      <c r="M434" s="8">
        <v>2</v>
      </c>
      <c r="N434" s="5">
        <v>39.409999999999997</v>
      </c>
      <c r="O434" s="6">
        <v>0.15</v>
      </c>
      <c r="P434" s="5">
        <v>14.91</v>
      </c>
      <c r="Q434" s="5">
        <f t="shared" si="18"/>
        <v>66.996999999999986</v>
      </c>
      <c r="R434" s="5">
        <f t="shared" si="19"/>
        <v>29.82</v>
      </c>
      <c r="S434" s="5">
        <f t="shared" si="20"/>
        <v>37.176999999999985</v>
      </c>
      <c r="T434" s="7"/>
    </row>
    <row r="435" spans="1:20" ht="15">
      <c r="A435" s="2">
        <v>89</v>
      </c>
      <c r="B435" s="3">
        <v>46107</v>
      </c>
      <c r="C435" s="10">
        <f>YEAR(SalesDataTable[[#This Row],[Order Date]])</f>
        <v>2026</v>
      </c>
      <c r="D435" s="10" t="str">
        <f>"Q"&amp;ROUNDUP(MONTH(SalesDataTable[[#This Row],[Order Date]])/3,0)</f>
        <v>Q1</v>
      </c>
      <c r="E435" s="10">
        <f>MONTH(SalesDataTable[[#This Row],[Order Date]])</f>
        <v>3</v>
      </c>
      <c r="F435" s="10" t="str">
        <f>TEXT(SalesDataTable[[#This Row],[Order Date]],"mmm")</f>
        <v>Mar</v>
      </c>
      <c r="G435" s="4" t="s">
        <v>11</v>
      </c>
      <c r="H435" s="4" t="s">
        <v>39</v>
      </c>
      <c r="I435" s="4" t="s">
        <v>2</v>
      </c>
      <c r="J435" s="4" t="s">
        <v>3</v>
      </c>
      <c r="K435" s="4" t="s">
        <v>4</v>
      </c>
      <c r="L435" s="4" t="s">
        <v>26</v>
      </c>
      <c r="M435" s="8">
        <v>1</v>
      </c>
      <c r="N435" s="5">
        <v>40.82</v>
      </c>
      <c r="O435" s="6">
        <v>0.05</v>
      </c>
      <c r="P435" s="5">
        <v>16.940000000000001</v>
      </c>
      <c r="Q435" s="5">
        <f t="shared" si="18"/>
        <v>38.778999999999996</v>
      </c>
      <c r="R435" s="5">
        <f t="shared" si="19"/>
        <v>16.940000000000001</v>
      </c>
      <c r="S435" s="5">
        <f t="shared" si="20"/>
        <v>21.838999999999995</v>
      </c>
      <c r="T435" s="7"/>
    </row>
    <row r="436" spans="1:20" ht="15">
      <c r="A436" s="2">
        <v>487</v>
      </c>
      <c r="B436" s="3">
        <v>46107</v>
      </c>
      <c r="C436" s="10">
        <f>YEAR(SalesDataTable[[#This Row],[Order Date]])</f>
        <v>2026</v>
      </c>
      <c r="D436" s="10" t="str">
        <f>"Q"&amp;ROUNDUP(MONTH(SalesDataTable[[#This Row],[Order Date]])/3,0)</f>
        <v>Q1</v>
      </c>
      <c r="E436" s="10">
        <f>MONTH(SalesDataTable[[#This Row],[Order Date]])</f>
        <v>3</v>
      </c>
      <c r="F436" s="10" t="str">
        <f>TEXT(SalesDataTable[[#This Row],[Order Date]],"mmm")</f>
        <v>Mar</v>
      </c>
      <c r="G436" s="4" t="s">
        <v>20</v>
      </c>
      <c r="H436" s="4" t="s">
        <v>33</v>
      </c>
      <c r="I436" s="4" t="s">
        <v>19</v>
      </c>
      <c r="J436" s="4" t="s">
        <v>16</v>
      </c>
      <c r="K436" s="4" t="s">
        <v>14</v>
      </c>
      <c r="L436" s="4" t="s">
        <v>15</v>
      </c>
      <c r="M436" s="8">
        <v>3</v>
      </c>
      <c r="N436" s="5">
        <v>36.979999999999997</v>
      </c>
      <c r="O436" s="6">
        <v>0.1</v>
      </c>
      <c r="P436" s="5">
        <v>13.65</v>
      </c>
      <c r="Q436" s="5">
        <f t="shared" si="18"/>
        <v>99.846000000000004</v>
      </c>
      <c r="R436" s="5">
        <f t="shared" si="19"/>
        <v>40.950000000000003</v>
      </c>
      <c r="S436" s="5">
        <f t="shared" si="20"/>
        <v>58.896000000000001</v>
      </c>
      <c r="T436" s="7"/>
    </row>
    <row r="437" spans="1:20" ht="15">
      <c r="A437" s="2">
        <v>1476</v>
      </c>
      <c r="B437" s="3">
        <v>46107</v>
      </c>
      <c r="C437" s="10">
        <f>YEAR(SalesDataTable[[#This Row],[Order Date]])</f>
        <v>2026</v>
      </c>
      <c r="D437" s="10" t="str">
        <f>"Q"&amp;ROUNDUP(MONTH(SalesDataTable[[#This Row],[Order Date]])/3,0)</f>
        <v>Q1</v>
      </c>
      <c r="E437" s="10">
        <f>MONTH(SalesDataTable[[#This Row],[Order Date]])</f>
        <v>3</v>
      </c>
      <c r="F437" s="10" t="str">
        <f>TEXT(SalesDataTable[[#This Row],[Order Date]],"mmm")</f>
        <v>Mar</v>
      </c>
      <c r="G437" s="4" t="s">
        <v>6</v>
      </c>
      <c r="H437" s="4" t="s">
        <v>43</v>
      </c>
      <c r="I437" s="4" t="s">
        <v>28</v>
      </c>
      <c r="J437" s="4" t="s">
        <v>13</v>
      </c>
      <c r="K437" s="4" t="s">
        <v>14</v>
      </c>
      <c r="L437" s="4" t="s">
        <v>15</v>
      </c>
      <c r="M437" s="8">
        <v>1</v>
      </c>
      <c r="N437" s="5">
        <v>35.700000000000003</v>
      </c>
      <c r="O437" s="6">
        <v>0.05</v>
      </c>
      <c r="P437" s="5">
        <v>13.91</v>
      </c>
      <c r="Q437" s="5">
        <f t="shared" si="18"/>
        <v>33.914999999999999</v>
      </c>
      <c r="R437" s="5">
        <f t="shared" si="19"/>
        <v>13.91</v>
      </c>
      <c r="S437" s="5">
        <f t="shared" si="20"/>
        <v>20.004999999999999</v>
      </c>
      <c r="T437" s="7"/>
    </row>
    <row r="438" spans="1:20" ht="15">
      <c r="A438" s="2">
        <v>2145</v>
      </c>
      <c r="B438" s="3">
        <v>46107</v>
      </c>
      <c r="C438" s="10">
        <f>YEAR(SalesDataTable[[#This Row],[Order Date]])</f>
        <v>2026</v>
      </c>
      <c r="D438" s="10" t="str">
        <f>"Q"&amp;ROUNDUP(MONTH(SalesDataTable[[#This Row],[Order Date]])/3,0)</f>
        <v>Q1</v>
      </c>
      <c r="E438" s="10">
        <f>MONTH(SalesDataTable[[#This Row],[Order Date]])</f>
        <v>3</v>
      </c>
      <c r="F438" s="10" t="str">
        <f>TEXT(SalesDataTable[[#This Row],[Order Date]],"mmm")</f>
        <v>Mar</v>
      </c>
      <c r="G438" s="4" t="s">
        <v>20</v>
      </c>
      <c r="H438" s="4" t="s">
        <v>33</v>
      </c>
      <c r="I438" s="4" t="s">
        <v>19</v>
      </c>
      <c r="J438" s="4" t="s">
        <v>3</v>
      </c>
      <c r="K438" s="4" t="s">
        <v>4</v>
      </c>
      <c r="L438" s="4" t="s">
        <v>26</v>
      </c>
      <c r="M438" s="8">
        <v>1</v>
      </c>
      <c r="N438" s="5">
        <v>39.53</v>
      </c>
      <c r="O438" s="6">
        <v>0.05</v>
      </c>
      <c r="P438" s="5">
        <v>17.170000000000002</v>
      </c>
      <c r="Q438" s="5">
        <f t="shared" si="18"/>
        <v>37.5535</v>
      </c>
      <c r="R438" s="5">
        <f t="shared" si="19"/>
        <v>17.170000000000002</v>
      </c>
      <c r="S438" s="5">
        <f t="shared" si="20"/>
        <v>20.383499999999998</v>
      </c>
      <c r="T438" s="7"/>
    </row>
    <row r="439" spans="1:20" ht="15">
      <c r="A439" s="2">
        <v>2999</v>
      </c>
      <c r="B439" s="3">
        <v>46107</v>
      </c>
      <c r="C439" s="10">
        <f>YEAR(SalesDataTable[[#This Row],[Order Date]])</f>
        <v>2026</v>
      </c>
      <c r="D439" s="10" t="str">
        <f>"Q"&amp;ROUNDUP(MONTH(SalesDataTable[[#This Row],[Order Date]])/3,0)</f>
        <v>Q1</v>
      </c>
      <c r="E439" s="10">
        <f>MONTH(SalesDataTable[[#This Row],[Order Date]])</f>
        <v>3</v>
      </c>
      <c r="F439" s="10" t="str">
        <f>TEXT(SalesDataTable[[#This Row],[Order Date]],"mmm")</f>
        <v>Mar</v>
      </c>
      <c r="G439" s="4" t="s">
        <v>11</v>
      </c>
      <c r="H439" s="4" t="s">
        <v>18</v>
      </c>
      <c r="I439" s="4" t="s">
        <v>19</v>
      </c>
      <c r="J439" s="4" t="s">
        <v>3</v>
      </c>
      <c r="K439" s="4" t="s">
        <v>14</v>
      </c>
      <c r="L439" s="4" t="s">
        <v>15</v>
      </c>
      <c r="M439" s="8">
        <v>2</v>
      </c>
      <c r="N439" s="5">
        <v>35.75</v>
      </c>
      <c r="O439" s="6">
        <v>0</v>
      </c>
      <c r="P439" s="5">
        <v>13.28</v>
      </c>
      <c r="Q439" s="5">
        <f t="shared" si="18"/>
        <v>71.5</v>
      </c>
      <c r="R439" s="5">
        <f t="shared" si="19"/>
        <v>26.56</v>
      </c>
      <c r="S439" s="5">
        <f t="shared" si="20"/>
        <v>44.94</v>
      </c>
      <c r="T439" s="7"/>
    </row>
    <row r="440" spans="1:20" ht="15">
      <c r="A440" s="2">
        <v>4464</v>
      </c>
      <c r="B440" s="3">
        <v>46107</v>
      </c>
      <c r="C440" s="10">
        <f>YEAR(SalesDataTable[[#This Row],[Order Date]])</f>
        <v>2026</v>
      </c>
      <c r="D440" s="10" t="str">
        <f>"Q"&amp;ROUNDUP(MONTH(SalesDataTable[[#This Row],[Order Date]])/3,0)</f>
        <v>Q1</v>
      </c>
      <c r="E440" s="10">
        <f>MONTH(SalesDataTable[[#This Row],[Order Date]])</f>
        <v>3</v>
      </c>
      <c r="F440" s="10" t="str">
        <f>TEXT(SalesDataTable[[#This Row],[Order Date]],"mmm")</f>
        <v>Mar</v>
      </c>
      <c r="G440" s="4" t="s">
        <v>11</v>
      </c>
      <c r="H440" s="4" t="s">
        <v>12</v>
      </c>
      <c r="I440" s="4" t="s">
        <v>2</v>
      </c>
      <c r="J440" s="4" t="s">
        <v>16</v>
      </c>
      <c r="K440" s="4" t="s">
        <v>34</v>
      </c>
      <c r="L440" s="4" t="s">
        <v>45</v>
      </c>
      <c r="M440" s="8">
        <v>2</v>
      </c>
      <c r="N440" s="5">
        <v>50.17</v>
      </c>
      <c r="O440" s="6">
        <v>0</v>
      </c>
      <c r="P440" s="5">
        <v>22.37</v>
      </c>
      <c r="Q440" s="5">
        <f t="shared" si="18"/>
        <v>100.34</v>
      </c>
      <c r="R440" s="5">
        <f t="shared" si="19"/>
        <v>44.74</v>
      </c>
      <c r="S440" s="5">
        <f t="shared" si="20"/>
        <v>55.6</v>
      </c>
      <c r="T440" s="7"/>
    </row>
    <row r="441" spans="1:20" ht="15">
      <c r="A441" s="2">
        <v>4978</v>
      </c>
      <c r="B441" s="3">
        <v>46107</v>
      </c>
      <c r="C441" s="10">
        <f>YEAR(SalesDataTable[[#This Row],[Order Date]])</f>
        <v>2026</v>
      </c>
      <c r="D441" s="10" t="str">
        <f>"Q"&amp;ROUNDUP(MONTH(SalesDataTable[[#This Row],[Order Date]])/3,0)</f>
        <v>Q1</v>
      </c>
      <c r="E441" s="10">
        <f>MONTH(SalesDataTable[[#This Row],[Order Date]])</f>
        <v>3</v>
      </c>
      <c r="F441" s="10" t="str">
        <f>TEXT(SalesDataTable[[#This Row],[Order Date]],"mmm")</f>
        <v>Mar</v>
      </c>
      <c r="G441" s="4" t="s">
        <v>0</v>
      </c>
      <c r="H441" s="4" t="s">
        <v>36</v>
      </c>
      <c r="I441" s="4" t="s">
        <v>2</v>
      </c>
      <c r="J441" s="4" t="s">
        <v>13</v>
      </c>
      <c r="K441" s="4" t="s">
        <v>34</v>
      </c>
      <c r="L441" s="4" t="s">
        <v>35</v>
      </c>
      <c r="M441" s="8">
        <v>5</v>
      </c>
      <c r="N441" s="5">
        <v>41.32</v>
      </c>
      <c r="O441" s="6">
        <v>0</v>
      </c>
      <c r="P441" s="5">
        <v>15.09</v>
      </c>
      <c r="Q441" s="5">
        <f t="shared" si="18"/>
        <v>206.6</v>
      </c>
      <c r="R441" s="5">
        <f t="shared" si="19"/>
        <v>75.45</v>
      </c>
      <c r="S441" s="5">
        <f t="shared" si="20"/>
        <v>131.14999999999998</v>
      </c>
      <c r="T441" s="7"/>
    </row>
    <row r="442" spans="1:20" ht="15">
      <c r="A442" s="2">
        <v>130</v>
      </c>
      <c r="B442" s="3">
        <v>46108</v>
      </c>
      <c r="C442" s="10">
        <f>YEAR(SalesDataTable[[#This Row],[Order Date]])</f>
        <v>2026</v>
      </c>
      <c r="D442" s="10" t="str">
        <f>"Q"&amp;ROUNDUP(MONTH(SalesDataTable[[#This Row],[Order Date]])/3,0)</f>
        <v>Q1</v>
      </c>
      <c r="E442" s="10">
        <f>MONTH(SalesDataTable[[#This Row],[Order Date]])</f>
        <v>3</v>
      </c>
      <c r="F442" s="10" t="str">
        <f>TEXT(SalesDataTable[[#This Row],[Order Date]],"mmm")</f>
        <v>Mar</v>
      </c>
      <c r="G442" s="4" t="s">
        <v>20</v>
      </c>
      <c r="H442" s="4" t="s">
        <v>31</v>
      </c>
      <c r="I442" s="4" t="s">
        <v>28</v>
      </c>
      <c r="J442" s="4" t="s">
        <v>13</v>
      </c>
      <c r="K442" s="4" t="s">
        <v>9</v>
      </c>
      <c r="L442" s="4" t="s">
        <v>37</v>
      </c>
      <c r="M442" s="8">
        <v>3</v>
      </c>
      <c r="N442" s="5">
        <v>152.4</v>
      </c>
      <c r="O442" s="6">
        <v>0.05</v>
      </c>
      <c r="P442" s="5">
        <v>79.97</v>
      </c>
      <c r="Q442" s="5">
        <f t="shared" si="18"/>
        <v>434.34000000000003</v>
      </c>
      <c r="R442" s="5">
        <f t="shared" si="19"/>
        <v>239.91</v>
      </c>
      <c r="S442" s="5">
        <f t="shared" si="20"/>
        <v>194.43000000000004</v>
      </c>
      <c r="T442" s="7"/>
    </row>
    <row r="443" spans="1:20" ht="15">
      <c r="A443" s="2">
        <v>848</v>
      </c>
      <c r="B443" s="3">
        <v>46108</v>
      </c>
      <c r="C443" s="10">
        <f>YEAR(SalesDataTable[[#This Row],[Order Date]])</f>
        <v>2026</v>
      </c>
      <c r="D443" s="10" t="str">
        <f>"Q"&amp;ROUNDUP(MONTH(SalesDataTable[[#This Row],[Order Date]])/3,0)</f>
        <v>Q1</v>
      </c>
      <c r="E443" s="10">
        <f>MONTH(SalesDataTable[[#This Row],[Order Date]])</f>
        <v>3</v>
      </c>
      <c r="F443" s="10" t="str">
        <f>TEXT(SalesDataTable[[#This Row],[Order Date]],"mmm")</f>
        <v>Mar</v>
      </c>
      <c r="G443" s="4" t="s">
        <v>0</v>
      </c>
      <c r="H443" s="4" t="s">
        <v>1</v>
      </c>
      <c r="I443" s="4" t="s">
        <v>2</v>
      </c>
      <c r="J443" s="4" t="s">
        <v>13</v>
      </c>
      <c r="K443" s="4" t="s">
        <v>34</v>
      </c>
      <c r="L443" s="4" t="s">
        <v>42</v>
      </c>
      <c r="M443" s="8">
        <v>1</v>
      </c>
      <c r="N443" s="5">
        <v>36.299999999999997</v>
      </c>
      <c r="O443" s="6">
        <v>0</v>
      </c>
      <c r="P443" s="5">
        <v>14.1</v>
      </c>
      <c r="Q443" s="5">
        <f t="shared" si="18"/>
        <v>36.299999999999997</v>
      </c>
      <c r="R443" s="5">
        <f t="shared" si="19"/>
        <v>14.1</v>
      </c>
      <c r="S443" s="5">
        <f t="shared" si="20"/>
        <v>22.199999999999996</v>
      </c>
      <c r="T443" s="7"/>
    </row>
    <row r="444" spans="1:20" ht="15">
      <c r="A444" s="2">
        <v>1359</v>
      </c>
      <c r="B444" s="3">
        <v>46108</v>
      </c>
      <c r="C444" s="10">
        <f>YEAR(SalesDataTable[[#This Row],[Order Date]])</f>
        <v>2026</v>
      </c>
      <c r="D444" s="10" t="str">
        <f>"Q"&amp;ROUNDUP(MONTH(SalesDataTable[[#This Row],[Order Date]])/3,0)</f>
        <v>Q1</v>
      </c>
      <c r="E444" s="10">
        <f>MONTH(SalesDataTable[[#This Row],[Order Date]])</f>
        <v>3</v>
      </c>
      <c r="F444" s="10" t="str">
        <f>TEXT(SalesDataTable[[#This Row],[Order Date]],"mmm")</f>
        <v>Mar</v>
      </c>
      <c r="G444" s="4" t="s">
        <v>11</v>
      </c>
      <c r="H444" s="4" t="s">
        <v>25</v>
      </c>
      <c r="I444" s="4" t="s">
        <v>2</v>
      </c>
      <c r="J444" s="4" t="s">
        <v>3</v>
      </c>
      <c r="K444" s="4" t="s">
        <v>14</v>
      </c>
      <c r="L444" s="4" t="s">
        <v>32</v>
      </c>
      <c r="M444" s="8">
        <v>3</v>
      </c>
      <c r="N444" s="5">
        <v>46.24</v>
      </c>
      <c r="O444" s="6">
        <v>0.1</v>
      </c>
      <c r="P444" s="5">
        <v>18.2</v>
      </c>
      <c r="Q444" s="5">
        <f t="shared" si="18"/>
        <v>124.848</v>
      </c>
      <c r="R444" s="5">
        <f t="shared" si="19"/>
        <v>54.599999999999994</v>
      </c>
      <c r="S444" s="5">
        <f t="shared" si="20"/>
        <v>70.248000000000005</v>
      </c>
      <c r="T444" s="7"/>
    </row>
    <row r="445" spans="1:20" ht="15">
      <c r="A445" s="2">
        <v>2379</v>
      </c>
      <c r="B445" s="3">
        <v>46108</v>
      </c>
      <c r="C445" s="10">
        <f>YEAR(SalesDataTable[[#This Row],[Order Date]])</f>
        <v>2026</v>
      </c>
      <c r="D445" s="10" t="str">
        <f>"Q"&amp;ROUNDUP(MONTH(SalesDataTable[[#This Row],[Order Date]])/3,0)</f>
        <v>Q1</v>
      </c>
      <c r="E445" s="10">
        <f>MONTH(SalesDataTable[[#This Row],[Order Date]])</f>
        <v>3</v>
      </c>
      <c r="F445" s="10" t="str">
        <f>TEXT(SalesDataTable[[#This Row],[Order Date]],"mmm")</f>
        <v>Mar</v>
      </c>
      <c r="G445" s="4" t="s">
        <v>0</v>
      </c>
      <c r="H445" s="4" t="s">
        <v>1</v>
      </c>
      <c r="I445" s="4" t="s">
        <v>19</v>
      </c>
      <c r="J445" s="4" t="s">
        <v>3</v>
      </c>
      <c r="K445" s="4" t="s">
        <v>14</v>
      </c>
      <c r="L445" s="4" t="s">
        <v>48</v>
      </c>
      <c r="M445" s="8">
        <v>2</v>
      </c>
      <c r="N445" s="5">
        <v>165.58</v>
      </c>
      <c r="O445" s="6">
        <v>0</v>
      </c>
      <c r="P445" s="5">
        <v>86.16</v>
      </c>
      <c r="Q445" s="5">
        <f t="shared" si="18"/>
        <v>331.16</v>
      </c>
      <c r="R445" s="5">
        <f t="shared" si="19"/>
        <v>172.32</v>
      </c>
      <c r="S445" s="5">
        <f t="shared" si="20"/>
        <v>158.84000000000003</v>
      </c>
      <c r="T445" s="7"/>
    </row>
    <row r="446" spans="1:20" ht="15">
      <c r="A446" s="2">
        <v>2987</v>
      </c>
      <c r="B446" s="3">
        <v>46108</v>
      </c>
      <c r="C446" s="10">
        <f>YEAR(SalesDataTable[[#This Row],[Order Date]])</f>
        <v>2026</v>
      </c>
      <c r="D446" s="10" t="str">
        <f>"Q"&amp;ROUNDUP(MONTH(SalesDataTable[[#This Row],[Order Date]])/3,0)</f>
        <v>Q1</v>
      </c>
      <c r="E446" s="10">
        <f>MONTH(SalesDataTable[[#This Row],[Order Date]])</f>
        <v>3</v>
      </c>
      <c r="F446" s="10" t="str">
        <f>TEXT(SalesDataTable[[#This Row],[Order Date]],"mmm")</f>
        <v>Mar</v>
      </c>
      <c r="G446" s="4" t="s">
        <v>0</v>
      </c>
      <c r="H446" s="4" t="s">
        <v>36</v>
      </c>
      <c r="I446" s="4" t="s">
        <v>2</v>
      </c>
      <c r="J446" s="4" t="s">
        <v>3</v>
      </c>
      <c r="K446" s="4" t="s">
        <v>23</v>
      </c>
      <c r="L446" s="4" t="s">
        <v>51</v>
      </c>
      <c r="M446" s="8">
        <v>4</v>
      </c>
      <c r="N446" s="5">
        <v>121.49</v>
      </c>
      <c r="O446" s="6">
        <v>0</v>
      </c>
      <c r="P446" s="5">
        <v>62.01</v>
      </c>
      <c r="Q446" s="5">
        <f t="shared" si="18"/>
        <v>485.96</v>
      </c>
      <c r="R446" s="5">
        <f t="shared" si="19"/>
        <v>248.04</v>
      </c>
      <c r="S446" s="5">
        <f t="shared" si="20"/>
        <v>237.92</v>
      </c>
      <c r="T446" s="7"/>
    </row>
    <row r="447" spans="1:20" ht="15">
      <c r="A447" s="2">
        <v>3121</v>
      </c>
      <c r="B447" s="3">
        <v>46108</v>
      </c>
      <c r="C447" s="10">
        <f>YEAR(SalesDataTable[[#This Row],[Order Date]])</f>
        <v>2026</v>
      </c>
      <c r="D447" s="10" t="str">
        <f>"Q"&amp;ROUNDUP(MONTH(SalesDataTable[[#This Row],[Order Date]])/3,0)</f>
        <v>Q1</v>
      </c>
      <c r="E447" s="10">
        <f>MONTH(SalesDataTable[[#This Row],[Order Date]])</f>
        <v>3</v>
      </c>
      <c r="F447" s="10" t="str">
        <f>TEXT(SalesDataTable[[#This Row],[Order Date]],"mmm")</f>
        <v>Mar</v>
      </c>
      <c r="G447" s="4" t="s">
        <v>6</v>
      </c>
      <c r="H447" s="4" t="s">
        <v>43</v>
      </c>
      <c r="I447" s="4" t="s">
        <v>19</v>
      </c>
      <c r="J447" s="4" t="s">
        <v>13</v>
      </c>
      <c r="K447" s="4" t="s">
        <v>4</v>
      </c>
      <c r="L447" s="4" t="s">
        <v>5</v>
      </c>
      <c r="M447" s="8">
        <v>5</v>
      </c>
      <c r="N447" s="5">
        <v>81.84</v>
      </c>
      <c r="O447" s="6">
        <v>0.1</v>
      </c>
      <c r="P447" s="5">
        <v>42.7</v>
      </c>
      <c r="Q447" s="5">
        <f t="shared" si="18"/>
        <v>368.28000000000003</v>
      </c>
      <c r="R447" s="5">
        <f t="shared" si="19"/>
        <v>213.5</v>
      </c>
      <c r="S447" s="5">
        <f t="shared" si="20"/>
        <v>154.78000000000003</v>
      </c>
      <c r="T447" s="7"/>
    </row>
    <row r="448" spans="1:20" ht="15">
      <c r="A448" s="2">
        <v>4445</v>
      </c>
      <c r="B448" s="3">
        <v>46108</v>
      </c>
      <c r="C448" s="10">
        <f>YEAR(SalesDataTable[[#This Row],[Order Date]])</f>
        <v>2026</v>
      </c>
      <c r="D448" s="10" t="str">
        <f>"Q"&amp;ROUNDUP(MONTH(SalesDataTable[[#This Row],[Order Date]])/3,0)</f>
        <v>Q1</v>
      </c>
      <c r="E448" s="10">
        <f>MONTH(SalesDataTable[[#This Row],[Order Date]])</f>
        <v>3</v>
      </c>
      <c r="F448" s="10" t="str">
        <f>TEXT(SalesDataTable[[#This Row],[Order Date]],"mmm")</f>
        <v>Mar</v>
      </c>
      <c r="G448" s="4" t="s">
        <v>6</v>
      </c>
      <c r="H448" s="4" t="s">
        <v>41</v>
      </c>
      <c r="I448" s="4" t="s">
        <v>2</v>
      </c>
      <c r="J448" s="4" t="s">
        <v>13</v>
      </c>
      <c r="K448" s="4" t="s">
        <v>9</v>
      </c>
      <c r="L448" s="4" t="s">
        <v>37</v>
      </c>
      <c r="M448" s="8">
        <v>1</v>
      </c>
      <c r="N448" s="5">
        <v>151.47999999999999</v>
      </c>
      <c r="O448" s="6">
        <v>0</v>
      </c>
      <c r="P448" s="5">
        <v>79.41</v>
      </c>
      <c r="Q448" s="5">
        <f t="shared" si="18"/>
        <v>151.47999999999999</v>
      </c>
      <c r="R448" s="5">
        <f t="shared" si="19"/>
        <v>79.41</v>
      </c>
      <c r="S448" s="5">
        <f t="shared" si="20"/>
        <v>72.069999999999993</v>
      </c>
      <c r="T448" s="7"/>
    </row>
    <row r="449" spans="1:20" ht="15">
      <c r="A449" s="2">
        <v>441</v>
      </c>
      <c r="B449" s="3">
        <v>46109</v>
      </c>
      <c r="C449" s="10">
        <f>YEAR(SalesDataTable[[#This Row],[Order Date]])</f>
        <v>2026</v>
      </c>
      <c r="D449" s="10" t="str">
        <f>"Q"&amp;ROUNDUP(MONTH(SalesDataTable[[#This Row],[Order Date]])/3,0)</f>
        <v>Q1</v>
      </c>
      <c r="E449" s="10">
        <f>MONTH(SalesDataTable[[#This Row],[Order Date]])</f>
        <v>3</v>
      </c>
      <c r="F449" s="10" t="str">
        <f>TEXT(SalesDataTable[[#This Row],[Order Date]],"mmm")</f>
        <v>Mar</v>
      </c>
      <c r="G449" s="4" t="s">
        <v>0</v>
      </c>
      <c r="H449" s="4" t="s">
        <v>50</v>
      </c>
      <c r="I449" s="4" t="s">
        <v>19</v>
      </c>
      <c r="J449" s="4" t="s">
        <v>13</v>
      </c>
      <c r="K449" s="4" t="s">
        <v>34</v>
      </c>
      <c r="L449" s="4" t="s">
        <v>45</v>
      </c>
      <c r="M449" s="8">
        <v>1</v>
      </c>
      <c r="N449" s="5">
        <v>51.02</v>
      </c>
      <c r="O449" s="6">
        <v>0.05</v>
      </c>
      <c r="P449" s="5">
        <v>21.94</v>
      </c>
      <c r="Q449" s="5">
        <f t="shared" si="18"/>
        <v>48.469000000000001</v>
      </c>
      <c r="R449" s="5">
        <f t="shared" si="19"/>
        <v>21.94</v>
      </c>
      <c r="S449" s="5">
        <f t="shared" si="20"/>
        <v>26.529</v>
      </c>
      <c r="T449" s="7"/>
    </row>
    <row r="450" spans="1:20" ht="15">
      <c r="A450" s="2">
        <v>4608</v>
      </c>
      <c r="B450" s="3">
        <v>46109</v>
      </c>
      <c r="C450" s="10">
        <f>YEAR(SalesDataTable[[#This Row],[Order Date]])</f>
        <v>2026</v>
      </c>
      <c r="D450" s="10" t="str">
        <f>"Q"&amp;ROUNDUP(MONTH(SalesDataTable[[#This Row],[Order Date]])/3,0)</f>
        <v>Q1</v>
      </c>
      <c r="E450" s="10">
        <f>MONTH(SalesDataTable[[#This Row],[Order Date]])</f>
        <v>3</v>
      </c>
      <c r="F450" s="10" t="str">
        <f>TEXT(SalesDataTable[[#This Row],[Order Date]],"mmm")</f>
        <v>Mar</v>
      </c>
      <c r="G450" s="4" t="s">
        <v>11</v>
      </c>
      <c r="H450" s="4" t="s">
        <v>12</v>
      </c>
      <c r="I450" s="4" t="s">
        <v>8</v>
      </c>
      <c r="J450" s="4" t="s">
        <v>16</v>
      </c>
      <c r="K450" s="4" t="s">
        <v>4</v>
      </c>
      <c r="L450" s="4" t="s">
        <v>26</v>
      </c>
      <c r="M450" s="8">
        <v>8</v>
      </c>
      <c r="N450" s="5">
        <v>40.86</v>
      </c>
      <c r="O450" s="6">
        <v>0.1</v>
      </c>
      <c r="P450" s="5">
        <v>16.34</v>
      </c>
      <c r="Q450" s="5">
        <f t="shared" ref="Q450:Q513" si="21">M450*N450*(1-O450)</f>
        <v>294.19200000000001</v>
      </c>
      <c r="R450" s="5">
        <f t="shared" ref="R450:R513" si="22">M450*P450</f>
        <v>130.72</v>
      </c>
      <c r="S450" s="5">
        <f t="shared" ref="S450:S513" si="23">Q450-R450</f>
        <v>163.47200000000001</v>
      </c>
      <c r="T450" s="7"/>
    </row>
    <row r="451" spans="1:20" ht="15">
      <c r="A451" s="2">
        <v>4914</v>
      </c>
      <c r="B451" s="3">
        <v>46109</v>
      </c>
      <c r="C451" s="10">
        <f>YEAR(SalesDataTable[[#This Row],[Order Date]])</f>
        <v>2026</v>
      </c>
      <c r="D451" s="10" t="str">
        <f>"Q"&amp;ROUNDUP(MONTH(SalesDataTable[[#This Row],[Order Date]])/3,0)</f>
        <v>Q1</v>
      </c>
      <c r="E451" s="10">
        <f>MONTH(SalesDataTable[[#This Row],[Order Date]])</f>
        <v>3</v>
      </c>
      <c r="F451" s="10" t="str">
        <f>TEXT(SalesDataTable[[#This Row],[Order Date]],"mmm")</f>
        <v>Mar</v>
      </c>
      <c r="G451" s="4" t="s">
        <v>0</v>
      </c>
      <c r="H451" s="4" t="s">
        <v>36</v>
      </c>
      <c r="I451" s="4" t="s">
        <v>2</v>
      </c>
      <c r="J451" s="4" t="s">
        <v>13</v>
      </c>
      <c r="K451" s="4" t="s">
        <v>14</v>
      </c>
      <c r="L451" s="4" t="s">
        <v>48</v>
      </c>
      <c r="M451" s="8">
        <v>5</v>
      </c>
      <c r="N451" s="5">
        <v>163.33000000000001</v>
      </c>
      <c r="O451" s="6">
        <v>0</v>
      </c>
      <c r="P451" s="5">
        <v>87.05</v>
      </c>
      <c r="Q451" s="5">
        <f t="shared" si="21"/>
        <v>816.65000000000009</v>
      </c>
      <c r="R451" s="5">
        <f t="shared" si="22"/>
        <v>435.25</v>
      </c>
      <c r="S451" s="5">
        <f t="shared" si="23"/>
        <v>381.40000000000009</v>
      </c>
      <c r="T451" s="7"/>
    </row>
    <row r="452" spans="1:20" ht="15">
      <c r="A452" s="2">
        <v>860</v>
      </c>
      <c r="B452" s="3">
        <v>46110</v>
      </c>
      <c r="C452" s="10">
        <f>YEAR(SalesDataTable[[#This Row],[Order Date]])</f>
        <v>2026</v>
      </c>
      <c r="D452" s="10" t="str">
        <f>"Q"&amp;ROUNDUP(MONTH(SalesDataTable[[#This Row],[Order Date]])/3,0)</f>
        <v>Q1</v>
      </c>
      <c r="E452" s="10">
        <f>MONTH(SalesDataTable[[#This Row],[Order Date]])</f>
        <v>3</v>
      </c>
      <c r="F452" s="10" t="str">
        <f>TEXT(SalesDataTable[[#This Row],[Order Date]],"mmm")</f>
        <v>Mar</v>
      </c>
      <c r="G452" s="4" t="s">
        <v>6</v>
      </c>
      <c r="H452" s="4" t="s">
        <v>49</v>
      </c>
      <c r="I452" s="4" t="s">
        <v>28</v>
      </c>
      <c r="J452" s="4" t="s">
        <v>13</v>
      </c>
      <c r="K452" s="4" t="s">
        <v>9</v>
      </c>
      <c r="L452" s="4" t="s">
        <v>10</v>
      </c>
      <c r="M452" s="8">
        <v>1</v>
      </c>
      <c r="N452" s="5">
        <v>90.27</v>
      </c>
      <c r="O452" s="6">
        <v>0</v>
      </c>
      <c r="P452" s="5">
        <v>46.38</v>
      </c>
      <c r="Q452" s="5">
        <f t="shared" si="21"/>
        <v>90.27</v>
      </c>
      <c r="R452" s="5">
        <f t="shared" si="22"/>
        <v>46.38</v>
      </c>
      <c r="S452" s="5">
        <f t="shared" si="23"/>
        <v>43.889999999999993</v>
      </c>
      <c r="T452" s="7"/>
    </row>
    <row r="453" spans="1:20" ht="15">
      <c r="A453" s="2">
        <v>920</v>
      </c>
      <c r="B453" s="3">
        <v>46110</v>
      </c>
      <c r="C453" s="10">
        <f>YEAR(SalesDataTable[[#This Row],[Order Date]])</f>
        <v>2026</v>
      </c>
      <c r="D453" s="10" t="str">
        <f>"Q"&amp;ROUNDUP(MONTH(SalesDataTable[[#This Row],[Order Date]])/3,0)</f>
        <v>Q1</v>
      </c>
      <c r="E453" s="10">
        <f>MONTH(SalesDataTable[[#This Row],[Order Date]])</f>
        <v>3</v>
      </c>
      <c r="F453" s="10" t="str">
        <f>TEXT(SalesDataTable[[#This Row],[Order Date]],"mmm")</f>
        <v>Mar</v>
      </c>
      <c r="G453" s="4" t="s">
        <v>0</v>
      </c>
      <c r="H453" s="4" t="s">
        <v>36</v>
      </c>
      <c r="I453" s="4" t="s">
        <v>8</v>
      </c>
      <c r="J453" s="4" t="s">
        <v>16</v>
      </c>
      <c r="K453" s="4" t="s">
        <v>14</v>
      </c>
      <c r="L453" s="4" t="s">
        <v>44</v>
      </c>
      <c r="M453" s="8">
        <v>12</v>
      </c>
      <c r="N453" s="5">
        <v>131.31</v>
      </c>
      <c r="O453" s="6">
        <v>0.05</v>
      </c>
      <c r="P453" s="5">
        <v>68.459999999999994</v>
      </c>
      <c r="Q453" s="5">
        <f t="shared" si="21"/>
        <v>1496.934</v>
      </c>
      <c r="R453" s="5">
        <f t="shared" si="22"/>
        <v>821.52</v>
      </c>
      <c r="S453" s="5">
        <f t="shared" si="23"/>
        <v>675.41399999999999</v>
      </c>
      <c r="T453" s="7"/>
    </row>
    <row r="454" spans="1:20" ht="15">
      <c r="A454" s="2">
        <v>1700</v>
      </c>
      <c r="B454" s="3">
        <v>46110</v>
      </c>
      <c r="C454" s="10">
        <f>YEAR(SalesDataTable[[#This Row],[Order Date]])</f>
        <v>2026</v>
      </c>
      <c r="D454" s="10" t="str">
        <f>"Q"&amp;ROUNDUP(MONTH(SalesDataTable[[#This Row],[Order Date]])/3,0)</f>
        <v>Q1</v>
      </c>
      <c r="E454" s="10">
        <f>MONTH(SalesDataTable[[#This Row],[Order Date]])</f>
        <v>3</v>
      </c>
      <c r="F454" s="10" t="str">
        <f>TEXT(SalesDataTable[[#This Row],[Order Date]],"mmm")</f>
        <v>Mar</v>
      </c>
      <c r="G454" s="4" t="s">
        <v>6</v>
      </c>
      <c r="H454" s="4" t="s">
        <v>43</v>
      </c>
      <c r="I454" s="4" t="s">
        <v>28</v>
      </c>
      <c r="J454" s="4" t="s">
        <v>13</v>
      </c>
      <c r="K454" s="4" t="s">
        <v>14</v>
      </c>
      <c r="L454" s="4" t="s">
        <v>48</v>
      </c>
      <c r="M454" s="8">
        <v>1</v>
      </c>
      <c r="N454" s="5">
        <v>167.27</v>
      </c>
      <c r="O454" s="6">
        <v>0.05</v>
      </c>
      <c r="P454" s="5">
        <v>88.19</v>
      </c>
      <c r="Q454" s="5">
        <f t="shared" si="21"/>
        <v>158.90649999999999</v>
      </c>
      <c r="R454" s="5">
        <f t="shared" si="22"/>
        <v>88.19</v>
      </c>
      <c r="S454" s="5">
        <f t="shared" si="23"/>
        <v>70.716499999999996</v>
      </c>
      <c r="T454" s="7"/>
    </row>
    <row r="455" spans="1:20" ht="15">
      <c r="A455" s="2">
        <v>1768</v>
      </c>
      <c r="B455" s="3">
        <v>46110</v>
      </c>
      <c r="C455" s="10">
        <f>YEAR(SalesDataTable[[#This Row],[Order Date]])</f>
        <v>2026</v>
      </c>
      <c r="D455" s="10" t="str">
        <f>"Q"&amp;ROUNDUP(MONTH(SalesDataTable[[#This Row],[Order Date]])/3,0)</f>
        <v>Q1</v>
      </c>
      <c r="E455" s="10">
        <f>MONTH(SalesDataTable[[#This Row],[Order Date]])</f>
        <v>3</v>
      </c>
      <c r="F455" s="10" t="str">
        <f>TEXT(SalesDataTable[[#This Row],[Order Date]],"mmm")</f>
        <v>Mar</v>
      </c>
      <c r="G455" s="4" t="s">
        <v>6</v>
      </c>
      <c r="H455" s="4" t="s">
        <v>43</v>
      </c>
      <c r="I455" s="4" t="s">
        <v>28</v>
      </c>
      <c r="J455" s="4" t="s">
        <v>3</v>
      </c>
      <c r="K455" s="4" t="s">
        <v>9</v>
      </c>
      <c r="L455" s="4" t="s">
        <v>46</v>
      </c>
      <c r="M455" s="8">
        <v>4</v>
      </c>
      <c r="N455" s="5">
        <v>70.510000000000005</v>
      </c>
      <c r="O455" s="6">
        <v>0</v>
      </c>
      <c r="P455" s="5">
        <v>31.93</v>
      </c>
      <c r="Q455" s="5">
        <f t="shared" si="21"/>
        <v>282.04000000000002</v>
      </c>
      <c r="R455" s="5">
        <f t="shared" si="22"/>
        <v>127.72</v>
      </c>
      <c r="S455" s="5">
        <f t="shared" si="23"/>
        <v>154.32000000000002</v>
      </c>
      <c r="T455" s="7"/>
    </row>
    <row r="456" spans="1:20" ht="15">
      <c r="A456" s="2">
        <v>1876</v>
      </c>
      <c r="B456" s="3">
        <v>46110</v>
      </c>
      <c r="C456" s="10">
        <f>YEAR(SalesDataTable[[#This Row],[Order Date]])</f>
        <v>2026</v>
      </c>
      <c r="D456" s="10" t="str">
        <f>"Q"&amp;ROUNDUP(MONTH(SalesDataTable[[#This Row],[Order Date]])/3,0)</f>
        <v>Q1</v>
      </c>
      <c r="E456" s="10">
        <f>MONTH(SalesDataTable[[#This Row],[Order Date]])</f>
        <v>3</v>
      </c>
      <c r="F456" s="10" t="str">
        <f>TEXT(SalesDataTable[[#This Row],[Order Date]],"mmm")</f>
        <v>Mar</v>
      </c>
      <c r="G456" s="4" t="s">
        <v>6</v>
      </c>
      <c r="H456" s="4" t="s">
        <v>27</v>
      </c>
      <c r="I456" s="4" t="s">
        <v>8</v>
      </c>
      <c r="J456" s="4" t="s">
        <v>13</v>
      </c>
      <c r="K456" s="4" t="s">
        <v>4</v>
      </c>
      <c r="L456" s="4" t="s">
        <v>30</v>
      </c>
      <c r="M456" s="8">
        <v>12</v>
      </c>
      <c r="N456" s="5">
        <v>101.06</v>
      </c>
      <c r="O456" s="6">
        <v>0.1</v>
      </c>
      <c r="P456" s="5">
        <v>50.59</v>
      </c>
      <c r="Q456" s="5">
        <f t="shared" si="21"/>
        <v>1091.4480000000001</v>
      </c>
      <c r="R456" s="5">
        <f t="shared" si="22"/>
        <v>607.08000000000004</v>
      </c>
      <c r="S456" s="5">
        <f t="shared" si="23"/>
        <v>484.36800000000005</v>
      </c>
      <c r="T456" s="7"/>
    </row>
    <row r="457" spans="1:20" ht="15">
      <c r="A457" s="2">
        <v>2453</v>
      </c>
      <c r="B457" s="3">
        <v>46110</v>
      </c>
      <c r="C457" s="10">
        <f>YEAR(SalesDataTable[[#This Row],[Order Date]])</f>
        <v>2026</v>
      </c>
      <c r="D457" s="10" t="str">
        <f>"Q"&amp;ROUNDUP(MONTH(SalesDataTable[[#This Row],[Order Date]])/3,0)</f>
        <v>Q1</v>
      </c>
      <c r="E457" s="10">
        <f>MONTH(SalesDataTable[[#This Row],[Order Date]])</f>
        <v>3</v>
      </c>
      <c r="F457" s="10" t="str">
        <f>TEXT(SalesDataTable[[#This Row],[Order Date]],"mmm")</f>
        <v>Mar</v>
      </c>
      <c r="G457" s="4" t="s">
        <v>20</v>
      </c>
      <c r="H457" s="4" t="s">
        <v>33</v>
      </c>
      <c r="I457" s="4" t="s">
        <v>2</v>
      </c>
      <c r="J457" s="4" t="s">
        <v>16</v>
      </c>
      <c r="K457" s="4" t="s">
        <v>4</v>
      </c>
      <c r="L457" s="4" t="s">
        <v>5</v>
      </c>
      <c r="M457" s="8">
        <v>2</v>
      </c>
      <c r="N457" s="5">
        <v>79.849999999999994</v>
      </c>
      <c r="O457" s="6">
        <v>0.05</v>
      </c>
      <c r="P457" s="5">
        <v>43.78</v>
      </c>
      <c r="Q457" s="5">
        <f t="shared" si="21"/>
        <v>151.71499999999997</v>
      </c>
      <c r="R457" s="5">
        <f t="shared" si="22"/>
        <v>87.56</v>
      </c>
      <c r="S457" s="5">
        <f t="shared" si="23"/>
        <v>64.154999999999973</v>
      </c>
      <c r="T457" s="7"/>
    </row>
    <row r="458" spans="1:20" ht="15">
      <c r="A458" s="2">
        <v>2676</v>
      </c>
      <c r="B458" s="3">
        <v>46110</v>
      </c>
      <c r="C458" s="10">
        <f>YEAR(SalesDataTable[[#This Row],[Order Date]])</f>
        <v>2026</v>
      </c>
      <c r="D458" s="10" t="str">
        <f>"Q"&amp;ROUNDUP(MONTH(SalesDataTable[[#This Row],[Order Date]])/3,0)</f>
        <v>Q1</v>
      </c>
      <c r="E458" s="10">
        <f>MONTH(SalesDataTable[[#This Row],[Order Date]])</f>
        <v>3</v>
      </c>
      <c r="F458" s="10" t="str">
        <f>TEXT(SalesDataTable[[#This Row],[Order Date]],"mmm")</f>
        <v>Mar</v>
      </c>
      <c r="G458" s="4" t="s">
        <v>11</v>
      </c>
      <c r="H458" s="4" t="s">
        <v>25</v>
      </c>
      <c r="I458" s="4" t="s">
        <v>19</v>
      </c>
      <c r="J458" s="4" t="s">
        <v>13</v>
      </c>
      <c r="K458" s="4" t="s">
        <v>23</v>
      </c>
      <c r="L458" s="4" t="s">
        <v>29</v>
      </c>
      <c r="M458" s="8">
        <v>4</v>
      </c>
      <c r="N458" s="5">
        <v>191.99</v>
      </c>
      <c r="O458" s="6">
        <v>0</v>
      </c>
      <c r="P458" s="5">
        <v>104.44</v>
      </c>
      <c r="Q458" s="5">
        <f t="shared" si="21"/>
        <v>767.96</v>
      </c>
      <c r="R458" s="5">
        <f t="shared" si="22"/>
        <v>417.76</v>
      </c>
      <c r="S458" s="5">
        <f t="shared" si="23"/>
        <v>350.20000000000005</v>
      </c>
      <c r="T458" s="7"/>
    </row>
    <row r="459" spans="1:20" ht="15">
      <c r="A459" s="2">
        <v>2800</v>
      </c>
      <c r="B459" s="3">
        <v>46110</v>
      </c>
      <c r="C459" s="10">
        <f>YEAR(SalesDataTable[[#This Row],[Order Date]])</f>
        <v>2026</v>
      </c>
      <c r="D459" s="10" t="str">
        <f>"Q"&amp;ROUNDUP(MONTH(SalesDataTable[[#This Row],[Order Date]])/3,0)</f>
        <v>Q1</v>
      </c>
      <c r="E459" s="10">
        <f>MONTH(SalesDataTable[[#This Row],[Order Date]])</f>
        <v>3</v>
      </c>
      <c r="F459" s="10" t="str">
        <f>TEXT(SalesDataTable[[#This Row],[Order Date]],"mmm")</f>
        <v>Mar</v>
      </c>
      <c r="G459" s="4" t="s">
        <v>6</v>
      </c>
      <c r="H459" s="4" t="s">
        <v>41</v>
      </c>
      <c r="I459" s="4" t="s">
        <v>2</v>
      </c>
      <c r="J459" s="4" t="s">
        <v>13</v>
      </c>
      <c r="K459" s="4" t="s">
        <v>4</v>
      </c>
      <c r="L459" s="4" t="s">
        <v>22</v>
      </c>
      <c r="M459" s="8">
        <v>1</v>
      </c>
      <c r="N459" s="5">
        <v>49.81</v>
      </c>
      <c r="O459" s="6">
        <v>0.05</v>
      </c>
      <c r="P459" s="5">
        <v>23.12</v>
      </c>
      <c r="Q459" s="5">
        <f t="shared" si="21"/>
        <v>47.319499999999998</v>
      </c>
      <c r="R459" s="5">
        <f t="shared" si="22"/>
        <v>23.12</v>
      </c>
      <c r="S459" s="5">
        <f t="shared" si="23"/>
        <v>24.199499999999997</v>
      </c>
      <c r="T459" s="7"/>
    </row>
    <row r="460" spans="1:20" ht="15">
      <c r="A460" s="2">
        <v>2857</v>
      </c>
      <c r="B460" s="3">
        <v>46110</v>
      </c>
      <c r="C460" s="10">
        <f>YEAR(SalesDataTable[[#This Row],[Order Date]])</f>
        <v>2026</v>
      </c>
      <c r="D460" s="10" t="str">
        <f>"Q"&amp;ROUNDUP(MONTH(SalesDataTable[[#This Row],[Order Date]])/3,0)</f>
        <v>Q1</v>
      </c>
      <c r="E460" s="10">
        <f>MONTH(SalesDataTable[[#This Row],[Order Date]])</f>
        <v>3</v>
      </c>
      <c r="F460" s="10" t="str">
        <f>TEXT(SalesDataTable[[#This Row],[Order Date]],"mmm")</f>
        <v>Mar</v>
      </c>
      <c r="G460" s="4" t="s">
        <v>0</v>
      </c>
      <c r="H460" s="4" t="s">
        <v>50</v>
      </c>
      <c r="I460" s="4" t="s">
        <v>19</v>
      </c>
      <c r="J460" s="4" t="s">
        <v>13</v>
      </c>
      <c r="K460" s="4" t="s">
        <v>34</v>
      </c>
      <c r="L460" s="4" t="s">
        <v>35</v>
      </c>
      <c r="M460" s="8">
        <v>1</v>
      </c>
      <c r="N460" s="5">
        <v>40.39</v>
      </c>
      <c r="O460" s="6">
        <v>0.1</v>
      </c>
      <c r="P460" s="5">
        <v>14.97</v>
      </c>
      <c r="Q460" s="5">
        <f t="shared" si="21"/>
        <v>36.350999999999999</v>
      </c>
      <c r="R460" s="5">
        <f t="shared" si="22"/>
        <v>14.97</v>
      </c>
      <c r="S460" s="5">
        <f t="shared" si="23"/>
        <v>21.381</v>
      </c>
      <c r="T460" s="7"/>
    </row>
    <row r="461" spans="1:20" ht="15">
      <c r="A461" s="2">
        <v>3584</v>
      </c>
      <c r="B461" s="3">
        <v>46110</v>
      </c>
      <c r="C461" s="10">
        <f>YEAR(SalesDataTable[[#This Row],[Order Date]])</f>
        <v>2026</v>
      </c>
      <c r="D461" s="10" t="str">
        <f>"Q"&amp;ROUNDUP(MONTH(SalesDataTable[[#This Row],[Order Date]])/3,0)</f>
        <v>Q1</v>
      </c>
      <c r="E461" s="10">
        <f>MONTH(SalesDataTable[[#This Row],[Order Date]])</f>
        <v>3</v>
      </c>
      <c r="F461" s="10" t="str">
        <f>TEXT(SalesDataTable[[#This Row],[Order Date]],"mmm")</f>
        <v>Mar</v>
      </c>
      <c r="G461" s="4" t="s">
        <v>0</v>
      </c>
      <c r="H461" s="4" t="s">
        <v>1</v>
      </c>
      <c r="I461" s="4" t="s">
        <v>2</v>
      </c>
      <c r="J461" s="4" t="s">
        <v>3</v>
      </c>
      <c r="K461" s="4" t="s">
        <v>14</v>
      </c>
      <c r="L461" s="4" t="s">
        <v>15</v>
      </c>
      <c r="M461" s="8">
        <v>1</v>
      </c>
      <c r="N461" s="5">
        <v>35.700000000000003</v>
      </c>
      <c r="O461" s="6">
        <v>0.05</v>
      </c>
      <c r="P461" s="5">
        <v>13.85</v>
      </c>
      <c r="Q461" s="5">
        <f t="shared" si="21"/>
        <v>33.914999999999999</v>
      </c>
      <c r="R461" s="5">
        <f t="shared" si="22"/>
        <v>13.85</v>
      </c>
      <c r="S461" s="5">
        <f t="shared" si="23"/>
        <v>20.064999999999998</v>
      </c>
      <c r="T461" s="7"/>
    </row>
    <row r="462" spans="1:20" ht="15">
      <c r="A462" s="2">
        <v>3669</v>
      </c>
      <c r="B462" s="3">
        <v>46110</v>
      </c>
      <c r="C462" s="10">
        <f>YEAR(SalesDataTable[[#This Row],[Order Date]])</f>
        <v>2026</v>
      </c>
      <c r="D462" s="10" t="str">
        <f>"Q"&amp;ROUNDUP(MONTH(SalesDataTable[[#This Row],[Order Date]])/3,0)</f>
        <v>Q1</v>
      </c>
      <c r="E462" s="10">
        <f>MONTH(SalesDataTable[[#This Row],[Order Date]])</f>
        <v>3</v>
      </c>
      <c r="F462" s="10" t="str">
        <f>TEXT(SalesDataTable[[#This Row],[Order Date]],"mmm")</f>
        <v>Mar</v>
      </c>
      <c r="G462" s="4" t="s">
        <v>11</v>
      </c>
      <c r="H462" s="4" t="s">
        <v>39</v>
      </c>
      <c r="I462" s="4" t="s">
        <v>28</v>
      </c>
      <c r="J462" s="4" t="s">
        <v>3</v>
      </c>
      <c r="K462" s="4" t="s">
        <v>23</v>
      </c>
      <c r="L462" s="4" t="s">
        <v>40</v>
      </c>
      <c r="M462" s="8">
        <v>1</v>
      </c>
      <c r="N462" s="5">
        <v>80.09</v>
      </c>
      <c r="O462" s="6">
        <v>0</v>
      </c>
      <c r="P462" s="5">
        <v>40.61</v>
      </c>
      <c r="Q462" s="5">
        <f t="shared" si="21"/>
        <v>80.09</v>
      </c>
      <c r="R462" s="5">
        <f t="shared" si="22"/>
        <v>40.61</v>
      </c>
      <c r="S462" s="5">
        <f t="shared" si="23"/>
        <v>39.480000000000004</v>
      </c>
      <c r="T462" s="7"/>
    </row>
    <row r="463" spans="1:20" ht="15">
      <c r="A463" s="2">
        <v>4787</v>
      </c>
      <c r="B463" s="3">
        <v>46110</v>
      </c>
      <c r="C463" s="10">
        <f>YEAR(SalesDataTable[[#This Row],[Order Date]])</f>
        <v>2026</v>
      </c>
      <c r="D463" s="10" t="str">
        <f>"Q"&amp;ROUNDUP(MONTH(SalesDataTable[[#This Row],[Order Date]])/3,0)</f>
        <v>Q1</v>
      </c>
      <c r="E463" s="10">
        <f>MONTH(SalesDataTable[[#This Row],[Order Date]])</f>
        <v>3</v>
      </c>
      <c r="F463" s="10" t="str">
        <f>TEXT(SalesDataTable[[#This Row],[Order Date]],"mmm")</f>
        <v>Mar</v>
      </c>
      <c r="G463" s="4" t="s">
        <v>20</v>
      </c>
      <c r="H463" s="4" t="s">
        <v>47</v>
      </c>
      <c r="I463" s="4" t="s">
        <v>28</v>
      </c>
      <c r="J463" s="4" t="s">
        <v>13</v>
      </c>
      <c r="K463" s="4" t="s">
        <v>9</v>
      </c>
      <c r="L463" s="4" t="s">
        <v>17</v>
      </c>
      <c r="M463" s="8">
        <v>1</v>
      </c>
      <c r="N463" s="5">
        <v>142.87</v>
      </c>
      <c r="O463" s="6">
        <v>0.1</v>
      </c>
      <c r="P463" s="5">
        <v>77.33</v>
      </c>
      <c r="Q463" s="5">
        <f t="shared" si="21"/>
        <v>128.583</v>
      </c>
      <c r="R463" s="5">
        <f t="shared" si="22"/>
        <v>77.33</v>
      </c>
      <c r="S463" s="5">
        <f t="shared" si="23"/>
        <v>51.253</v>
      </c>
      <c r="T463" s="7"/>
    </row>
    <row r="464" spans="1:20" ht="15">
      <c r="A464" s="2">
        <v>769</v>
      </c>
      <c r="B464" s="3">
        <v>46111</v>
      </c>
      <c r="C464" s="10">
        <f>YEAR(SalesDataTable[[#This Row],[Order Date]])</f>
        <v>2026</v>
      </c>
      <c r="D464" s="10" t="str">
        <f>"Q"&amp;ROUNDUP(MONTH(SalesDataTable[[#This Row],[Order Date]])/3,0)</f>
        <v>Q1</v>
      </c>
      <c r="E464" s="10">
        <f>MONTH(SalesDataTable[[#This Row],[Order Date]])</f>
        <v>3</v>
      </c>
      <c r="F464" s="10" t="str">
        <f>TEXT(SalesDataTable[[#This Row],[Order Date]],"mmm")</f>
        <v>Mar</v>
      </c>
      <c r="G464" s="4" t="s">
        <v>20</v>
      </c>
      <c r="H464" s="4" t="s">
        <v>33</v>
      </c>
      <c r="I464" s="4" t="s">
        <v>2</v>
      </c>
      <c r="J464" s="4" t="s">
        <v>3</v>
      </c>
      <c r="K464" s="4" t="s">
        <v>34</v>
      </c>
      <c r="L464" s="4" t="s">
        <v>35</v>
      </c>
      <c r="M464" s="8">
        <v>1</v>
      </c>
      <c r="N464" s="5">
        <v>40.53</v>
      </c>
      <c r="O464" s="6">
        <v>0</v>
      </c>
      <c r="P464" s="5">
        <v>14.32</v>
      </c>
      <c r="Q464" s="5">
        <f t="shared" si="21"/>
        <v>40.53</v>
      </c>
      <c r="R464" s="5">
        <f t="shared" si="22"/>
        <v>14.32</v>
      </c>
      <c r="S464" s="5">
        <f t="shared" si="23"/>
        <v>26.21</v>
      </c>
      <c r="T464" s="7"/>
    </row>
    <row r="465" spans="1:20" ht="15">
      <c r="A465" s="2">
        <v>1184</v>
      </c>
      <c r="B465" s="3">
        <v>46111</v>
      </c>
      <c r="C465" s="10">
        <f>YEAR(SalesDataTable[[#This Row],[Order Date]])</f>
        <v>2026</v>
      </c>
      <c r="D465" s="10" t="str">
        <f>"Q"&amp;ROUNDUP(MONTH(SalesDataTable[[#This Row],[Order Date]])/3,0)</f>
        <v>Q1</v>
      </c>
      <c r="E465" s="10">
        <f>MONTH(SalesDataTable[[#This Row],[Order Date]])</f>
        <v>3</v>
      </c>
      <c r="F465" s="10" t="str">
        <f>TEXT(SalesDataTable[[#This Row],[Order Date]],"mmm")</f>
        <v>Mar</v>
      </c>
      <c r="G465" s="4" t="s">
        <v>20</v>
      </c>
      <c r="H465" s="4" t="s">
        <v>33</v>
      </c>
      <c r="I465" s="4" t="s">
        <v>2</v>
      </c>
      <c r="J465" s="4" t="s">
        <v>3</v>
      </c>
      <c r="K465" s="4" t="s">
        <v>4</v>
      </c>
      <c r="L465" s="4" t="s">
        <v>22</v>
      </c>
      <c r="M465" s="8">
        <v>1</v>
      </c>
      <c r="N465" s="5">
        <v>49.46</v>
      </c>
      <c r="O465" s="6">
        <v>0</v>
      </c>
      <c r="P465" s="5">
        <v>23.04</v>
      </c>
      <c r="Q465" s="5">
        <f t="shared" si="21"/>
        <v>49.46</v>
      </c>
      <c r="R465" s="5">
        <f t="shared" si="22"/>
        <v>23.04</v>
      </c>
      <c r="S465" s="5">
        <f t="shared" si="23"/>
        <v>26.42</v>
      </c>
      <c r="T465" s="7"/>
    </row>
    <row r="466" spans="1:20" ht="15">
      <c r="A466" s="2">
        <v>1498</v>
      </c>
      <c r="B466" s="3">
        <v>46111</v>
      </c>
      <c r="C466" s="10">
        <f>YEAR(SalesDataTable[[#This Row],[Order Date]])</f>
        <v>2026</v>
      </c>
      <c r="D466" s="10" t="str">
        <f>"Q"&amp;ROUNDUP(MONTH(SalesDataTable[[#This Row],[Order Date]])/3,0)</f>
        <v>Q1</v>
      </c>
      <c r="E466" s="10">
        <f>MONTH(SalesDataTable[[#This Row],[Order Date]])</f>
        <v>3</v>
      </c>
      <c r="F466" s="10" t="str">
        <f>TEXT(SalesDataTable[[#This Row],[Order Date]],"mmm")</f>
        <v>Mar</v>
      </c>
      <c r="G466" s="4" t="s">
        <v>6</v>
      </c>
      <c r="H466" s="4" t="s">
        <v>49</v>
      </c>
      <c r="I466" s="4" t="s">
        <v>28</v>
      </c>
      <c r="J466" s="4" t="s">
        <v>16</v>
      </c>
      <c r="K466" s="4" t="s">
        <v>9</v>
      </c>
      <c r="L466" s="4" t="s">
        <v>17</v>
      </c>
      <c r="M466" s="8">
        <v>3</v>
      </c>
      <c r="N466" s="5">
        <v>142.46</v>
      </c>
      <c r="O466" s="6">
        <v>0</v>
      </c>
      <c r="P466" s="5">
        <v>79.650000000000006</v>
      </c>
      <c r="Q466" s="5">
        <f t="shared" si="21"/>
        <v>427.38</v>
      </c>
      <c r="R466" s="5">
        <f t="shared" si="22"/>
        <v>238.95000000000002</v>
      </c>
      <c r="S466" s="5">
        <f t="shared" si="23"/>
        <v>188.42999999999998</v>
      </c>
      <c r="T466" s="7"/>
    </row>
    <row r="467" spans="1:20" ht="15">
      <c r="A467" s="2">
        <v>2054</v>
      </c>
      <c r="B467" s="3">
        <v>46111</v>
      </c>
      <c r="C467" s="10">
        <f>YEAR(SalesDataTable[[#This Row],[Order Date]])</f>
        <v>2026</v>
      </c>
      <c r="D467" s="10" t="str">
        <f>"Q"&amp;ROUNDUP(MONTH(SalesDataTable[[#This Row],[Order Date]])/3,0)</f>
        <v>Q1</v>
      </c>
      <c r="E467" s="10">
        <f>MONTH(SalesDataTable[[#This Row],[Order Date]])</f>
        <v>3</v>
      </c>
      <c r="F467" s="10" t="str">
        <f>TEXT(SalesDataTable[[#This Row],[Order Date]],"mmm")</f>
        <v>Mar</v>
      </c>
      <c r="G467" s="4" t="s">
        <v>20</v>
      </c>
      <c r="H467" s="4" t="s">
        <v>47</v>
      </c>
      <c r="I467" s="4" t="s">
        <v>8</v>
      </c>
      <c r="J467" s="4" t="s">
        <v>16</v>
      </c>
      <c r="K467" s="4" t="s">
        <v>9</v>
      </c>
      <c r="L467" s="4" t="s">
        <v>17</v>
      </c>
      <c r="M467" s="8">
        <v>6</v>
      </c>
      <c r="N467" s="5">
        <v>142.18</v>
      </c>
      <c r="O467" s="6">
        <v>0.05</v>
      </c>
      <c r="P467" s="5">
        <v>80.94</v>
      </c>
      <c r="Q467" s="5">
        <f t="shared" si="21"/>
        <v>810.42600000000004</v>
      </c>
      <c r="R467" s="5">
        <f t="shared" si="22"/>
        <v>485.64</v>
      </c>
      <c r="S467" s="5">
        <f t="shared" si="23"/>
        <v>324.78600000000006</v>
      </c>
      <c r="T467" s="7"/>
    </row>
    <row r="468" spans="1:20" ht="15">
      <c r="A468" s="2">
        <v>2294</v>
      </c>
      <c r="B468" s="3">
        <v>46111</v>
      </c>
      <c r="C468" s="10">
        <f>YEAR(SalesDataTable[[#This Row],[Order Date]])</f>
        <v>2026</v>
      </c>
      <c r="D468" s="10" t="str">
        <f>"Q"&amp;ROUNDUP(MONTH(SalesDataTable[[#This Row],[Order Date]])/3,0)</f>
        <v>Q1</v>
      </c>
      <c r="E468" s="10">
        <f>MONTH(SalesDataTable[[#This Row],[Order Date]])</f>
        <v>3</v>
      </c>
      <c r="F468" s="10" t="str">
        <f>TEXT(SalesDataTable[[#This Row],[Order Date]],"mmm")</f>
        <v>Mar</v>
      </c>
      <c r="G468" s="4" t="s">
        <v>6</v>
      </c>
      <c r="H468" s="4" t="s">
        <v>49</v>
      </c>
      <c r="I468" s="4" t="s">
        <v>2</v>
      </c>
      <c r="J468" s="4" t="s">
        <v>13</v>
      </c>
      <c r="K468" s="4" t="s">
        <v>34</v>
      </c>
      <c r="L468" s="4" t="s">
        <v>35</v>
      </c>
      <c r="M468" s="8">
        <v>2</v>
      </c>
      <c r="N468" s="5">
        <v>41.04</v>
      </c>
      <c r="O468" s="6">
        <v>0</v>
      </c>
      <c r="P468" s="5">
        <v>15.03</v>
      </c>
      <c r="Q468" s="5">
        <f t="shared" si="21"/>
        <v>82.08</v>
      </c>
      <c r="R468" s="5">
        <f t="shared" si="22"/>
        <v>30.06</v>
      </c>
      <c r="S468" s="5">
        <f t="shared" si="23"/>
        <v>52.019999999999996</v>
      </c>
      <c r="T468" s="7"/>
    </row>
    <row r="469" spans="1:20" ht="15">
      <c r="A469" s="2">
        <v>2892</v>
      </c>
      <c r="B469" s="3">
        <v>46111</v>
      </c>
      <c r="C469" s="10">
        <f>YEAR(SalesDataTable[[#This Row],[Order Date]])</f>
        <v>2026</v>
      </c>
      <c r="D469" s="10" t="str">
        <f>"Q"&amp;ROUNDUP(MONTH(SalesDataTable[[#This Row],[Order Date]])/3,0)</f>
        <v>Q1</v>
      </c>
      <c r="E469" s="10">
        <f>MONTH(SalesDataTable[[#This Row],[Order Date]])</f>
        <v>3</v>
      </c>
      <c r="F469" s="10" t="str">
        <f>TEXT(SalesDataTable[[#This Row],[Order Date]],"mmm")</f>
        <v>Mar</v>
      </c>
      <c r="G469" s="4" t="s">
        <v>6</v>
      </c>
      <c r="H469" s="4" t="s">
        <v>43</v>
      </c>
      <c r="I469" s="4" t="s">
        <v>2</v>
      </c>
      <c r="J469" s="4" t="s">
        <v>3</v>
      </c>
      <c r="K469" s="4" t="s">
        <v>9</v>
      </c>
      <c r="L469" s="4" t="s">
        <v>17</v>
      </c>
      <c r="M469" s="8">
        <v>2</v>
      </c>
      <c r="N469" s="5">
        <v>145.06</v>
      </c>
      <c r="O469" s="6">
        <v>0.15</v>
      </c>
      <c r="P469" s="5">
        <v>77.08</v>
      </c>
      <c r="Q469" s="5">
        <f t="shared" si="21"/>
        <v>246.602</v>
      </c>
      <c r="R469" s="5">
        <f t="shared" si="22"/>
        <v>154.16</v>
      </c>
      <c r="S469" s="5">
        <f t="shared" si="23"/>
        <v>92.442000000000007</v>
      </c>
      <c r="T469" s="7"/>
    </row>
    <row r="470" spans="1:20" ht="15">
      <c r="A470" s="2">
        <v>3145</v>
      </c>
      <c r="B470" s="3">
        <v>46111</v>
      </c>
      <c r="C470" s="10">
        <f>YEAR(SalesDataTable[[#This Row],[Order Date]])</f>
        <v>2026</v>
      </c>
      <c r="D470" s="10" t="str">
        <f>"Q"&amp;ROUNDUP(MONTH(SalesDataTable[[#This Row],[Order Date]])/3,0)</f>
        <v>Q1</v>
      </c>
      <c r="E470" s="10">
        <f>MONTH(SalesDataTable[[#This Row],[Order Date]])</f>
        <v>3</v>
      </c>
      <c r="F470" s="10" t="str">
        <f>TEXT(SalesDataTable[[#This Row],[Order Date]],"mmm")</f>
        <v>Mar</v>
      </c>
      <c r="G470" s="4" t="s">
        <v>6</v>
      </c>
      <c r="H470" s="4" t="s">
        <v>41</v>
      </c>
      <c r="I470" s="4" t="s">
        <v>2</v>
      </c>
      <c r="J470" s="4" t="s">
        <v>3</v>
      </c>
      <c r="K470" s="4" t="s">
        <v>14</v>
      </c>
      <c r="L470" s="4" t="s">
        <v>44</v>
      </c>
      <c r="M470" s="8">
        <v>1</v>
      </c>
      <c r="N470" s="5">
        <v>130.72999999999999</v>
      </c>
      <c r="O470" s="6">
        <v>0</v>
      </c>
      <c r="P470" s="5">
        <v>66.17</v>
      </c>
      <c r="Q470" s="5">
        <f t="shared" si="21"/>
        <v>130.72999999999999</v>
      </c>
      <c r="R470" s="5">
        <f t="shared" si="22"/>
        <v>66.17</v>
      </c>
      <c r="S470" s="5">
        <f t="shared" si="23"/>
        <v>64.559999999999988</v>
      </c>
      <c r="T470" s="7"/>
    </row>
    <row r="471" spans="1:20" ht="15">
      <c r="A471" s="2">
        <v>3925</v>
      </c>
      <c r="B471" s="3">
        <v>46111</v>
      </c>
      <c r="C471" s="10">
        <f>YEAR(SalesDataTable[[#This Row],[Order Date]])</f>
        <v>2026</v>
      </c>
      <c r="D471" s="10" t="str">
        <f>"Q"&amp;ROUNDUP(MONTH(SalesDataTable[[#This Row],[Order Date]])/3,0)</f>
        <v>Q1</v>
      </c>
      <c r="E471" s="10">
        <f>MONTH(SalesDataTable[[#This Row],[Order Date]])</f>
        <v>3</v>
      </c>
      <c r="F471" s="10" t="str">
        <f>TEXT(SalesDataTable[[#This Row],[Order Date]],"mmm")</f>
        <v>Mar</v>
      </c>
      <c r="G471" s="4" t="s">
        <v>20</v>
      </c>
      <c r="H471" s="4" t="s">
        <v>47</v>
      </c>
      <c r="I471" s="4" t="s">
        <v>2</v>
      </c>
      <c r="J471" s="4" t="s">
        <v>16</v>
      </c>
      <c r="K471" s="4" t="s">
        <v>34</v>
      </c>
      <c r="L471" s="4" t="s">
        <v>42</v>
      </c>
      <c r="M471" s="8">
        <v>2</v>
      </c>
      <c r="N471" s="5">
        <v>36.630000000000003</v>
      </c>
      <c r="O471" s="6">
        <v>0</v>
      </c>
      <c r="P471" s="5">
        <v>14.31</v>
      </c>
      <c r="Q471" s="5">
        <f t="shared" si="21"/>
        <v>73.260000000000005</v>
      </c>
      <c r="R471" s="5">
        <f t="shared" si="22"/>
        <v>28.62</v>
      </c>
      <c r="S471" s="5">
        <f t="shared" si="23"/>
        <v>44.64</v>
      </c>
      <c r="T471" s="7"/>
    </row>
    <row r="472" spans="1:20" ht="15">
      <c r="A472" s="2">
        <v>2722</v>
      </c>
      <c r="B472" s="3">
        <v>46112</v>
      </c>
      <c r="C472" s="10">
        <f>YEAR(SalesDataTable[[#This Row],[Order Date]])</f>
        <v>2026</v>
      </c>
      <c r="D472" s="10" t="str">
        <f>"Q"&amp;ROUNDUP(MONTH(SalesDataTable[[#This Row],[Order Date]])/3,0)</f>
        <v>Q1</v>
      </c>
      <c r="E472" s="10">
        <f>MONTH(SalesDataTable[[#This Row],[Order Date]])</f>
        <v>3</v>
      </c>
      <c r="F472" s="10" t="str">
        <f>TEXT(SalesDataTable[[#This Row],[Order Date]],"mmm")</f>
        <v>Mar</v>
      </c>
      <c r="G472" s="4" t="s">
        <v>20</v>
      </c>
      <c r="H472" s="4" t="s">
        <v>47</v>
      </c>
      <c r="I472" s="4" t="s">
        <v>28</v>
      </c>
      <c r="J472" s="4" t="s">
        <v>13</v>
      </c>
      <c r="K472" s="4" t="s">
        <v>4</v>
      </c>
      <c r="L472" s="4" t="s">
        <v>22</v>
      </c>
      <c r="M472" s="8">
        <v>1</v>
      </c>
      <c r="N472" s="5">
        <v>50.99</v>
      </c>
      <c r="O472" s="6">
        <v>0.1</v>
      </c>
      <c r="P472" s="5">
        <v>21.86</v>
      </c>
      <c r="Q472" s="5">
        <f t="shared" si="21"/>
        <v>45.891000000000005</v>
      </c>
      <c r="R472" s="5">
        <f t="shared" si="22"/>
        <v>21.86</v>
      </c>
      <c r="S472" s="5">
        <f t="shared" si="23"/>
        <v>24.031000000000006</v>
      </c>
      <c r="T472" s="7"/>
    </row>
    <row r="473" spans="1:20" ht="15">
      <c r="A473" s="2">
        <v>2767</v>
      </c>
      <c r="B473" s="3">
        <v>46112</v>
      </c>
      <c r="C473" s="10">
        <f>YEAR(SalesDataTable[[#This Row],[Order Date]])</f>
        <v>2026</v>
      </c>
      <c r="D473" s="10" t="str">
        <f>"Q"&amp;ROUNDUP(MONTH(SalesDataTable[[#This Row],[Order Date]])/3,0)</f>
        <v>Q1</v>
      </c>
      <c r="E473" s="10">
        <f>MONTH(SalesDataTable[[#This Row],[Order Date]])</f>
        <v>3</v>
      </c>
      <c r="F473" s="10" t="str">
        <f>TEXT(SalesDataTable[[#This Row],[Order Date]],"mmm")</f>
        <v>Mar</v>
      </c>
      <c r="G473" s="4" t="s">
        <v>6</v>
      </c>
      <c r="H473" s="4" t="s">
        <v>27</v>
      </c>
      <c r="I473" s="4" t="s">
        <v>2</v>
      </c>
      <c r="J473" s="4" t="s">
        <v>3</v>
      </c>
      <c r="K473" s="4" t="s">
        <v>14</v>
      </c>
      <c r="L473" s="4" t="s">
        <v>44</v>
      </c>
      <c r="M473" s="8">
        <v>4</v>
      </c>
      <c r="N473" s="5">
        <v>134.18</v>
      </c>
      <c r="O473" s="6">
        <v>0</v>
      </c>
      <c r="P473" s="5">
        <v>66.430000000000007</v>
      </c>
      <c r="Q473" s="5">
        <f t="shared" si="21"/>
        <v>536.72</v>
      </c>
      <c r="R473" s="5">
        <f t="shared" si="22"/>
        <v>265.72000000000003</v>
      </c>
      <c r="S473" s="5">
        <f t="shared" si="23"/>
        <v>271</v>
      </c>
      <c r="T473" s="7"/>
    </row>
    <row r="474" spans="1:20" ht="15">
      <c r="A474" s="2">
        <v>3794</v>
      </c>
      <c r="B474" s="3">
        <v>46112</v>
      </c>
      <c r="C474" s="10">
        <f>YEAR(SalesDataTable[[#This Row],[Order Date]])</f>
        <v>2026</v>
      </c>
      <c r="D474" s="10" t="str">
        <f>"Q"&amp;ROUNDUP(MONTH(SalesDataTable[[#This Row],[Order Date]])/3,0)</f>
        <v>Q1</v>
      </c>
      <c r="E474" s="10">
        <f>MONTH(SalesDataTable[[#This Row],[Order Date]])</f>
        <v>3</v>
      </c>
      <c r="F474" s="10" t="str">
        <f>TEXT(SalesDataTable[[#This Row],[Order Date]],"mmm")</f>
        <v>Mar</v>
      </c>
      <c r="G474" s="4" t="s">
        <v>6</v>
      </c>
      <c r="H474" s="4" t="s">
        <v>43</v>
      </c>
      <c r="I474" s="4" t="s">
        <v>19</v>
      </c>
      <c r="J474" s="4" t="s">
        <v>16</v>
      </c>
      <c r="K474" s="4" t="s">
        <v>34</v>
      </c>
      <c r="L474" s="4" t="s">
        <v>45</v>
      </c>
      <c r="M474" s="8">
        <v>2</v>
      </c>
      <c r="N474" s="5">
        <v>50.86</v>
      </c>
      <c r="O474" s="6">
        <v>0.1</v>
      </c>
      <c r="P474" s="5">
        <v>21.76</v>
      </c>
      <c r="Q474" s="5">
        <f t="shared" si="21"/>
        <v>91.548000000000002</v>
      </c>
      <c r="R474" s="5">
        <f t="shared" si="22"/>
        <v>43.52</v>
      </c>
      <c r="S474" s="5">
        <f t="shared" si="23"/>
        <v>48.027999999999999</v>
      </c>
      <c r="T474" s="7"/>
    </row>
    <row r="475" spans="1:20" ht="15">
      <c r="A475" s="2">
        <v>3880</v>
      </c>
      <c r="B475" s="3">
        <v>46112</v>
      </c>
      <c r="C475" s="10">
        <f>YEAR(SalesDataTable[[#This Row],[Order Date]])</f>
        <v>2026</v>
      </c>
      <c r="D475" s="10" t="str">
        <f>"Q"&amp;ROUNDUP(MONTH(SalesDataTable[[#This Row],[Order Date]])/3,0)</f>
        <v>Q1</v>
      </c>
      <c r="E475" s="10">
        <f>MONTH(SalesDataTable[[#This Row],[Order Date]])</f>
        <v>3</v>
      </c>
      <c r="F475" s="10" t="str">
        <f>TEXT(SalesDataTable[[#This Row],[Order Date]],"mmm")</f>
        <v>Mar</v>
      </c>
      <c r="G475" s="4" t="s">
        <v>6</v>
      </c>
      <c r="H475" s="4" t="s">
        <v>43</v>
      </c>
      <c r="I475" s="4" t="s">
        <v>8</v>
      </c>
      <c r="J475" s="4" t="s">
        <v>16</v>
      </c>
      <c r="K475" s="4" t="s">
        <v>23</v>
      </c>
      <c r="L475" s="4" t="s">
        <v>51</v>
      </c>
      <c r="M475" s="8">
        <v>12</v>
      </c>
      <c r="N475" s="5">
        <v>124.86</v>
      </c>
      <c r="O475" s="6">
        <v>0.1</v>
      </c>
      <c r="P475" s="5">
        <v>60.82</v>
      </c>
      <c r="Q475" s="5">
        <f t="shared" si="21"/>
        <v>1348.4880000000001</v>
      </c>
      <c r="R475" s="5">
        <f t="shared" si="22"/>
        <v>729.84</v>
      </c>
      <c r="S475" s="5">
        <f t="shared" si="23"/>
        <v>618.64800000000002</v>
      </c>
      <c r="T475" s="7"/>
    </row>
    <row r="476" spans="1:20" ht="15">
      <c r="A476" s="2">
        <v>422</v>
      </c>
      <c r="B476" s="3">
        <v>46113</v>
      </c>
      <c r="C476" s="10">
        <f>YEAR(SalesDataTable[[#This Row],[Order Date]])</f>
        <v>2026</v>
      </c>
      <c r="D476" s="10" t="str">
        <f>"Q"&amp;ROUNDUP(MONTH(SalesDataTable[[#This Row],[Order Date]])/3,0)</f>
        <v>Q2</v>
      </c>
      <c r="E476" s="10">
        <f>MONTH(SalesDataTable[[#This Row],[Order Date]])</f>
        <v>4</v>
      </c>
      <c r="F476" s="10" t="str">
        <f>TEXT(SalesDataTable[[#This Row],[Order Date]],"mmm")</f>
        <v>Apr</v>
      </c>
      <c r="G476" s="4" t="s">
        <v>20</v>
      </c>
      <c r="H476" s="4" t="s">
        <v>21</v>
      </c>
      <c r="I476" s="4" t="s">
        <v>2</v>
      </c>
      <c r="J476" s="4" t="s">
        <v>16</v>
      </c>
      <c r="K476" s="4" t="s">
        <v>4</v>
      </c>
      <c r="L476" s="4" t="s">
        <v>5</v>
      </c>
      <c r="M476" s="8">
        <v>1</v>
      </c>
      <c r="N476" s="5">
        <v>81.760000000000005</v>
      </c>
      <c r="O476" s="6">
        <v>0.1</v>
      </c>
      <c r="P476" s="5">
        <v>42.78</v>
      </c>
      <c r="Q476" s="5">
        <f t="shared" si="21"/>
        <v>73.584000000000003</v>
      </c>
      <c r="R476" s="5">
        <f t="shared" si="22"/>
        <v>42.78</v>
      </c>
      <c r="S476" s="5">
        <f t="shared" si="23"/>
        <v>30.804000000000002</v>
      </c>
      <c r="T476" s="7"/>
    </row>
    <row r="477" spans="1:20" ht="15">
      <c r="A477" s="2">
        <v>495</v>
      </c>
      <c r="B477" s="3">
        <v>46113</v>
      </c>
      <c r="C477" s="10">
        <f>YEAR(SalesDataTable[[#This Row],[Order Date]])</f>
        <v>2026</v>
      </c>
      <c r="D477" s="10" t="str">
        <f>"Q"&amp;ROUNDUP(MONTH(SalesDataTable[[#This Row],[Order Date]])/3,0)</f>
        <v>Q2</v>
      </c>
      <c r="E477" s="10">
        <f>MONTH(SalesDataTable[[#This Row],[Order Date]])</f>
        <v>4</v>
      </c>
      <c r="F477" s="10" t="str">
        <f>TEXT(SalesDataTable[[#This Row],[Order Date]],"mmm")</f>
        <v>Apr</v>
      </c>
      <c r="G477" s="4" t="s">
        <v>6</v>
      </c>
      <c r="H477" s="4" t="s">
        <v>49</v>
      </c>
      <c r="I477" s="4" t="s">
        <v>19</v>
      </c>
      <c r="J477" s="4" t="s">
        <v>16</v>
      </c>
      <c r="K477" s="4" t="s">
        <v>14</v>
      </c>
      <c r="L477" s="4" t="s">
        <v>44</v>
      </c>
      <c r="M477" s="8">
        <v>1</v>
      </c>
      <c r="N477" s="5">
        <v>134.65</v>
      </c>
      <c r="O477" s="6">
        <v>0</v>
      </c>
      <c r="P477" s="5">
        <v>68.19</v>
      </c>
      <c r="Q477" s="5">
        <f t="shared" si="21"/>
        <v>134.65</v>
      </c>
      <c r="R477" s="5">
        <f t="shared" si="22"/>
        <v>68.19</v>
      </c>
      <c r="S477" s="5">
        <f t="shared" si="23"/>
        <v>66.460000000000008</v>
      </c>
      <c r="T477" s="7"/>
    </row>
    <row r="478" spans="1:20" ht="15">
      <c r="A478" s="2">
        <v>1517</v>
      </c>
      <c r="B478" s="3">
        <v>46113</v>
      </c>
      <c r="C478" s="10">
        <f>YEAR(SalesDataTable[[#This Row],[Order Date]])</f>
        <v>2026</v>
      </c>
      <c r="D478" s="10" t="str">
        <f>"Q"&amp;ROUNDUP(MONTH(SalesDataTable[[#This Row],[Order Date]])/3,0)</f>
        <v>Q2</v>
      </c>
      <c r="E478" s="10">
        <f>MONTH(SalesDataTable[[#This Row],[Order Date]])</f>
        <v>4</v>
      </c>
      <c r="F478" s="10" t="str">
        <f>TEXT(SalesDataTable[[#This Row],[Order Date]],"mmm")</f>
        <v>Apr</v>
      </c>
      <c r="G478" s="4" t="s">
        <v>11</v>
      </c>
      <c r="H478" s="4" t="s">
        <v>52</v>
      </c>
      <c r="I478" s="4" t="s">
        <v>2</v>
      </c>
      <c r="J478" s="4" t="s">
        <v>16</v>
      </c>
      <c r="K478" s="4" t="s">
        <v>4</v>
      </c>
      <c r="L478" s="4" t="s">
        <v>26</v>
      </c>
      <c r="M478" s="8">
        <v>1</v>
      </c>
      <c r="N478" s="5">
        <v>41.21</v>
      </c>
      <c r="O478" s="6">
        <v>0</v>
      </c>
      <c r="P478" s="5">
        <v>16.34</v>
      </c>
      <c r="Q478" s="5">
        <f t="shared" si="21"/>
        <v>41.21</v>
      </c>
      <c r="R478" s="5">
        <f t="shared" si="22"/>
        <v>16.34</v>
      </c>
      <c r="S478" s="5">
        <f t="shared" si="23"/>
        <v>24.87</v>
      </c>
      <c r="T478" s="7"/>
    </row>
    <row r="479" spans="1:20" ht="15">
      <c r="A479" s="2">
        <v>2391</v>
      </c>
      <c r="B479" s="3">
        <v>46113</v>
      </c>
      <c r="C479" s="10">
        <f>YEAR(SalesDataTable[[#This Row],[Order Date]])</f>
        <v>2026</v>
      </c>
      <c r="D479" s="10" t="str">
        <f>"Q"&amp;ROUNDUP(MONTH(SalesDataTable[[#This Row],[Order Date]])/3,0)</f>
        <v>Q2</v>
      </c>
      <c r="E479" s="10">
        <f>MONTH(SalesDataTable[[#This Row],[Order Date]])</f>
        <v>4</v>
      </c>
      <c r="F479" s="10" t="str">
        <f>TEXT(SalesDataTable[[#This Row],[Order Date]],"mmm")</f>
        <v>Apr</v>
      </c>
      <c r="G479" s="4" t="s">
        <v>6</v>
      </c>
      <c r="H479" s="4" t="s">
        <v>43</v>
      </c>
      <c r="I479" s="4" t="s">
        <v>2</v>
      </c>
      <c r="J479" s="4" t="s">
        <v>3</v>
      </c>
      <c r="K479" s="4" t="s">
        <v>34</v>
      </c>
      <c r="L479" s="4" t="s">
        <v>35</v>
      </c>
      <c r="M479" s="8">
        <v>2</v>
      </c>
      <c r="N479" s="5">
        <v>40.590000000000003</v>
      </c>
      <c r="O479" s="6">
        <v>0</v>
      </c>
      <c r="P479" s="5">
        <v>15.01</v>
      </c>
      <c r="Q479" s="5">
        <f t="shared" si="21"/>
        <v>81.180000000000007</v>
      </c>
      <c r="R479" s="5">
        <f t="shared" si="22"/>
        <v>30.02</v>
      </c>
      <c r="S479" s="5">
        <f t="shared" si="23"/>
        <v>51.160000000000011</v>
      </c>
      <c r="T479" s="7"/>
    </row>
    <row r="480" spans="1:20" ht="15">
      <c r="A480" s="2">
        <v>3809</v>
      </c>
      <c r="B480" s="3">
        <v>46113</v>
      </c>
      <c r="C480" s="10">
        <f>YEAR(SalesDataTable[[#This Row],[Order Date]])</f>
        <v>2026</v>
      </c>
      <c r="D480" s="10" t="str">
        <f>"Q"&amp;ROUNDUP(MONTH(SalesDataTable[[#This Row],[Order Date]])/3,0)</f>
        <v>Q2</v>
      </c>
      <c r="E480" s="10">
        <f>MONTH(SalesDataTable[[#This Row],[Order Date]])</f>
        <v>4</v>
      </c>
      <c r="F480" s="10" t="str">
        <f>TEXT(SalesDataTable[[#This Row],[Order Date]],"mmm")</f>
        <v>Apr</v>
      </c>
      <c r="G480" s="4" t="s">
        <v>0</v>
      </c>
      <c r="H480" s="4" t="s">
        <v>50</v>
      </c>
      <c r="I480" s="4" t="s">
        <v>2</v>
      </c>
      <c r="J480" s="4" t="s">
        <v>13</v>
      </c>
      <c r="K480" s="4" t="s">
        <v>23</v>
      </c>
      <c r="L480" s="4" t="s">
        <v>51</v>
      </c>
      <c r="M480" s="8">
        <v>3</v>
      </c>
      <c r="N480" s="5">
        <v>124.08</v>
      </c>
      <c r="O480" s="6">
        <v>0.05</v>
      </c>
      <c r="P480" s="5">
        <v>62.41</v>
      </c>
      <c r="Q480" s="5">
        <f t="shared" si="21"/>
        <v>353.62799999999999</v>
      </c>
      <c r="R480" s="5">
        <f t="shared" si="22"/>
        <v>187.23</v>
      </c>
      <c r="S480" s="5">
        <f t="shared" si="23"/>
        <v>166.398</v>
      </c>
      <c r="T480" s="7"/>
    </row>
    <row r="481" spans="1:20" ht="15">
      <c r="A481" s="2">
        <v>3958</v>
      </c>
      <c r="B481" s="3">
        <v>46113</v>
      </c>
      <c r="C481" s="10">
        <f>YEAR(SalesDataTable[[#This Row],[Order Date]])</f>
        <v>2026</v>
      </c>
      <c r="D481" s="10" t="str">
        <f>"Q"&amp;ROUNDUP(MONTH(SalesDataTable[[#This Row],[Order Date]])/3,0)</f>
        <v>Q2</v>
      </c>
      <c r="E481" s="10">
        <f>MONTH(SalesDataTable[[#This Row],[Order Date]])</f>
        <v>4</v>
      </c>
      <c r="F481" s="10" t="str">
        <f>TEXT(SalesDataTable[[#This Row],[Order Date]],"mmm")</f>
        <v>Apr</v>
      </c>
      <c r="G481" s="4" t="s">
        <v>6</v>
      </c>
      <c r="H481" s="4" t="s">
        <v>7</v>
      </c>
      <c r="I481" s="4" t="s">
        <v>2</v>
      </c>
      <c r="J481" s="4" t="s">
        <v>3</v>
      </c>
      <c r="K481" s="4" t="s">
        <v>23</v>
      </c>
      <c r="L481" s="4" t="s">
        <v>51</v>
      </c>
      <c r="M481" s="8">
        <v>2</v>
      </c>
      <c r="N481" s="5">
        <v>125.35</v>
      </c>
      <c r="O481" s="6">
        <v>0.15</v>
      </c>
      <c r="P481" s="5">
        <v>60.73</v>
      </c>
      <c r="Q481" s="5">
        <f t="shared" si="21"/>
        <v>213.095</v>
      </c>
      <c r="R481" s="5">
        <f t="shared" si="22"/>
        <v>121.46</v>
      </c>
      <c r="S481" s="5">
        <f t="shared" si="23"/>
        <v>91.635000000000005</v>
      </c>
      <c r="T481" s="7"/>
    </row>
    <row r="482" spans="1:20" ht="15">
      <c r="A482" s="2">
        <v>4418</v>
      </c>
      <c r="B482" s="3">
        <v>46113</v>
      </c>
      <c r="C482" s="10">
        <f>YEAR(SalesDataTable[[#This Row],[Order Date]])</f>
        <v>2026</v>
      </c>
      <c r="D482" s="10" t="str">
        <f>"Q"&amp;ROUNDUP(MONTH(SalesDataTable[[#This Row],[Order Date]])/3,0)</f>
        <v>Q2</v>
      </c>
      <c r="E482" s="10">
        <f>MONTH(SalesDataTable[[#This Row],[Order Date]])</f>
        <v>4</v>
      </c>
      <c r="F482" s="10" t="str">
        <f>TEXT(SalesDataTable[[#This Row],[Order Date]],"mmm")</f>
        <v>Apr</v>
      </c>
      <c r="G482" s="4" t="s">
        <v>6</v>
      </c>
      <c r="H482" s="4" t="s">
        <v>49</v>
      </c>
      <c r="I482" s="4" t="s">
        <v>28</v>
      </c>
      <c r="J482" s="4" t="s">
        <v>13</v>
      </c>
      <c r="K482" s="4" t="s">
        <v>34</v>
      </c>
      <c r="L482" s="4" t="s">
        <v>42</v>
      </c>
      <c r="M482" s="8">
        <v>3</v>
      </c>
      <c r="N482" s="5">
        <v>36.090000000000003</v>
      </c>
      <c r="O482" s="6">
        <v>0</v>
      </c>
      <c r="P482" s="5">
        <v>14.03</v>
      </c>
      <c r="Q482" s="5">
        <f t="shared" si="21"/>
        <v>108.27000000000001</v>
      </c>
      <c r="R482" s="5">
        <f t="shared" si="22"/>
        <v>42.089999999999996</v>
      </c>
      <c r="S482" s="5">
        <f t="shared" si="23"/>
        <v>66.180000000000007</v>
      </c>
      <c r="T482" s="7"/>
    </row>
    <row r="483" spans="1:20" ht="15">
      <c r="A483" s="2">
        <v>4693</v>
      </c>
      <c r="B483" s="3">
        <v>46113</v>
      </c>
      <c r="C483" s="10">
        <f>YEAR(SalesDataTable[[#This Row],[Order Date]])</f>
        <v>2026</v>
      </c>
      <c r="D483" s="10" t="str">
        <f>"Q"&amp;ROUNDUP(MONTH(SalesDataTable[[#This Row],[Order Date]])/3,0)</f>
        <v>Q2</v>
      </c>
      <c r="E483" s="10">
        <f>MONTH(SalesDataTable[[#This Row],[Order Date]])</f>
        <v>4</v>
      </c>
      <c r="F483" s="10" t="str">
        <f>TEXT(SalesDataTable[[#This Row],[Order Date]],"mmm")</f>
        <v>Apr</v>
      </c>
      <c r="G483" s="4" t="s">
        <v>6</v>
      </c>
      <c r="H483" s="4" t="s">
        <v>43</v>
      </c>
      <c r="I483" s="4" t="s">
        <v>8</v>
      </c>
      <c r="J483" s="4" t="s">
        <v>16</v>
      </c>
      <c r="K483" s="4" t="s">
        <v>9</v>
      </c>
      <c r="L483" s="4" t="s">
        <v>10</v>
      </c>
      <c r="M483" s="8">
        <v>15</v>
      </c>
      <c r="N483" s="5">
        <v>94.33</v>
      </c>
      <c r="O483" s="6">
        <v>0.1</v>
      </c>
      <c r="P483" s="5">
        <v>44.38</v>
      </c>
      <c r="Q483" s="5">
        <f t="shared" si="21"/>
        <v>1273.4550000000002</v>
      </c>
      <c r="R483" s="5">
        <f t="shared" si="22"/>
        <v>665.7</v>
      </c>
      <c r="S483" s="5">
        <f t="shared" si="23"/>
        <v>607.75500000000011</v>
      </c>
      <c r="T483" s="7"/>
    </row>
    <row r="484" spans="1:20" ht="15">
      <c r="A484" s="2">
        <v>193</v>
      </c>
      <c r="B484" s="3">
        <v>46114</v>
      </c>
      <c r="C484" s="10">
        <f>YEAR(SalesDataTable[[#This Row],[Order Date]])</f>
        <v>2026</v>
      </c>
      <c r="D484" s="10" t="str">
        <f>"Q"&amp;ROUNDUP(MONTH(SalesDataTable[[#This Row],[Order Date]])/3,0)</f>
        <v>Q2</v>
      </c>
      <c r="E484" s="10">
        <f>MONTH(SalesDataTable[[#This Row],[Order Date]])</f>
        <v>4</v>
      </c>
      <c r="F484" s="10" t="str">
        <f>TEXT(SalesDataTable[[#This Row],[Order Date]],"mmm")</f>
        <v>Apr</v>
      </c>
      <c r="G484" s="4" t="s">
        <v>20</v>
      </c>
      <c r="H484" s="4" t="s">
        <v>21</v>
      </c>
      <c r="I484" s="4" t="s">
        <v>19</v>
      </c>
      <c r="J484" s="4" t="s">
        <v>3</v>
      </c>
      <c r="K484" s="4" t="s">
        <v>14</v>
      </c>
      <c r="L484" s="4" t="s">
        <v>15</v>
      </c>
      <c r="M484" s="8">
        <v>1</v>
      </c>
      <c r="N484" s="5">
        <v>35.6</v>
      </c>
      <c r="O484" s="6">
        <v>0.1</v>
      </c>
      <c r="P484" s="5">
        <v>13.39</v>
      </c>
      <c r="Q484" s="5">
        <f t="shared" si="21"/>
        <v>32.04</v>
      </c>
      <c r="R484" s="5">
        <f t="shared" si="22"/>
        <v>13.39</v>
      </c>
      <c r="S484" s="5">
        <f t="shared" si="23"/>
        <v>18.649999999999999</v>
      </c>
      <c r="T484" s="7"/>
    </row>
    <row r="485" spans="1:20" ht="15">
      <c r="A485" s="2">
        <v>2246</v>
      </c>
      <c r="B485" s="3">
        <v>46114</v>
      </c>
      <c r="C485" s="10">
        <f>YEAR(SalesDataTable[[#This Row],[Order Date]])</f>
        <v>2026</v>
      </c>
      <c r="D485" s="10" t="str">
        <f>"Q"&amp;ROUNDUP(MONTH(SalesDataTable[[#This Row],[Order Date]])/3,0)</f>
        <v>Q2</v>
      </c>
      <c r="E485" s="10">
        <f>MONTH(SalesDataTable[[#This Row],[Order Date]])</f>
        <v>4</v>
      </c>
      <c r="F485" s="10" t="str">
        <f>TEXT(SalesDataTable[[#This Row],[Order Date]],"mmm")</f>
        <v>Apr</v>
      </c>
      <c r="G485" s="4" t="s">
        <v>6</v>
      </c>
      <c r="H485" s="4" t="s">
        <v>43</v>
      </c>
      <c r="I485" s="4" t="s">
        <v>28</v>
      </c>
      <c r="J485" s="4" t="s">
        <v>3</v>
      </c>
      <c r="K485" s="4" t="s">
        <v>4</v>
      </c>
      <c r="L485" s="4" t="s">
        <v>22</v>
      </c>
      <c r="M485" s="8">
        <v>1</v>
      </c>
      <c r="N485" s="5">
        <v>50.17</v>
      </c>
      <c r="O485" s="6">
        <v>0</v>
      </c>
      <c r="P485" s="5">
        <v>21.95</v>
      </c>
      <c r="Q485" s="5">
        <f t="shared" si="21"/>
        <v>50.17</v>
      </c>
      <c r="R485" s="5">
        <f t="shared" si="22"/>
        <v>21.95</v>
      </c>
      <c r="S485" s="5">
        <f t="shared" si="23"/>
        <v>28.220000000000002</v>
      </c>
      <c r="T485" s="7"/>
    </row>
    <row r="486" spans="1:20" ht="15">
      <c r="A486" s="2">
        <v>2556</v>
      </c>
      <c r="B486" s="3">
        <v>46114</v>
      </c>
      <c r="C486" s="10">
        <f>YEAR(SalesDataTable[[#This Row],[Order Date]])</f>
        <v>2026</v>
      </c>
      <c r="D486" s="10" t="str">
        <f>"Q"&amp;ROUNDUP(MONTH(SalesDataTable[[#This Row],[Order Date]])/3,0)</f>
        <v>Q2</v>
      </c>
      <c r="E486" s="10">
        <f>MONTH(SalesDataTable[[#This Row],[Order Date]])</f>
        <v>4</v>
      </c>
      <c r="F486" s="10" t="str">
        <f>TEXT(SalesDataTable[[#This Row],[Order Date]],"mmm")</f>
        <v>Apr</v>
      </c>
      <c r="G486" s="4" t="s">
        <v>20</v>
      </c>
      <c r="H486" s="4" t="s">
        <v>33</v>
      </c>
      <c r="I486" s="4" t="s">
        <v>2</v>
      </c>
      <c r="J486" s="4" t="s">
        <v>3</v>
      </c>
      <c r="K486" s="4" t="s">
        <v>9</v>
      </c>
      <c r="L486" s="4" t="s">
        <v>46</v>
      </c>
      <c r="M486" s="8">
        <v>2</v>
      </c>
      <c r="N486" s="5">
        <v>72.900000000000006</v>
      </c>
      <c r="O486" s="6">
        <v>0</v>
      </c>
      <c r="P486" s="5">
        <v>31.52</v>
      </c>
      <c r="Q486" s="5">
        <f t="shared" si="21"/>
        <v>145.80000000000001</v>
      </c>
      <c r="R486" s="5">
        <f t="shared" si="22"/>
        <v>63.04</v>
      </c>
      <c r="S486" s="5">
        <f t="shared" si="23"/>
        <v>82.760000000000019</v>
      </c>
      <c r="T486" s="7"/>
    </row>
    <row r="487" spans="1:20" ht="15">
      <c r="A487" s="2">
        <v>169</v>
      </c>
      <c r="B487" s="3">
        <v>46115</v>
      </c>
      <c r="C487" s="10">
        <f>YEAR(SalesDataTable[[#This Row],[Order Date]])</f>
        <v>2026</v>
      </c>
      <c r="D487" s="10" t="str">
        <f>"Q"&amp;ROUNDUP(MONTH(SalesDataTable[[#This Row],[Order Date]])/3,0)</f>
        <v>Q2</v>
      </c>
      <c r="E487" s="10">
        <f>MONTH(SalesDataTable[[#This Row],[Order Date]])</f>
        <v>4</v>
      </c>
      <c r="F487" s="10" t="str">
        <f>TEXT(SalesDataTable[[#This Row],[Order Date]],"mmm")</f>
        <v>Apr</v>
      </c>
      <c r="G487" s="4" t="s">
        <v>11</v>
      </c>
      <c r="H487" s="4" t="s">
        <v>52</v>
      </c>
      <c r="I487" s="4" t="s">
        <v>2</v>
      </c>
      <c r="J487" s="4" t="s">
        <v>13</v>
      </c>
      <c r="K487" s="4" t="s">
        <v>9</v>
      </c>
      <c r="L487" s="4" t="s">
        <v>10</v>
      </c>
      <c r="M487" s="8">
        <v>2</v>
      </c>
      <c r="N487" s="5">
        <v>93.48</v>
      </c>
      <c r="O487" s="6">
        <v>0</v>
      </c>
      <c r="P487" s="5">
        <v>45.15</v>
      </c>
      <c r="Q487" s="5">
        <f t="shared" si="21"/>
        <v>186.96</v>
      </c>
      <c r="R487" s="5">
        <f t="shared" si="22"/>
        <v>90.3</v>
      </c>
      <c r="S487" s="5">
        <f t="shared" si="23"/>
        <v>96.660000000000011</v>
      </c>
      <c r="T487" s="7"/>
    </row>
    <row r="488" spans="1:20" ht="15">
      <c r="A488" s="2">
        <v>877</v>
      </c>
      <c r="B488" s="3">
        <v>46115</v>
      </c>
      <c r="C488" s="10">
        <f>YEAR(SalesDataTable[[#This Row],[Order Date]])</f>
        <v>2026</v>
      </c>
      <c r="D488" s="10" t="str">
        <f>"Q"&amp;ROUNDUP(MONTH(SalesDataTable[[#This Row],[Order Date]])/3,0)</f>
        <v>Q2</v>
      </c>
      <c r="E488" s="10">
        <f>MONTH(SalesDataTable[[#This Row],[Order Date]])</f>
        <v>4</v>
      </c>
      <c r="F488" s="10" t="str">
        <f>TEXT(SalesDataTable[[#This Row],[Order Date]],"mmm")</f>
        <v>Apr</v>
      </c>
      <c r="G488" s="4" t="s">
        <v>6</v>
      </c>
      <c r="H488" s="4" t="s">
        <v>43</v>
      </c>
      <c r="I488" s="4" t="s">
        <v>2</v>
      </c>
      <c r="J488" s="4" t="s">
        <v>13</v>
      </c>
      <c r="K488" s="4" t="s">
        <v>23</v>
      </c>
      <c r="L488" s="4" t="s">
        <v>51</v>
      </c>
      <c r="M488" s="8">
        <v>1</v>
      </c>
      <c r="N488" s="5">
        <v>123.63</v>
      </c>
      <c r="O488" s="6">
        <v>0</v>
      </c>
      <c r="P488" s="5">
        <v>58.88</v>
      </c>
      <c r="Q488" s="5">
        <f t="shared" si="21"/>
        <v>123.63</v>
      </c>
      <c r="R488" s="5">
        <f t="shared" si="22"/>
        <v>58.88</v>
      </c>
      <c r="S488" s="5">
        <f t="shared" si="23"/>
        <v>64.75</v>
      </c>
      <c r="T488" s="7"/>
    </row>
    <row r="489" spans="1:20" ht="15">
      <c r="A489" s="2">
        <v>2023</v>
      </c>
      <c r="B489" s="3">
        <v>46115</v>
      </c>
      <c r="C489" s="10">
        <f>YEAR(SalesDataTable[[#This Row],[Order Date]])</f>
        <v>2026</v>
      </c>
      <c r="D489" s="10" t="str">
        <f>"Q"&amp;ROUNDUP(MONTH(SalesDataTable[[#This Row],[Order Date]])/3,0)</f>
        <v>Q2</v>
      </c>
      <c r="E489" s="10">
        <f>MONTH(SalesDataTable[[#This Row],[Order Date]])</f>
        <v>4</v>
      </c>
      <c r="F489" s="10" t="str">
        <f>TEXT(SalesDataTable[[#This Row],[Order Date]],"mmm")</f>
        <v>Apr</v>
      </c>
      <c r="G489" s="4" t="s">
        <v>6</v>
      </c>
      <c r="H489" s="4" t="s">
        <v>43</v>
      </c>
      <c r="I489" s="4" t="s">
        <v>2</v>
      </c>
      <c r="J489" s="4" t="s">
        <v>13</v>
      </c>
      <c r="K489" s="4" t="s">
        <v>14</v>
      </c>
      <c r="L489" s="4" t="s">
        <v>48</v>
      </c>
      <c r="M489" s="8">
        <v>3</v>
      </c>
      <c r="N489" s="5">
        <v>168.37</v>
      </c>
      <c r="O489" s="6">
        <v>0</v>
      </c>
      <c r="P489" s="5">
        <v>87.15</v>
      </c>
      <c r="Q489" s="5">
        <f t="shared" si="21"/>
        <v>505.11</v>
      </c>
      <c r="R489" s="5">
        <f t="shared" si="22"/>
        <v>261.45000000000005</v>
      </c>
      <c r="S489" s="5">
        <f t="shared" si="23"/>
        <v>243.65999999999997</v>
      </c>
      <c r="T489" s="7"/>
    </row>
    <row r="490" spans="1:20" ht="15">
      <c r="A490" s="2">
        <v>2548</v>
      </c>
      <c r="B490" s="3">
        <v>46115</v>
      </c>
      <c r="C490" s="10">
        <f>YEAR(SalesDataTable[[#This Row],[Order Date]])</f>
        <v>2026</v>
      </c>
      <c r="D490" s="10" t="str">
        <f>"Q"&amp;ROUNDUP(MONTH(SalesDataTable[[#This Row],[Order Date]])/3,0)</f>
        <v>Q2</v>
      </c>
      <c r="E490" s="10">
        <f>MONTH(SalesDataTable[[#This Row],[Order Date]])</f>
        <v>4</v>
      </c>
      <c r="F490" s="10" t="str">
        <f>TEXT(SalesDataTable[[#This Row],[Order Date]],"mmm")</f>
        <v>Apr</v>
      </c>
      <c r="G490" s="4" t="s">
        <v>0</v>
      </c>
      <c r="H490" s="4" t="s">
        <v>36</v>
      </c>
      <c r="I490" s="4" t="s">
        <v>28</v>
      </c>
      <c r="J490" s="4" t="s">
        <v>13</v>
      </c>
      <c r="K490" s="4" t="s">
        <v>4</v>
      </c>
      <c r="L490" s="4" t="s">
        <v>22</v>
      </c>
      <c r="M490" s="8">
        <v>4</v>
      </c>
      <c r="N490" s="5">
        <v>51.68</v>
      </c>
      <c r="O490" s="6">
        <v>0.05</v>
      </c>
      <c r="P490" s="5">
        <v>23.09</v>
      </c>
      <c r="Q490" s="5">
        <f t="shared" si="21"/>
        <v>196.38399999999999</v>
      </c>
      <c r="R490" s="5">
        <f t="shared" si="22"/>
        <v>92.36</v>
      </c>
      <c r="S490" s="5">
        <f t="shared" si="23"/>
        <v>104.02399999999999</v>
      </c>
      <c r="T490" s="7"/>
    </row>
    <row r="491" spans="1:20" ht="15">
      <c r="A491" s="2">
        <v>2602</v>
      </c>
      <c r="B491" s="3">
        <v>46115</v>
      </c>
      <c r="C491" s="10">
        <f>YEAR(SalesDataTable[[#This Row],[Order Date]])</f>
        <v>2026</v>
      </c>
      <c r="D491" s="10" t="str">
        <f>"Q"&amp;ROUNDUP(MONTH(SalesDataTable[[#This Row],[Order Date]])/3,0)</f>
        <v>Q2</v>
      </c>
      <c r="E491" s="10">
        <f>MONTH(SalesDataTable[[#This Row],[Order Date]])</f>
        <v>4</v>
      </c>
      <c r="F491" s="10" t="str">
        <f>TEXT(SalesDataTable[[#This Row],[Order Date]],"mmm")</f>
        <v>Apr</v>
      </c>
      <c r="G491" s="4" t="s">
        <v>6</v>
      </c>
      <c r="H491" s="4" t="s">
        <v>43</v>
      </c>
      <c r="I491" s="4" t="s">
        <v>28</v>
      </c>
      <c r="J491" s="4" t="s">
        <v>13</v>
      </c>
      <c r="K491" s="4" t="s">
        <v>4</v>
      </c>
      <c r="L491" s="4" t="s">
        <v>26</v>
      </c>
      <c r="M491" s="8">
        <v>1</v>
      </c>
      <c r="N491" s="5">
        <v>40.159999999999997</v>
      </c>
      <c r="O491" s="6">
        <v>0</v>
      </c>
      <c r="P491" s="5">
        <v>16.77</v>
      </c>
      <c r="Q491" s="5">
        <f t="shared" si="21"/>
        <v>40.159999999999997</v>
      </c>
      <c r="R491" s="5">
        <f t="shared" si="22"/>
        <v>16.77</v>
      </c>
      <c r="S491" s="5">
        <f t="shared" si="23"/>
        <v>23.389999999999997</v>
      </c>
      <c r="T491" s="7"/>
    </row>
    <row r="492" spans="1:20" ht="15">
      <c r="A492" s="2">
        <v>3229</v>
      </c>
      <c r="B492" s="3">
        <v>46115</v>
      </c>
      <c r="C492" s="10">
        <f>YEAR(SalesDataTable[[#This Row],[Order Date]])</f>
        <v>2026</v>
      </c>
      <c r="D492" s="10" t="str">
        <f>"Q"&amp;ROUNDUP(MONTH(SalesDataTable[[#This Row],[Order Date]])/3,0)</f>
        <v>Q2</v>
      </c>
      <c r="E492" s="10">
        <f>MONTH(SalesDataTable[[#This Row],[Order Date]])</f>
        <v>4</v>
      </c>
      <c r="F492" s="10" t="str">
        <f>TEXT(SalesDataTable[[#This Row],[Order Date]],"mmm")</f>
        <v>Apr</v>
      </c>
      <c r="G492" s="4" t="s">
        <v>20</v>
      </c>
      <c r="H492" s="4" t="s">
        <v>47</v>
      </c>
      <c r="I492" s="4" t="s">
        <v>19</v>
      </c>
      <c r="J492" s="4" t="s">
        <v>3</v>
      </c>
      <c r="K492" s="4" t="s">
        <v>14</v>
      </c>
      <c r="L492" s="4" t="s">
        <v>15</v>
      </c>
      <c r="M492" s="8">
        <v>3</v>
      </c>
      <c r="N492" s="5">
        <v>36.17</v>
      </c>
      <c r="O492" s="6">
        <v>0.1</v>
      </c>
      <c r="P492" s="5">
        <v>13.65</v>
      </c>
      <c r="Q492" s="5">
        <f t="shared" si="21"/>
        <v>97.659000000000006</v>
      </c>
      <c r="R492" s="5">
        <f t="shared" si="22"/>
        <v>40.950000000000003</v>
      </c>
      <c r="S492" s="5">
        <f t="shared" si="23"/>
        <v>56.709000000000003</v>
      </c>
      <c r="T492" s="7"/>
    </row>
    <row r="493" spans="1:20" ht="15">
      <c r="A493" s="2">
        <v>3261</v>
      </c>
      <c r="B493" s="3">
        <v>46115</v>
      </c>
      <c r="C493" s="10">
        <f>YEAR(SalesDataTable[[#This Row],[Order Date]])</f>
        <v>2026</v>
      </c>
      <c r="D493" s="10" t="str">
        <f>"Q"&amp;ROUNDUP(MONTH(SalesDataTable[[#This Row],[Order Date]])/3,0)</f>
        <v>Q2</v>
      </c>
      <c r="E493" s="10">
        <f>MONTH(SalesDataTable[[#This Row],[Order Date]])</f>
        <v>4</v>
      </c>
      <c r="F493" s="10" t="str">
        <f>TEXT(SalesDataTable[[#This Row],[Order Date]],"mmm")</f>
        <v>Apr</v>
      </c>
      <c r="G493" s="4" t="s">
        <v>11</v>
      </c>
      <c r="H493" s="4" t="s">
        <v>39</v>
      </c>
      <c r="I493" s="4" t="s">
        <v>2</v>
      </c>
      <c r="J493" s="4" t="s">
        <v>13</v>
      </c>
      <c r="K493" s="4" t="s">
        <v>14</v>
      </c>
      <c r="L493" s="4" t="s">
        <v>44</v>
      </c>
      <c r="M493" s="8">
        <v>4</v>
      </c>
      <c r="N493" s="5">
        <v>130.55000000000001</v>
      </c>
      <c r="O493" s="6">
        <v>0</v>
      </c>
      <c r="P493" s="5">
        <v>67.66</v>
      </c>
      <c r="Q493" s="5">
        <f t="shared" si="21"/>
        <v>522.20000000000005</v>
      </c>
      <c r="R493" s="5">
        <f t="shared" si="22"/>
        <v>270.64</v>
      </c>
      <c r="S493" s="5">
        <f t="shared" si="23"/>
        <v>251.56000000000006</v>
      </c>
      <c r="T493" s="7"/>
    </row>
    <row r="494" spans="1:20" ht="15">
      <c r="A494" s="2">
        <v>3621</v>
      </c>
      <c r="B494" s="3">
        <v>46115</v>
      </c>
      <c r="C494" s="10">
        <f>YEAR(SalesDataTable[[#This Row],[Order Date]])</f>
        <v>2026</v>
      </c>
      <c r="D494" s="10" t="str">
        <f>"Q"&amp;ROUNDUP(MONTH(SalesDataTable[[#This Row],[Order Date]])/3,0)</f>
        <v>Q2</v>
      </c>
      <c r="E494" s="10">
        <f>MONTH(SalesDataTable[[#This Row],[Order Date]])</f>
        <v>4</v>
      </c>
      <c r="F494" s="10" t="str">
        <f>TEXT(SalesDataTable[[#This Row],[Order Date]],"mmm")</f>
        <v>Apr</v>
      </c>
      <c r="G494" s="4" t="s">
        <v>20</v>
      </c>
      <c r="H494" s="4" t="s">
        <v>33</v>
      </c>
      <c r="I494" s="4" t="s">
        <v>2</v>
      </c>
      <c r="J494" s="4" t="s">
        <v>13</v>
      </c>
      <c r="K494" s="4" t="s">
        <v>4</v>
      </c>
      <c r="L494" s="4" t="s">
        <v>30</v>
      </c>
      <c r="M494" s="8">
        <v>2</v>
      </c>
      <c r="N494" s="5">
        <v>102.63</v>
      </c>
      <c r="O494" s="6">
        <v>0</v>
      </c>
      <c r="P494" s="5">
        <v>50.19</v>
      </c>
      <c r="Q494" s="5">
        <f t="shared" si="21"/>
        <v>205.26</v>
      </c>
      <c r="R494" s="5">
        <f t="shared" si="22"/>
        <v>100.38</v>
      </c>
      <c r="S494" s="5">
        <f t="shared" si="23"/>
        <v>104.88</v>
      </c>
      <c r="T494" s="7"/>
    </row>
    <row r="495" spans="1:20" ht="15">
      <c r="A495" s="2">
        <v>4681</v>
      </c>
      <c r="B495" s="3">
        <v>46115</v>
      </c>
      <c r="C495" s="10">
        <f>YEAR(SalesDataTable[[#This Row],[Order Date]])</f>
        <v>2026</v>
      </c>
      <c r="D495" s="10" t="str">
        <f>"Q"&amp;ROUNDUP(MONTH(SalesDataTable[[#This Row],[Order Date]])/3,0)</f>
        <v>Q2</v>
      </c>
      <c r="E495" s="10">
        <f>MONTH(SalesDataTable[[#This Row],[Order Date]])</f>
        <v>4</v>
      </c>
      <c r="F495" s="10" t="str">
        <f>TEXT(SalesDataTable[[#This Row],[Order Date]],"mmm")</f>
        <v>Apr</v>
      </c>
      <c r="G495" s="4" t="s">
        <v>20</v>
      </c>
      <c r="H495" s="4" t="s">
        <v>47</v>
      </c>
      <c r="I495" s="4" t="s">
        <v>28</v>
      </c>
      <c r="J495" s="4" t="s">
        <v>3</v>
      </c>
      <c r="K495" s="4" t="s">
        <v>4</v>
      </c>
      <c r="L495" s="4" t="s">
        <v>5</v>
      </c>
      <c r="M495" s="8">
        <v>6</v>
      </c>
      <c r="N495" s="5">
        <v>81.239999999999995</v>
      </c>
      <c r="O495" s="6">
        <v>0</v>
      </c>
      <c r="P495" s="5">
        <v>43.28</v>
      </c>
      <c r="Q495" s="5">
        <f t="shared" si="21"/>
        <v>487.43999999999994</v>
      </c>
      <c r="R495" s="5">
        <f t="shared" si="22"/>
        <v>259.68</v>
      </c>
      <c r="S495" s="5">
        <f t="shared" si="23"/>
        <v>227.75999999999993</v>
      </c>
      <c r="T495" s="7"/>
    </row>
    <row r="496" spans="1:20" ht="15">
      <c r="A496" s="2">
        <v>4954</v>
      </c>
      <c r="B496" s="3">
        <v>46115</v>
      </c>
      <c r="C496" s="10">
        <f>YEAR(SalesDataTable[[#This Row],[Order Date]])</f>
        <v>2026</v>
      </c>
      <c r="D496" s="10" t="str">
        <f>"Q"&amp;ROUNDUP(MONTH(SalesDataTable[[#This Row],[Order Date]])/3,0)</f>
        <v>Q2</v>
      </c>
      <c r="E496" s="10">
        <f>MONTH(SalesDataTable[[#This Row],[Order Date]])</f>
        <v>4</v>
      </c>
      <c r="F496" s="10" t="str">
        <f>TEXT(SalesDataTable[[#This Row],[Order Date]],"mmm")</f>
        <v>Apr</v>
      </c>
      <c r="G496" s="4" t="s">
        <v>20</v>
      </c>
      <c r="H496" s="4" t="s">
        <v>33</v>
      </c>
      <c r="I496" s="4" t="s">
        <v>2</v>
      </c>
      <c r="J496" s="4" t="s">
        <v>13</v>
      </c>
      <c r="K496" s="4" t="s">
        <v>9</v>
      </c>
      <c r="L496" s="4" t="s">
        <v>46</v>
      </c>
      <c r="M496" s="8">
        <v>3</v>
      </c>
      <c r="N496" s="5">
        <v>72.11</v>
      </c>
      <c r="O496" s="6">
        <v>0.05</v>
      </c>
      <c r="P496" s="5">
        <v>31.63</v>
      </c>
      <c r="Q496" s="5">
        <f t="shared" si="21"/>
        <v>205.51349999999996</v>
      </c>
      <c r="R496" s="5">
        <f t="shared" si="22"/>
        <v>94.89</v>
      </c>
      <c r="S496" s="5">
        <f t="shared" si="23"/>
        <v>110.62349999999996</v>
      </c>
      <c r="T496" s="7"/>
    </row>
    <row r="497" spans="1:20" ht="15">
      <c r="A497" s="2">
        <v>1153</v>
      </c>
      <c r="B497" s="3">
        <v>46116</v>
      </c>
      <c r="C497" s="10">
        <f>YEAR(SalesDataTable[[#This Row],[Order Date]])</f>
        <v>2026</v>
      </c>
      <c r="D497" s="10" t="str">
        <f>"Q"&amp;ROUNDUP(MONTH(SalesDataTable[[#This Row],[Order Date]])/3,0)</f>
        <v>Q2</v>
      </c>
      <c r="E497" s="10">
        <f>MONTH(SalesDataTable[[#This Row],[Order Date]])</f>
        <v>4</v>
      </c>
      <c r="F497" s="10" t="str">
        <f>TEXT(SalesDataTable[[#This Row],[Order Date]],"mmm")</f>
        <v>Apr</v>
      </c>
      <c r="G497" s="4" t="s">
        <v>11</v>
      </c>
      <c r="H497" s="4" t="s">
        <v>52</v>
      </c>
      <c r="I497" s="4" t="s">
        <v>19</v>
      </c>
      <c r="J497" s="4" t="s">
        <v>13</v>
      </c>
      <c r="K497" s="4" t="s">
        <v>9</v>
      </c>
      <c r="L497" s="4" t="s">
        <v>10</v>
      </c>
      <c r="M497" s="8">
        <v>4</v>
      </c>
      <c r="N497" s="5">
        <v>90.15</v>
      </c>
      <c r="O497" s="6">
        <v>0</v>
      </c>
      <c r="P497" s="5">
        <v>44.9</v>
      </c>
      <c r="Q497" s="5">
        <f t="shared" si="21"/>
        <v>360.6</v>
      </c>
      <c r="R497" s="5">
        <f t="shared" si="22"/>
        <v>179.6</v>
      </c>
      <c r="S497" s="5">
        <f t="shared" si="23"/>
        <v>181.00000000000003</v>
      </c>
      <c r="T497" s="7"/>
    </row>
    <row r="498" spans="1:20" ht="15">
      <c r="A498" s="2">
        <v>1383</v>
      </c>
      <c r="B498" s="3">
        <v>46116</v>
      </c>
      <c r="C498" s="10">
        <f>YEAR(SalesDataTable[[#This Row],[Order Date]])</f>
        <v>2026</v>
      </c>
      <c r="D498" s="10" t="str">
        <f>"Q"&amp;ROUNDUP(MONTH(SalesDataTable[[#This Row],[Order Date]])/3,0)</f>
        <v>Q2</v>
      </c>
      <c r="E498" s="10">
        <f>MONTH(SalesDataTable[[#This Row],[Order Date]])</f>
        <v>4</v>
      </c>
      <c r="F498" s="10" t="str">
        <f>TEXT(SalesDataTable[[#This Row],[Order Date]],"mmm")</f>
        <v>Apr</v>
      </c>
      <c r="G498" s="4" t="s">
        <v>20</v>
      </c>
      <c r="H498" s="4" t="s">
        <v>21</v>
      </c>
      <c r="I498" s="4" t="s">
        <v>19</v>
      </c>
      <c r="J498" s="4" t="s">
        <v>3</v>
      </c>
      <c r="K498" s="4" t="s">
        <v>4</v>
      </c>
      <c r="L498" s="4" t="s">
        <v>22</v>
      </c>
      <c r="M498" s="8">
        <v>1</v>
      </c>
      <c r="N498" s="5">
        <v>50.7</v>
      </c>
      <c r="O498" s="6">
        <v>0.05</v>
      </c>
      <c r="P498" s="5">
        <v>21.85</v>
      </c>
      <c r="Q498" s="5">
        <f t="shared" si="21"/>
        <v>48.164999999999999</v>
      </c>
      <c r="R498" s="5">
        <f t="shared" si="22"/>
        <v>21.85</v>
      </c>
      <c r="S498" s="5">
        <f t="shared" si="23"/>
        <v>26.314999999999998</v>
      </c>
      <c r="T498" s="7"/>
    </row>
    <row r="499" spans="1:20" ht="15">
      <c r="A499" s="2">
        <v>2583</v>
      </c>
      <c r="B499" s="3">
        <v>46116</v>
      </c>
      <c r="C499" s="10">
        <f>YEAR(SalesDataTable[[#This Row],[Order Date]])</f>
        <v>2026</v>
      </c>
      <c r="D499" s="10" t="str">
        <f>"Q"&amp;ROUNDUP(MONTH(SalesDataTable[[#This Row],[Order Date]])/3,0)</f>
        <v>Q2</v>
      </c>
      <c r="E499" s="10">
        <f>MONTH(SalesDataTable[[#This Row],[Order Date]])</f>
        <v>4</v>
      </c>
      <c r="F499" s="10" t="str">
        <f>TEXT(SalesDataTable[[#This Row],[Order Date]],"mmm")</f>
        <v>Apr</v>
      </c>
      <c r="G499" s="4" t="s">
        <v>0</v>
      </c>
      <c r="H499" s="4" t="s">
        <v>1</v>
      </c>
      <c r="I499" s="4" t="s">
        <v>2</v>
      </c>
      <c r="J499" s="4" t="s">
        <v>3</v>
      </c>
      <c r="K499" s="4" t="s">
        <v>34</v>
      </c>
      <c r="L499" s="4" t="s">
        <v>35</v>
      </c>
      <c r="M499" s="8">
        <v>1</v>
      </c>
      <c r="N499" s="5">
        <v>41.13</v>
      </c>
      <c r="O499" s="6">
        <v>0</v>
      </c>
      <c r="P499" s="5">
        <v>15.04</v>
      </c>
      <c r="Q499" s="5">
        <f t="shared" si="21"/>
        <v>41.13</v>
      </c>
      <c r="R499" s="5">
        <f t="shared" si="22"/>
        <v>15.04</v>
      </c>
      <c r="S499" s="5">
        <f t="shared" si="23"/>
        <v>26.090000000000003</v>
      </c>
      <c r="T499" s="7"/>
    </row>
    <row r="500" spans="1:20" ht="15">
      <c r="A500" s="2">
        <v>4074</v>
      </c>
      <c r="B500" s="3">
        <v>46116</v>
      </c>
      <c r="C500" s="10">
        <f>YEAR(SalesDataTable[[#This Row],[Order Date]])</f>
        <v>2026</v>
      </c>
      <c r="D500" s="10" t="str">
        <f>"Q"&amp;ROUNDUP(MONTH(SalesDataTable[[#This Row],[Order Date]])/3,0)</f>
        <v>Q2</v>
      </c>
      <c r="E500" s="10">
        <f>MONTH(SalesDataTable[[#This Row],[Order Date]])</f>
        <v>4</v>
      </c>
      <c r="F500" s="10" t="str">
        <f>TEXT(SalesDataTable[[#This Row],[Order Date]],"mmm")</f>
        <v>Apr</v>
      </c>
      <c r="G500" s="4" t="s">
        <v>6</v>
      </c>
      <c r="H500" s="4" t="s">
        <v>7</v>
      </c>
      <c r="I500" s="4" t="s">
        <v>19</v>
      </c>
      <c r="J500" s="4" t="s">
        <v>3</v>
      </c>
      <c r="K500" s="4" t="s">
        <v>23</v>
      </c>
      <c r="L500" s="4" t="s">
        <v>51</v>
      </c>
      <c r="M500" s="8">
        <v>1</v>
      </c>
      <c r="N500" s="5">
        <v>121.66</v>
      </c>
      <c r="O500" s="6">
        <v>0</v>
      </c>
      <c r="P500" s="5">
        <v>61.37</v>
      </c>
      <c r="Q500" s="5">
        <f t="shared" si="21"/>
        <v>121.66</v>
      </c>
      <c r="R500" s="5">
        <f t="shared" si="22"/>
        <v>61.37</v>
      </c>
      <c r="S500" s="5">
        <f t="shared" si="23"/>
        <v>60.29</v>
      </c>
      <c r="T500" s="7"/>
    </row>
    <row r="501" spans="1:20" ht="15">
      <c r="A501" s="2">
        <v>4301</v>
      </c>
      <c r="B501" s="3">
        <v>46116</v>
      </c>
      <c r="C501" s="10">
        <f>YEAR(SalesDataTable[[#This Row],[Order Date]])</f>
        <v>2026</v>
      </c>
      <c r="D501" s="10" t="str">
        <f>"Q"&amp;ROUNDUP(MONTH(SalesDataTable[[#This Row],[Order Date]])/3,0)</f>
        <v>Q2</v>
      </c>
      <c r="E501" s="10">
        <f>MONTH(SalesDataTable[[#This Row],[Order Date]])</f>
        <v>4</v>
      </c>
      <c r="F501" s="10" t="str">
        <f>TEXT(SalesDataTable[[#This Row],[Order Date]],"mmm")</f>
        <v>Apr</v>
      </c>
      <c r="G501" s="4" t="s">
        <v>11</v>
      </c>
      <c r="H501" s="4" t="s">
        <v>52</v>
      </c>
      <c r="I501" s="4" t="s">
        <v>19</v>
      </c>
      <c r="J501" s="4" t="s">
        <v>13</v>
      </c>
      <c r="K501" s="4" t="s">
        <v>34</v>
      </c>
      <c r="L501" s="4" t="s">
        <v>38</v>
      </c>
      <c r="M501" s="8">
        <v>1</v>
      </c>
      <c r="N501" s="5">
        <v>122.77</v>
      </c>
      <c r="O501" s="6">
        <v>0.1</v>
      </c>
      <c r="P501" s="5">
        <v>70.59</v>
      </c>
      <c r="Q501" s="5">
        <f t="shared" si="21"/>
        <v>110.49299999999999</v>
      </c>
      <c r="R501" s="5">
        <f t="shared" si="22"/>
        <v>70.59</v>
      </c>
      <c r="S501" s="5">
        <f t="shared" si="23"/>
        <v>39.902999999999992</v>
      </c>
      <c r="T501" s="7"/>
    </row>
    <row r="502" spans="1:20" ht="15">
      <c r="A502" s="2">
        <v>4692</v>
      </c>
      <c r="B502" s="3">
        <v>46116</v>
      </c>
      <c r="C502" s="10">
        <f>YEAR(SalesDataTable[[#This Row],[Order Date]])</f>
        <v>2026</v>
      </c>
      <c r="D502" s="10" t="str">
        <f>"Q"&amp;ROUNDUP(MONTH(SalesDataTable[[#This Row],[Order Date]])/3,0)</f>
        <v>Q2</v>
      </c>
      <c r="E502" s="10">
        <f>MONTH(SalesDataTable[[#This Row],[Order Date]])</f>
        <v>4</v>
      </c>
      <c r="F502" s="10" t="str">
        <f>TEXT(SalesDataTable[[#This Row],[Order Date]],"mmm")</f>
        <v>Apr</v>
      </c>
      <c r="G502" s="4" t="s">
        <v>20</v>
      </c>
      <c r="H502" s="4" t="s">
        <v>47</v>
      </c>
      <c r="I502" s="4" t="s">
        <v>2</v>
      </c>
      <c r="J502" s="4" t="s">
        <v>3</v>
      </c>
      <c r="K502" s="4" t="s">
        <v>4</v>
      </c>
      <c r="L502" s="4" t="s">
        <v>22</v>
      </c>
      <c r="M502" s="8">
        <v>1</v>
      </c>
      <c r="N502" s="5">
        <v>49.96</v>
      </c>
      <c r="O502" s="6">
        <v>0</v>
      </c>
      <c r="P502" s="5">
        <v>22.13</v>
      </c>
      <c r="Q502" s="5">
        <f t="shared" si="21"/>
        <v>49.96</v>
      </c>
      <c r="R502" s="5">
        <f t="shared" si="22"/>
        <v>22.13</v>
      </c>
      <c r="S502" s="5">
        <f t="shared" si="23"/>
        <v>27.830000000000002</v>
      </c>
      <c r="T502" s="7"/>
    </row>
    <row r="503" spans="1:20" ht="15">
      <c r="A503" s="2">
        <v>1951</v>
      </c>
      <c r="B503" s="3">
        <v>46117</v>
      </c>
      <c r="C503" s="10">
        <f>YEAR(SalesDataTable[[#This Row],[Order Date]])</f>
        <v>2026</v>
      </c>
      <c r="D503" s="10" t="str">
        <f>"Q"&amp;ROUNDUP(MONTH(SalesDataTable[[#This Row],[Order Date]])/3,0)</f>
        <v>Q2</v>
      </c>
      <c r="E503" s="10">
        <f>MONTH(SalesDataTable[[#This Row],[Order Date]])</f>
        <v>4</v>
      </c>
      <c r="F503" s="10" t="str">
        <f>TEXT(SalesDataTable[[#This Row],[Order Date]],"mmm")</f>
        <v>Apr</v>
      </c>
      <c r="G503" s="4" t="s">
        <v>20</v>
      </c>
      <c r="H503" s="4" t="s">
        <v>33</v>
      </c>
      <c r="I503" s="4" t="s">
        <v>28</v>
      </c>
      <c r="J503" s="4" t="s">
        <v>3</v>
      </c>
      <c r="K503" s="4" t="s">
        <v>9</v>
      </c>
      <c r="L503" s="4" t="s">
        <v>37</v>
      </c>
      <c r="M503" s="8">
        <v>2</v>
      </c>
      <c r="N503" s="5">
        <v>155.13</v>
      </c>
      <c r="O503" s="6">
        <v>0.15</v>
      </c>
      <c r="P503" s="5">
        <v>80.959999999999994</v>
      </c>
      <c r="Q503" s="5">
        <f t="shared" si="21"/>
        <v>263.721</v>
      </c>
      <c r="R503" s="5">
        <f t="shared" si="22"/>
        <v>161.91999999999999</v>
      </c>
      <c r="S503" s="5">
        <f t="shared" si="23"/>
        <v>101.80100000000002</v>
      </c>
      <c r="T503" s="7"/>
    </row>
    <row r="504" spans="1:20" ht="15">
      <c r="A504" s="2">
        <v>2111</v>
      </c>
      <c r="B504" s="3">
        <v>46117</v>
      </c>
      <c r="C504" s="10">
        <f>YEAR(SalesDataTable[[#This Row],[Order Date]])</f>
        <v>2026</v>
      </c>
      <c r="D504" s="10" t="str">
        <f>"Q"&amp;ROUNDUP(MONTH(SalesDataTable[[#This Row],[Order Date]])/3,0)</f>
        <v>Q2</v>
      </c>
      <c r="E504" s="10">
        <f>MONTH(SalesDataTable[[#This Row],[Order Date]])</f>
        <v>4</v>
      </c>
      <c r="F504" s="10" t="str">
        <f>TEXT(SalesDataTable[[#This Row],[Order Date]],"mmm")</f>
        <v>Apr</v>
      </c>
      <c r="G504" s="4" t="s">
        <v>20</v>
      </c>
      <c r="H504" s="4" t="s">
        <v>47</v>
      </c>
      <c r="I504" s="4" t="s">
        <v>2</v>
      </c>
      <c r="J504" s="4" t="s">
        <v>13</v>
      </c>
      <c r="K504" s="4" t="s">
        <v>9</v>
      </c>
      <c r="L504" s="4" t="s">
        <v>46</v>
      </c>
      <c r="M504" s="8">
        <v>3</v>
      </c>
      <c r="N504" s="5">
        <v>69.83</v>
      </c>
      <c r="O504" s="6">
        <v>0.05</v>
      </c>
      <c r="P504" s="5">
        <v>31.53</v>
      </c>
      <c r="Q504" s="5">
        <f t="shared" si="21"/>
        <v>199.0155</v>
      </c>
      <c r="R504" s="5">
        <f t="shared" si="22"/>
        <v>94.59</v>
      </c>
      <c r="S504" s="5">
        <f t="shared" si="23"/>
        <v>104.4255</v>
      </c>
      <c r="T504" s="7"/>
    </row>
    <row r="505" spans="1:20" ht="15">
      <c r="A505" s="2">
        <v>2933</v>
      </c>
      <c r="B505" s="3">
        <v>46117</v>
      </c>
      <c r="C505" s="10">
        <f>YEAR(SalesDataTable[[#This Row],[Order Date]])</f>
        <v>2026</v>
      </c>
      <c r="D505" s="10" t="str">
        <f>"Q"&amp;ROUNDUP(MONTH(SalesDataTable[[#This Row],[Order Date]])/3,0)</f>
        <v>Q2</v>
      </c>
      <c r="E505" s="10">
        <f>MONTH(SalesDataTable[[#This Row],[Order Date]])</f>
        <v>4</v>
      </c>
      <c r="F505" s="10" t="str">
        <f>TEXT(SalesDataTable[[#This Row],[Order Date]],"mmm")</f>
        <v>Apr</v>
      </c>
      <c r="G505" s="4" t="s">
        <v>6</v>
      </c>
      <c r="H505" s="4" t="s">
        <v>27</v>
      </c>
      <c r="I505" s="4" t="s">
        <v>19</v>
      </c>
      <c r="J505" s="4" t="s">
        <v>3</v>
      </c>
      <c r="K505" s="4" t="s">
        <v>14</v>
      </c>
      <c r="L505" s="4" t="s">
        <v>15</v>
      </c>
      <c r="M505" s="8">
        <v>1</v>
      </c>
      <c r="N505" s="5">
        <v>35.4</v>
      </c>
      <c r="O505" s="6">
        <v>0</v>
      </c>
      <c r="P505" s="5">
        <v>13.37</v>
      </c>
      <c r="Q505" s="5">
        <f t="shared" si="21"/>
        <v>35.4</v>
      </c>
      <c r="R505" s="5">
        <f t="shared" si="22"/>
        <v>13.37</v>
      </c>
      <c r="S505" s="5">
        <f t="shared" si="23"/>
        <v>22.03</v>
      </c>
      <c r="T505" s="7"/>
    </row>
    <row r="506" spans="1:20" ht="15">
      <c r="A506" s="2">
        <v>3263</v>
      </c>
      <c r="B506" s="3">
        <v>46117</v>
      </c>
      <c r="C506" s="10">
        <f>YEAR(SalesDataTable[[#This Row],[Order Date]])</f>
        <v>2026</v>
      </c>
      <c r="D506" s="10" t="str">
        <f>"Q"&amp;ROUNDUP(MONTH(SalesDataTable[[#This Row],[Order Date]])/3,0)</f>
        <v>Q2</v>
      </c>
      <c r="E506" s="10">
        <f>MONTH(SalesDataTable[[#This Row],[Order Date]])</f>
        <v>4</v>
      </c>
      <c r="F506" s="10" t="str">
        <f>TEXT(SalesDataTable[[#This Row],[Order Date]],"mmm")</f>
        <v>Apr</v>
      </c>
      <c r="G506" s="4" t="s">
        <v>20</v>
      </c>
      <c r="H506" s="4" t="s">
        <v>31</v>
      </c>
      <c r="I506" s="4" t="s">
        <v>2</v>
      </c>
      <c r="J506" s="4" t="s">
        <v>13</v>
      </c>
      <c r="K506" s="4" t="s">
        <v>34</v>
      </c>
      <c r="L506" s="4" t="s">
        <v>45</v>
      </c>
      <c r="M506" s="8">
        <v>1</v>
      </c>
      <c r="N506" s="5">
        <v>51.75</v>
      </c>
      <c r="O506" s="6">
        <v>0.1</v>
      </c>
      <c r="P506" s="5">
        <v>22.1</v>
      </c>
      <c r="Q506" s="5">
        <f t="shared" si="21"/>
        <v>46.575000000000003</v>
      </c>
      <c r="R506" s="5">
        <f t="shared" si="22"/>
        <v>22.1</v>
      </c>
      <c r="S506" s="5">
        <f t="shared" si="23"/>
        <v>24.475000000000001</v>
      </c>
      <c r="T506" s="7"/>
    </row>
    <row r="507" spans="1:20" ht="15">
      <c r="A507" s="2">
        <v>4764</v>
      </c>
      <c r="B507" s="3">
        <v>46117</v>
      </c>
      <c r="C507" s="10">
        <f>YEAR(SalesDataTable[[#This Row],[Order Date]])</f>
        <v>2026</v>
      </c>
      <c r="D507" s="10" t="str">
        <f>"Q"&amp;ROUNDUP(MONTH(SalesDataTable[[#This Row],[Order Date]])/3,0)</f>
        <v>Q2</v>
      </c>
      <c r="E507" s="10">
        <f>MONTH(SalesDataTable[[#This Row],[Order Date]])</f>
        <v>4</v>
      </c>
      <c r="F507" s="10" t="str">
        <f>TEXT(SalesDataTable[[#This Row],[Order Date]],"mmm")</f>
        <v>Apr</v>
      </c>
      <c r="G507" s="4" t="s">
        <v>20</v>
      </c>
      <c r="H507" s="4" t="s">
        <v>47</v>
      </c>
      <c r="I507" s="4" t="s">
        <v>28</v>
      </c>
      <c r="J507" s="4" t="s">
        <v>13</v>
      </c>
      <c r="K507" s="4" t="s">
        <v>4</v>
      </c>
      <c r="L507" s="4" t="s">
        <v>26</v>
      </c>
      <c r="M507" s="8">
        <v>6</v>
      </c>
      <c r="N507" s="5">
        <v>39.6</v>
      </c>
      <c r="O507" s="6">
        <v>0.15</v>
      </c>
      <c r="P507" s="5">
        <v>17.010000000000002</v>
      </c>
      <c r="Q507" s="5">
        <f t="shared" si="21"/>
        <v>201.96</v>
      </c>
      <c r="R507" s="5">
        <f t="shared" si="22"/>
        <v>102.06</v>
      </c>
      <c r="S507" s="5">
        <f t="shared" si="23"/>
        <v>99.9</v>
      </c>
      <c r="T507" s="7"/>
    </row>
    <row r="508" spans="1:20" ht="15">
      <c r="A508" s="2">
        <v>28</v>
      </c>
      <c r="B508" s="3">
        <v>46118</v>
      </c>
      <c r="C508" s="10">
        <f>YEAR(SalesDataTable[[#This Row],[Order Date]])</f>
        <v>2026</v>
      </c>
      <c r="D508" s="10" t="str">
        <f>"Q"&amp;ROUNDUP(MONTH(SalesDataTable[[#This Row],[Order Date]])/3,0)</f>
        <v>Q2</v>
      </c>
      <c r="E508" s="10">
        <f>MONTH(SalesDataTable[[#This Row],[Order Date]])</f>
        <v>4</v>
      </c>
      <c r="F508" s="10" t="str">
        <f>TEXT(SalesDataTable[[#This Row],[Order Date]],"mmm")</f>
        <v>Apr</v>
      </c>
      <c r="G508" s="4" t="s">
        <v>6</v>
      </c>
      <c r="H508" s="4" t="s">
        <v>27</v>
      </c>
      <c r="I508" s="4" t="s">
        <v>19</v>
      </c>
      <c r="J508" s="4" t="s">
        <v>13</v>
      </c>
      <c r="K508" s="4" t="s">
        <v>34</v>
      </c>
      <c r="L508" s="4" t="s">
        <v>38</v>
      </c>
      <c r="M508" s="8">
        <v>2</v>
      </c>
      <c r="N508" s="5">
        <v>125.94</v>
      </c>
      <c r="O508" s="6">
        <v>0.05</v>
      </c>
      <c r="P508" s="5">
        <v>70.94</v>
      </c>
      <c r="Q508" s="5">
        <f t="shared" si="21"/>
        <v>239.28599999999997</v>
      </c>
      <c r="R508" s="5">
        <f t="shared" si="22"/>
        <v>141.88</v>
      </c>
      <c r="S508" s="5">
        <f t="shared" si="23"/>
        <v>97.405999999999977</v>
      </c>
      <c r="T508" s="7"/>
    </row>
    <row r="509" spans="1:20" ht="15">
      <c r="A509" s="2">
        <v>581</v>
      </c>
      <c r="B509" s="3">
        <v>46118</v>
      </c>
      <c r="C509" s="10">
        <f>YEAR(SalesDataTable[[#This Row],[Order Date]])</f>
        <v>2026</v>
      </c>
      <c r="D509" s="10" t="str">
        <f>"Q"&amp;ROUNDUP(MONTH(SalesDataTable[[#This Row],[Order Date]])/3,0)</f>
        <v>Q2</v>
      </c>
      <c r="E509" s="10">
        <f>MONTH(SalesDataTable[[#This Row],[Order Date]])</f>
        <v>4</v>
      </c>
      <c r="F509" s="10" t="str">
        <f>TEXT(SalesDataTable[[#This Row],[Order Date]],"mmm")</f>
        <v>Apr</v>
      </c>
      <c r="G509" s="4" t="s">
        <v>6</v>
      </c>
      <c r="H509" s="4" t="s">
        <v>7</v>
      </c>
      <c r="I509" s="4" t="s">
        <v>2</v>
      </c>
      <c r="J509" s="4" t="s">
        <v>3</v>
      </c>
      <c r="K509" s="4" t="s">
        <v>23</v>
      </c>
      <c r="L509" s="4" t="s">
        <v>51</v>
      </c>
      <c r="M509" s="8">
        <v>3</v>
      </c>
      <c r="N509" s="5">
        <v>124.67</v>
      </c>
      <c r="O509" s="6">
        <v>0</v>
      </c>
      <c r="P509" s="5">
        <v>61.46</v>
      </c>
      <c r="Q509" s="5">
        <f t="shared" si="21"/>
        <v>374.01</v>
      </c>
      <c r="R509" s="5">
        <f t="shared" si="22"/>
        <v>184.38</v>
      </c>
      <c r="S509" s="5">
        <f t="shared" si="23"/>
        <v>189.63</v>
      </c>
      <c r="T509" s="7"/>
    </row>
    <row r="510" spans="1:20" ht="15">
      <c r="A510" s="2">
        <v>643</v>
      </c>
      <c r="B510" s="3">
        <v>46118</v>
      </c>
      <c r="C510" s="10">
        <f>YEAR(SalesDataTable[[#This Row],[Order Date]])</f>
        <v>2026</v>
      </c>
      <c r="D510" s="10" t="str">
        <f>"Q"&amp;ROUNDUP(MONTH(SalesDataTable[[#This Row],[Order Date]])/3,0)</f>
        <v>Q2</v>
      </c>
      <c r="E510" s="10">
        <f>MONTH(SalesDataTable[[#This Row],[Order Date]])</f>
        <v>4</v>
      </c>
      <c r="F510" s="10" t="str">
        <f>TEXT(SalesDataTable[[#This Row],[Order Date]],"mmm")</f>
        <v>Apr</v>
      </c>
      <c r="G510" s="4" t="s">
        <v>20</v>
      </c>
      <c r="H510" s="4" t="s">
        <v>33</v>
      </c>
      <c r="I510" s="4" t="s">
        <v>2</v>
      </c>
      <c r="J510" s="4" t="s">
        <v>3</v>
      </c>
      <c r="K510" s="4" t="s">
        <v>9</v>
      </c>
      <c r="L510" s="4" t="s">
        <v>46</v>
      </c>
      <c r="M510" s="8">
        <v>2</v>
      </c>
      <c r="N510" s="5">
        <v>72.260000000000005</v>
      </c>
      <c r="O510" s="6">
        <v>0</v>
      </c>
      <c r="P510" s="5">
        <v>33.21</v>
      </c>
      <c r="Q510" s="5">
        <f t="shared" si="21"/>
        <v>144.52000000000001</v>
      </c>
      <c r="R510" s="5">
        <f t="shared" si="22"/>
        <v>66.42</v>
      </c>
      <c r="S510" s="5">
        <f t="shared" si="23"/>
        <v>78.100000000000009</v>
      </c>
      <c r="T510" s="7"/>
    </row>
    <row r="511" spans="1:20" ht="15">
      <c r="A511" s="2">
        <v>1907</v>
      </c>
      <c r="B511" s="3">
        <v>46118</v>
      </c>
      <c r="C511" s="10">
        <f>YEAR(SalesDataTable[[#This Row],[Order Date]])</f>
        <v>2026</v>
      </c>
      <c r="D511" s="10" t="str">
        <f>"Q"&amp;ROUNDUP(MONTH(SalesDataTable[[#This Row],[Order Date]])/3,0)</f>
        <v>Q2</v>
      </c>
      <c r="E511" s="10">
        <f>MONTH(SalesDataTable[[#This Row],[Order Date]])</f>
        <v>4</v>
      </c>
      <c r="F511" s="10" t="str">
        <f>TEXT(SalesDataTable[[#This Row],[Order Date]],"mmm")</f>
        <v>Apr</v>
      </c>
      <c r="G511" s="4" t="s">
        <v>6</v>
      </c>
      <c r="H511" s="4" t="s">
        <v>43</v>
      </c>
      <c r="I511" s="4" t="s">
        <v>8</v>
      </c>
      <c r="J511" s="4" t="s">
        <v>16</v>
      </c>
      <c r="K511" s="4" t="s">
        <v>4</v>
      </c>
      <c r="L511" s="4" t="s">
        <v>22</v>
      </c>
      <c r="M511" s="8">
        <v>10</v>
      </c>
      <c r="N511" s="5">
        <v>50.64</v>
      </c>
      <c r="O511" s="6">
        <v>0.2</v>
      </c>
      <c r="P511" s="5">
        <v>22.99</v>
      </c>
      <c r="Q511" s="5">
        <f t="shared" si="21"/>
        <v>405.12</v>
      </c>
      <c r="R511" s="5">
        <f t="shared" si="22"/>
        <v>229.89999999999998</v>
      </c>
      <c r="S511" s="5">
        <f t="shared" si="23"/>
        <v>175.22000000000003</v>
      </c>
      <c r="T511" s="7"/>
    </row>
    <row r="512" spans="1:20" ht="15">
      <c r="A512" s="2">
        <v>1950</v>
      </c>
      <c r="B512" s="3">
        <v>46118</v>
      </c>
      <c r="C512" s="10">
        <f>YEAR(SalesDataTable[[#This Row],[Order Date]])</f>
        <v>2026</v>
      </c>
      <c r="D512" s="10" t="str">
        <f>"Q"&amp;ROUNDUP(MONTH(SalesDataTable[[#This Row],[Order Date]])/3,0)</f>
        <v>Q2</v>
      </c>
      <c r="E512" s="10">
        <f>MONTH(SalesDataTable[[#This Row],[Order Date]])</f>
        <v>4</v>
      </c>
      <c r="F512" s="10" t="str">
        <f>TEXT(SalesDataTable[[#This Row],[Order Date]],"mmm")</f>
        <v>Apr</v>
      </c>
      <c r="G512" s="4" t="s">
        <v>0</v>
      </c>
      <c r="H512" s="4" t="s">
        <v>36</v>
      </c>
      <c r="I512" s="4" t="s">
        <v>2</v>
      </c>
      <c r="J512" s="4" t="s">
        <v>13</v>
      </c>
      <c r="K512" s="4" t="s">
        <v>9</v>
      </c>
      <c r="L512" s="4" t="s">
        <v>46</v>
      </c>
      <c r="M512" s="8">
        <v>1</v>
      </c>
      <c r="N512" s="5">
        <v>73</v>
      </c>
      <c r="O512" s="6">
        <v>0</v>
      </c>
      <c r="P512" s="5">
        <v>32.4</v>
      </c>
      <c r="Q512" s="5">
        <f t="shared" si="21"/>
        <v>73</v>
      </c>
      <c r="R512" s="5">
        <f t="shared" si="22"/>
        <v>32.4</v>
      </c>
      <c r="S512" s="5">
        <f t="shared" si="23"/>
        <v>40.6</v>
      </c>
      <c r="T512" s="7"/>
    </row>
    <row r="513" spans="1:20" ht="15">
      <c r="A513" s="2">
        <v>2443</v>
      </c>
      <c r="B513" s="3">
        <v>46118</v>
      </c>
      <c r="C513" s="10">
        <f>YEAR(SalesDataTable[[#This Row],[Order Date]])</f>
        <v>2026</v>
      </c>
      <c r="D513" s="10" t="str">
        <f>"Q"&amp;ROUNDUP(MONTH(SalesDataTable[[#This Row],[Order Date]])/3,0)</f>
        <v>Q2</v>
      </c>
      <c r="E513" s="10">
        <f>MONTH(SalesDataTable[[#This Row],[Order Date]])</f>
        <v>4</v>
      </c>
      <c r="F513" s="10" t="str">
        <f>TEXT(SalesDataTable[[#This Row],[Order Date]],"mmm")</f>
        <v>Apr</v>
      </c>
      <c r="G513" s="4" t="s">
        <v>0</v>
      </c>
      <c r="H513" s="4" t="s">
        <v>50</v>
      </c>
      <c r="I513" s="4" t="s">
        <v>2</v>
      </c>
      <c r="J513" s="4" t="s">
        <v>3</v>
      </c>
      <c r="K513" s="4" t="s">
        <v>14</v>
      </c>
      <c r="L513" s="4" t="s">
        <v>15</v>
      </c>
      <c r="M513" s="8">
        <v>1</v>
      </c>
      <c r="N513" s="5">
        <v>35.700000000000003</v>
      </c>
      <c r="O513" s="6">
        <v>0</v>
      </c>
      <c r="P513" s="5">
        <v>13.8</v>
      </c>
      <c r="Q513" s="5">
        <f t="shared" si="21"/>
        <v>35.700000000000003</v>
      </c>
      <c r="R513" s="5">
        <f t="shared" si="22"/>
        <v>13.8</v>
      </c>
      <c r="S513" s="5">
        <f t="shared" si="23"/>
        <v>21.900000000000002</v>
      </c>
      <c r="T513" s="7"/>
    </row>
    <row r="514" spans="1:20" ht="15">
      <c r="A514" s="2">
        <v>2480</v>
      </c>
      <c r="B514" s="3">
        <v>46118</v>
      </c>
      <c r="C514" s="10">
        <f>YEAR(SalesDataTable[[#This Row],[Order Date]])</f>
        <v>2026</v>
      </c>
      <c r="D514" s="10" t="str">
        <f>"Q"&amp;ROUNDUP(MONTH(SalesDataTable[[#This Row],[Order Date]])/3,0)</f>
        <v>Q2</v>
      </c>
      <c r="E514" s="10">
        <f>MONTH(SalesDataTable[[#This Row],[Order Date]])</f>
        <v>4</v>
      </c>
      <c r="F514" s="10" t="str">
        <f>TEXT(SalesDataTable[[#This Row],[Order Date]],"mmm")</f>
        <v>Apr</v>
      </c>
      <c r="G514" s="4" t="s">
        <v>11</v>
      </c>
      <c r="H514" s="4" t="s">
        <v>52</v>
      </c>
      <c r="I514" s="4" t="s">
        <v>8</v>
      </c>
      <c r="J514" s="4" t="s">
        <v>13</v>
      </c>
      <c r="K514" s="4" t="s">
        <v>9</v>
      </c>
      <c r="L514" s="4" t="s">
        <v>37</v>
      </c>
      <c r="M514" s="8">
        <v>8</v>
      </c>
      <c r="N514" s="5">
        <v>152.41999999999999</v>
      </c>
      <c r="O514" s="6">
        <v>0.05</v>
      </c>
      <c r="P514" s="5">
        <v>80.11</v>
      </c>
      <c r="Q514" s="5">
        <f t="shared" ref="Q514:Q577" si="24">M514*N514*(1-O514)</f>
        <v>1158.3919999999998</v>
      </c>
      <c r="R514" s="5">
        <f t="shared" ref="R514:R577" si="25">M514*P514</f>
        <v>640.88</v>
      </c>
      <c r="S514" s="5">
        <f t="shared" ref="S514:S577" si="26">Q514-R514</f>
        <v>517.51199999999983</v>
      </c>
      <c r="T514" s="7"/>
    </row>
    <row r="515" spans="1:20" ht="15">
      <c r="A515" s="2">
        <v>2515</v>
      </c>
      <c r="B515" s="3">
        <v>46118</v>
      </c>
      <c r="C515" s="10">
        <f>YEAR(SalesDataTable[[#This Row],[Order Date]])</f>
        <v>2026</v>
      </c>
      <c r="D515" s="10" t="str">
        <f>"Q"&amp;ROUNDUP(MONTH(SalesDataTable[[#This Row],[Order Date]])/3,0)</f>
        <v>Q2</v>
      </c>
      <c r="E515" s="10">
        <f>MONTH(SalesDataTable[[#This Row],[Order Date]])</f>
        <v>4</v>
      </c>
      <c r="F515" s="10" t="str">
        <f>TEXT(SalesDataTable[[#This Row],[Order Date]],"mmm")</f>
        <v>Apr</v>
      </c>
      <c r="G515" s="4" t="s">
        <v>20</v>
      </c>
      <c r="H515" s="4" t="s">
        <v>33</v>
      </c>
      <c r="I515" s="4" t="s">
        <v>2</v>
      </c>
      <c r="J515" s="4" t="s">
        <v>3</v>
      </c>
      <c r="K515" s="4" t="s">
        <v>4</v>
      </c>
      <c r="L515" s="4" t="s">
        <v>5</v>
      </c>
      <c r="M515" s="8">
        <v>1</v>
      </c>
      <c r="N515" s="5">
        <v>81.78</v>
      </c>
      <c r="O515" s="6">
        <v>0</v>
      </c>
      <c r="P515" s="5">
        <v>42.82</v>
      </c>
      <c r="Q515" s="5">
        <f t="shared" si="24"/>
        <v>81.78</v>
      </c>
      <c r="R515" s="5">
        <f t="shared" si="25"/>
        <v>42.82</v>
      </c>
      <c r="S515" s="5">
        <f t="shared" si="26"/>
        <v>38.96</v>
      </c>
      <c r="T515" s="7"/>
    </row>
    <row r="516" spans="1:20" ht="15">
      <c r="A516" s="2">
        <v>2829</v>
      </c>
      <c r="B516" s="3">
        <v>46118</v>
      </c>
      <c r="C516" s="10">
        <f>YEAR(SalesDataTable[[#This Row],[Order Date]])</f>
        <v>2026</v>
      </c>
      <c r="D516" s="10" t="str">
        <f>"Q"&amp;ROUNDUP(MONTH(SalesDataTable[[#This Row],[Order Date]])/3,0)</f>
        <v>Q2</v>
      </c>
      <c r="E516" s="10">
        <f>MONTH(SalesDataTable[[#This Row],[Order Date]])</f>
        <v>4</v>
      </c>
      <c r="F516" s="10" t="str">
        <f>TEXT(SalesDataTable[[#This Row],[Order Date]],"mmm")</f>
        <v>Apr</v>
      </c>
      <c r="G516" s="4" t="s">
        <v>6</v>
      </c>
      <c r="H516" s="4" t="s">
        <v>27</v>
      </c>
      <c r="I516" s="4" t="s">
        <v>2</v>
      </c>
      <c r="J516" s="4" t="s">
        <v>16</v>
      </c>
      <c r="K516" s="4" t="s">
        <v>4</v>
      </c>
      <c r="L516" s="4" t="s">
        <v>30</v>
      </c>
      <c r="M516" s="8">
        <v>6</v>
      </c>
      <c r="N516" s="5">
        <v>102.59</v>
      </c>
      <c r="O516" s="6">
        <v>0.1</v>
      </c>
      <c r="P516" s="5">
        <v>49.6</v>
      </c>
      <c r="Q516" s="5">
        <f t="shared" si="24"/>
        <v>553.98599999999999</v>
      </c>
      <c r="R516" s="5">
        <f t="shared" si="25"/>
        <v>297.60000000000002</v>
      </c>
      <c r="S516" s="5">
        <f t="shared" si="26"/>
        <v>256.38599999999997</v>
      </c>
      <c r="T516" s="7"/>
    </row>
    <row r="517" spans="1:20" ht="15">
      <c r="A517" s="2">
        <v>4086</v>
      </c>
      <c r="B517" s="3">
        <v>46118</v>
      </c>
      <c r="C517" s="10">
        <f>YEAR(SalesDataTable[[#This Row],[Order Date]])</f>
        <v>2026</v>
      </c>
      <c r="D517" s="10" t="str">
        <f>"Q"&amp;ROUNDUP(MONTH(SalesDataTable[[#This Row],[Order Date]])/3,0)</f>
        <v>Q2</v>
      </c>
      <c r="E517" s="10">
        <f>MONTH(SalesDataTable[[#This Row],[Order Date]])</f>
        <v>4</v>
      </c>
      <c r="F517" s="10" t="str">
        <f>TEXT(SalesDataTable[[#This Row],[Order Date]],"mmm")</f>
        <v>Apr</v>
      </c>
      <c r="G517" s="4" t="s">
        <v>20</v>
      </c>
      <c r="H517" s="4" t="s">
        <v>33</v>
      </c>
      <c r="I517" s="4" t="s">
        <v>19</v>
      </c>
      <c r="J517" s="4" t="s">
        <v>3</v>
      </c>
      <c r="K517" s="4" t="s">
        <v>9</v>
      </c>
      <c r="L517" s="4" t="s">
        <v>37</v>
      </c>
      <c r="M517" s="8">
        <v>2</v>
      </c>
      <c r="N517" s="5">
        <v>152.44</v>
      </c>
      <c r="O517" s="6">
        <v>0.15</v>
      </c>
      <c r="P517" s="5">
        <v>76.680000000000007</v>
      </c>
      <c r="Q517" s="5">
        <f t="shared" si="24"/>
        <v>259.14799999999997</v>
      </c>
      <c r="R517" s="5">
        <f t="shared" si="25"/>
        <v>153.36000000000001</v>
      </c>
      <c r="S517" s="5">
        <f t="shared" si="26"/>
        <v>105.78799999999995</v>
      </c>
      <c r="T517" s="7"/>
    </row>
    <row r="518" spans="1:20" ht="15">
      <c r="A518" s="2">
        <v>4512</v>
      </c>
      <c r="B518" s="3">
        <v>46118</v>
      </c>
      <c r="C518" s="10">
        <f>YEAR(SalesDataTable[[#This Row],[Order Date]])</f>
        <v>2026</v>
      </c>
      <c r="D518" s="10" t="str">
        <f>"Q"&amp;ROUNDUP(MONTH(SalesDataTable[[#This Row],[Order Date]])/3,0)</f>
        <v>Q2</v>
      </c>
      <c r="E518" s="10">
        <f>MONTH(SalesDataTable[[#This Row],[Order Date]])</f>
        <v>4</v>
      </c>
      <c r="F518" s="10" t="str">
        <f>TEXT(SalesDataTable[[#This Row],[Order Date]],"mmm")</f>
        <v>Apr</v>
      </c>
      <c r="G518" s="4" t="s">
        <v>6</v>
      </c>
      <c r="H518" s="4" t="s">
        <v>7</v>
      </c>
      <c r="I518" s="4" t="s">
        <v>2</v>
      </c>
      <c r="J518" s="4" t="s">
        <v>13</v>
      </c>
      <c r="K518" s="4" t="s">
        <v>14</v>
      </c>
      <c r="L518" s="4" t="s">
        <v>44</v>
      </c>
      <c r="M518" s="8">
        <v>6</v>
      </c>
      <c r="N518" s="5">
        <v>136.29</v>
      </c>
      <c r="O518" s="6">
        <v>0</v>
      </c>
      <c r="P518" s="5">
        <v>68.209999999999994</v>
      </c>
      <c r="Q518" s="5">
        <f t="shared" si="24"/>
        <v>817.74</v>
      </c>
      <c r="R518" s="5">
        <f t="shared" si="25"/>
        <v>409.26</v>
      </c>
      <c r="S518" s="5">
        <f t="shared" si="26"/>
        <v>408.48</v>
      </c>
      <c r="T518" s="7"/>
    </row>
    <row r="519" spans="1:20" ht="15">
      <c r="A519" s="2">
        <v>4837</v>
      </c>
      <c r="B519" s="3">
        <v>46118</v>
      </c>
      <c r="C519" s="10">
        <f>YEAR(SalesDataTable[[#This Row],[Order Date]])</f>
        <v>2026</v>
      </c>
      <c r="D519" s="10" t="str">
        <f>"Q"&amp;ROUNDUP(MONTH(SalesDataTable[[#This Row],[Order Date]])/3,0)</f>
        <v>Q2</v>
      </c>
      <c r="E519" s="10">
        <f>MONTH(SalesDataTable[[#This Row],[Order Date]])</f>
        <v>4</v>
      </c>
      <c r="F519" s="10" t="str">
        <f>TEXT(SalesDataTable[[#This Row],[Order Date]],"mmm")</f>
        <v>Apr</v>
      </c>
      <c r="G519" s="4" t="s">
        <v>0</v>
      </c>
      <c r="H519" s="4" t="s">
        <v>36</v>
      </c>
      <c r="I519" s="4" t="s">
        <v>8</v>
      </c>
      <c r="J519" s="4" t="s">
        <v>16</v>
      </c>
      <c r="K519" s="4" t="s">
        <v>9</v>
      </c>
      <c r="L519" s="4" t="s">
        <v>37</v>
      </c>
      <c r="M519" s="8">
        <v>4</v>
      </c>
      <c r="N519" s="5">
        <v>157.51</v>
      </c>
      <c r="O519" s="6">
        <v>0.2</v>
      </c>
      <c r="P519" s="5">
        <v>79.209999999999994</v>
      </c>
      <c r="Q519" s="5">
        <f t="shared" si="24"/>
        <v>504.03199999999998</v>
      </c>
      <c r="R519" s="5">
        <f t="shared" si="25"/>
        <v>316.83999999999997</v>
      </c>
      <c r="S519" s="5">
        <f t="shared" si="26"/>
        <v>187.19200000000001</v>
      </c>
      <c r="T519" s="7"/>
    </row>
    <row r="520" spans="1:20" ht="15">
      <c r="A520" s="2">
        <v>1580</v>
      </c>
      <c r="B520" s="3">
        <v>46119</v>
      </c>
      <c r="C520" s="10">
        <f>YEAR(SalesDataTable[[#This Row],[Order Date]])</f>
        <v>2026</v>
      </c>
      <c r="D520" s="10" t="str">
        <f>"Q"&amp;ROUNDUP(MONTH(SalesDataTable[[#This Row],[Order Date]])/3,0)</f>
        <v>Q2</v>
      </c>
      <c r="E520" s="10">
        <f>MONTH(SalesDataTable[[#This Row],[Order Date]])</f>
        <v>4</v>
      </c>
      <c r="F520" s="10" t="str">
        <f>TEXT(SalesDataTable[[#This Row],[Order Date]],"mmm")</f>
        <v>Apr</v>
      </c>
      <c r="G520" s="4" t="s">
        <v>11</v>
      </c>
      <c r="H520" s="4" t="s">
        <v>18</v>
      </c>
      <c r="I520" s="4" t="s">
        <v>2</v>
      </c>
      <c r="J520" s="4" t="s">
        <v>13</v>
      </c>
      <c r="K520" s="4" t="s">
        <v>23</v>
      </c>
      <c r="L520" s="4" t="s">
        <v>51</v>
      </c>
      <c r="M520" s="8">
        <v>2</v>
      </c>
      <c r="N520" s="5">
        <v>120.5</v>
      </c>
      <c r="O520" s="6">
        <v>0</v>
      </c>
      <c r="P520" s="5">
        <v>61.42</v>
      </c>
      <c r="Q520" s="5">
        <f t="shared" si="24"/>
        <v>241</v>
      </c>
      <c r="R520" s="5">
        <f t="shared" si="25"/>
        <v>122.84</v>
      </c>
      <c r="S520" s="5">
        <f t="shared" si="26"/>
        <v>118.16</v>
      </c>
      <c r="T520" s="7"/>
    </row>
    <row r="521" spans="1:20" ht="15">
      <c r="A521" s="2">
        <v>1962</v>
      </c>
      <c r="B521" s="3">
        <v>46119</v>
      </c>
      <c r="C521" s="10">
        <f>YEAR(SalesDataTable[[#This Row],[Order Date]])</f>
        <v>2026</v>
      </c>
      <c r="D521" s="10" t="str">
        <f>"Q"&amp;ROUNDUP(MONTH(SalesDataTable[[#This Row],[Order Date]])/3,0)</f>
        <v>Q2</v>
      </c>
      <c r="E521" s="10">
        <f>MONTH(SalesDataTable[[#This Row],[Order Date]])</f>
        <v>4</v>
      </c>
      <c r="F521" s="10" t="str">
        <f>TEXT(SalesDataTable[[#This Row],[Order Date]],"mmm")</f>
        <v>Apr</v>
      </c>
      <c r="G521" s="4" t="s">
        <v>0</v>
      </c>
      <c r="H521" s="4" t="s">
        <v>1</v>
      </c>
      <c r="I521" s="4" t="s">
        <v>2</v>
      </c>
      <c r="J521" s="4" t="s">
        <v>3</v>
      </c>
      <c r="K521" s="4" t="s">
        <v>9</v>
      </c>
      <c r="L521" s="4" t="s">
        <v>37</v>
      </c>
      <c r="M521" s="8">
        <v>3</v>
      </c>
      <c r="N521" s="5">
        <v>152.62</v>
      </c>
      <c r="O521" s="6">
        <v>0.05</v>
      </c>
      <c r="P521" s="5">
        <v>77.75</v>
      </c>
      <c r="Q521" s="5">
        <f t="shared" si="24"/>
        <v>434.96699999999998</v>
      </c>
      <c r="R521" s="5">
        <f t="shared" si="25"/>
        <v>233.25</v>
      </c>
      <c r="S521" s="5">
        <f t="shared" si="26"/>
        <v>201.71699999999998</v>
      </c>
      <c r="T521" s="7"/>
    </row>
    <row r="522" spans="1:20" ht="15">
      <c r="A522" s="2">
        <v>2381</v>
      </c>
      <c r="B522" s="3">
        <v>46119</v>
      </c>
      <c r="C522" s="10">
        <f>YEAR(SalesDataTable[[#This Row],[Order Date]])</f>
        <v>2026</v>
      </c>
      <c r="D522" s="10" t="str">
        <f>"Q"&amp;ROUNDUP(MONTH(SalesDataTable[[#This Row],[Order Date]])/3,0)</f>
        <v>Q2</v>
      </c>
      <c r="E522" s="10">
        <f>MONTH(SalesDataTable[[#This Row],[Order Date]])</f>
        <v>4</v>
      </c>
      <c r="F522" s="10" t="str">
        <f>TEXT(SalesDataTable[[#This Row],[Order Date]],"mmm")</f>
        <v>Apr</v>
      </c>
      <c r="G522" s="4" t="s">
        <v>6</v>
      </c>
      <c r="H522" s="4" t="s">
        <v>41</v>
      </c>
      <c r="I522" s="4" t="s">
        <v>2</v>
      </c>
      <c r="J522" s="4" t="s">
        <v>3</v>
      </c>
      <c r="K522" s="4" t="s">
        <v>14</v>
      </c>
      <c r="L522" s="4" t="s">
        <v>44</v>
      </c>
      <c r="M522" s="8">
        <v>2</v>
      </c>
      <c r="N522" s="5">
        <v>134.16</v>
      </c>
      <c r="O522" s="6">
        <v>0.05</v>
      </c>
      <c r="P522" s="5">
        <v>67.08</v>
      </c>
      <c r="Q522" s="5">
        <f t="shared" si="24"/>
        <v>254.90399999999997</v>
      </c>
      <c r="R522" s="5">
        <f t="shared" si="25"/>
        <v>134.16</v>
      </c>
      <c r="S522" s="5">
        <f t="shared" si="26"/>
        <v>120.74399999999997</v>
      </c>
      <c r="T522" s="7"/>
    </row>
    <row r="523" spans="1:20" ht="15">
      <c r="A523" s="2">
        <v>2655</v>
      </c>
      <c r="B523" s="3">
        <v>46119</v>
      </c>
      <c r="C523" s="10">
        <f>YEAR(SalesDataTable[[#This Row],[Order Date]])</f>
        <v>2026</v>
      </c>
      <c r="D523" s="10" t="str">
        <f>"Q"&amp;ROUNDUP(MONTH(SalesDataTable[[#This Row],[Order Date]])/3,0)</f>
        <v>Q2</v>
      </c>
      <c r="E523" s="10">
        <f>MONTH(SalesDataTable[[#This Row],[Order Date]])</f>
        <v>4</v>
      </c>
      <c r="F523" s="10" t="str">
        <f>TEXT(SalesDataTable[[#This Row],[Order Date]],"mmm")</f>
        <v>Apr</v>
      </c>
      <c r="G523" s="4" t="s">
        <v>20</v>
      </c>
      <c r="H523" s="4" t="s">
        <v>47</v>
      </c>
      <c r="I523" s="4" t="s">
        <v>19</v>
      </c>
      <c r="J523" s="4" t="s">
        <v>16</v>
      </c>
      <c r="K523" s="4" t="s">
        <v>4</v>
      </c>
      <c r="L523" s="4" t="s">
        <v>30</v>
      </c>
      <c r="M523" s="8">
        <v>1</v>
      </c>
      <c r="N523" s="5">
        <v>101.13</v>
      </c>
      <c r="O523" s="6">
        <v>0</v>
      </c>
      <c r="P523" s="5">
        <v>50.8</v>
      </c>
      <c r="Q523" s="5">
        <f t="shared" si="24"/>
        <v>101.13</v>
      </c>
      <c r="R523" s="5">
        <f t="shared" si="25"/>
        <v>50.8</v>
      </c>
      <c r="S523" s="5">
        <f t="shared" si="26"/>
        <v>50.33</v>
      </c>
      <c r="T523" s="7"/>
    </row>
    <row r="524" spans="1:20" ht="15">
      <c r="A524" s="2">
        <v>2944</v>
      </c>
      <c r="B524" s="3">
        <v>46119</v>
      </c>
      <c r="C524" s="10">
        <f>YEAR(SalesDataTable[[#This Row],[Order Date]])</f>
        <v>2026</v>
      </c>
      <c r="D524" s="10" t="str">
        <f>"Q"&amp;ROUNDUP(MONTH(SalesDataTable[[#This Row],[Order Date]])/3,0)</f>
        <v>Q2</v>
      </c>
      <c r="E524" s="10">
        <f>MONTH(SalesDataTable[[#This Row],[Order Date]])</f>
        <v>4</v>
      </c>
      <c r="F524" s="10" t="str">
        <f>TEXT(SalesDataTable[[#This Row],[Order Date]],"mmm")</f>
        <v>Apr</v>
      </c>
      <c r="G524" s="4" t="s">
        <v>6</v>
      </c>
      <c r="H524" s="4" t="s">
        <v>49</v>
      </c>
      <c r="I524" s="4" t="s">
        <v>19</v>
      </c>
      <c r="J524" s="4" t="s">
        <v>13</v>
      </c>
      <c r="K524" s="4" t="s">
        <v>34</v>
      </c>
      <c r="L524" s="4" t="s">
        <v>45</v>
      </c>
      <c r="M524" s="8">
        <v>1</v>
      </c>
      <c r="N524" s="5">
        <v>51.36</v>
      </c>
      <c r="O524" s="6">
        <v>0</v>
      </c>
      <c r="P524" s="5">
        <v>22.21</v>
      </c>
      <c r="Q524" s="5">
        <f t="shared" si="24"/>
        <v>51.36</v>
      </c>
      <c r="R524" s="5">
        <f t="shared" si="25"/>
        <v>22.21</v>
      </c>
      <c r="S524" s="5">
        <f t="shared" si="26"/>
        <v>29.15</v>
      </c>
      <c r="T524" s="7"/>
    </row>
    <row r="525" spans="1:20" ht="15">
      <c r="A525" s="2">
        <v>4756</v>
      </c>
      <c r="B525" s="3">
        <v>46119</v>
      </c>
      <c r="C525" s="10">
        <f>YEAR(SalesDataTable[[#This Row],[Order Date]])</f>
        <v>2026</v>
      </c>
      <c r="D525" s="10" t="str">
        <f>"Q"&amp;ROUNDUP(MONTH(SalesDataTable[[#This Row],[Order Date]])/3,0)</f>
        <v>Q2</v>
      </c>
      <c r="E525" s="10">
        <f>MONTH(SalesDataTable[[#This Row],[Order Date]])</f>
        <v>4</v>
      </c>
      <c r="F525" s="10" t="str">
        <f>TEXT(SalesDataTable[[#This Row],[Order Date]],"mmm")</f>
        <v>Apr</v>
      </c>
      <c r="G525" s="4" t="s">
        <v>11</v>
      </c>
      <c r="H525" s="4" t="s">
        <v>52</v>
      </c>
      <c r="I525" s="4" t="s">
        <v>2</v>
      </c>
      <c r="J525" s="4" t="s">
        <v>16</v>
      </c>
      <c r="K525" s="4" t="s">
        <v>9</v>
      </c>
      <c r="L525" s="4" t="s">
        <v>37</v>
      </c>
      <c r="M525" s="8">
        <v>5</v>
      </c>
      <c r="N525" s="5">
        <v>151.88</v>
      </c>
      <c r="O525" s="6">
        <v>0</v>
      </c>
      <c r="P525" s="5">
        <v>80.56</v>
      </c>
      <c r="Q525" s="5">
        <f t="shared" si="24"/>
        <v>759.4</v>
      </c>
      <c r="R525" s="5">
        <f t="shared" si="25"/>
        <v>402.8</v>
      </c>
      <c r="S525" s="5">
        <f t="shared" si="26"/>
        <v>356.59999999999997</v>
      </c>
      <c r="T525" s="7"/>
    </row>
    <row r="526" spans="1:20" ht="15">
      <c r="A526" s="2">
        <v>52</v>
      </c>
      <c r="B526" s="3">
        <v>46120</v>
      </c>
      <c r="C526" s="10">
        <f>YEAR(SalesDataTable[[#This Row],[Order Date]])</f>
        <v>2026</v>
      </c>
      <c r="D526" s="10" t="str">
        <f>"Q"&amp;ROUNDUP(MONTH(SalesDataTable[[#This Row],[Order Date]])/3,0)</f>
        <v>Q2</v>
      </c>
      <c r="E526" s="10">
        <f>MONTH(SalesDataTable[[#This Row],[Order Date]])</f>
        <v>4</v>
      </c>
      <c r="F526" s="10" t="str">
        <f>TEXT(SalesDataTable[[#This Row],[Order Date]],"mmm")</f>
        <v>Apr</v>
      </c>
      <c r="G526" s="4" t="s">
        <v>6</v>
      </c>
      <c r="H526" s="4" t="s">
        <v>43</v>
      </c>
      <c r="I526" s="4" t="s">
        <v>2</v>
      </c>
      <c r="J526" s="4" t="s">
        <v>13</v>
      </c>
      <c r="K526" s="4" t="s">
        <v>14</v>
      </c>
      <c r="L526" s="4" t="s">
        <v>44</v>
      </c>
      <c r="M526" s="8">
        <v>2</v>
      </c>
      <c r="N526" s="5">
        <v>133.59</v>
      </c>
      <c r="O526" s="6">
        <v>0</v>
      </c>
      <c r="P526" s="5">
        <v>66.83</v>
      </c>
      <c r="Q526" s="5">
        <f t="shared" si="24"/>
        <v>267.18</v>
      </c>
      <c r="R526" s="5">
        <f t="shared" si="25"/>
        <v>133.66</v>
      </c>
      <c r="S526" s="5">
        <f t="shared" si="26"/>
        <v>133.52000000000001</v>
      </c>
      <c r="T526" s="7"/>
    </row>
    <row r="527" spans="1:20" ht="15">
      <c r="A527" s="2">
        <v>556</v>
      </c>
      <c r="B527" s="3">
        <v>46120</v>
      </c>
      <c r="C527" s="10">
        <f>YEAR(SalesDataTable[[#This Row],[Order Date]])</f>
        <v>2026</v>
      </c>
      <c r="D527" s="10" t="str">
        <f>"Q"&amp;ROUNDUP(MONTH(SalesDataTable[[#This Row],[Order Date]])/3,0)</f>
        <v>Q2</v>
      </c>
      <c r="E527" s="10">
        <f>MONTH(SalesDataTable[[#This Row],[Order Date]])</f>
        <v>4</v>
      </c>
      <c r="F527" s="10" t="str">
        <f>TEXT(SalesDataTable[[#This Row],[Order Date]],"mmm")</f>
        <v>Apr</v>
      </c>
      <c r="G527" s="4" t="s">
        <v>20</v>
      </c>
      <c r="H527" s="4" t="s">
        <v>33</v>
      </c>
      <c r="I527" s="4" t="s">
        <v>2</v>
      </c>
      <c r="J527" s="4" t="s">
        <v>13</v>
      </c>
      <c r="K527" s="4" t="s">
        <v>23</v>
      </c>
      <c r="L527" s="4" t="s">
        <v>51</v>
      </c>
      <c r="M527" s="8">
        <v>2</v>
      </c>
      <c r="N527" s="5">
        <v>124.39</v>
      </c>
      <c r="O527" s="6">
        <v>0</v>
      </c>
      <c r="P527" s="5">
        <v>61.27</v>
      </c>
      <c r="Q527" s="5">
        <f t="shared" si="24"/>
        <v>248.78</v>
      </c>
      <c r="R527" s="5">
        <f t="shared" si="25"/>
        <v>122.54</v>
      </c>
      <c r="S527" s="5">
        <f t="shared" si="26"/>
        <v>126.24</v>
      </c>
      <c r="T527" s="7"/>
    </row>
    <row r="528" spans="1:20" ht="15">
      <c r="A528" s="2">
        <v>1233</v>
      </c>
      <c r="B528" s="3">
        <v>46120</v>
      </c>
      <c r="C528" s="10">
        <f>YEAR(SalesDataTable[[#This Row],[Order Date]])</f>
        <v>2026</v>
      </c>
      <c r="D528" s="10" t="str">
        <f>"Q"&amp;ROUNDUP(MONTH(SalesDataTable[[#This Row],[Order Date]])/3,0)</f>
        <v>Q2</v>
      </c>
      <c r="E528" s="10">
        <f>MONTH(SalesDataTable[[#This Row],[Order Date]])</f>
        <v>4</v>
      </c>
      <c r="F528" s="10" t="str">
        <f>TEXT(SalesDataTable[[#This Row],[Order Date]],"mmm")</f>
        <v>Apr</v>
      </c>
      <c r="G528" s="4" t="s">
        <v>0</v>
      </c>
      <c r="H528" s="4" t="s">
        <v>50</v>
      </c>
      <c r="I528" s="4" t="s">
        <v>2</v>
      </c>
      <c r="J528" s="4" t="s">
        <v>13</v>
      </c>
      <c r="K528" s="4" t="s">
        <v>4</v>
      </c>
      <c r="L528" s="4" t="s">
        <v>22</v>
      </c>
      <c r="M528" s="8">
        <v>5</v>
      </c>
      <c r="N528" s="5">
        <v>50.22</v>
      </c>
      <c r="O528" s="6">
        <v>0.1</v>
      </c>
      <c r="P528" s="5">
        <v>22.31</v>
      </c>
      <c r="Q528" s="5">
        <f t="shared" si="24"/>
        <v>225.99</v>
      </c>
      <c r="R528" s="5">
        <f t="shared" si="25"/>
        <v>111.55</v>
      </c>
      <c r="S528" s="5">
        <f t="shared" si="26"/>
        <v>114.44000000000001</v>
      </c>
      <c r="T528" s="7"/>
    </row>
    <row r="529" spans="1:20" ht="15">
      <c r="A529" s="2">
        <v>1492</v>
      </c>
      <c r="B529" s="3">
        <v>46120</v>
      </c>
      <c r="C529" s="10">
        <f>YEAR(SalesDataTable[[#This Row],[Order Date]])</f>
        <v>2026</v>
      </c>
      <c r="D529" s="10" t="str">
        <f>"Q"&amp;ROUNDUP(MONTH(SalesDataTable[[#This Row],[Order Date]])/3,0)</f>
        <v>Q2</v>
      </c>
      <c r="E529" s="10">
        <f>MONTH(SalesDataTable[[#This Row],[Order Date]])</f>
        <v>4</v>
      </c>
      <c r="F529" s="10" t="str">
        <f>TEXT(SalesDataTable[[#This Row],[Order Date]],"mmm")</f>
        <v>Apr</v>
      </c>
      <c r="G529" s="4" t="s">
        <v>6</v>
      </c>
      <c r="H529" s="4" t="s">
        <v>49</v>
      </c>
      <c r="I529" s="4" t="s">
        <v>2</v>
      </c>
      <c r="J529" s="4" t="s">
        <v>3</v>
      </c>
      <c r="K529" s="4" t="s">
        <v>4</v>
      </c>
      <c r="L529" s="4" t="s">
        <v>26</v>
      </c>
      <c r="M529" s="8">
        <v>2</v>
      </c>
      <c r="N529" s="5">
        <v>41.08</v>
      </c>
      <c r="O529" s="6">
        <v>0</v>
      </c>
      <c r="P529" s="5">
        <v>16.79</v>
      </c>
      <c r="Q529" s="5">
        <f t="shared" si="24"/>
        <v>82.16</v>
      </c>
      <c r="R529" s="5">
        <f t="shared" si="25"/>
        <v>33.58</v>
      </c>
      <c r="S529" s="5">
        <f t="shared" si="26"/>
        <v>48.58</v>
      </c>
      <c r="T529" s="7"/>
    </row>
    <row r="530" spans="1:20" ht="15">
      <c r="A530" s="2">
        <v>1619</v>
      </c>
      <c r="B530" s="3">
        <v>46120</v>
      </c>
      <c r="C530" s="10">
        <f>YEAR(SalesDataTable[[#This Row],[Order Date]])</f>
        <v>2026</v>
      </c>
      <c r="D530" s="10" t="str">
        <f>"Q"&amp;ROUNDUP(MONTH(SalesDataTable[[#This Row],[Order Date]])/3,0)</f>
        <v>Q2</v>
      </c>
      <c r="E530" s="10">
        <f>MONTH(SalesDataTable[[#This Row],[Order Date]])</f>
        <v>4</v>
      </c>
      <c r="F530" s="10" t="str">
        <f>TEXT(SalesDataTable[[#This Row],[Order Date]],"mmm")</f>
        <v>Apr</v>
      </c>
      <c r="G530" s="4" t="s">
        <v>20</v>
      </c>
      <c r="H530" s="4" t="s">
        <v>33</v>
      </c>
      <c r="I530" s="4" t="s">
        <v>19</v>
      </c>
      <c r="J530" s="4" t="s">
        <v>13</v>
      </c>
      <c r="K530" s="4" t="s">
        <v>14</v>
      </c>
      <c r="L530" s="4" t="s">
        <v>32</v>
      </c>
      <c r="M530" s="8">
        <v>5</v>
      </c>
      <c r="N530" s="5">
        <v>46.11</v>
      </c>
      <c r="O530" s="6">
        <v>0</v>
      </c>
      <c r="P530" s="5">
        <v>18.88</v>
      </c>
      <c r="Q530" s="5">
        <f t="shared" si="24"/>
        <v>230.55</v>
      </c>
      <c r="R530" s="5">
        <f t="shared" si="25"/>
        <v>94.399999999999991</v>
      </c>
      <c r="S530" s="5">
        <f t="shared" si="26"/>
        <v>136.15000000000003</v>
      </c>
      <c r="T530" s="7"/>
    </row>
    <row r="531" spans="1:20" ht="15">
      <c r="A531" s="2">
        <v>1631</v>
      </c>
      <c r="B531" s="3">
        <v>46120</v>
      </c>
      <c r="C531" s="10">
        <f>YEAR(SalesDataTable[[#This Row],[Order Date]])</f>
        <v>2026</v>
      </c>
      <c r="D531" s="10" t="str">
        <f>"Q"&amp;ROUNDUP(MONTH(SalesDataTable[[#This Row],[Order Date]])/3,0)</f>
        <v>Q2</v>
      </c>
      <c r="E531" s="10">
        <f>MONTH(SalesDataTable[[#This Row],[Order Date]])</f>
        <v>4</v>
      </c>
      <c r="F531" s="10" t="str">
        <f>TEXT(SalesDataTable[[#This Row],[Order Date]],"mmm")</f>
        <v>Apr</v>
      </c>
      <c r="G531" s="4" t="s">
        <v>20</v>
      </c>
      <c r="H531" s="4" t="s">
        <v>33</v>
      </c>
      <c r="I531" s="4" t="s">
        <v>2</v>
      </c>
      <c r="J531" s="4" t="s">
        <v>3</v>
      </c>
      <c r="K531" s="4" t="s">
        <v>14</v>
      </c>
      <c r="L531" s="4" t="s">
        <v>32</v>
      </c>
      <c r="M531" s="8">
        <v>1</v>
      </c>
      <c r="N531" s="5">
        <v>45.54</v>
      </c>
      <c r="O531" s="6">
        <v>0</v>
      </c>
      <c r="P531" s="5">
        <v>18.36</v>
      </c>
      <c r="Q531" s="5">
        <f t="shared" si="24"/>
        <v>45.54</v>
      </c>
      <c r="R531" s="5">
        <f t="shared" si="25"/>
        <v>18.36</v>
      </c>
      <c r="S531" s="5">
        <f t="shared" si="26"/>
        <v>27.18</v>
      </c>
      <c r="T531" s="7"/>
    </row>
    <row r="532" spans="1:20" ht="15">
      <c r="A532" s="2">
        <v>1844</v>
      </c>
      <c r="B532" s="3">
        <v>46120</v>
      </c>
      <c r="C532" s="10">
        <f>YEAR(SalesDataTable[[#This Row],[Order Date]])</f>
        <v>2026</v>
      </c>
      <c r="D532" s="10" t="str">
        <f>"Q"&amp;ROUNDUP(MONTH(SalesDataTable[[#This Row],[Order Date]])/3,0)</f>
        <v>Q2</v>
      </c>
      <c r="E532" s="10">
        <f>MONTH(SalesDataTable[[#This Row],[Order Date]])</f>
        <v>4</v>
      </c>
      <c r="F532" s="10" t="str">
        <f>TEXT(SalesDataTable[[#This Row],[Order Date]],"mmm")</f>
        <v>Apr</v>
      </c>
      <c r="G532" s="4" t="s">
        <v>6</v>
      </c>
      <c r="H532" s="4" t="s">
        <v>49</v>
      </c>
      <c r="I532" s="4" t="s">
        <v>19</v>
      </c>
      <c r="J532" s="4" t="s">
        <v>13</v>
      </c>
      <c r="K532" s="4" t="s">
        <v>34</v>
      </c>
      <c r="L532" s="4" t="s">
        <v>42</v>
      </c>
      <c r="M532" s="8">
        <v>2</v>
      </c>
      <c r="N532" s="5">
        <v>37.1</v>
      </c>
      <c r="O532" s="6">
        <v>0.1</v>
      </c>
      <c r="P532" s="5">
        <v>14.17</v>
      </c>
      <c r="Q532" s="5">
        <f t="shared" si="24"/>
        <v>66.78</v>
      </c>
      <c r="R532" s="5">
        <f t="shared" si="25"/>
        <v>28.34</v>
      </c>
      <c r="S532" s="5">
        <f t="shared" si="26"/>
        <v>38.44</v>
      </c>
      <c r="T532" s="7"/>
    </row>
    <row r="533" spans="1:20" ht="15">
      <c r="A533" s="2">
        <v>4246</v>
      </c>
      <c r="B533" s="3">
        <v>46120</v>
      </c>
      <c r="C533" s="10">
        <f>YEAR(SalesDataTable[[#This Row],[Order Date]])</f>
        <v>2026</v>
      </c>
      <c r="D533" s="10" t="str">
        <f>"Q"&amp;ROUNDUP(MONTH(SalesDataTable[[#This Row],[Order Date]])/3,0)</f>
        <v>Q2</v>
      </c>
      <c r="E533" s="10">
        <f>MONTH(SalesDataTable[[#This Row],[Order Date]])</f>
        <v>4</v>
      </c>
      <c r="F533" s="10" t="str">
        <f>TEXT(SalesDataTable[[#This Row],[Order Date]],"mmm")</f>
        <v>Apr</v>
      </c>
      <c r="G533" s="4" t="s">
        <v>20</v>
      </c>
      <c r="H533" s="4" t="s">
        <v>33</v>
      </c>
      <c r="I533" s="4" t="s">
        <v>8</v>
      </c>
      <c r="J533" s="4" t="s">
        <v>16</v>
      </c>
      <c r="K533" s="4" t="s">
        <v>9</v>
      </c>
      <c r="L533" s="4" t="s">
        <v>37</v>
      </c>
      <c r="M533" s="8">
        <v>5</v>
      </c>
      <c r="N533" s="5">
        <v>156.57</v>
      </c>
      <c r="O533" s="6">
        <v>0.15</v>
      </c>
      <c r="P533" s="5">
        <v>80.849999999999994</v>
      </c>
      <c r="Q533" s="5">
        <f t="shared" si="24"/>
        <v>665.4224999999999</v>
      </c>
      <c r="R533" s="5">
        <f t="shared" si="25"/>
        <v>404.25</v>
      </c>
      <c r="S533" s="5">
        <f t="shared" si="26"/>
        <v>261.1724999999999</v>
      </c>
      <c r="T533" s="7"/>
    </row>
    <row r="534" spans="1:20" ht="15">
      <c r="A534" s="2">
        <v>5139</v>
      </c>
      <c r="B534" s="3">
        <v>46120</v>
      </c>
      <c r="C534" s="10">
        <f>YEAR(SalesDataTable[[#This Row],[Order Date]])</f>
        <v>2026</v>
      </c>
      <c r="D534" s="10" t="str">
        <f>"Q"&amp;ROUNDUP(MONTH(SalesDataTable[[#This Row],[Order Date]])/3,0)</f>
        <v>Q2</v>
      </c>
      <c r="E534" s="10">
        <f>MONTH(SalesDataTable[[#This Row],[Order Date]])</f>
        <v>4</v>
      </c>
      <c r="F534" s="10" t="str">
        <f>TEXT(SalesDataTable[[#This Row],[Order Date]],"mmm")</f>
        <v>Apr</v>
      </c>
      <c r="G534" s="4" t="s">
        <v>0</v>
      </c>
      <c r="H534" s="4" t="s">
        <v>50</v>
      </c>
      <c r="I534" s="4" t="s">
        <v>2</v>
      </c>
      <c r="J534" s="4" t="s">
        <v>3</v>
      </c>
      <c r="K534" s="4" t="s">
        <v>34</v>
      </c>
      <c r="L534" s="4" t="s">
        <v>45</v>
      </c>
      <c r="M534" s="8">
        <v>2</v>
      </c>
      <c r="N534" s="5">
        <v>51.4</v>
      </c>
      <c r="O534" s="6">
        <v>0</v>
      </c>
      <c r="P534" s="5">
        <v>21.99</v>
      </c>
      <c r="Q534" s="5">
        <f t="shared" si="24"/>
        <v>102.8</v>
      </c>
      <c r="R534" s="5">
        <f t="shared" si="25"/>
        <v>43.98</v>
      </c>
      <c r="S534" s="5">
        <f t="shared" si="26"/>
        <v>58.82</v>
      </c>
      <c r="T534" s="7"/>
    </row>
    <row r="535" spans="1:20" ht="15">
      <c r="A535" s="2">
        <v>186</v>
      </c>
      <c r="B535" s="3">
        <v>46121</v>
      </c>
      <c r="C535" s="10">
        <f>YEAR(SalesDataTable[[#This Row],[Order Date]])</f>
        <v>2026</v>
      </c>
      <c r="D535" s="10" t="str">
        <f>"Q"&amp;ROUNDUP(MONTH(SalesDataTable[[#This Row],[Order Date]])/3,0)</f>
        <v>Q2</v>
      </c>
      <c r="E535" s="10">
        <f>MONTH(SalesDataTable[[#This Row],[Order Date]])</f>
        <v>4</v>
      </c>
      <c r="F535" s="10" t="str">
        <f>TEXT(SalesDataTable[[#This Row],[Order Date]],"mmm")</f>
        <v>Apr</v>
      </c>
      <c r="G535" s="4" t="s">
        <v>0</v>
      </c>
      <c r="H535" s="4" t="s">
        <v>1</v>
      </c>
      <c r="I535" s="4" t="s">
        <v>2</v>
      </c>
      <c r="J535" s="4" t="s">
        <v>13</v>
      </c>
      <c r="K535" s="4" t="s">
        <v>14</v>
      </c>
      <c r="L535" s="4" t="s">
        <v>32</v>
      </c>
      <c r="M535" s="8">
        <v>2</v>
      </c>
      <c r="N535" s="5">
        <v>46.42</v>
      </c>
      <c r="O535" s="6">
        <v>0.1</v>
      </c>
      <c r="P535" s="5">
        <v>18.73</v>
      </c>
      <c r="Q535" s="5">
        <f t="shared" si="24"/>
        <v>83.556000000000012</v>
      </c>
      <c r="R535" s="5">
        <f t="shared" si="25"/>
        <v>37.46</v>
      </c>
      <c r="S535" s="5">
        <f t="shared" si="26"/>
        <v>46.096000000000011</v>
      </c>
      <c r="T535" s="7"/>
    </row>
    <row r="536" spans="1:20" ht="15">
      <c r="A536" s="2">
        <v>1742</v>
      </c>
      <c r="B536" s="3">
        <v>46121</v>
      </c>
      <c r="C536" s="10">
        <f>YEAR(SalesDataTable[[#This Row],[Order Date]])</f>
        <v>2026</v>
      </c>
      <c r="D536" s="10" t="str">
        <f>"Q"&amp;ROUNDUP(MONTH(SalesDataTable[[#This Row],[Order Date]])/3,0)</f>
        <v>Q2</v>
      </c>
      <c r="E536" s="10">
        <f>MONTH(SalesDataTable[[#This Row],[Order Date]])</f>
        <v>4</v>
      </c>
      <c r="F536" s="10" t="str">
        <f>TEXT(SalesDataTable[[#This Row],[Order Date]],"mmm")</f>
        <v>Apr</v>
      </c>
      <c r="G536" s="4" t="s">
        <v>20</v>
      </c>
      <c r="H536" s="4" t="s">
        <v>21</v>
      </c>
      <c r="I536" s="4" t="s">
        <v>28</v>
      </c>
      <c r="J536" s="4" t="s">
        <v>3</v>
      </c>
      <c r="K536" s="4" t="s">
        <v>23</v>
      </c>
      <c r="L536" s="4" t="s">
        <v>51</v>
      </c>
      <c r="M536" s="8">
        <v>2</v>
      </c>
      <c r="N536" s="5">
        <v>120.75</v>
      </c>
      <c r="O536" s="6">
        <v>0.05</v>
      </c>
      <c r="P536" s="5">
        <v>60.31</v>
      </c>
      <c r="Q536" s="5">
        <f t="shared" si="24"/>
        <v>229.42499999999998</v>
      </c>
      <c r="R536" s="5">
        <f t="shared" si="25"/>
        <v>120.62</v>
      </c>
      <c r="S536" s="5">
        <f t="shared" si="26"/>
        <v>108.80499999999998</v>
      </c>
      <c r="T536" s="7"/>
    </row>
    <row r="537" spans="1:20" ht="15">
      <c r="A537" s="2">
        <v>3189</v>
      </c>
      <c r="B537" s="3">
        <v>46121</v>
      </c>
      <c r="C537" s="10">
        <f>YEAR(SalesDataTable[[#This Row],[Order Date]])</f>
        <v>2026</v>
      </c>
      <c r="D537" s="10" t="str">
        <f>"Q"&amp;ROUNDUP(MONTH(SalesDataTable[[#This Row],[Order Date]])/3,0)</f>
        <v>Q2</v>
      </c>
      <c r="E537" s="10">
        <f>MONTH(SalesDataTable[[#This Row],[Order Date]])</f>
        <v>4</v>
      </c>
      <c r="F537" s="10" t="str">
        <f>TEXT(SalesDataTable[[#This Row],[Order Date]],"mmm")</f>
        <v>Apr</v>
      </c>
      <c r="G537" s="4" t="s">
        <v>6</v>
      </c>
      <c r="H537" s="4" t="s">
        <v>41</v>
      </c>
      <c r="I537" s="4" t="s">
        <v>8</v>
      </c>
      <c r="J537" s="4" t="s">
        <v>16</v>
      </c>
      <c r="K537" s="4" t="s">
        <v>9</v>
      </c>
      <c r="L537" s="4" t="s">
        <v>37</v>
      </c>
      <c r="M537" s="8">
        <v>6</v>
      </c>
      <c r="N537" s="5">
        <v>157.38999999999999</v>
      </c>
      <c r="O537" s="6">
        <v>0.05</v>
      </c>
      <c r="P537" s="5">
        <v>79.239999999999995</v>
      </c>
      <c r="Q537" s="5">
        <f t="shared" si="24"/>
        <v>897.12299999999993</v>
      </c>
      <c r="R537" s="5">
        <f t="shared" si="25"/>
        <v>475.43999999999994</v>
      </c>
      <c r="S537" s="5">
        <f t="shared" si="26"/>
        <v>421.68299999999999</v>
      </c>
      <c r="T537" s="7"/>
    </row>
    <row r="538" spans="1:20" ht="15">
      <c r="A538" s="2">
        <v>3747</v>
      </c>
      <c r="B538" s="3">
        <v>46121</v>
      </c>
      <c r="C538" s="10">
        <f>YEAR(SalesDataTable[[#This Row],[Order Date]])</f>
        <v>2026</v>
      </c>
      <c r="D538" s="10" t="str">
        <f>"Q"&amp;ROUNDUP(MONTH(SalesDataTable[[#This Row],[Order Date]])/3,0)</f>
        <v>Q2</v>
      </c>
      <c r="E538" s="10">
        <f>MONTH(SalesDataTable[[#This Row],[Order Date]])</f>
        <v>4</v>
      </c>
      <c r="F538" s="10" t="str">
        <f>TEXT(SalesDataTable[[#This Row],[Order Date]],"mmm")</f>
        <v>Apr</v>
      </c>
      <c r="G538" s="4" t="s">
        <v>20</v>
      </c>
      <c r="H538" s="4" t="s">
        <v>31</v>
      </c>
      <c r="I538" s="4" t="s">
        <v>19</v>
      </c>
      <c r="J538" s="4" t="s">
        <v>3</v>
      </c>
      <c r="K538" s="4" t="s">
        <v>23</v>
      </c>
      <c r="L538" s="4" t="s">
        <v>51</v>
      </c>
      <c r="M538" s="8">
        <v>2</v>
      </c>
      <c r="N538" s="5">
        <v>122.36</v>
      </c>
      <c r="O538" s="6">
        <v>0.05</v>
      </c>
      <c r="P538" s="5">
        <v>59.06</v>
      </c>
      <c r="Q538" s="5">
        <f t="shared" si="24"/>
        <v>232.48399999999998</v>
      </c>
      <c r="R538" s="5">
        <f t="shared" si="25"/>
        <v>118.12</v>
      </c>
      <c r="S538" s="5">
        <f t="shared" si="26"/>
        <v>114.36399999999998</v>
      </c>
      <c r="T538" s="7"/>
    </row>
    <row r="539" spans="1:20" ht="15">
      <c r="A539" s="2">
        <v>3782</v>
      </c>
      <c r="B539" s="3">
        <v>46121</v>
      </c>
      <c r="C539" s="10">
        <f>YEAR(SalesDataTable[[#This Row],[Order Date]])</f>
        <v>2026</v>
      </c>
      <c r="D539" s="10" t="str">
        <f>"Q"&amp;ROUNDUP(MONTH(SalesDataTable[[#This Row],[Order Date]])/3,0)</f>
        <v>Q2</v>
      </c>
      <c r="E539" s="10">
        <f>MONTH(SalesDataTable[[#This Row],[Order Date]])</f>
        <v>4</v>
      </c>
      <c r="F539" s="10" t="str">
        <f>TEXT(SalesDataTable[[#This Row],[Order Date]],"mmm")</f>
        <v>Apr</v>
      </c>
      <c r="G539" s="4" t="s">
        <v>0</v>
      </c>
      <c r="H539" s="4" t="s">
        <v>1</v>
      </c>
      <c r="I539" s="4" t="s">
        <v>19</v>
      </c>
      <c r="J539" s="4" t="s">
        <v>3</v>
      </c>
      <c r="K539" s="4" t="s">
        <v>34</v>
      </c>
      <c r="L539" s="4" t="s">
        <v>35</v>
      </c>
      <c r="M539" s="8">
        <v>2</v>
      </c>
      <c r="N539" s="5">
        <v>39.68</v>
      </c>
      <c r="O539" s="6">
        <v>0.05</v>
      </c>
      <c r="P539" s="5">
        <v>14.98</v>
      </c>
      <c r="Q539" s="5">
        <f t="shared" si="24"/>
        <v>75.391999999999996</v>
      </c>
      <c r="R539" s="5">
        <f t="shared" si="25"/>
        <v>29.96</v>
      </c>
      <c r="S539" s="5">
        <f t="shared" si="26"/>
        <v>45.431999999999995</v>
      </c>
      <c r="T539" s="7"/>
    </row>
    <row r="540" spans="1:20" ht="15">
      <c r="A540" s="2">
        <v>4344</v>
      </c>
      <c r="B540" s="3">
        <v>46121</v>
      </c>
      <c r="C540" s="10">
        <f>YEAR(SalesDataTable[[#This Row],[Order Date]])</f>
        <v>2026</v>
      </c>
      <c r="D540" s="10" t="str">
        <f>"Q"&amp;ROUNDUP(MONTH(SalesDataTable[[#This Row],[Order Date]])/3,0)</f>
        <v>Q2</v>
      </c>
      <c r="E540" s="10">
        <f>MONTH(SalesDataTable[[#This Row],[Order Date]])</f>
        <v>4</v>
      </c>
      <c r="F540" s="10" t="str">
        <f>TEXT(SalesDataTable[[#This Row],[Order Date]],"mmm")</f>
        <v>Apr</v>
      </c>
      <c r="G540" s="4" t="s">
        <v>11</v>
      </c>
      <c r="H540" s="4" t="s">
        <v>25</v>
      </c>
      <c r="I540" s="4" t="s">
        <v>19</v>
      </c>
      <c r="J540" s="4" t="s">
        <v>16</v>
      </c>
      <c r="K540" s="4" t="s">
        <v>23</v>
      </c>
      <c r="L540" s="4" t="s">
        <v>51</v>
      </c>
      <c r="M540" s="8">
        <v>3</v>
      </c>
      <c r="N540" s="5">
        <v>121.56</v>
      </c>
      <c r="O540" s="6">
        <v>0.15</v>
      </c>
      <c r="P540" s="5">
        <v>61.31</v>
      </c>
      <c r="Q540" s="5">
        <f t="shared" si="24"/>
        <v>309.97800000000001</v>
      </c>
      <c r="R540" s="5">
        <f t="shared" si="25"/>
        <v>183.93</v>
      </c>
      <c r="S540" s="5">
        <f t="shared" si="26"/>
        <v>126.048</v>
      </c>
      <c r="T540" s="7"/>
    </row>
    <row r="541" spans="1:20" ht="15">
      <c r="A541" s="2">
        <v>4901</v>
      </c>
      <c r="B541" s="3">
        <v>46121</v>
      </c>
      <c r="C541" s="10">
        <f>YEAR(SalesDataTable[[#This Row],[Order Date]])</f>
        <v>2026</v>
      </c>
      <c r="D541" s="10" t="str">
        <f>"Q"&amp;ROUNDUP(MONTH(SalesDataTable[[#This Row],[Order Date]])/3,0)</f>
        <v>Q2</v>
      </c>
      <c r="E541" s="10">
        <f>MONTH(SalesDataTable[[#This Row],[Order Date]])</f>
        <v>4</v>
      </c>
      <c r="F541" s="10" t="str">
        <f>TEXT(SalesDataTable[[#This Row],[Order Date]],"mmm")</f>
        <v>Apr</v>
      </c>
      <c r="G541" s="4" t="s">
        <v>0</v>
      </c>
      <c r="H541" s="4" t="s">
        <v>1</v>
      </c>
      <c r="I541" s="4" t="s">
        <v>28</v>
      </c>
      <c r="J541" s="4" t="s">
        <v>13</v>
      </c>
      <c r="K541" s="4" t="s">
        <v>4</v>
      </c>
      <c r="L541" s="4" t="s">
        <v>5</v>
      </c>
      <c r="M541" s="8">
        <v>1</v>
      </c>
      <c r="N541" s="5">
        <v>80.19</v>
      </c>
      <c r="O541" s="6">
        <v>0.1</v>
      </c>
      <c r="P541" s="5">
        <v>42.15</v>
      </c>
      <c r="Q541" s="5">
        <f t="shared" si="24"/>
        <v>72.171000000000006</v>
      </c>
      <c r="R541" s="5">
        <f t="shared" si="25"/>
        <v>42.15</v>
      </c>
      <c r="S541" s="5">
        <f t="shared" si="26"/>
        <v>30.021000000000008</v>
      </c>
      <c r="T541" s="7"/>
    </row>
    <row r="542" spans="1:20" ht="15">
      <c r="A542" s="2">
        <v>4969</v>
      </c>
      <c r="B542" s="3">
        <v>46121</v>
      </c>
      <c r="C542" s="10">
        <f>YEAR(SalesDataTable[[#This Row],[Order Date]])</f>
        <v>2026</v>
      </c>
      <c r="D542" s="10" t="str">
        <f>"Q"&amp;ROUNDUP(MONTH(SalesDataTable[[#This Row],[Order Date]])/3,0)</f>
        <v>Q2</v>
      </c>
      <c r="E542" s="10">
        <f>MONTH(SalesDataTable[[#This Row],[Order Date]])</f>
        <v>4</v>
      </c>
      <c r="F542" s="10" t="str">
        <f>TEXT(SalesDataTable[[#This Row],[Order Date]],"mmm")</f>
        <v>Apr</v>
      </c>
      <c r="G542" s="4" t="s">
        <v>20</v>
      </c>
      <c r="H542" s="4" t="s">
        <v>31</v>
      </c>
      <c r="I542" s="4" t="s">
        <v>28</v>
      </c>
      <c r="J542" s="4" t="s">
        <v>16</v>
      </c>
      <c r="K542" s="4" t="s">
        <v>4</v>
      </c>
      <c r="L542" s="4" t="s">
        <v>5</v>
      </c>
      <c r="M542" s="8">
        <v>2</v>
      </c>
      <c r="N542" s="5">
        <v>81.14</v>
      </c>
      <c r="O542" s="6">
        <v>0</v>
      </c>
      <c r="P542" s="5">
        <v>43.43</v>
      </c>
      <c r="Q542" s="5">
        <f t="shared" si="24"/>
        <v>162.28</v>
      </c>
      <c r="R542" s="5">
        <f t="shared" si="25"/>
        <v>86.86</v>
      </c>
      <c r="S542" s="5">
        <f t="shared" si="26"/>
        <v>75.42</v>
      </c>
      <c r="T542" s="7"/>
    </row>
    <row r="543" spans="1:20" ht="15">
      <c r="A543" s="2">
        <v>673</v>
      </c>
      <c r="B543" s="3">
        <v>46122</v>
      </c>
      <c r="C543" s="10">
        <f>YEAR(SalesDataTable[[#This Row],[Order Date]])</f>
        <v>2026</v>
      </c>
      <c r="D543" s="10" t="str">
        <f>"Q"&amp;ROUNDUP(MONTH(SalesDataTable[[#This Row],[Order Date]])/3,0)</f>
        <v>Q2</v>
      </c>
      <c r="E543" s="10">
        <f>MONTH(SalesDataTable[[#This Row],[Order Date]])</f>
        <v>4</v>
      </c>
      <c r="F543" s="10" t="str">
        <f>TEXT(SalesDataTable[[#This Row],[Order Date]],"mmm")</f>
        <v>Apr</v>
      </c>
      <c r="G543" s="4" t="s">
        <v>20</v>
      </c>
      <c r="H543" s="4" t="s">
        <v>33</v>
      </c>
      <c r="I543" s="4" t="s">
        <v>19</v>
      </c>
      <c r="J543" s="4" t="s">
        <v>13</v>
      </c>
      <c r="K543" s="4" t="s">
        <v>23</v>
      </c>
      <c r="L543" s="4" t="s">
        <v>29</v>
      </c>
      <c r="M543" s="8">
        <v>2</v>
      </c>
      <c r="N543" s="5">
        <v>191.11</v>
      </c>
      <c r="O543" s="6">
        <v>0</v>
      </c>
      <c r="P543" s="5">
        <v>103.58</v>
      </c>
      <c r="Q543" s="5">
        <f t="shared" si="24"/>
        <v>382.22</v>
      </c>
      <c r="R543" s="5">
        <f t="shared" si="25"/>
        <v>207.16</v>
      </c>
      <c r="S543" s="5">
        <f t="shared" si="26"/>
        <v>175.06000000000003</v>
      </c>
      <c r="T543" s="7"/>
    </row>
    <row r="544" spans="1:20" ht="15">
      <c r="A544" s="2">
        <v>888</v>
      </c>
      <c r="B544" s="3">
        <v>46122</v>
      </c>
      <c r="C544" s="10">
        <f>YEAR(SalesDataTable[[#This Row],[Order Date]])</f>
        <v>2026</v>
      </c>
      <c r="D544" s="10" t="str">
        <f>"Q"&amp;ROUNDUP(MONTH(SalesDataTable[[#This Row],[Order Date]])/3,0)</f>
        <v>Q2</v>
      </c>
      <c r="E544" s="10">
        <f>MONTH(SalesDataTable[[#This Row],[Order Date]])</f>
        <v>4</v>
      </c>
      <c r="F544" s="10" t="str">
        <f>TEXT(SalesDataTable[[#This Row],[Order Date]],"mmm")</f>
        <v>Apr</v>
      </c>
      <c r="G544" s="4" t="s">
        <v>20</v>
      </c>
      <c r="H544" s="4" t="s">
        <v>31</v>
      </c>
      <c r="I544" s="4" t="s">
        <v>19</v>
      </c>
      <c r="J544" s="4" t="s">
        <v>13</v>
      </c>
      <c r="K544" s="4" t="s">
        <v>4</v>
      </c>
      <c r="L544" s="4" t="s">
        <v>26</v>
      </c>
      <c r="M544" s="8">
        <v>2</v>
      </c>
      <c r="N544" s="5">
        <v>40.58</v>
      </c>
      <c r="O544" s="6">
        <v>0.05</v>
      </c>
      <c r="P544" s="5">
        <v>17.149999999999999</v>
      </c>
      <c r="Q544" s="5">
        <f t="shared" si="24"/>
        <v>77.10199999999999</v>
      </c>
      <c r="R544" s="5">
        <f t="shared" si="25"/>
        <v>34.299999999999997</v>
      </c>
      <c r="S544" s="5">
        <f t="shared" si="26"/>
        <v>42.801999999999992</v>
      </c>
      <c r="T544" s="7"/>
    </row>
    <row r="545" spans="1:20" ht="15">
      <c r="A545" s="2">
        <v>1541</v>
      </c>
      <c r="B545" s="3">
        <v>46122</v>
      </c>
      <c r="C545" s="10">
        <f>YEAR(SalesDataTable[[#This Row],[Order Date]])</f>
        <v>2026</v>
      </c>
      <c r="D545" s="10" t="str">
        <f>"Q"&amp;ROUNDUP(MONTH(SalesDataTable[[#This Row],[Order Date]])/3,0)</f>
        <v>Q2</v>
      </c>
      <c r="E545" s="10">
        <f>MONTH(SalesDataTable[[#This Row],[Order Date]])</f>
        <v>4</v>
      </c>
      <c r="F545" s="10" t="str">
        <f>TEXT(SalesDataTable[[#This Row],[Order Date]],"mmm")</f>
        <v>Apr</v>
      </c>
      <c r="G545" s="4" t="s">
        <v>0</v>
      </c>
      <c r="H545" s="4" t="s">
        <v>50</v>
      </c>
      <c r="I545" s="4" t="s">
        <v>28</v>
      </c>
      <c r="J545" s="4" t="s">
        <v>3</v>
      </c>
      <c r="K545" s="4" t="s">
        <v>23</v>
      </c>
      <c r="L545" s="4" t="s">
        <v>40</v>
      </c>
      <c r="M545" s="8">
        <v>1</v>
      </c>
      <c r="N545" s="5">
        <v>83.44</v>
      </c>
      <c r="O545" s="6">
        <v>0</v>
      </c>
      <c r="P545" s="5">
        <v>40.299999999999997</v>
      </c>
      <c r="Q545" s="5">
        <f t="shared" si="24"/>
        <v>83.44</v>
      </c>
      <c r="R545" s="5">
        <f t="shared" si="25"/>
        <v>40.299999999999997</v>
      </c>
      <c r="S545" s="5">
        <f t="shared" si="26"/>
        <v>43.14</v>
      </c>
      <c r="T545" s="7"/>
    </row>
    <row r="546" spans="1:20" ht="15">
      <c r="A546" s="2">
        <v>1881</v>
      </c>
      <c r="B546" s="3">
        <v>46122</v>
      </c>
      <c r="C546" s="10">
        <f>YEAR(SalesDataTable[[#This Row],[Order Date]])</f>
        <v>2026</v>
      </c>
      <c r="D546" s="10" t="str">
        <f>"Q"&amp;ROUNDUP(MONTH(SalesDataTable[[#This Row],[Order Date]])/3,0)</f>
        <v>Q2</v>
      </c>
      <c r="E546" s="10">
        <f>MONTH(SalesDataTable[[#This Row],[Order Date]])</f>
        <v>4</v>
      </c>
      <c r="F546" s="10" t="str">
        <f>TEXT(SalesDataTable[[#This Row],[Order Date]],"mmm")</f>
        <v>Apr</v>
      </c>
      <c r="G546" s="4" t="s">
        <v>20</v>
      </c>
      <c r="H546" s="4" t="s">
        <v>31</v>
      </c>
      <c r="I546" s="4" t="s">
        <v>28</v>
      </c>
      <c r="J546" s="4" t="s">
        <v>13</v>
      </c>
      <c r="K546" s="4" t="s">
        <v>34</v>
      </c>
      <c r="L546" s="4" t="s">
        <v>45</v>
      </c>
      <c r="M546" s="8">
        <v>1</v>
      </c>
      <c r="N546" s="5">
        <v>49.61</v>
      </c>
      <c r="O546" s="6">
        <v>0</v>
      </c>
      <c r="P546" s="5">
        <v>21.92</v>
      </c>
      <c r="Q546" s="5">
        <f t="shared" si="24"/>
        <v>49.61</v>
      </c>
      <c r="R546" s="5">
        <f t="shared" si="25"/>
        <v>21.92</v>
      </c>
      <c r="S546" s="5">
        <f t="shared" si="26"/>
        <v>27.689999999999998</v>
      </c>
      <c r="T546" s="7"/>
    </row>
    <row r="547" spans="1:20" ht="15">
      <c r="A547" s="2">
        <v>2007</v>
      </c>
      <c r="B547" s="3">
        <v>46122</v>
      </c>
      <c r="C547" s="10">
        <f>YEAR(SalesDataTable[[#This Row],[Order Date]])</f>
        <v>2026</v>
      </c>
      <c r="D547" s="10" t="str">
        <f>"Q"&amp;ROUNDUP(MONTH(SalesDataTable[[#This Row],[Order Date]])/3,0)</f>
        <v>Q2</v>
      </c>
      <c r="E547" s="10">
        <f>MONTH(SalesDataTable[[#This Row],[Order Date]])</f>
        <v>4</v>
      </c>
      <c r="F547" s="10" t="str">
        <f>TEXT(SalesDataTable[[#This Row],[Order Date]],"mmm")</f>
        <v>Apr</v>
      </c>
      <c r="G547" s="4" t="s">
        <v>20</v>
      </c>
      <c r="H547" s="4" t="s">
        <v>33</v>
      </c>
      <c r="I547" s="4" t="s">
        <v>2</v>
      </c>
      <c r="J547" s="4" t="s">
        <v>3</v>
      </c>
      <c r="K547" s="4" t="s">
        <v>34</v>
      </c>
      <c r="L547" s="4" t="s">
        <v>38</v>
      </c>
      <c r="M547" s="8">
        <v>2</v>
      </c>
      <c r="N547" s="5">
        <v>123.31</v>
      </c>
      <c r="O547" s="6">
        <v>0</v>
      </c>
      <c r="P547" s="5">
        <v>69.239999999999995</v>
      </c>
      <c r="Q547" s="5">
        <f t="shared" si="24"/>
        <v>246.62</v>
      </c>
      <c r="R547" s="5">
        <f t="shared" si="25"/>
        <v>138.47999999999999</v>
      </c>
      <c r="S547" s="5">
        <f t="shared" si="26"/>
        <v>108.14000000000001</v>
      </c>
      <c r="T547" s="7"/>
    </row>
    <row r="548" spans="1:20" ht="15">
      <c r="A548" s="2">
        <v>2312</v>
      </c>
      <c r="B548" s="3">
        <v>46122</v>
      </c>
      <c r="C548" s="10">
        <f>YEAR(SalesDataTable[[#This Row],[Order Date]])</f>
        <v>2026</v>
      </c>
      <c r="D548" s="10" t="str">
        <f>"Q"&amp;ROUNDUP(MONTH(SalesDataTable[[#This Row],[Order Date]])/3,0)</f>
        <v>Q2</v>
      </c>
      <c r="E548" s="10">
        <f>MONTH(SalesDataTable[[#This Row],[Order Date]])</f>
        <v>4</v>
      </c>
      <c r="F548" s="10" t="str">
        <f>TEXT(SalesDataTable[[#This Row],[Order Date]],"mmm")</f>
        <v>Apr</v>
      </c>
      <c r="G548" s="4" t="s">
        <v>0</v>
      </c>
      <c r="H548" s="4" t="s">
        <v>50</v>
      </c>
      <c r="I548" s="4" t="s">
        <v>19</v>
      </c>
      <c r="J548" s="4" t="s">
        <v>13</v>
      </c>
      <c r="K548" s="4" t="s">
        <v>9</v>
      </c>
      <c r="L548" s="4" t="s">
        <v>10</v>
      </c>
      <c r="M548" s="8">
        <v>1</v>
      </c>
      <c r="N548" s="5">
        <v>93.35</v>
      </c>
      <c r="O548" s="6">
        <v>0.1</v>
      </c>
      <c r="P548" s="5">
        <v>45.54</v>
      </c>
      <c r="Q548" s="5">
        <f t="shared" si="24"/>
        <v>84.015000000000001</v>
      </c>
      <c r="R548" s="5">
        <f t="shared" si="25"/>
        <v>45.54</v>
      </c>
      <c r="S548" s="5">
        <f t="shared" si="26"/>
        <v>38.475000000000001</v>
      </c>
      <c r="T548" s="7"/>
    </row>
    <row r="549" spans="1:20" ht="15">
      <c r="A549" s="2">
        <v>4493</v>
      </c>
      <c r="B549" s="3">
        <v>46122</v>
      </c>
      <c r="C549" s="10">
        <f>YEAR(SalesDataTable[[#This Row],[Order Date]])</f>
        <v>2026</v>
      </c>
      <c r="D549" s="10" t="str">
        <f>"Q"&amp;ROUNDUP(MONTH(SalesDataTable[[#This Row],[Order Date]])/3,0)</f>
        <v>Q2</v>
      </c>
      <c r="E549" s="10">
        <f>MONTH(SalesDataTable[[#This Row],[Order Date]])</f>
        <v>4</v>
      </c>
      <c r="F549" s="10" t="str">
        <f>TEXT(SalesDataTable[[#This Row],[Order Date]],"mmm")</f>
        <v>Apr</v>
      </c>
      <c r="G549" s="4" t="s">
        <v>0</v>
      </c>
      <c r="H549" s="4" t="s">
        <v>1</v>
      </c>
      <c r="I549" s="4" t="s">
        <v>8</v>
      </c>
      <c r="J549" s="4" t="s">
        <v>16</v>
      </c>
      <c r="K549" s="4" t="s">
        <v>9</v>
      </c>
      <c r="L549" s="4" t="s">
        <v>10</v>
      </c>
      <c r="M549" s="8">
        <v>5</v>
      </c>
      <c r="N549" s="5">
        <v>92.63</v>
      </c>
      <c r="O549" s="6">
        <v>0.15</v>
      </c>
      <c r="P549" s="5">
        <v>46.33</v>
      </c>
      <c r="Q549" s="5">
        <f t="shared" si="24"/>
        <v>393.67749999999995</v>
      </c>
      <c r="R549" s="5">
        <f t="shared" si="25"/>
        <v>231.64999999999998</v>
      </c>
      <c r="S549" s="5">
        <f t="shared" si="26"/>
        <v>162.02749999999997</v>
      </c>
      <c r="T549" s="7"/>
    </row>
    <row r="550" spans="1:20" ht="15">
      <c r="A550" s="2">
        <v>2072</v>
      </c>
      <c r="B550" s="3">
        <v>46123</v>
      </c>
      <c r="C550" s="10">
        <f>YEAR(SalesDataTable[[#This Row],[Order Date]])</f>
        <v>2026</v>
      </c>
      <c r="D550" s="10" t="str">
        <f>"Q"&amp;ROUNDUP(MONTH(SalesDataTable[[#This Row],[Order Date]])/3,0)</f>
        <v>Q2</v>
      </c>
      <c r="E550" s="10">
        <f>MONTH(SalesDataTable[[#This Row],[Order Date]])</f>
        <v>4</v>
      </c>
      <c r="F550" s="10" t="str">
        <f>TEXT(SalesDataTable[[#This Row],[Order Date]],"mmm")</f>
        <v>Apr</v>
      </c>
      <c r="G550" s="4" t="s">
        <v>0</v>
      </c>
      <c r="H550" s="4" t="s">
        <v>36</v>
      </c>
      <c r="I550" s="4" t="s">
        <v>2</v>
      </c>
      <c r="J550" s="4" t="s">
        <v>13</v>
      </c>
      <c r="K550" s="4" t="s">
        <v>23</v>
      </c>
      <c r="L550" s="4" t="s">
        <v>51</v>
      </c>
      <c r="M550" s="8">
        <v>4</v>
      </c>
      <c r="N550" s="5">
        <v>124.87</v>
      </c>
      <c r="O550" s="6">
        <v>0.1</v>
      </c>
      <c r="P550" s="5">
        <v>62.03</v>
      </c>
      <c r="Q550" s="5">
        <f t="shared" si="24"/>
        <v>449.53200000000004</v>
      </c>
      <c r="R550" s="5">
        <f t="shared" si="25"/>
        <v>248.12</v>
      </c>
      <c r="S550" s="5">
        <f t="shared" si="26"/>
        <v>201.41200000000003</v>
      </c>
      <c r="T550" s="7"/>
    </row>
    <row r="551" spans="1:20" ht="15">
      <c r="A551" s="2">
        <v>2142</v>
      </c>
      <c r="B551" s="3">
        <v>46123</v>
      </c>
      <c r="C551" s="10">
        <f>YEAR(SalesDataTable[[#This Row],[Order Date]])</f>
        <v>2026</v>
      </c>
      <c r="D551" s="10" t="str">
        <f>"Q"&amp;ROUNDUP(MONTH(SalesDataTable[[#This Row],[Order Date]])/3,0)</f>
        <v>Q2</v>
      </c>
      <c r="E551" s="10">
        <f>MONTH(SalesDataTable[[#This Row],[Order Date]])</f>
        <v>4</v>
      </c>
      <c r="F551" s="10" t="str">
        <f>TEXT(SalesDataTable[[#This Row],[Order Date]],"mmm")</f>
        <v>Apr</v>
      </c>
      <c r="G551" s="4" t="s">
        <v>20</v>
      </c>
      <c r="H551" s="4" t="s">
        <v>21</v>
      </c>
      <c r="I551" s="4" t="s">
        <v>28</v>
      </c>
      <c r="J551" s="4" t="s">
        <v>13</v>
      </c>
      <c r="K551" s="4" t="s">
        <v>23</v>
      </c>
      <c r="L551" s="4" t="s">
        <v>24</v>
      </c>
      <c r="M551" s="8">
        <v>1</v>
      </c>
      <c r="N551" s="5">
        <v>339.64</v>
      </c>
      <c r="O551" s="6">
        <v>0.1</v>
      </c>
      <c r="P551" s="5">
        <v>195.81</v>
      </c>
      <c r="Q551" s="5">
        <f t="shared" si="24"/>
        <v>305.67599999999999</v>
      </c>
      <c r="R551" s="5">
        <f t="shared" si="25"/>
        <v>195.81</v>
      </c>
      <c r="S551" s="5">
        <f t="shared" si="26"/>
        <v>109.86599999999999</v>
      </c>
      <c r="T551" s="7"/>
    </row>
    <row r="552" spans="1:20" ht="15">
      <c r="A552" s="2">
        <v>2911</v>
      </c>
      <c r="B552" s="3">
        <v>46123</v>
      </c>
      <c r="C552" s="10">
        <f>YEAR(SalesDataTable[[#This Row],[Order Date]])</f>
        <v>2026</v>
      </c>
      <c r="D552" s="10" t="str">
        <f>"Q"&amp;ROUNDUP(MONTH(SalesDataTable[[#This Row],[Order Date]])/3,0)</f>
        <v>Q2</v>
      </c>
      <c r="E552" s="10">
        <f>MONTH(SalesDataTable[[#This Row],[Order Date]])</f>
        <v>4</v>
      </c>
      <c r="F552" s="10" t="str">
        <f>TEXT(SalesDataTable[[#This Row],[Order Date]],"mmm")</f>
        <v>Apr</v>
      </c>
      <c r="G552" s="4" t="s">
        <v>11</v>
      </c>
      <c r="H552" s="4" t="s">
        <v>12</v>
      </c>
      <c r="I552" s="4" t="s">
        <v>19</v>
      </c>
      <c r="J552" s="4" t="s">
        <v>13</v>
      </c>
      <c r="K552" s="4" t="s">
        <v>4</v>
      </c>
      <c r="L552" s="4" t="s">
        <v>22</v>
      </c>
      <c r="M552" s="8">
        <v>1</v>
      </c>
      <c r="N552" s="5">
        <v>50.86</v>
      </c>
      <c r="O552" s="6">
        <v>0.05</v>
      </c>
      <c r="P552" s="5">
        <v>22.1</v>
      </c>
      <c r="Q552" s="5">
        <f t="shared" si="24"/>
        <v>48.317</v>
      </c>
      <c r="R552" s="5">
        <f t="shared" si="25"/>
        <v>22.1</v>
      </c>
      <c r="S552" s="5">
        <f t="shared" si="26"/>
        <v>26.216999999999999</v>
      </c>
      <c r="T552" s="7"/>
    </row>
    <row r="553" spans="1:20" ht="15">
      <c r="A553" s="2">
        <v>4276</v>
      </c>
      <c r="B553" s="3">
        <v>46123</v>
      </c>
      <c r="C553" s="10">
        <f>YEAR(SalesDataTable[[#This Row],[Order Date]])</f>
        <v>2026</v>
      </c>
      <c r="D553" s="10" t="str">
        <f>"Q"&amp;ROUNDUP(MONTH(SalesDataTable[[#This Row],[Order Date]])/3,0)</f>
        <v>Q2</v>
      </c>
      <c r="E553" s="10">
        <f>MONTH(SalesDataTable[[#This Row],[Order Date]])</f>
        <v>4</v>
      </c>
      <c r="F553" s="10" t="str">
        <f>TEXT(SalesDataTable[[#This Row],[Order Date]],"mmm")</f>
        <v>Apr</v>
      </c>
      <c r="G553" s="4" t="s">
        <v>20</v>
      </c>
      <c r="H553" s="4" t="s">
        <v>33</v>
      </c>
      <c r="I553" s="4" t="s">
        <v>2</v>
      </c>
      <c r="J553" s="4" t="s">
        <v>13</v>
      </c>
      <c r="K553" s="4" t="s">
        <v>14</v>
      </c>
      <c r="L553" s="4" t="s">
        <v>48</v>
      </c>
      <c r="M553" s="8">
        <v>2</v>
      </c>
      <c r="N553" s="5">
        <v>167.01</v>
      </c>
      <c r="O553" s="6">
        <v>0</v>
      </c>
      <c r="P553" s="5">
        <v>89.8</v>
      </c>
      <c r="Q553" s="5">
        <f t="shared" si="24"/>
        <v>334.02</v>
      </c>
      <c r="R553" s="5">
        <f t="shared" si="25"/>
        <v>179.6</v>
      </c>
      <c r="S553" s="5">
        <f t="shared" si="26"/>
        <v>154.41999999999999</v>
      </c>
      <c r="T553" s="7"/>
    </row>
    <row r="554" spans="1:20" ht="15">
      <c r="A554" s="2">
        <v>5077</v>
      </c>
      <c r="B554" s="3">
        <v>46123</v>
      </c>
      <c r="C554" s="10">
        <f>YEAR(SalesDataTable[[#This Row],[Order Date]])</f>
        <v>2026</v>
      </c>
      <c r="D554" s="10" t="str">
        <f>"Q"&amp;ROUNDUP(MONTH(SalesDataTable[[#This Row],[Order Date]])/3,0)</f>
        <v>Q2</v>
      </c>
      <c r="E554" s="10">
        <f>MONTH(SalesDataTable[[#This Row],[Order Date]])</f>
        <v>4</v>
      </c>
      <c r="F554" s="10" t="str">
        <f>TEXT(SalesDataTable[[#This Row],[Order Date]],"mmm")</f>
        <v>Apr</v>
      </c>
      <c r="G554" s="4" t="s">
        <v>20</v>
      </c>
      <c r="H554" s="4" t="s">
        <v>33</v>
      </c>
      <c r="I554" s="4" t="s">
        <v>28</v>
      </c>
      <c r="J554" s="4" t="s">
        <v>3</v>
      </c>
      <c r="K554" s="4" t="s">
        <v>9</v>
      </c>
      <c r="L554" s="4" t="s">
        <v>10</v>
      </c>
      <c r="M554" s="8">
        <v>2</v>
      </c>
      <c r="N554" s="5">
        <v>92.63</v>
      </c>
      <c r="O554" s="6">
        <v>0.15</v>
      </c>
      <c r="P554" s="5">
        <v>44.96</v>
      </c>
      <c r="Q554" s="5">
        <f t="shared" si="24"/>
        <v>157.47099999999998</v>
      </c>
      <c r="R554" s="5">
        <f t="shared" si="25"/>
        <v>89.92</v>
      </c>
      <c r="S554" s="5">
        <f t="shared" si="26"/>
        <v>67.550999999999974</v>
      </c>
      <c r="T554" s="7"/>
    </row>
    <row r="555" spans="1:20" ht="15">
      <c r="A555" s="2">
        <v>1259</v>
      </c>
      <c r="B555" s="3">
        <v>46124</v>
      </c>
      <c r="C555" s="10">
        <f>YEAR(SalesDataTable[[#This Row],[Order Date]])</f>
        <v>2026</v>
      </c>
      <c r="D555" s="10" t="str">
        <f>"Q"&amp;ROUNDUP(MONTH(SalesDataTable[[#This Row],[Order Date]])/3,0)</f>
        <v>Q2</v>
      </c>
      <c r="E555" s="10">
        <f>MONTH(SalesDataTable[[#This Row],[Order Date]])</f>
        <v>4</v>
      </c>
      <c r="F555" s="10" t="str">
        <f>TEXT(SalesDataTable[[#This Row],[Order Date]],"mmm")</f>
        <v>Apr</v>
      </c>
      <c r="G555" s="4" t="s">
        <v>6</v>
      </c>
      <c r="H555" s="4" t="s">
        <v>43</v>
      </c>
      <c r="I555" s="4" t="s">
        <v>28</v>
      </c>
      <c r="J555" s="4" t="s">
        <v>13</v>
      </c>
      <c r="K555" s="4" t="s">
        <v>9</v>
      </c>
      <c r="L555" s="4" t="s">
        <v>37</v>
      </c>
      <c r="M555" s="8">
        <v>2</v>
      </c>
      <c r="N555" s="5">
        <v>151.01</v>
      </c>
      <c r="O555" s="6">
        <v>0</v>
      </c>
      <c r="P555" s="5">
        <v>80.209999999999994</v>
      </c>
      <c r="Q555" s="5">
        <f t="shared" si="24"/>
        <v>302.02</v>
      </c>
      <c r="R555" s="5">
        <f t="shared" si="25"/>
        <v>160.41999999999999</v>
      </c>
      <c r="S555" s="5">
        <f t="shared" si="26"/>
        <v>141.6</v>
      </c>
      <c r="T555" s="7"/>
    </row>
    <row r="556" spans="1:20" ht="15">
      <c r="A556" s="2">
        <v>1720</v>
      </c>
      <c r="B556" s="3">
        <v>46124</v>
      </c>
      <c r="C556" s="10">
        <f>YEAR(SalesDataTable[[#This Row],[Order Date]])</f>
        <v>2026</v>
      </c>
      <c r="D556" s="10" t="str">
        <f>"Q"&amp;ROUNDUP(MONTH(SalesDataTable[[#This Row],[Order Date]])/3,0)</f>
        <v>Q2</v>
      </c>
      <c r="E556" s="10">
        <f>MONTH(SalesDataTable[[#This Row],[Order Date]])</f>
        <v>4</v>
      </c>
      <c r="F556" s="10" t="str">
        <f>TEXT(SalesDataTable[[#This Row],[Order Date]],"mmm")</f>
        <v>Apr</v>
      </c>
      <c r="G556" s="4" t="s">
        <v>0</v>
      </c>
      <c r="H556" s="4" t="s">
        <v>50</v>
      </c>
      <c r="I556" s="4" t="s">
        <v>2</v>
      </c>
      <c r="J556" s="4" t="s">
        <v>13</v>
      </c>
      <c r="K556" s="4" t="s">
        <v>9</v>
      </c>
      <c r="L556" s="4" t="s">
        <v>10</v>
      </c>
      <c r="M556" s="8">
        <v>2</v>
      </c>
      <c r="N556" s="5">
        <v>92.07</v>
      </c>
      <c r="O556" s="6">
        <v>0</v>
      </c>
      <c r="P556" s="5">
        <v>44.1</v>
      </c>
      <c r="Q556" s="5">
        <f t="shared" si="24"/>
        <v>184.14</v>
      </c>
      <c r="R556" s="5">
        <f t="shared" si="25"/>
        <v>88.2</v>
      </c>
      <c r="S556" s="5">
        <f t="shared" si="26"/>
        <v>95.939999999999984</v>
      </c>
      <c r="T556" s="7"/>
    </row>
    <row r="557" spans="1:20" ht="15">
      <c r="A557" s="2">
        <v>1975</v>
      </c>
      <c r="B557" s="3">
        <v>46124</v>
      </c>
      <c r="C557" s="10">
        <f>YEAR(SalesDataTable[[#This Row],[Order Date]])</f>
        <v>2026</v>
      </c>
      <c r="D557" s="10" t="str">
        <f>"Q"&amp;ROUNDUP(MONTH(SalesDataTable[[#This Row],[Order Date]])/3,0)</f>
        <v>Q2</v>
      </c>
      <c r="E557" s="10">
        <f>MONTH(SalesDataTable[[#This Row],[Order Date]])</f>
        <v>4</v>
      </c>
      <c r="F557" s="10" t="str">
        <f>TEXT(SalesDataTable[[#This Row],[Order Date]],"mmm")</f>
        <v>Apr</v>
      </c>
      <c r="G557" s="4" t="s">
        <v>0</v>
      </c>
      <c r="H557" s="4" t="s">
        <v>50</v>
      </c>
      <c r="I557" s="4" t="s">
        <v>2</v>
      </c>
      <c r="J557" s="4" t="s">
        <v>3</v>
      </c>
      <c r="K557" s="4" t="s">
        <v>34</v>
      </c>
      <c r="L557" s="4" t="s">
        <v>42</v>
      </c>
      <c r="M557" s="8">
        <v>1</v>
      </c>
      <c r="N557" s="5">
        <v>36.840000000000003</v>
      </c>
      <c r="O557" s="6">
        <v>0.1</v>
      </c>
      <c r="P557" s="5">
        <v>13.86</v>
      </c>
      <c r="Q557" s="5">
        <f t="shared" si="24"/>
        <v>33.156000000000006</v>
      </c>
      <c r="R557" s="5">
        <f t="shared" si="25"/>
        <v>13.86</v>
      </c>
      <c r="S557" s="5">
        <f t="shared" si="26"/>
        <v>19.296000000000006</v>
      </c>
      <c r="T557" s="7"/>
    </row>
    <row r="558" spans="1:20" ht="15">
      <c r="A558" s="2">
        <v>2848</v>
      </c>
      <c r="B558" s="3">
        <v>46124</v>
      </c>
      <c r="C558" s="10">
        <f>YEAR(SalesDataTable[[#This Row],[Order Date]])</f>
        <v>2026</v>
      </c>
      <c r="D558" s="10" t="str">
        <f>"Q"&amp;ROUNDUP(MONTH(SalesDataTable[[#This Row],[Order Date]])/3,0)</f>
        <v>Q2</v>
      </c>
      <c r="E558" s="10">
        <f>MONTH(SalesDataTable[[#This Row],[Order Date]])</f>
        <v>4</v>
      </c>
      <c r="F558" s="10" t="str">
        <f>TEXT(SalesDataTable[[#This Row],[Order Date]],"mmm")</f>
        <v>Apr</v>
      </c>
      <c r="G558" s="4" t="s">
        <v>6</v>
      </c>
      <c r="H558" s="4" t="s">
        <v>27</v>
      </c>
      <c r="I558" s="4" t="s">
        <v>2</v>
      </c>
      <c r="J558" s="4" t="s">
        <v>13</v>
      </c>
      <c r="K558" s="4" t="s">
        <v>9</v>
      </c>
      <c r="L558" s="4" t="s">
        <v>46</v>
      </c>
      <c r="M558" s="8">
        <v>1</v>
      </c>
      <c r="N558" s="5">
        <v>71.64</v>
      </c>
      <c r="O558" s="6">
        <v>0.05</v>
      </c>
      <c r="P558" s="5">
        <v>32.729999999999997</v>
      </c>
      <c r="Q558" s="5">
        <f t="shared" si="24"/>
        <v>68.057999999999993</v>
      </c>
      <c r="R558" s="5">
        <f t="shared" si="25"/>
        <v>32.729999999999997</v>
      </c>
      <c r="S558" s="5">
        <f t="shared" si="26"/>
        <v>35.327999999999996</v>
      </c>
      <c r="T558" s="7"/>
    </row>
    <row r="559" spans="1:20" ht="15">
      <c r="A559" s="2">
        <v>2979</v>
      </c>
      <c r="B559" s="3">
        <v>46124</v>
      </c>
      <c r="C559" s="10">
        <f>YEAR(SalesDataTable[[#This Row],[Order Date]])</f>
        <v>2026</v>
      </c>
      <c r="D559" s="10" t="str">
        <f>"Q"&amp;ROUNDUP(MONTH(SalesDataTable[[#This Row],[Order Date]])/3,0)</f>
        <v>Q2</v>
      </c>
      <c r="E559" s="10">
        <f>MONTH(SalesDataTable[[#This Row],[Order Date]])</f>
        <v>4</v>
      </c>
      <c r="F559" s="10" t="str">
        <f>TEXT(SalesDataTable[[#This Row],[Order Date]],"mmm")</f>
        <v>Apr</v>
      </c>
      <c r="G559" s="4" t="s">
        <v>6</v>
      </c>
      <c r="H559" s="4" t="s">
        <v>49</v>
      </c>
      <c r="I559" s="4" t="s">
        <v>2</v>
      </c>
      <c r="J559" s="4" t="s">
        <v>13</v>
      </c>
      <c r="K559" s="4" t="s">
        <v>34</v>
      </c>
      <c r="L559" s="4" t="s">
        <v>38</v>
      </c>
      <c r="M559" s="8">
        <v>1</v>
      </c>
      <c r="N559" s="5">
        <v>124.18</v>
      </c>
      <c r="O559" s="6">
        <v>0</v>
      </c>
      <c r="P559" s="5">
        <v>67.42</v>
      </c>
      <c r="Q559" s="5">
        <f t="shared" si="24"/>
        <v>124.18</v>
      </c>
      <c r="R559" s="5">
        <f t="shared" si="25"/>
        <v>67.42</v>
      </c>
      <c r="S559" s="5">
        <f t="shared" si="26"/>
        <v>56.760000000000005</v>
      </c>
      <c r="T559" s="7"/>
    </row>
    <row r="560" spans="1:20" ht="15">
      <c r="A560" s="2">
        <v>2996</v>
      </c>
      <c r="B560" s="3">
        <v>46124</v>
      </c>
      <c r="C560" s="10">
        <f>YEAR(SalesDataTable[[#This Row],[Order Date]])</f>
        <v>2026</v>
      </c>
      <c r="D560" s="10" t="str">
        <f>"Q"&amp;ROUNDUP(MONTH(SalesDataTable[[#This Row],[Order Date]])/3,0)</f>
        <v>Q2</v>
      </c>
      <c r="E560" s="10">
        <f>MONTH(SalesDataTable[[#This Row],[Order Date]])</f>
        <v>4</v>
      </c>
      <c r="F560" s="10" t="str">
        <f>TEXT(SalesDataTable[[#This Row],[Order Date]],"mmm")</f>
        <v>Apr</v>
      </c>
      <c r="G560" s="4" t="s">
        <v>6</v>
      </c>
      <c r="H560" s="4" t="s">
        <v>43</v>
      </c>
      <c r="I560" s="4" t="s">
        <v>19</v>
      </c>
      <c r="J560" s="4" t="s">
        <v>13</v>
      </c>
      <c r="K560" s="4" t="s">
        <v>14</v>
      </c>
      <c r="L560" s="4" t="s">
        <v>44</v>
      </c>
      <c r="M560" s="8">
        <v>1</v>
      </c>
      <c r="N560" s="5">
        <v>134.94999999999999</v>
      </c>
      <c r="O560" s="6">
        <v>0</v>
      </c>
      <c r="P560" s="5">
        <v>67.849999999999994</v>
      </c>
      <c r="Q560" s="5">
        <f t="shared" si="24"/>
        <v>134.94999999999999</v>
      </c>
      <c r="R560" s="5">
        <f t="shared" si="25"/>
        <v>67.849999999999994</v>
      </c>
      <c r="S560" s="5">
        <f t="shared" si="26"/>
        <v>67.099999999999994</v>
      </c>
      <c r="T560" s="7"/>
    </row>
    <row r="561" spans="1:20" ht="15">
      <c r="A561" s="2">
        <v>749</v>
      </c>
      <c r="B561" s="3">
        <v>46125</v>
      </c>
      <c r="C561" s="10">
        <f>YEAR(SalesDataTable[[#This Row],[Order Date]])</f>
        <v>2026</v>
      </c>
      <c r="D561" s="10" t="str">
        <f>"Q"&amp;ROUNDUP(MONTH(SalesDataTable[[#This Row],[Order Date]])/3,0)</f>
        <v>Q2</v>
      </c>
      <c r="E561" s="10">
        <f>MONTH(SalesDataTable[[#This Row],[Order Date]])</f>
        <v>4</v>
      </c>
      <c r="F561" s="10" t="str">
        <f>TEXT(SalesDataTable[[#This Row],[Order Date]],"mmm")</f>
        <v>Apr</v>
      </c>
      <c r="G561" s="4" t="s">
        <v>0</v>
      </c>
      <c r="H561" s="4" t="s">
        <v>50</v>
      </c>
      <c r="I561" s="4" t="s">
        <v>2</v>
      </c>
      <c r="J561" s="4" t="s">
        <v>13</v>
      </c>
      <c r="K561" s="4" t="s">
        <v>23</v>
      </c>
      <c r="L561" s="4" t="s">
        <v>51</v>
      </c>
      <c r="M561" s="8">
        <v>2</v>
      </c>
      <c r="N561" s="5">
        <v>124</v>
      </c>
      <c r="O561" s="6">
        <v>0</v>
      </c>
      <c r="P561" s="5">
        <v>60.14</v>
      </c>
      <c r="Q561" s="5">
        <f t="shared" si="24"/>
        <v>248</v>
      </c>
      <c r="R561" s="5">
        <f t="shared" si="25"/>
        <v>120.28</v>
      </c>
      <c r="S561" s="5">
        <f t="shared" si="26"/>
        <v>127.72</v>
      </c>
      <c r="T561" s="7"/>
    </row>
    <row r="562" spans="1:20" ht="15">
      <c r="A562" s="2">
        <v>1928</v>
      </c>
      <c r="B562" s="3">
        <v>46125</v>
      </c>
      <c r="C562" s="10">
        <f>YEAR(SalesDataTable[[#This Row],[Order Date]])</f>
        <v>2026</v>
      </c>
      <c r="D562" s="10" t="str">
        <f>"Q"&amp;ROUNDUP(MONTH(SalesDataTable[[#This Row],[Order Date]])/3,0)</f>
        <v>Q2</v>
      </c>
      <c r="E562" s="10">
        <f>MONTH(SalesDataTable[[#This Row],[Order Date]])</f>
        <v>4</v>
      </c>
      <c r="F562" s="10" t="str">
        <f>TEXT(SalesDataTable[[#This Row],[Order Date]],"mmm")</f>
        <v>Apr</v>
      </c>
      <c r="G562" s="4" t="s">
        <v>20</v>
      </c>
      <c r="H562" s="4" t="s">
        <v>47</v>
      </c>
      <c r="I562" s="4" t="s">
        <v>28</v>
      </c>
      <c r="J562" s="4" t="s">
        <v>3</v>
      </c>
      <c r="K562" s="4" t="s">
        <v>34</v>
      </c>
      <c r="L562" s="4" t="s">
        <v>45</v>
      </c>
      <c r="M562" s="8">
        <v>2</v>
      </c>
      <c r="N562" s="5">
        <v>50.2</v>
      </c>
      <c r="O562" s="6">
        <v>0.1</v>
      </c>
      <c r="P562" s="5">
        <v>21.48</v>
      </c>
      <c r="Q562" s="5">
        <f t="shared" si="24"/>
        <v>90.360000000000014</v>
      </c>
      <c r="R562" s="5">
        <f t="shared" si="25"/>
        <v>42.96</v>
      </c>
      <c r="S562" s="5">
        <f t="shared" si="26"/>
        <v>47.400000000000013</v>
      </c>
      <c r="T562" s="7"/>
    </row>
    <row r="563" spans="1:20" ht="15">
      <c r="A563" s="2">
        <v>2486</v>
      </c>
      <c r="B563" s="3">
        <v>46125</v>
      </c>
      <c r="C563" s="10">
        <f>YEAR(SalesDataTable[[#This Row],[Order Date]])</f>
        <v>2026</v>
      </c>
      <c r="D563" s="10" t="str">
        <f>"Q"&amp;ROUNDUP(MONTH(SalesDataTable[[#This Row],[Order Date]])/3,0)</f>
        <v>Q2</v>
      </c>
      <c r="E563" s="10">
        <f>MONTH(SalesDataTable[[#This Row],[Order Date]])</f>
        <v>4</v>
      </c>
      <c r="F563" s="10" t="str">
        <f>TEXT(SalesDataTable[[#This Row],[Order Date]],"mmm")</f>
        <v>Apr</v>
      </c>
      <c r="G563" s="4" t="s">
        <v>6</v>
      </c>
      <c r="H563" s="4" t="s">
        <v>41</v>
      </c>
      <c r="I563" s="4" t="s">
        <v>2</v>
      </c>
      <c r="J563" s="4" t="s">
        <v>16</v>
      </c>
      <c r="K563" s="4" t="s">
        <v>9</v>
      </c>
      <c r="L563" s="4" t="s">
        <v>10</v>
      </c>
      <c r="M563" s="8">
        <v>1</v>
      </c>
      <c r="N563" s="5">
        <v>93.65</v>
      </c>
      <c r="O563" s="6">
        <v>0</v>
      </c>
      <c r="P563" s="5">
        <v>44.15</v>
      </c>
      <c r="Q563" s="5">
        <f t="shared" si="24"/>
        <v>93.65</v>
      </c>
      <c r="R563" s="5">
        <f t="shared" si="25"/>
        <v>44.15</v>
      </c>
      <c r="S563" s="5">
        <f t="shared" si="26"/>
        <v>49.500000000000007</v>
      </c>
      <c r="T563" s="7"/>
    </row>
    <row r="564" spans="1:20" ht="15">
      <c r="A564" s="2">
        <v>2688</v>
      </c>
      <c r="B564" s="3">
        <v>46125</v>
      </c>
      <c r="C564" s="10">
        <f>YEAR(SalesDataTable[[#This Row],[Order Date]])</f>
        <v>2026</v>
      </c>
      <c r="D564" s="10" t="str">
        <f>"Q"&amp;ROUNDUP(MONTH(SalesDataTable[[#This Row],[Order Date]])/3,0)</f>
        <v>Q2</v>
      </c>
      <c r="E564" s="10">
        <f>MONTH(SalesDataTable[[#This Row],[Order Date]])</f>
        <v>4</v>
      </c>
      <c r="F564" s="10" t="str">
        <f>TEXT(SalesDataTable[[#This Row],[Order Date]],"mmm")</f>
        <v>Apr</v>
      </c>
      <c r="G564" s="4" t="s">
        <v>11</v>
      </c>
      <c r="H564" s="4" t="s">
        <v>52</v>
      </c>
      <c r="I564" s="4" t="s">
        <v>28</v>
      </c>
      <c r="J564" s="4" t="s">
        <v>13</v>
      </c>
      <c r="K564" s="4" t="s">
        <v>14</v>
      </c>
      <c r="L564" s="4" t="s">
        <v>32</v>
      </c>
      <c r="M564" s="8">
        <v>5</v>
      </c>
      <c r="N564" s="5">
        <v>47.25</v>
      </c>
      <c r="O564" s="6">
        <v>0.1</v>
      </c>
      <c r="P564" s="5">
        <v>17.93</v>
      </c>
      <c r="Q564" s="5">
        <f t="shared" si="24"/>
        <v>212.625</v>
      </c>
      <c r="R564" s="5">
        <f t="shared" si="25"/>
        <v>89.65</v>
      </c>
      <c r="S564" s="5">
        <f t="shared" si="26"/>
        <v>122.97499999999999</v>
      </c>
      <c r="T564" s="7"/>
    </row>
    <row r="565" spans="1:20" ht="15">
      <c r="A565" s="2">
        <v>2712</v>
      </c>
      <c r="B565" s="3">
        <v>46125</v>
      </c>
      <c r="C565" s="10">
        <f>YEAR(SalesDataTable[[#This Row],[Order Date]])</f>
        <v>2026</v>
      </c>
      <c r="D565" s="10" t="str">
        <f>"Q"&amp;ROUNDUP(MONTH(SalesDataTable[[#This Row],[Order Date]])/3,0)</f>
        <v>Q2</v>
      </c>
      <c r="E565" s="10">
        <f>MONTH(SalesDataTable[[#This Row],[Order Date]])</f>
        <v>4</v>
      </c>
      <c r="F565" s="10" t="str">
        <f>TEXT(SalesDataTable[[#This Row],[Order Date]],"mmm")</f>
        <v>Apr</v>
      </c>
      <c r="G565" s="4" t="s">
        <v>11</v>
      </c>
      <c r="H565" s="4" t="s">
        <v>25</v>
      </c>
      <c r="I565" s="4" t="s">
        <v>2</v>
      </c>
      <c r="J565" s="4" t="s">
        <v>3</v>
      </c>
      <c r="K565" s="4" t="s">
        <v>34</v>
      </c>
      <c r="L565" s="4" t="s">
        <v>42</v>
      </c>
      <c r="M565" s="8">
        <v>1</v>
      </c>
      <c r="N565" s="5">
        <v>35.69</v>
      </c>
      <c r="O565" s="6">
        <v>0.05</v>
      </c>
      <c r="P565" s="5">
        <v>13.53</v>
      </c>
      <c r="Q565" s="5">
        <f t="shared" si="24"/>
        <v>33.905499999999996</v>
      </c>
      <c r="R565" s="5">
        <f t="shared" si="25"/>
        <v>13.53</v>
      </c>
      <c r="S565" s="5">
        <f t="shared" si="26"/>
        <v>20.375499999999995</v>
      </c>
      <c r="T565" s="7"/>
    </row>
    <row r="566" spans="1:20" ht="15">
      <c r="A566" s="2">
        <v>3853</v>
      </c>
      <c r="B566" s="3">
        <v>46125</v>
      </c>
      <c r="C566" s="10">
        <f>YEAR(SalesDataTable[[#This Row],[Order Date]])</f>
        <v>2026</v>
      </c>
      <c r="D566" s="10" t="str">
        <f>"Q"&amp;ROUNDUP(MONTH(SalesDataTable[[#This Row],[Order Date]])/3,0)</f>
        <v>Q2</v>
      </c>
      <c r="E566" s="10">
        <f>MONTH(SalesDataTable[[#This Row],[Order Date]])</f>
        <v>4</v>
      </c>
      <c r="F566" s="10" t="str">
        <f>TEXT(SalesDataTable[[#This Row],[Order Date]],"mmm")</f>
        <v>Apr</v>
      </c>
      <c r="G566" s="4" t="s">
        <v>20</v>
      </c>
      <c r="H566" s="4" t="s">
        <v>47</v>
      </c>
      <c r="I566" s="4" t="s">
        <v>2</v>
      </c>
      <c r="J566" s="4" t="s">
        <v>3</v>
      </c>
      <c r="K566" s="4" t="s">
        <v>14</v>
      </c>
      <c r="L566" s="4" t="s">
        <v>44</v>
      </c>
      <c r="M566" s="8">
        <v>3</v>
      </c>
      <c r="N566" s="5">
        <v>136.12</v>
      </c>
      <c r="O566" s="6">
        <v>0</v>
      </c>
      <c r="P566" s="5">
        <v>66.58</v>
      </c>
      <c r="Q566" s="5">
        <f t="shared" si="24"/>
        <v>408.36</v>
      </c>
      <c r="R566" s="5">
        <f t="shared" si="25"/>
        <v>199.74</v>
      </c>
      <c r="S566" s="5">
        <f t="shared" si="26"/>
        <v>208.62</v>
      </c>
      <c r="T566" s="7"/>
    </row>
    <row r="567" spans="1:20" ht="15">
      <c r="A567" s="2">
        <v>4043</v>
      </c>
      <c r="B567" s="3">
        <v>46125</v>
      </c>
      <c r="C567" s="10">
        <f>YEAR(SalesDataTable[[#This Row],[Order Date]])</f>
        <v>2026</v>
      </c>
      <c r="D567" s="10" t="str">
        <f>"Q"&amp;ROUNDUP(MONTH(SalesDataTable[[#This Row],[Order Date]])/3,0)</f>
        <v>Q2</v>
      </c>
      <c r="E567" s="10">
        <f>MONTH(SalesDataTable[[#This Row],[Order Date]])</f>
        <v>4</v>
      </c>
      <c r="F567" s="10" t="str">
        <f>TEXT(SalesDataTable[[#This Row],[Order Date]],"mmm")</f>
        <v>Apr</v>
      </c>
      <c r="G567" s="4" t="s">
        <v>20</v>
      </c>
      <c r="H567" s="4" t="s">
        <v>31</v>
      </c>
      <c r="I567" s="4" t="s">
        <v>28</v>
      </c>
      <c r="J567" s="4" t="s">
        <v>13</v>
      </c>
      <c r="K567" s="4" t="s">
        <v>9</v>
      </c>
      <c r="L567" s="4" t="s">
        <v>37</v>
      </c>
      <c r="M567" s="8">
        <v>1</v>
      </c>
      <c r="N567" s="5">
        <v>155.88999999999999</v>
      </c>
      <c r="O567" s="6">
        <v>0</v>
      </c>
      <c r="P567" s="5">
        <v>77.260000000000005</v>
      </c>
      <c r="Q567" s="5">
        <f t="shared" si="24"/>
        <v>155.88999999999999</v>
      </c>
      <c r="R567" s="5">
        <f t="shared" si="25"/>
        <v>77.260000000000005</v>
      </c>
      <c r="S567" s="5">
        <f t="shared" si="26"/>
        <v>78.629999999999981</v>
      </c>
      <c r="T567" s="7"/>
    </row>
    <row r="568" spans="1:20" ht="15">
      <c r="A568" s="2">
        <v>290</v>
      </c>
      <c r="B568" s="3">
        <v>46126</v>
      </c>
      <c r="C568" s="10">
        <f>YEAR(SalesDataTable[[#This Row],[Order Date]])</f>
        <v>2026</v>
      </c>
      <c r="D568" s="10" t="str">
        <f>"Q"&amp;ROUNDUP(MONTH(SalesDataTable[[#This Row],[Order Date]])/3,0)</f>
        <v>Q2</v>
      </c>
      <c r="E568" s="10">
        <f>MONTH(SalesDataTable[[#This Row],[Order Date]])</f>
        <v>4</v>
      </c>
      <c r="F568" s="10" t="str">
        <f>TEXT(SalesDataTable[[#This Row],[Order Date]],"mmm")</f>
        <v>Apr</v>
      </c>
      <c r="G568" s="4" t="s">
        <v>0</v>
      </c>
      <c r="H568" s="4" t="s">
        <v>50</v>
      </c>
      <c r="I568" s="4" t="s">
        <v>2</v>
      </c>
      <c r="J568" s="4" t="s">
        <v>16</v>
      </c>
      <c r="K568" s="4" t="s">
        <v>14</v>
      </c>
      <c r="L568" s="4" t="s">
        <v>44</v>
      </c>
      <c r="M568" s="8">
        <v>1</v>
      </c>
      <c r="N568" s="5">
        <v>130.81</v>
      </c>
      <c r="O568" s="6">
        <v>0</v>
      </c>
      <c r="P568" s="5">
        <v>67.86</v>
      </c>
      <c r="Q568" s="5">
        <f t="shared" si="24"/>
        <v>130.81</v>
      </c>
      <c r="R568" s="5">
        <f t="shared" si="25"/>
        <v>67.86</v>
      </c>
      <c r="S568" s="5">
        <f t="shared" si="26"/>
        <v>62.95</v>
      </c>
      <c r="T568" s="7"/>
    </row>
    <row r="569" spans="1:20" ht="15">
      <c r="A569" s="2">
        <v>2953</v>
      </c>
      <c r="B569" s="3">
        <v>46126</v>
      </c>
      <c r="C569" s="10">
        <f>YEAR(SalesDataTable[[#This Row],[Order Date]])</f>
        <v>2026</v>
      </c>
      <c r="D569" s="10" t="str">
        <f>"Q"&amp;ROUNDUP(MONTH(SalesDataTable[[#This Row],[Order Date]])/3,0)</f>
        <v>Q2</v>
      </c>
      <c r="E569" s="10">
        <f>MONTH(SalesDataTable[[#This Row],[Order Date]])</f>
        <v>4</v>
      </c>
      <c r="F569" s="10" t="str">
        <f>TEXT(SalesDataTable[[#This Row],[Order Date]],"mmm")</f>
        <v>Apr</v>
      </c>
      <c r="G569" s="4" t="s">
        <v>0</v>
      </c>
      <c r="H569" s="4" t="s">
        <v>1</v>
      </c>
      <c r="I569" s="4" t="s">
        <v>2</v>
      </c>
      <c r="J569" s="4" t="s">
        <v>3</v>
      </c>
      <c r="K569" s="4" t="s">
        <v>14</v>
      </c>
      <c r="L569" s="4" t="s">
        <v>32</v>
      </c>
      <c r="M569" s="8">
        <v>2</v>
      </c>
      <c r="N569" s="5">
        <v>47.56</v>
      </c>
      <c r="O569" s="6">
        <v>0.05</v>
      </c>
      <c r="P569" s="5">
        <v>18.649999999999999</v>
      </c>
      <c r="Q569" s="5">
        <f t="shared" si="24"/>
        <v>90.364000000000004</v>
      </c>
      <c r="R569" s="5">
        <f t="shared" si="25"/>
        <v>37.299999999999997</v>
      </c>
      <c r="S569" s="5">
        <f t="shared" si="26"/>
        <v>53.064000000000007</v>
      </c>
      <c r="T569" s="7"/>
    </row>
    <row r="570" spans="1:20" ht="15">
      <c r="A570" s="2">
        <v>3179</v>
      </c>
      <c r="B570" s="3">
        <v>46126</v>
      </c>
      <c r="C570" s="10">
        <f>YEAR(SalesDataTable[[#This Row],[Order Date]])</f>
        <v>2026</v>
      </c>
      <c r="D570" s="10" t="str">
        <f>"Q"&amp;ROUNDUP(MONTH(SalesDataTable[[#This Row],[Order Date]])/3,0)</f>
        <v>Q2</v>
      </c>
      <c r="E570" s="10">
        <f>MONTH(SalesDataTable[[#This Row],[Order Date]])</f>
        <v>4</v>
      </c>
      <c r="F570" s="10" t="str">
        <f>TEXT(SalesDataTable[[#This Row],[Order Date]],"mmm")</f>
        <v>Apr</v>
      </c>
      <c r="G570" s="4" t="s">
        <v>6</v>
      </c>
      <c r="H570" s="4" t="s">
        <v>49</v>
      </c>
      <c r="I570" s="4" t="s">
        <v>2</v>
      </c>
      <c r="J570" s="4" t="s">
        <v>13</v>
      </c>
      <c r="K570" s="4" t="s">
        <v>9</v>
      </c>
      <c r="L570" s="4" t="s">
        <v>17</v>
      </c>
      <c r="M570" s="8">
        <v>2</v>
      </c>
      <c r="N570" s="5">
        <v>140.65</v>
      </c>
      <c r="O570" s="6">
        <v>0.05</v>
      </c>
      <c r="P570" s="5">
        <v>78.900000000000006</v>
      </c>
      <c r="Q570" s="5">
        <f t="shared" si="24"/>
        <v>267.23500000000001</v>
      </c>
      <c r="R570" s="5">
        <f t="shared" si="25"/>
        <v>157.80000000000001</v>
      </c>
      <c r="S570" s="5">
        <f t="shared" si="26"/>
        <v>109.435</v>
      </c>
      <c r="T570" s="7"/>
    </row>
    <row r="571" spans="1:20" ht="15">
      <c r="A571" s="2">
        <v>3301</v>
      </c>
      <c r="B571" s="3">
        <v>46126</v>
      </c>
      <c r="C571" s="10">
        <f>YEAR(SalesDataTable[[#This Row],[Order Date]])</f>
        <v>2026</v>
      </c>
      <c r="D571" s="10" t="str">
        <f>"Q"&amp;ROUNDUP(MONTH(SalesDataTable[[#This Row],[Order Date]])/3,0)</f>
        <v>Q2</v>
      </c>
      <c r="E571" s="10">
        <f>MONTH(SalesDataTable[[#This Row],[Order Date]])</f>
        <v>4</v>
      </c>
      <c r="F571" s="10" t="str">
        <f>TEXT(SalesDataTable[[#This Row],[Order Date]],"mmm")</f>
        <v>Apr</v>
      </c>
      <c r="G571" s="4" t="s">
        <v>20</v>
      </c>
      <c r="H571" s="4" t="s">
        <v>21</v>
      </c>
      <c r="I571" s="4" t="s">
        <v>19</v>
      </c>
      <c r="J571" s="4" t="s">
        <v>13</v>
      </c>
      <c r="K571" s="4" t="s">
        <v>4</v>
      </c>
      <c r="L571" s="4" t="s">
        <v>5</v>
      </c>
      <c r="M571" s="8">
        <v>1</v>
      </c>
      <c r="N571" s="5">
        <v>82.75</v>
      </c>
      <c r="O571" s="6">
        <v>0</v>
      </c>
      <c r="P571" s="5">
        <v>43.18</v>
      </c>
      <c r="Q571" s="5">
        <f t="shared" si="24"/>
        <v>82.75</v>
      </c>
      <c r="R571" s="5">
        <f t="shared" si="25"/>
        <v>43.18</v>
      </c>
      <c r="S571" s="5">
        <f t="shared" si="26"/>
        <v>39.57</v>
      </c>
      <c r="T571" s="7"/>
    </row>
    <row r="572" spans="1:20" ht="15">
      <c r="A572" s="2">
        <v>3349</v>
      </c>
      <c r="B572" s="3">
        <v>46126</v>
      </c>
      <c r="C572" s="10">
        <f>YEAR(SalesDataTable[[#This Row],[Order Date]])</f>
        <v>2026</v>
      </c>
      <c r="D572" s="10" t="str">
        <f>"Q"&amp;ROUNDUP(MONTH(SalesDataTable[[#This Row],[Order Date]])/3,0)</f>
        <v>Q2</v>
      </c>
      <c r="E572" s="10">
        <f>MONTH(SalesDataTable[[#This Row],[Order Date]])</f>
        <v>4</v>
      </c>
      <c r="F572" s="10" t="str">
        <f>TEXT(SalesDataTable[[#This Row],[Order Date]],"mmm")</f>
        <v>Apr</v>
      </c>
      <c r="G572" s="4" t="s">
        <v>20</v>
      </c>
      <c r="H572" s="4" t="s">
        <v>33</v>
      </c>
      <c r="I572" s="4" t="s">
        <v>2</v>
      </c>
      <c r="J572" s="4" t="s">
        <v>3</v>
      </c>
      <c r="K572" s="4" t="s">
        <v>34</v>
      </c>
      <c r="L572" s="4" t="s">
        <v>35</v>
      </c>
      <c r="M572" s="8">
        <v>2</v>
      </c>
      <c r="N572" s="5">
        <v>40.909999999999997</v>
      </c>
      <c r="O572" s="6">
        <v>0.1</v>
      </c>
      <c r="P572" s="5">
        <v>14.95</v>
      </c>
      <c r="Q572" s="5">
        <f t="shared" si="24"/>
        <v>73.637999999999991</v>
      </c>
      <c r="R572" s="5">
        <f t="shared" si="25"/>
        <v>29.9</v>
      </c>
      <c r="S572" s="5">
        <f t="shared" si="26"/>
        <v>43.737999999999992</v>
      </c>
      <c r="T572" s="7"/>
    </row>
    <row r="573" spans="1:20" ht="15">
      <c r="A573" s="2">
        <v>4874</v>
      </c>
      <c r="B573" s="3">
        <v>46126</v>
      </c>
      <c r="C573" s="10">
        <f>YEAR(SalesDataTable[[#This Row],[Order Date]])</f>
        <v>2026</v>
      </c>
      <c r="D573" s="10" t="str">
        <f>"Q"&amp;ROUNDUP(MONTH(SalesDataTable[[#This Row],[Order Date]])/3,0)</f>
        <v>Q2</v>
      </c>
      <c r="E573" s="10">
        <f>MONTH(SalesDataTable[[#This Row],[Order Date]])</f>
        <v>4</v>
      </c>
      <c r="F573" s="10" t="str">
        <f>TEXT(SalesDataTable[[#This Row],[Order Date]],"mmm")</f>
        <v>Apr</v>
      </c>
      <c r="G573" s="4" t="s">
        <v>0</v>
      </c>
      <c r="H573" s="4" t="s">
        <v>1</v>
      </c>
      <c r="I573" s="4" t="s">
        <v>19</v>
      </c>
      <c r="J573" s="4" t="s">
        <v>3</v>
      </c>
      <c r="K573" s="4" t="s">
        <v>14</v>
      </c>
      <c r="L573" s="4" t="s">
        <v>32</v>
      </c>
      <c r="M573" s="8">
        <v>1</v>
      </c>
      <c r="N573" s="5">
        <v>46.62</v>
      </c>
      <c r="O573" s="6">
        <v>0</v>
      </c>
      <c r="P573" s="5">
        <v>18.86</v>
      </c>
      <c r="Q573" s="5">
        <f t="shared" si="24"/>
        <v>46.62</v>
      </c>
      <c r="R573" s="5">
        <f t="shared" si="25"/>
        <v>18.86</v>
      </c>
      <c r="S573" s="5">
        <f t="shared" si="26"/>
        <v>27.759999999999998</v>
      </c>
      <c r="T573" s="7"/>
    </row>
    <row r="574" spans="1:20" ht="15">
      <c r="A574" s="2">
        <v>1045</v>
      </c>
      <c r="B574" s="3">
        <v>46127</v>
      </c>
      <c r="C574" s="10">
        <f>YEAR(SalesDataTable[[#This Row],[Order Date]])</f>
        <v>2026</v>
      </c>
      <c r="D574" s="10" t="str">
        <f>"Q"&amp;ROUNDUP(MONTH(SalesDataTable[[#This Row],[Order Date]])/3,0)</f>
        <v>Q2</v>
      </c>
      <c r="E574" s="10">
        <f>MONTH(SalesDataTable[[#This Row],[Order Date]])</f>
        <v>4</v>
      </c>
      <c r="F574" s="10" t="str">
        <f>TEXT(SalesDataTable[[#This Row],[Order Date]],"mmm")</f>
        <v>Apr</v>
      </c>
      <c r="G574" s="4" t="s">
        <v>0</v>
      </c>
      <c r="H574" s="4" t="s">
        <v>50</v>
      </c>
      <c r="I574" s="4" t="s">
        <v>2</v>
      </c>
      <c r="J574" s="4" t="s">
        <v>3</v>
      </c>
      <c r="K574" s="4" t="s">
        <v>23</v>
      </c>
      <c r="L574" s="4" t="s">
        <v>29</v>
      </c>
      <c r="M574" s="8">
        <v>2</v>
      </c>
      <c r="N574" s="5">
        <v>196.57</v>
      </c>
      <c r="O574" s="6">
        <v>0.05</v>
      </c>
      <c r="P574" s="5">
        <v>106.2</v>
      </c>
      <c r="Q574" s="5">
        <f t="shared" si="24"/>
        <v>373.48299999999995</v>
      </c>
      <c r="R574" s="5">
        <f t="shared" si="25"/>
        <v>212.4</v>
      </c>
      <c r="S574" s="5">
        <f t="shared" si="26"/>
        <v>161.08299999999994</v>
      </c>
      <c r="T574" s="7"/>
    </row>
    <row r="575" spans="1:20" ht="15">
      <c r="A575" s="2">
        <v>1703</v>
      </c>
      <c r="B575" s="3">
        <v>46127</v>
      </c>
      <c r="C575" s="10">
        <f>YEAR(SalesDataTable[[#This Row],[Order Date]])</f>
        <v>2026</v>
      </c>
      <c r="D575" s="10" t="str">
        <f>"Q"&amp;ROUNDUP(MONTH(SalesDataTable[[#This Row],[Order Date]])/3,0)</f>
        <v>Q2</v>
      </c>
      <c r="E575" s="10">
        <f>MONTH(SalesDataTable[[#This Row],[Order Date]])</f>
        <v>4</v>
      </c>
      <c r="F575" s="10" t="str">
        <f>TEXT(SalesDataTable[[#This Row],[Order Date]],"mmm")</f>
        <v>Apr</v>
      </c>
      <c r="G575" s="4" t="s">
        <v>6</v>
      </c>
      <c r="H575" s="4" t="s">
        <v>7</v>
      </c>
      <c r="I575" s="4" t="s">
        <v>2</v>
      </c>
      <c r="J575" s="4" t="s">
        <v>3</v>
      </c>
      <c r="K575" s="4" t="s">
        <v>9</v>
      </c>
      <c r="L575" s="4" t="s">
        <v>10</v>
      </c>
      <c r="M575" s="8">
        <v>1</v>
      </c>
      <c r="N575" s="5">
        <v>90.52</v>
      </c>
      <c r="O575" s="6">
        <v>0</v>
      </c>
      <c r="P575" s="5">
        <v>46.5</v>
      </c>
      <c r="Q575" s="5">
        <f t="shared" si="24"/>
        <v>90.52</v>
      </c>
      <c r="R575" s="5">
        <f t="shared" si="25"/>
        <v>46.5</v>
      </c>
      <c r="S575" s="5">
        <f t="shared" si="26"/>
        <v>44.019999999999996</v>
      </c>
      <c r="T575" s="7"/>
    </row>
    <row r="576" spans="1:20" ht="15">
      <c r="A576" s="2">
        <v>2107</v>
      </c>
      <c r="B576" s="3">
        <v>46127</v>
      </c>
      <c r="C576" s="10">
        <f>YEAR(SalesDataTable[[#This Row],[Order Date]])</f>
        <v>2026</v>
      </c>
      <c r="D576" s="10" t="str">
        <f>"Q"&amp;ROUNDUP(MONTH(SalesDataTable[[#This Row],[Order Date]])/3,0)</f>
        <v>Q2</v>
      </c>
      <c r="E576" s="10">
        <f>MONTH(SalesDataTable[[#This Row],[Order Date]])</f>
        <v>4</v>
      </c>
      <c r="F576" s="10" t="str">
        <f>TEXT(SalesDataTable[[#This Row],[Order Date]],"mmm")</f>
        <v>Apr</v>
      </c>
      <c r="G576" s="4" t="s">
        <v>0</v>
      </c>
      <c r="H576" s="4" t="s">
        <v>50</v>
      </c>
      <c r="I576" s="4" t="s">
        <v>2</v>
      </c>
      <c r="J576" s="4" t="s">
        <v>3</v>
      </c>
      <c r="K576" s="4" t="s">
        <v>14</v>
      </c>
      <c r="L576" s="4" t="s">
        <v>48</v>
      </c>
      <c r="M576" s="8">
        <v>5</v>
      </c>
      <c r="N576" s="5">
        <v>165.35</v>
      </c>
      <c r="O576" s="6">
        <v>0.05</v>
      </c>
      <c r="P576" s="5">
        <v>89.38</v>
      </c>
      <c r="Q576" s="5">
        <f t="shared" si="24"/>
        <v>785.41249999999991</v>
      </c>
      <c r="R576" s="5">
        <f t="shared" si="25"/>
        <v>446.9</v>
      </c>
      <c r="S576" s="5">
        <f t="shared" si="26"/>
        <v>338.51249999999993</v>
      </c>
      <c r="T576" s="7"/>
    </row>
    <row r="577" spans="1:20" ht="15">
      <c r="A577" s="2">
        <v>2265</v>
      </c>
      <c r="B577" s="3">
        <v>46127</v>
      </c>
      <c r="C577" s="10">
        <f>YEAR(SalesDataTable[[#This Row],[Order Date]])</f>
        <v>2026</v>
      </c>
      <c r="D577" s="10" t="str">
        <f>"Q"&amp;ROUNDUP(MONTH(SalesDataTable[[#This Row],[Order Date]])/3,0)</f>
        <v>Q2</v>
      </c>
      <c r="E577" s="10">
        <f>MONTH(SalesDataTable[[#This Row],[Order Date]])</f>
        <v>4</v>
      </c>
      <c r="F577" s="10" t="str">
        <f>TEXT(SalesDataTable[[#This Row],[Order Date]],"mmm")</f>
        <v>Apr</v>
      </c>
      <c r="G577" s="4" t="s">
        <v>6</v>
      </c>
      <c r="H577" s="4" t="s">
        <v>41</v>
      </c>
      <c r="I577" s="4" t="s">
        <v>19</v>
      </c>
      <c r="J577" s="4" t="s">
        <v>3</v>
      </c>
      <c r="K577" s="4" t="s">
        <v>14</v>
      </c>
      <c r="L577" s="4" t="s">
        <v>15</v>
      </c>
      <c r="M577" s="8">
        <v>2</v>
      </c>
      <c r="N577" s="5">
        <v>36.35</v>
      </c>
      <c r="O577" s="6">
        <v>0</v>
      </c>
      <c r="P577" s="5">
        <v>13.55</v>
      </c>
      <c r="Q577" s="5">
        <f t="shared" si="24"/>
        <v>72.7</v>
      </c>
      <c r="R577" s="5">
        <f t="shared" si="25"/>
        <v>27.1</v>
      </c>
      <c r="S577" s="5">
        <f t="shared" si="26"/>
        <v>45.6</v>
      </c>
      <c r="T577" s="7"/>
    </row>
    <row r="578" spans="1:20" ht="15">
      <c r="A578" s="2">
        <v>2839</v>
      </c>
      <c r="B578" s="3">
        <v>46127</v>
      </c>
      <c r="C578" s="10">
        <f>YEAR(SalesDataTable[[#This Row],[Order Date]])</f>
        <v>2026</v>
      </c>
      <c r="D578" s="10" t="str">
        <f>"Q"&amp;ROUNDUP(MONTH(SalesDataTable[[#This Row],[Order Date]])/3,0)</f>
        <v>Q2</v>
      </c>
      <c r="E578" s="10">
        <f>MONTH(SalesDataTable[[#This Row],[Order Date]])</f>
        <v>4</v>
      </c>
      <c r="F578" s="10" t="str">
        <f>TEXT(SalesDataTable[[#This Row],[Order Date]],"mmm")</f>
        <v>Apr</v>
      </c>
      <c r="G578" s="4" t="s">
        <v>6</v>
      </c>
      <c r="H578" s="4" t="s">
        <v>49</v>
      </c>
      <c r="I578" s="4" t="s">
        <v>19</v>
      </c>
      <c r="J578" s="4" t="s">
        <v>13</v>
      </c>
      <c r="K578" s="4" t="s">
        <v>14</v>
      </c>
      <c r="L578" s="4" t="s">
        <v>32</v>
      </c>
      <c r="M578" s="8">
        <v>1</v>
      </c>
      <c r="N578" s="5">
        <v>47</v>
      </c>
      <c r="O578" s="6">
        <v>0</v>
      </c>
      <c r="P578" s="5">
        <v>18.64</v>
      </c>
      <c r="Q578" s="5">
        <f t="shared" ref="Q578:Q641" si="27">M578*N578*(1-O578)</f>
        <v>47</v>
      </c>
      <c r="R578" s="5">
        <f t="shared" ref="R578:R641" si="28">M578*P578</f>
        <v>18.64</v>
      </c>
      <c r="S578" s="5">
        <f t="shared" ref="S578:S641" si="29">Q578-R578</f>
        <v>28.36</v>
      </c>
      <c r="T578" s="7"/>
    </row>
    <row r="579" spans="1:20" ht="15">
      <c r="A579" s="2">
        <v>4742</v>
      </c>
      <c r="B579" s="3">
        <v>46127</v>
      </c>
      <c r="C579" s="10">
        <f>YEAR(SalesDataTable[[#This Row],[Order Date]])</f>
        <v>2026</v>
      </c>
      <c r="D579" s="10" t="str">
        <f>"Q"&amp;ROUNDUP(MONTH(SalesDataTable[[#This Row],[Order Date]])/3,0)</f>
        <v>Q2</v>
      </c>
      <c r="E579" s="10">
        <f>MONTH(SalesDataTable[[#This Row],[Order Date]])</f>
        <v>4</v>
      </c>
      <c r="F579" s="10" t="str">
        <f>TEXT(SalesDataTable[[#This Row],[Order Date]],"mmm")</f>
        <v>Apr</v>
      </c>
      <c r="G579" s="4" t="s">
        <v>20</v>
      </c>
      <c r="H579" s="4" t="s">
        <v>47</v>
      </c>
      <c r="I579" s="4" t="s">
        <v>28</v>
      </c>
      <c r="J579" s="4" t="s">
        <v>3</v>
      </c>
      <c r="K579" s="4" t="s">
        <v>14</v>
      </c>
      <c r="L579" s="4" t="s">
        <v>32</v>
      </c>
      <c r="M579" s="8">
        <v>1</v>
      </c>
      <c r="N579" s="5">
        <v>46.86</v>
      </c>
      <c r="O579" s="6">
        <v>0</v>
      </c>
      <c r="P579" s="5">
        <v>18.190000000000001</v>
      </c>
      <c r="Q579" s="5">
        <f t="shared" si="27"/>
        <v>46.86</v>
      </c>
      <c r="R579" s="5">
        <f t="shared" si="28"/>
        <v>18.190000000000001</v>
      </c>
      <c r="S579" s="5">
        <f t="shared" si="29"/>
        <v>28.669999999999998</v>
      </c>
      <c r="T579" s="7"/>
    </row>
    <row r="580" spans="1:20" ht="15">
      <c r="A580" s="2">
        <v>4899</v>
      </c>
      <c r="B580" s="3">
        <v>46127</v>
      </c>
      <c r="C580" s="10">
        <f>YEAR(SalesDataTable[[#This Row],[Order Date]])</f>
        <v>2026</v>
      </c>
      <c r="D580" s="10" t="str">
        <f>"Q"&amp;ROUNDUP(MONTH(SalesDataTable[[#This Row],[Order Date]])/3,0)</f>
        <v>Q2</v>
      </c>
      <c r="E580" s="10">
        <f>MONTH(SalesDataTable[[#This Row],[Order Date]])</f>
        <v>4</v>
      </c>
      <c r="F580" s="10" t="str">
        <f>TEXT(SalesDataTable[[#This Row],[Order Date]],"mmm")</f>
        <v>Apr</v>
      </c>
      <c r="G580" s="4" t="s">
        <v>0</v>
      </c>
      <c r="H580" s="4" t="s">
        <v>36</v>
      </c>
      <c r="I580" s="4" t="s">
        <v>2</v>
      </c>
      <c r="J580" s="4" t="s">
        <v>13</v>
      </c>
      <c r="K580" s="4" t="s">
        <v>23</v>
      </c>
      <c r="L580" s="4" t="s">
        <v>40</v>
      </c>
      <c r="M580" s="8">
        <v>2</v>
      </c>
      <c r="N580" s="5">
        <v>82.13</v>
      </c>
      <c r="O580" s="6">
        <v>0.05</v>
      </c>
      <c r="P580" s="5">
        <v>39.909999999999997</v>
      </c>
      <c r="Q580" s="5">
        <f t="shared" si="27"/>
        <v>156.047</v>
      </c>
      <c r="R580" s="5">
        <f t="shared" si="28"/>
        <v>79.819999999999993</v>
      </c>
      <c r="S580" s="5">
        <f t="shared" si="29"/>
        <v>76.227000000000004</v>
      </c>
      <c r="T580" s="7"/>
    </row>
    <row r="581" spans="1:20" ht="15">
      <c r="A581" s="2">
        <v>5042</v>
      </c>
      <c r="B581" s="3">
        <v>46127</v>
      </c>
      <c r="C581" s="10">
        <f>YEAR(SalesDataTable[[#This Row],[Order Date]])</f>
        <v>2026</v>
      </c>
      <c r="D581" s="10" t="str">
        <f>"Q"&amp;ROUNDUP(MONTH(SalesDataTable[[#This Row],[Order Date]])/3,0)</f>
        <v>Q2</v>
      </c>
      <c r="E581" s="10">
        <f>MONTH(SalesDataTable[[#This Row],[Order Date]])</f>
        <v>4</v>
      </c>
      <c r="F581" s="10" t="str">
        <f>TEXT(SalesDataTable[[#This Row],[Order Date]],"mmm")</f>
        <v>Apr</v>
      </c>
      <c r="G581" s="4" t="s">
        <v>6</v>
      </c>
      <c r="H581" s="4" t="s">
        <v>27</v>
      </c>
      <c r="I581" s="4" t="s">
        <v>19</v>
      </c>
      <c r="J581" s="4" t="s">
        <v>16</v>
      </c>
      <c r="K581" s="4" t="s">
        <v>14</v>
      </c>
      <c r="L581" s="4" t="s">
        <v>48</v>
      </c>
      <c r="M581" s="8">
        <v>1</v>
      </c>
      <c r="N581" s="5">
        <v>163.16</v>
      </c>
      <c r="O581" s="6">
        <v>0</v>
      </c>
      <c r="P581" s="5">
        <v>88.78</v>
      </c>
      <c r="Q581" s="5">
        <f t="shared" si="27"/>
        <v>163.16</v>
      </c>
      <c r="R581" s="5">
        <f t="shared" si="28"/>
        <v>88.78</v>
      </c>
      <c r="S581" s="5">
        <f t="shared" si="29"/>
        <v>74.38</v>
      </c>
      <c r="T581" s="7"/>
    </row>
    <row r="582" spans="1:20" ht="15">
      <c r="A582" s="2">
        <v>2248</v>
      </c>
      <c r="B582" s="3">
        <v>46128</v>
      </c>
      <c r="C582" s="10">
        <f>YEAR(SalesDataTable[[#This Row],[Order Date]])</f>
        <v>2026</v>
      </c>
      <c r="D582" s="10" t="str">
        <f>"Q"&amp;ROUNDUP(MONTH(SalesDataTable[[#This Row],[Order Date]])/3,0)</f>
        <v>Q2</v>
      </c>
      <c r="E582" s="10">
        <f>MONTH(SalesDataTable[[#This Row],[Order Date]])</f>
        <v>4</v>
      </c>
      <c r="F582" s="10" t="str">
        <f>TEXT(SalesDataTable[[#This Row],[Order Date]],"mmm")</f>
        <v>Apr</v>
      </c>
      <c r="G582" s="4" t="s">
        <v>0</v>
      </c>
      <c r="H582" s="4" t="s">
        <v>50</v>
      </c>
      <c r="I582" s="4" t="s">
        <v>19</v>
      </c>
      <c r="J582" s="4" t="s">
        <v>13</v>
      </c>
      <c r="K582" s="4" t="s">
        <v>14</v>
      </c>
      <c r="L582" s="4" t="s">
        <v>15</v>
      </c>
      <c r="M582" s="8">
        <v>2</v>
      </c>
      <c r="N582" s="5">
        <v>36.68</v>
      </c>
      <c r="O582" s="6">
        <v>0.1</v>
      </c>
      <c r="P582" s="5">
        <v>13.92</v>
      </c>
      <c r="Q582" s="5">
        <f t="shared" si="27"/>
        <v>66.024000000000001</v>
      </c>
      <c r="R582" s="5">
        <f t="shared" si="28"/>
        <v>27.84</v>
      </c>
      <c r="S582" s="5">
        <f t="shared" si="29"/>
        <v>38.183999999999997</v>
      </c>
      <c r="T582" s="7"/>
    </row>
    <row r="583" spans="1:20" ht="15">
      <c r="A583" s="2">
        <v>2427</v>
      </c>
      <c r="B583" s="3">
        <v>46128</v>
      </c>
      <c r="C583" s="10">
        <f>YEAR(SalesDataTable[[#This Row],[Order Date]])</f>
        <v>2026</v>
      </c>
      <c r="D583" s="10" t="str">
        <f>"Q"&amp;ROUNDUP(MONTH(SalesDataTable[[#This Row],[Order Date]])/3,0)</f>
        <v>Q2</v>
      </c>
      <c r="E583" s="10">
        <f>MONTH(SalesDataTable[[#This Row],[Order Date]])</f>
        <v>4</v>
      </c>
      <c r="F583" s="10" t="str">
        <f>TEXT(SalesDataTable[[#This Row],[Order Date]],"mmm")</f>
        <v>Apr</v>
      </c>
      <c r="G583" s="4" t="s">
        <v>20</v>
      </c>
      <c r="H583" s="4" t="s">
        <v>47</v>
      </c>
      <c r="I583" s="4" t="s">
        <v>2</v>
      </c>
      <c r="J583" s="4" t="s">
        <v>13</v>
      </c>
      <c r="K583" s="4" t="s">
        <v>14</v>
      </c>
      <c r="L583" s="4" t="s">
        <v>32</v>
      </c>
      <c r="M583" s="8">
        <v>1</v>
      </c>
      <c r="N583" s="5">
        <v>45.82</v>
      </c>
      <c r="O583" s="6">
        <v>0.1</v>
      </c>
      <c r="P583" s="5">
        <v>18.48</v>
      </c>
      <c r="Q583" s="5">
        <f t="shared" si="27"/>
        <v>41.238</v>
      </c>
      <c r="R583" s="5">
        <f t="shared" si="28"/>
        <v>18.48</v>
      </c>
      <c r="S583" s="5">
        <f t="shared" si="29"/>
        <v>22.757999999999999</v>
      </c>
      <c r="T583" s="7"/>
    </row>
    <row r="584" spans="1:20" ht="15">
      <c r="A584" s="2">
        <v>2445</v>
      </c>
      <c r="B584" s="3">
        <v>46128</v>
      </c>
      <c r="C584" s="10">
        <f>YEAR(SalesDataTable[[#This Row],[Order Date]])</f>
        <v>2026</v>
      </c>
      <c r="D584" s="10" t="str">
        <f>"Q"&amp;ROUNDUP(MONTH(SalesDataTable[[#This Row],[Order Date]])/3,0)</f>
        <v>Q2</v>
      </c>
      <c r="E584" s="10">
        <f>MONTH(SalesDataTable[[#This Row],[Order Date]])</f>
        <v>4</v>
      </c>
      <c r="F584" s="10" t="str">
        <f>TEXT(SalesDataTable[[#This Row],[Order Date]],"mmm")</f>
        <v>Apr</v>
      </c>
      <c r="G584" s="4" t="s">
        <v>0</v>
      </c>
      <c r="H584" s="4" t="s">
        <v>50</v>
      </c>
      <c r="I584" s="4" t="s">
        <v>2</v>
      </c>
      <c r="J584" s="4" t="s">
        <v>3</v>
      </c>
      <c r="K584" s="4" t="s">
        <v>9</v>
      </c>
      <c r="L584" s="4" t="s">
        <v>46</v>
      </c>
      <c r="M584" s="8">
        <v>1</v>
      </c>
      <c r="N584" s="5">
        <v>70.95</v>
      </c>
      <c r="O584" s="6">
        <v>0</v>
      </c>
      <c r="P584" s="5">
        <v>31.43</v>
      </c>
      <c r="Q584" s="5">
        <f t="shared" si="27"/>
        <v>70.95</v>
      </c>
      <c r="R584" s="5">
        <f t="shared" si="28"/>
        <v>31.43</v>
      </c>
      <c r="S584" s="5">
        <f t="shared" si="29"/>
        <v>39.520000000000003</v>
      </c>
      <c r="T584" s="7"/>
    </row>
    <row r="585" spans="1:20" ht="15">
      <c r="A585" s="2">
        <v>3311</v>
      </c>
      <c r="B585" s="3">
        <v>46128</v>
      </c>
      <c r="C585" s="10">
        <f>YEAR(SalesDataTable[[#This Row],[Order Date]])</f>
        <v>2026</v>
      </c>
      <c r="D585" s="10" t="str">
        <f>"Q"&amp;ROUNDUP(MONTH(SalesDataTable[[#This Row],[Order Date]])/3,0)</f>
        <v>Q2</v>
      </c>
      <c r="E585" s="10">
        <f>MONTH(SalesDataTable[[#This Row],[Order Date]])</f>
        <v>4</v>
      </c>
      <c r="F585" s="10" t="str">
        <f>TEXT(SalesDataTable[[#This Row],[Order Date]],"mmm")</f>
        <v>Apr</v>
      </c>
      <c r="G585" s="4" t="s">
        <v>6</v>
      </c>
      <c r="H585" s="4" t="s">
        <v>41</v>
      </c>
      <c r="I585" s="4" t="s">
        <v>2</v>
      </c>
      <c r="J585" s="4" t="s">
        <v>13</v>
      </c>
      <c r="K585" s="4" t="s">
        <v>14</v>
      </c>
      <c r="L585" s="4" t="s">
        <v>32</v>
      </c>
      <c r="M585" s="8">
        <v>1</v>
      </c>
      <c r="N585" s="5">
        <v>46.68</v>
      </c>
      <c r="O585" s="6">
        <v>0.05</v>
      </c>
      <c r="P585" s="5">
        <v>18.350000000000001</v>
      </c>
      <c r="Q585" s="5">
        <f t="shared" si="27"/>
        <v>44.345999999999997</v>
      </c>
      <c r="R585" s="5">
        <f t="shared" si="28"/>
        <v>18.350000000000001</v>
      </c>
      <c r="S585" s="5">
        <f t="shared" si="29"/>
        <v>25.995999999999995</v>
      </c>
      <c r="T585" s="7"/>
    </row>
    <row r="586" spans="1:20" ht="15">
      <c r="A586" s="2">
        <v>3320</v>
      </c>
      <c r="B586" s="3">
        <v>46128</v>
      </c>
      <c r="C586" s="10">
        <f>YEAR(SalesDataTable[[#This Row],[Order Date]])</f>
        <v>2026</v>
      </c>
      <c r="D586" s="10" t="str">
        <f>"Q"&amp;ROUNDUP(MONTH(SalesDataTable[[#This Row],[Order Date]])/3,0)</f>
        <v>Q2</v>
      </c>
      <c r="E586" s="10">
        <f>MONTH(SalesDataTable[[#This Row],[Order Date]])</f>
        <v>4</v>
      </c>
      <c r="F586" s="10" t="str">
        <f>TEXT(SalesDataTable[[#This Row],[Order Date]],"mmm")</f>
        <v>Apr</v>
      </c>
      <c r="G586" s="4" t="s">
        <v>11</v>
      </c>
      <c r="H586" s="4" t="s">
        <v>52</v>
      </c>
      <c r="I586" s="4" t="s">
        <v>2</v>
      </c>
      <c r="J586" s="4" t="s">
        <v>16</v>
      </c>
      <c r="K586" s="4" t="s">
        <v>14</v>
      </c>
      <c r="L586" s="4" t="s">
        <v>48</v>
      </c>
      <c r="M586" s="8">
        <v>5</v>
      </c>
      <c r="N586" s="5">
        <v>164.31</v>
      </c>
      <c r="O586" s="6">
        <v>0.05</v>
      </c>
      <c r="P586" s="5">
        <v>85.41</v>
      </c>
      <c r="Q586" s="5">
        <f t="shared" si="27"/>
        <v>780.47249999999997</v>
      </c>
      <c r="R586" s="5">
        <f t="shared" si="28"/>
        <v>427.04999999999995</v>
      </c>
      <c r="S586" s="5">
        <f t="shared" si="29"/>
        <v>353.42250000000001</v>
      </c>
      <c r="T586" s="7"/>
    </row>
    <row r="587" spans="1:20" ht="15">
      <c r="A587" s="2">
        <v>3321</v>
      </c>
      <c r="B587" s="3">
        <v>46128</v>
      </c>
      <c r="C587" s="10">
        <f>YEAR(SalesDataTable[[#This Row],[Order Date]])</f>
        <v>2026</v>
      </c>
      <c r="D587" s="10" t="str">
        <f>"Q"&amp;ROUNDUP(MONTH(SalesDataTable[[#This Row],[Order Date]])/3,0)</f>
        <v>Q2</v>
      </c>
      <c r="E587" s="10">
        <f>MONTH(SalesDataTable[[#This Row],[Order Date]])</f>
        <v>4</v>
      </c>
      <c r="F587" s="10" t="str">
        <f>TEXT(SalesDataTable[[#This Row],[Order Date]],"mmm")</f>
        <v>Apr</v>
      </c>
      <c r="G587" s="4" t="s">
        <v>6</v>
      </c>
      <c r="H587" s="4" t="s">
        <v>27</v>
      </c>
      <c r="I587" s="4" t="s">
        <v>2</v>
      </c>
      <c r="J587" s="4" t="s">
        <v>16</v>
      </c>
      <c r="K587" s="4" t="s">
        <v>14</v>
      </c>
      <c r="L587" s="4" t="s">
        <v>15</v>
      </c>
      <c r="M587" s="8">
        <v>3</v>
      </c>
      <c r="N587" s="5">
        <v>35.57</v>
      </c>
      <c r="O587" s="6">
        <v>0</v>
      </c>
      <c r="P587" s="5">
        <v>13.67</v>
      </c>
      <c r="Q587" s="5">
        <f t="shared" si="27"/>
        <v>106.71000000000001</v>
      </c>
      <c r="R587" s="5">
        <f t="shared" si="28"/>
        <v>41.01</v>
      </c>
      <c r="S587" s="5">
        <f t="shared" si="29"/>
        <v>65.700000000000017</v>
      </c>
      <c r="T587" s="7"/>
    </row>
    <row r="588" spans="1:20" ht="15">
      <c r="A588" s="2">
        <v>5181</v>
      </c>
      <c r="B588" s="3">
        <v>46128</v>
      </c>
      <c r="C588" s="10">
        <f>YEAR(SalesDataTable[[#This Row],[Order Date]])</f>
        <v>2026</v>
      </c>
      <c r="D588" s="10" t="str">
        <f>"Q"&amp;ROUNDUP(MONTH(SalesDataTable[[#This Row],[Order Date]])/3,0)</f>
        <v>Q2</v>
      </c>
      <c r="E588" s="10">
        <f>MONTH(SalesDataTable[[#This Row],[Order Date]])</f>
        <v>4</v>
      </c>
      <c r="F588" s="10" t="str">
        <f>TEXT(SalesDataTable[[#This Row],[Order Date]],"mmm")</f>
        <v>Apr</v>
      </c>
      <c r="G588" s="4" t="s">
        <v>0</v>
      </c>
      <c r="H588" s="4" t="s">
        <v>1</v>
      </c>
      <c r="I588" s="4" t="s">
        <v>28</v>
      </c>
      <c r="J588" s="4" t="s">
        <v>13</v>
      </c>
      <c r="K588" s="4" t="s">
        <v>14</v>
      </c>
      <c r="L588" s="4" t="s">
        <v>32</v>
      </c>
      <c r="M588" s="8">
        <v>2</v>
      </c>
      <c r="N588" s="5">
        <v>45.51</v>
      </c>
      <c r="O588" s="6">
        <v>0.1</v>
      </c>
      <c r="P588" s="5">
        <v>18.809999999999999</v>
      </c>
      <c r="Q588" s="5">
        <f t="shared" si="27"/>
        <v>81.917999999999992</v>
      </c>
      <c r="R588" s="5">
        <f t="shared" si="28"/>
        <v>37.619999999999997</v>
      </c>
      <c r="S588" s="5">
        <f t="shared" si="29"/>
        <v>44.297999999999995</v>
      </c>
      <c r="T588" s="7"/>
    </row>
    <row r="589" spans="1:20" ht="15">
      <c r="A589" s="2">
        <v>5187</v>
      </c>
      <c r="B589" s="3">
        <v>46128</v>
      </c>
      <c r="C589" s="10">
        <f>YEAR(SalesDataTable[[#This Row],[Order Date]])</f>
        <v>2026</v>
      </c>
      <c r="D589" s="10" t="str">
        <f>"Q"&amp;ROUNDUP(MONTH(SalesDataTable[[#This Row],[Order Date]])/3,0)</f>
        <v>Q2</v>
      </c>
      <c r="E589" s="10">
        <f>MONTH(SalesDataTable[[#This Row],[Order Date]])</f>
        <v>4</v>
      </c>
      <c r="F589" s="10" t="str">
        <f>TEXT(SalesDataTable[[#This Row],[Order Date]],"mmm")</f>
        <v>Apr</v>
      </c>
      <c r="G589" s="4" t="s">
        <v>20</v>
      </c>
      <c r="H589" s="4" t="s">
        <v>33</v>
      </c>
      <c r="I589" s="4" t="s">
        <v>2</v>
      </c>
      <c r="J589" s="4" t="s">
        <v>3</v>
      </c>
      <c r="K589" s="4" t="s">
        <v>23</v>
      </c>
      <c r="L589" s="4" t="s">
        <v>29</v>
      </c>
      <c r="M589" s="8">
        <v>2</v>
      </c>
      <c r="N589" s="5">
        <v>198.32</v>
      </c>
      <c r="O589" s="6">
        <v>0</v>
      </c>
      <c r="P589" s="5">
        <v>106.8</v>
      </c>
      <c r="Q589" s="5">
        <f t="shared" si="27"/>
        <v>396.64</v>
      </c>
      <c r="R589" s="5">
        <f t="shared" si="28"/>
        <v>213.6</v>
      </c>
      <c r="S589" s="5">
        <f t="shared" si="29"/>
        <v>183.04</v>
      </c>
      <c r="T589" s="7"/>
    </row>
    <row r="590" spans="1:20" ht="15">
      <c r="A590" s="2">
        <v>605</v>
      </c>
      <c r="B590" s="3">
        <v>46129</v>
      </c>
      <c r="C590" s="10">
        <f>YEAR(SalesDataTable[[#This Row],[Order Date]])</f>
        <v>2026</v>
      </c>
      <c r="D590" s="10" t="str">
        <f>"Q"&amp;ROUNDUP(MONTH(SalesDataTable[[#This Row],[Order Date]])/3,0)</f>
        <v>Q2</v>
      </c>
      <c r="E590" s="10">
        <f>MONTH(SalesDataTable[[#This Row],[Order Date]])</f>
        <v>4</v>
      </c>
      <c r="F590" s="10" t="str">
        <f>TEXT(SalesDataTable[[#This Row],[Order Date]],"mmm")</f>
        <v>Apr</v>
      </c>
      <c r="G590" s="4" t="s">
        <v>20</v>
      </c>
      <c r="H590" s="4" t="s">
        <v>33</v>
      </c>
      <c r="I590" s="4" t="s">
        <v>28</v>
      </c>
      <c r="J590" s="4" t="s">
        <v>16</v>
      </c>
      <c r="K590" s="4" t="s">
        <v>14</v>
      </c>
      <c r="L590" s="4" t="s">
        <v>44</v>
      </c>
      <c r="M590" s="8">
        <v>2</v>
      </c>
      <c r="N590" s="5">
        <v>130.94</v>
      </c>
      <c r="O590" s="6">
        <v>0</v>
      </c>
      <c r="P590" s="5">
        <v>67.459999999999994</v>
      </c>
      <c r="Q590" s="5">
        <f t="shared" si="27"/>
        <v>261.88</v>
      </c>
      <c r="R590" s="5">
        <f t="shared" si="28"/>
        <v>134.91999999999999</v>
      </c>
      <c r="S590" s="5">
        <f t="shared" si="29"/>
        <v>126.96000000000001</v>
      </c>
      <c r="T590" s="7"/>
    </row>
    <row r="591" spans="1:20" ht="15">
      <c r="A591" s="2">
        <v>3244</v>
      </c>
      <c r="B591" s="3">
        <v>46129</v>
      </c>
      <c r="C591" s="10">
        <f>YEAR(SalesDataTable[[#This Row],[Order Date]])</f>
        <v>2026</v>
      </c>
      <c r="D591" s="10" t="str">
        <f>"Q"&amp;ROUNDUP(MONTH(SalesDataTable[[#This Row],[Order Date]])/3,0)</f>
        <v>Q2</v>
      </c>
      <c r="E591" s="10">
        <f>MONTH(SalesDataTable[[#This Row],[Order Date]])</f>
        <v>4</v>
      </c>
      <c r="F591" s="10" t="str">
        <f>TEXT(SalesDataTable[[#This Row],[Order Date]],"mmm")</f>
        <v>Apr</v>
      </c>
      <c r="G591" s="4" t="s">
        <v>6</v>
      </c>
      <c r="H591" s="4" t="s">
        <v>41</v>
      </c>
      <c r="I591" s="4" t="s">
        <v>28</v>
      </c>
      <c r="J591" s="4" t="s">
        <v>3</v>
      </c>
      <c r="K591" s="4" t="s">
        <v>14</v>
      </c>
      <c r="L591" s="4" t="s">
        <v>44</v>
      </c>
      <c r="M591" s="8">
        <v>1</v>
      </c>
      <c r="N591" s="5">
        <v>131.62</v>
      </c>
      <c r="O591" s="6">
        <v>0</v>
      </c>
      <c r="P591" s="5">
        <v>66.95</v>
      </c>
      <c r="Q591" s="5">
        <f t="shared" si="27"/>
        <v>131.62</v>
      </c>
      <c r="R591" s="5">
        <f t="shared" si="28"/>
        <v>66.95</v>
      </c>
      <c r="S591" s="5">
        <f t="shared" si="29"/>
        <v>64.67</v>
      </c>
      <c r="T591" s="7"/>
    </row>
    <row r="592" spans="1:20" ht="15">
      <c r="A592" s="2">
        <v>4047</v>
      </c>
      <c r="B592" s="3">
        <v>46129</v>
      </c>
      <c r="C592" s="10">
        <f>YEAR(SalesDataTable[[#This Row],[Order Date]])</f>
        <v>2026</v>
      </c>
      <c r="D592" s="10" t="str">
        <f>"Q"&amp;ROUNDUP(MONTH(SalesDataTable[[#This Row],[Order Date]])/3,0)</f>
        <v>Q2</v>
      </c>
      <c r="E592" s="10">
        <f>MONTH(SalesDataTable[[#This Row],[Order Date]])</f>
        <v>4</v>
      </c>
      <c r="F592" s="10" t="str">
        <f>TEXT(SalesDataTable[[#This Row],[Order Date]],"mmm")</f>
        <v>Apr</v>
      </c>
      <c r="G592" s="4" t="s">
        <v>0</v>
      </c>
      <c r="H592" s="4" t="s">
        <v>1</v>
      </c>
      <c r="I592" s="4" t="s">
        <v>8</v>
      </c>
      <c r="J592" s="4" t="s">
        <v>16</v>
      </c>
      <c r="K592" s="4" t="s">
        <v>14</v>
      </c>
      <c r="L592" s="4" t="s">
        <v>48</v>
      </c>
      <c r="M592" s="8">
        <v>8</v>
      </c>
      <c r="N592" s="5">
        <v>168.34</v>
      </c>
      <c r="O592" s="6">
        <v>0.15</v>
      </c>
      <c r="P592" s="5">
        <v>88.7</v>
      </c>
      <c r="Q592" s="5">
        <f t="shared" si="27"/>
        <v>1144.712</v>
      </c>
      <c r="R592" s="5">
        <f t="shared" si="28"/>
        <v>709.6</v>
      </c>
      <c r="S592" s="5">
        <f t="shared" si="29"/>
        <v>435.11199999999997</v>
      </c>
      <c r="T592" s="7"/>
    </row>
    <row r="593" spans="1:20" ht="15">
      <c r="A593" s="2">
        <v>4101</v>
      </c>
      <c r="B593" s="3">
        <v>46129</v>
      </c>
      <c r="C593" s="10">
        <f>YEAR(SalesDataTable[[#This Row],[Order Date]])</f>
        <v>2026</v>
      </c>
      <c r="D593" s="10" t="str">
        <f>"Q"&amp;ROUNDUP(MONTH(SalesDataTable[[#This Row],[Order Date]])/3,0)</f>
        <v>Q2</v>
      </c>
      <c r="E593" s="10">
        <f>MONTH(SalesDataTable[[#This Row],[Order Date]])</f>
        <v>4</v>
      </c>
      <c r="F593" s="10" t="str">
        <f>TEXT(SalesDataTable[[#This Row],[Order Date]],"mmm")</f>
        <v>Apr</v>
      </c>
      <c r="G593" s="4" t="s">
        <v>6</v>
      </c>
      <c r="H593" s="4" t="s">
        <v>27</v>
      </c>
      <c r="I593" s="4" t="s">
        <v>2</v>
      </c>
      <c r="J593" s="4" t="s">
        <v>3</v>
      </c>
      <c r="K593" s="4" t="s">
        <v>23</v>
      </c>
      <c r="L593" s="4" t="s">
        <v>40</v>
      </c>
      <c r="M593" s="8">
        <v>1</v>
      </c>
      <c r="N593" s="5">
        <v>81.040000000000006</v>
      </c>
      <c r="O593" s="6">
        <v>0</v>
      </c>
      <c r="P593" s="5">
        <v>39.97</v>
      </c>
      <c r="Q593" s="5">
        <f t="shared" si="27"/>
        <v>81.040000000000006</v>
      </c>
      <c r="R593" s="5">
        <f t="shared" si="28"/>
        <v>39.97</v>
      </c>
      <c r="S593" s="5">
        <f t="shared" si="29"/>
        <v>41.070000000000007</v>
      </c>
      <c r="T593" s="7"/>
    </row>
    <row r="594" spans="1:20" ht="15">
      <c r="A594" s="2">
        <v>4537</v>
      </c>
      <c r="B594" s="3">
        <v>46129</v>
      </c>
      <c r="C594" s="10">
        <f>YEAR(SalesDataTable[[#This Row],[Order Date]])</f>
        <v>2026</v>
      </c>
      <c r="D594" s="10" t="str">
        <f>"Q"&amp;ROUNDUP(MONTH(SalesDataTable[[#This Row],[Order Date]])/3,0)</f>
        <v>Q2</v>
      </c>
      <c r="E594" s="10">
        <f>MONTH(SalesDataTable[[#This Row],[Order Date]])</f>
        <v>4</v>
      </c>
      <c r="F594" s="10" t="str">
        <f>TEXT(SalesDataTable[[#This Row],[Order Date]],"mmm")</f>
        <v>Apr</v>
      </c>
      <c r="G594" s="4" t="s">
        <v>20</v>
      </c>
      <c r="H594" s="4" t="s">
        <v>33</v>
      </c>
      <c r="I594" s="4" t="s">
        <v>2</v>
      </c>
      <c r="J594" s="4" t="s">
        <v>16</v>
      </c>
      <c r="K594" s="4" t="s">
        <v>23</v>
      </c>
      <c r="L594" s="4" t="s">
        <v>40</v>
      </c>
      <c r="M594" s="8">
        <v>3</v>
      </c>
      <c r="N594" s="5">
        <v>81.53</v>
      </c>
      <c r="O594" s="6">
        <v>0.05</v>
      </c>
      <c r="P594" s="5">
        <v>38.630000000000003</v>
      </c>
      <c r="Q594" s="5">
        <f t="shared" si="27"/>
        <v>232.3605</v>
      </c>
      <c r="R594" s="5">
        <f t="shared" si="28"/>
        <v>115.89000000000001</v>
      </c>
      <c r="S594" s="5">
        <f t="shared" si="29"/>
        <v>116.47049999999999</v>
      </c>
      <c r="T594" s="7"/>
    </row>
    <row r="595" spans="1:20" ht="15">
      <c r="A595" s="2">
        <v>754</v>
      </c>
      <c r="B595" s="3">
        <v>46130</v>
      </c>
      <c r="C595" s="10">
        <f>YEAR(SalesDataTable[[#This Row],[Order Date]])</f>
        <v>2026</v>
      </c>
      <c r="D595" s="10" t="str">
        <f>"Q"&amp;ROUNDUP(MONTH(SalesDataTable[[#This Row],[Order Date]])/3,0)</f>
        <v>Q2</v>
      </c>
      <c r="E595" s="10">
        <f>MONTH(SalesDataTable[[#This Row],[Order Date]])</f>
        <v>4</v>
      </c>
      <c r="F595" s="10" t="str">
        <f>TEXT(SalesDataTable[[#This Row],[Order Date]],"mmm")</f>
        <v>Apr</v>
      </c>
      <c r="G595" s="4" t="s">
        <v>11</v>
      </c>
      <c r="H595" s="4" t="s">
        <v>39</v>
      </c>
      <c r="I595" s="4" t="s">
        <v>28</v>
      </c>
      <c r="J595" s="4" t="s">
        <v>3</v>
      </c>
      <c r="K595" s="4" t="s">
        <v>4</v>
      </c>
      <c r="L595" s="4" t="s">
        <v>30</v>
      </c>
      <c r="M595" s="8">
        <v>3</v>
      </c>
      <c r="N595" s="5">
        <v>104.8</v>
      </c>
      <c r="O595" s="6">
        <v>0.1</v>
      </c>
      <c r="P595" s="5">
        <v>50.59</v>
      </c>
      <c r="Q595" s="5">
        <f t="shared" si="27"/>
        <v>282.95999999999998</v>
      </c>
      <c r="R595" s="5">
        <f t="shared" si="28"/>
        <v>151.77000000000001</v>
      </c>
      <c r="S595" s="5">
        <f t="shared" si="29"/>
        <v>131.18999999999997</v>
      </c>
      <c r="T595" s="7"/>
    </row>
    <row r="596" spans="1:20" ht="15">
      <c r="A596" s="2">
        <v>1340</v>
      </c>
      <c r="B596" s="3">
        <v>46130</v>
      </c>
      <c r="C596" s="10">
        <f>YEAR(SalesDataTable[[#This Row],[Order Date]])</f>
        <v>2026</v>
      </c>
      <c r="D596" s="10" t="str">
        <f>"Q"&amp;ROUNDUP(MONTH(SalesDataTable[[#This Row],[Order Date]])/3,0)</f>
        <v>Q2</v>
      </c>
      <c r="E596" s="10">
        <f>MONTH(SalesDataTable[[#This Row],[Order Date]])</f>
        <v>4</v>
      </c>
      <c r="F596" s="10" t="str">
        <f>TEXT(SalesDataTable[[#This Row],[Order Date]],"mmm")</f>
        <v>Apr</v>
      </c>
      <c r="G596" s="4" t="s">
        <v>20</v>
      </c>
      <c r="H596" s="4" t="s">
        <v>33</v>
      </c>
      <c r="I596" s="4" t="s">
        <v>2</v>
      </c>
      <c r="J596" s="4" t="s">
        <v>13</v>
      </c>
      <c r="K596" s="4" t="s">
        <v>34</v>
      </c>
      <c r="L596" s="4" t="s">
        <v>45</v>
      </c>
      <c r="M596" s="8">
        <v>2</v>
      </c>
      <c r="N596" s="5">
        <v>51.24</v>
      </c>
      <c r="O596" s="6">
        <v>0</v>
      </c>
      <c r="P596" s="5">
        <v>22.52</v>
      </c>
      <c r="Q596" s="5">
        <f t="shared" si="27"/>
        <v>102.48</v>
      </c>
      <c r="R596" s="5">
        <f t="shared" si="28"/>
        <v>45.04</v>
      </c>
      <c r="S596" s="5">
        <f t="shared" si="29"/>
        <v>57.440000000000005</v>
      </c>
      <c r="T596" s="7"/>
    </row>
    <row r="597" spans="1:20" ht="15">
      <c r="A597" s="2">
        <v>1444</v>
      </c>
      <c r="B597" s="3">
        <v>46130</v>
      </c>
      <c r="C597" s="10">
        <f>YEAR(SalesDataTable[[#This Row],[Order Date]])</f>
        <v>2026</v>
      </c>
      <c r="D597" s="10" t="str">
        <f>"Q"&amp;ROUNDUP(MONTH(SalesDataTable[[#This Row],[Order Date]])/3,0)</f>
        <v>Q2</v>
      </c>
      <c r="E597" s="10">
        <f>MONTH(SalesDataTable[[#This Row],[Order Date]])</f>
        <v>4</v>
      </c>
      <c r="F597" s="10" t="str">
        <f>TEXT(SalesDataTable[[#This Row],[Order Date]],"mmm")</f>
        <v>Apr</v>
      </c>
      <c r="G597" s="4" t="s">
        <v>11</v>
      </c>
      <c r="H597" s="4" t="s">
        <v>39</v>
      </c>
      <c r="I597" s="4" t="s">
        <v>19</v>
      </c>
      <c r="J597" s="4" t="s">
        <v>3</v>
      </c>
      <c r="K597" s="4" t="s">
        <v>23</v>
      </c>
      <c r="L597" s="4" t="s">
        <v>51</v>
      </c>
      <c r="M597" s="8">
        <v>1</v>
      </c>
      <c r="N597" s="5">
        <v>120.52</v>
      </c>
      <c r="O597" s="6">
        <v>0.1</v>
      </c>
      <c r="P597" s="5">
        <v>59.01</v>
      </c>
      <c r="Q597" s="5">
        <f t="shared" si="27"/>
        <v>108.468</v>
      </c>
      <c r="R597" s="5">
        <f t="shared" si="28"/>
        <v>59.01</v>
      </c>
      <c r="S597" s="5">
        <f t="shared" si="29"/>
        <v>49.458000000000006</v>
      </c>
      <c r="T597" s="7"/>
    </row>
    <row r="598" spans="1:20" ht="15">
      <c r="A598" s="2">
        <v>2390</v>
      </c>
      <c r="B598" s="3">
        <v>46130</v>
      </c>
      <c r="C598" s="10">
        <f>YEAR(SalesDataTable[[#This Row],[Order Date]])</f>
        <v>2026</v>
      </c>
      <c r="D598" s="10" t="str">
        <f>"Q"&amp;ROUNDUP(MONTH(SalesDataTable[[#This Row],[Order Date]])/3,0)</f>
        <v>Q2</v>
      </c>
      <c r="E598" s="10">
        <f>MONTH(SalesDataTable[[#This Row],[Order Date]])</f>
        <v>4</v>
      </c>
      <c r="F598" s="10" t="str">
        <f>TEXT(SalesDataTable[[#This Row],[Order Date]],"mmm")</f>
        <v>Apr</v>
      </c>
      <c r="G598" s="4" t="s">
        <v>20</v>
      </c>
      <c r="H598" s="4" t="s">
        <v>33</v>
      </c>
      <c r="I598" s="4" t="s">
        <v>19</v>
      </c>
      <c r="J598" s="4" t="s">
        <v>3</v>
      </c>
      <c r="K598" s="4" t="s">
        <v>23</v>
      </c>
      <c r="L598" s="4" t="s">
        <v>40</v>
      </c>
      <c r="M598" s="8">
        <v>1</v>
      </c>
      <c r="N598" s="5">
        <v>80.98</v>
      </c>
      <c r="O598" s="6">
        <v>0</v>
      </c>
      <c r="P598" s="5">
        <v>40.19</v>
      </c>
      <c r="Q598" s="5">
        <f t="shared" si="27"/>
        <v>80.98</v>
      </c>
      <c r="R598" s="5">
        <f t="shared" si="28"/>
        <v>40.19</v>
      </c>
      <c r="S598" s="5">
        <f t="shared" si="29"/>
        <v>40.790000000000006</v>
      </c>
      <c r="T598" s="7"/>
    </row>
    <row r="599" spans="1:20" ht="15">
      <c r="A599" s="2">
        <v>3076</v>
      </c>
      <c r="B599" s="3">
        <v>46130</v>
      </c>
      <c r="C599" s="10">
        <f>YEAR(SalesDataTable[[#This Row],[Order Date]])</f>
        <v>2026</v>
      </c>
      <c r="D599" s="10" t="str">
        <f>"Q"&amp;ROUNDUP(MONTH(SalesDataTable[[#This Row],[Order Date]])/3,0)</f>
        <v>Q2</v>
      </c>
      <c r="E599" s="10">
        <f>MONTH(SalesDataTable[[#This Row],[Order Date]])</f>
        <v>4</v>
      </c>
      <c r="F599" s="10" t="str">
        <f>TEXT(SalesDataTable[[#This Row],[Order Date]],"mmm")</f>
        <v>Apr</v>
      </c>
      <c r="G599" s="4" t="s">
        <v>11</v>
      </c>
      <c r="H599" s="4" t="s">
        <v>12</v>
      </c>
      <c r="I599" s="4" t="s">
        <v>2</v>
      </c>
      <c r="J599" s="4" t="s">
        <v>16</v>
      </c>
      <c r="K599" s="4" t="s">
        <v>23</v>
      </c>
      <c r="L599" s="4" t="s">
        <v>40</v>
      </c>
      <c r="M599" s="8">
        <v>2</v>
      </c>
      <c r="N599" s="5">
        <v>82.58</v>
      </c>
      <c r="O599" s="6">
        <v>0.1</v>
      </c>
      <c r="P599" s="5">
        <v>39.93</v>
      </c>
      <c r="Q599" s="5">
        <f t="shared" si="27"/>
        <v>148.64400000000001</v>
      </c>
      <c r="R599" s="5">
        <f t="shared" si="28"/>
        <v>79.86</v>
      </c>
      <c r="S599" s="5">
        <f t="shared" si="29"/>
        <v>68.784000000000006</v>
      </c>
      <c r="T599" s="7"/>
    </row>
    <row r="600" spans="1:20" ht="15">
      <c r="A600" s="2">
        <v>3157</v>
      </c>
      <c r="B600" s="3">
        <v>46130</v>
      </c>
      <c r="C600" s="10">
        <f>YEAR(SalesDataTable[[#This Row],[Order Date]])</f>
        <v>2026</v>
      </c>
      <c r="D600" s="10" t="str">
        <f>"Q"&amp;ROUNDUP(MONTH(SalesDataTable[[#This Row],[Order Date]])/3,0)</f>
        <v>Q2</v>
      </c>
      <c r="E600" s="10">
        <f>MONTH(SalesDataTable[[#This Row],[Order Date]])</f>
        <v>4</v>
      </c>
      <c r="F600" s="10" t="str">
        <f>TEXT(SalesDataTable[[#This Row],[Order Date]],"mmm")</f>
        <v>Apr</v>
      </c>
      <c r="G600" s="4" t="s">
        <v>20</v>
      </c>
      <c r="H600" s="4" t="s">
        <v>33</v>
      </c>
      <c r="I600" s="4" t="s">
        <v>2</v>
      </c>
      <c r="J600" s="4" t="s">
        <v>13</v>
      </c>
      <c r="K600" s="4" t="s">
        <v>23</v>
      </c>
      <c r="L600" s="4" t="s">
        <v>29</v>
      </c>
      <c r="M600" s="8">
        <v>2</v>
      </c>
      <c r="N600" s="5">
        <v>200.36</v>
      </c>
      <c r="O600" s="6">
        <v>0</v>
      </c>
      <c r="P600" s="5">
        <v>105.12</v>
      </c>
      <c r="Q600" s="5">
        <f t="shared" si="27"/>
        <v>400.72</v>
      </c>
      <c r="R600" s="5">
        <f t="shared" si="28"/>
        <v>210.24</v>
      </c>
      <c r="S600" s="5">
        <f t="shared" si="29"/>
        <v>190.48000000000002</v>
      </c>
      <c r="T600" s="7"/>
    </row>
    <row r="601" spans="1:20" ht="15">
      <c r="A601" s="2">
        <v>4516</v>
      </c>
      <c r="B601" s="3">
        <v>46130</v>
      </c>
      <c r="C601" s="10">
        <f>YEAR(SalesDataTable[[#This Row],[Order Date]])</f>
        <v>2026</v>
      </c>
      <c r="D601" s="10" t="str">
        <f>"Q"&amp;ROUNDUP(MONTH(SalesDataTable[[#This Row],[Order Date]])/3,0)</f>
        <v>Q2</v>
      </c>
      <c r="E601" s="10">
        <f>MONTH(SalesDataTable[[#This Row],[Order Date]])</f>
        <v>4</v>
      </c>
      <c r="F601" s="10" t="str">
        <f>TEXT(SalesDataTable[[#This Row],[Order Date]],"mmm")</f>
        <v>Apr</v>
      </c>
      <c r="G601" s="4" t="s">
        <v>11</v>
      </c>
      <c r="H601" s="4" t="s">
        <v>25</v>
      </c>
      <c r="I601" s="4" t="s">
        <v>2</v>
      </c>
      <c r="J601" s="4" t="s">
        <v>3</v>
      </c>
      <c r="K601" s="4" t="s">
        <v>23</v>
      </c>
      <c r="L601" s="4" t="s">
        <v>29</v>
      </c>
      <c r="M601" s="8">
        <v>1</v>
      </c>
      <c r="N601" s="5">
        <v>196.24</v>
      </c>
      <c r="O601" s="6">
        <v>0</v>
      </c>
      <c r="P601" s="5">
        <v>106.34</v>
      </c>
      <c r="Q601" s="5">
        <f t="shared" si="27"/>
        <v>196.24</v>
      </c>
      <c r="R601" s="5">
        <f t="shared" si="28"/>
        <v>106.34</v>
      </c>
      <c r="S601" s="5">
        <f t="shared" si="29"/>
        <v>89.9</v>
      </c>
      <c r="T601" s="7"/>
    </row>
    <row r="602" spans="1:20" ht="15">
      <c r="A602" s="2">
        <v>5119</v>
      </c>
      <c r="B602" s="3">
        <v>46130</v>
      </c>
      <c r="C602" s="10">
        <f>YEAR(SalesDataTable[[#This Row],[Order Date]])</f>
        <v>2026</v>
      </c>
      <c r="D602" s="10" t="str">
        <f>"Q"&amp;ROUNDUP(MONTH(SalesDataTable[[#This Row],[Order Date]])/3,0)</f>
        <v>Q2</v>
      </c>
      <c r="E602" s="10">
        <f>MONTH(SalesDataTable[[#This Row],[Order Date]])</f>
        <v>4</v>
      </c>
      <c r="F602" s="10" t="str">
        <f>TEXT(SalesDataTable[[#This Row],[Order Date]],"mmm")</f>
        <v>Apr</v>
      </c>
      <c r="G602" s="4" t="s">
        <v>0</v>
      </c>
      <c r="H602" s="4" t="s">
        <v>50</v>
      </c>
      <c r="I602" s="4" t="s">
        <v>2</v>
      </c>
      <c r="J602" s="4" t="s">
        <v>16</v>
      </c>
      <c r="K602" s="4" t="s">
        <v>9</v>
      </c>
      <c r="L602" s="4" t="s">
        <v>10</v>
      </c>
      <c r="M602" s="8">
        <v>1</v>
      </c>
      <c r="N602" s="5">
        <v>93.32</v>
      </c>
      <c r="O602" s="6">
        <v>0</v>
      </c>
      <c r="P602" s="5">
        <v>44.82</v>
      </c>
      <c r="Q602" s="5">
        <f t="shared" si="27"/>
        <v>93.32</v>
      </c>
      <c r="R602" s="5">
        <f t="shared" si="28"/>
        <v>44.82</v>
      </c>
      <c r="S602" s="5">
        <f t="shared" si="29"/>
        <v>48.499999999999993</v>
      </c>
      <c r="T602" s="7"/>
    </row>
    <row r="603" spans="1:20" ht="15">
      <c r="A603" s="2">
        <v>125</v>
      </c>
      <c r="B603" s="3">
        <v>46131</v>
      </c>
      <c r="C603" s="10">
        <f>YEAR(SalesDataTable[[#This Row],[Order Date]])</f>
        <v>2026</v>
      </c>
      <c r="D603" s="10" t="str">
        <f>"Q"&amp;ROUNDUP(MONTH(SalesDataTable[[#This Row],[Order Date]])/3,0)</f>
        <v>Q2</v>
      </c>
      <c r="E603" s="10">
        <f>MONTH(SalesDataTable[[#This Row],[Order Date]])</f>
        <v>4</v>
      </c>
      <c r="F603" s="10" t="str">
        <f>TEXT(SalesDataTable[[#This Row],[Order Date]],"mmm")</f>
        <v>Apr</v>
      </c>
      <c r="G603" s="4" t="s">
        <v>20</v>
      </c>
      <c r="H603" s="4" t="s">
        <v>31</v>
      </c>
      <c r="I603" s="4" t="s">
        <v>2</v>
      </c>
      <c r="J603" s="4" t="s">
        <v>3</v>
      </c>
      <c r="K603" s="4" t="s">
        <v>4</v>
      </c>
      <c r="L603" s="4" t="s">
        <v>30</v>
      </c>
      <c r="M603" s="8">
        <v>2</v>
      </c>
      <c r="N603" s="5">
        <v>101.61</v>
      </c>
      <c r="O603" s="6">
        <v>0</v>
      </c>
      <c r="P603" s="5">
        <v>49.9</v>
      </c>
      <c r="Q603" s="5">
        <f t="shared" si="27"/>
        <v>203.22</v>
      </c>
      <c r="R603" s="5">
        <f t="shared" si="28"/>
        <v>99.8</v>
      </c>
      <c r="S603" s="5">
        <f t="shared" si="29"/>
        <v>103.42</v>
      </c>
      <c r="T603" s="7"/>
    </row>
    <row r="604" spans="1:20" ht="15">
      <c r="A604" s="2">
        <v>728</v>
      </c>
      <c r="B604" s="3">
        <v>46131</v>
      </c>
      <c r="C604" s="10">
        <f>YEAR(SalesDataTable[[#This Row],[Order Date]])</f>
        <v>2026</v>
      </c>
      <c r="D604" s="10" t="str">
        <f>"Q"&amp;ROUNDUP(MONTH(SalesDataTable[[#This Row],[Order Date]])/3,0)</f>
        <v>Q2</v>
      </c>
      <c r="E604" s="10">
        <f>MONTH(SalesDataTable[[#This Row],[Order Date]])</f>
        <v>4</v>
      </c>
      <c r="F604" s="10" t="str">
        <f>TEXT(SalesDataTable[[#This Row],[Order Date]],"mmm")</f>
        <v>Apr</v>
      </c>
      <c r="G604" s="4" t="s">
        <v>6</v>
      </c>
      <c r="H604" s="4" t="s">
        <v>49</v>
      </c>
      <c r="I604" s="4" t="s">
        <v>2</v>
      </c>
      <c r="J604" s="4" t="s">
        <v>3</v>
      </c>
      <c r="K604" s="4" t="s">
        <v>4</v>
      </c>
      <c r="L604" s="4" t="s">
        <v>30</v>
      </c>
      <c r="M604" s="8">
        <v>1</v>
      </c>
      <c r="N604" s="5">
        <v>104.91</v>
      </c>
      <c r="O604" s="6">
        <v>0</v>
      </c>
      <c r="P604" s="5">
        <v>51.68</v>
      </c>
      <c r="Q604" s="5">
        <f t="shared" si="27"/>
        <v>104.91</v>
      </c>
      <c r="R604" s="5">
        <f t="shared" si="28"/>
        <v>51.68</v>
      </c>
      <c r="S604" s="5">
        <f t="shared" si="29"/>
        <v>53.23</v>
      </c>
      <c r="T604" s="7"/>
    </row>
    <row r="605" spans="1:20" ht="15">
      <c r="A605" s="2">
        <v>1271</v>
      </c>
      <c r="B605" s="3">
        <v>46131</v>
      </c>
      <c r="C605" s="10">
        <f>YEAR(SalesDataTable[[#This Row],[Order Date]])</f>
        <v>2026</v>
      </c>
      <c r="D605" s="10" t="str">
        <f>"Q"&amp;ROUNDUP(MONTH(SalesDataTable[[#This Row],[Order Date]])/3,0)</f>
        <v>Q2</v>
      </c>
      <c r="E605" s="10">
        <f>MONTH(SalesDataTable[[#This Row],[Order Date]])</f>
        <v>4</v>
      </c>
      <c r="F605" s="10" t="str">
        <f>TEXT(SalesDataTable[[#This Row],[Order Date]],"mmm")</f>
        <v>Apr</v>
      </c>
      <c r="G605" s="4" t="s">
        <v>11</v>
      </c>
      <c r="H605" s="4" t="s">
        <v>12</v>
      </c>
      <c r="I605" s="4" t="s">
        <v>8</v>
      </c>
      <c r="J605" s="4" t="s">
        <v>16</v>
      </c>
      <c r="K605" s="4" t="s">
        <v>34</v>
      </c>
      <c r="L605" s="4" t="s">
        <v>35</v>
      </c>
      <c r="M605" s="8">
        <v>8</v>
      </c>
      <c r="N605" s="5">
        <v>39.99</v>
      </c>
      <c r="O605" s="6">
        <v>0.15</v>
      </c>
      <c r="P605" s="5">
        <v>14.92</v>
      </c>
      <c r="Q605" s="5">
        <f t="shared" si="27"/>
        <v>271.93200000000002</v>
      </c>
      <c r="R605" s="5">
        <f t="shared" si="28"/>
        <v>119.36</v>
      </c>
      <c r="S605" s="5">
        <f t="shared" si="29"/>
        <v>152.572</v>
      </c>
      <c r="T605" s="7"/>
    </row>
    <row r="606" spans="1:20" ht="15">
      <c r="A606" s="2">
        <v>1284</v>
      </c>
      <c r="B606" s="3">
        <v>46131</v>
      </c>
      <c r="C606" s="10">
        <f>YEAR(SalesDataTable[[#This Row],[Order Date]])</f>
        <v>2026</v>
      </c>
      <c r="D606" s="10" t="str">
        <f>"Q"&amp;ROUNDUP(MONTH(SalesDataTable[[#This Row],[Order Date]])/3,0)</f>
        <v>Q2</v>
      </c>
      <c r="E606" s="10">
        <f>MONTH(SalesDataTable[[#This Row],[Order Date]])</f>
        <v>4</v>
      </c>
      <c r="F606" s="10" t="str">
        <f>TEXT(SalesDataTable[[#This Row],[Order Date]],"mmm")</f>
        <v>Apr</v>
      </c>
      <c r="G606" s="4" t="s">
        <v>6</v>
      </c>
      <c r="H606" s="4" t="s">
        <v>43</v>
      </c>
      <c r="I606" s="4" t="s">
        <v>19</v>
      </c>
      <c r="J606" s="4" t="s">
        <v>13</v>
      </c>
      <c r="K606" s="4" t="s">
        <v>14</v>
      </c>
      <c r="L606" s="4" t="s">
        <v>44</v>
      </c>
      <c r="M606" s="8">
        <v>1</v>
      </c>
      <c r="N606" s="5">
        <v>136.01</v>
      </c>
      <c r="O606" s="6">
        <v>0</v>
      </c>
      <c r="P606" s="5">
        <v>66.59</v>
      </c>
      <c r="Q606" s="5">
        <f t="shared" si="27"/>
        <v>136.01</v>
      </c>
      <c r="R606" s="5">
        <f t="shared" si="28"/>
        <v>66.59</v>
      </c>
      <c r="S606" s="5">
        <f t="shared" si="29"/>
        <v>69.419999999999987</v>
      </c>
      <c r="T606" s="7"/>
    </row>
    <row r="607" spans="1:20" ht="15">
      <c r="A607" s="2">
        <v>1657</v>
      </c>
      <c r="B607" s="3">
        <v>46131</v>
      </c>
      <c r="C607" s="10">
        <f>YEAR(SalesDataTable[[#This Row],[Order Date]])</f>
        <v>2026</v>
      </c>
      <c r="D607" s="10" t="str">
        <f>"Q"&amp;ROUNDUP(MONTH(SalesDataTable[[#This Row],[Order Date]])/3,0)</f>
        <v>Q2</v>
      </c>
      <c r="E607" s="10">
        <f>MONTH(SalesDataTable[[#This Row],[Order Date]])</f>
        <v>4</v>
      </c>
      <c r="F607" s="10" t="str">
        <f>TEXT(SalesDataTable[[#This Row],[Order Date]],"mmm")</f>
        <v>Apr</v>
      </c>
      <c r="G607" s="4" t="s">
        <v>0</v>
      </c>
      <c r="H607" s="4" t="s">
        <v>1</v>
      </c>
      <c r="I607" s="4" t="s">
        <v>8</v>
      </c>
      <c r="J607" s="4" t="s">
        <v>16</v>
      </c>
      <c r="K607" s="4" t="s">
        <v>23</v>
      </c>
      <c r="L607" s="4" t="s">
        <v>51</v>
      </c>
      <c r="M607" s="8">
        <v>15</v>
      </c>
      <c r="N607" s="5">
        <v>122.1</v>
      </c>
      <c r="O607" s="6">
        <v>0.15</v>
      </c>
      <c r="P607" s="5">
        <v>62.33</v>
      </c>
      <c r="Q607" s="5">
        <f t="shared" si="27"/>
        <v>1556.7749999999999</v>
      </c>
      <c r="R607" s="5">
        <f t="shared" si="28"/>
        <v>934.94999999999993</v>
      </c>
      <c r="S607" s="5">
        <f t="shared" si="29"/>
        <v>621.82499999999993</v>
      </c>
      <c r="T607" s="7"/>
    </row>
    <row r="608" spans="1:20" ht="15">
      <c r="A608" s="2">
        <v>2240</v>
      </c>
      <c r="B608" s="3">
        <v>46131</v>
      </c>
      <c r="C608" s="10">
        <f>YEAR(SalesDataTable[[#This Row],[Order Date]])</f>
        <v>2026</v>
      </c>
      <c r="D608" s="10" t="str">
        <f>"Q"&amp;ROUNDUP(MONTH(SalesDataTable[[#This Row],[Order Date]])/3,0)</f>
        <v>Q2</v>
      </c>
      <c r="E608" s="10">
        <f>MONTH(SalesDataTable[[#This Row],[Order Date]])</f>
        <v>4</v>
      </c>
      <c r="F608" s="10" t="str">
        <f>TEXT(SalesDataTable[[#This Row],[Order Date]],"mmm")</f>
        <v>Apr</v>
      </c>
      <c r="G608" s="4" t="s">
        <v>0</v>
      </c>
      <c r="H608" s="4" t="s">
        <v>50</v>
      </c>
      <c r="I608" s="4" t="s">
        <v>28</v>
      </c>
      <c r="J608" s="4" t="s">
        <v>3</v>
      </c>
      <c r="K608" s="4" t="s">
        <v>23</v>
      </c>
      <c r="L608" s="4" t="s">
        <v>24</v>
      </c>
      <c r="M608" s="8">
        <v>4</v>
      </c>
      <c r="N608" s="5">
        <v>341.75</v>
      </c>
      <c r="O608" s="6">
        <v>0.1</v>
      </c>
      <c r="P608" s="5">
        <v>191.91</v>
      </c>
      <c r="Q608" s="5">
        <f t="shared" si="27"/>
        <v>1230.3</v>
      </c>
      <c r="R608" s="5">
        <f t="shared" si="28"/>
        <v>767.64</v>
      </c>
      <c r="S608" s="5">
        <f t="shared" si="29"/>
        <v>462.65999999999997</v>
      </c>
      <c r="T608" s="7"/>
    </row>
    <row r="609" spans="1:20" ht="15">
      <c r="A609" s="2">
        <v>3050</v>
      </c>
      <c r="B609" s="3">
        <v>46131</v>
      </c>
      <c r="C609" s="10">
        <f>YEAR(SalesDataTable[[#This Row],[Order Date]])</f>
        <v>2026</v>
      </c>
      <c r="D609" s="10" t="str">
        <f>"Q"&amp;ROUNDUP(MONTH(SalesDataTable[[#This Row],[Order Date]])/3,0)</f>
        <v>Q2</v>
      </c>
      <c r="E609" s="10">
        <f>MONTH(SalesDataTable[[#This Row],[Order Date]])</f>
        <v>4</v>
      </c>
      <c r="F609" s="10" t="str">
        <f>TEXT(SalesDataTable[[#This Row],[Order Date]],"mmm")</f>
        <v>Apr</v>
      </c>
      <c r="G609" s="4" t="s">
        <v>20</v>
      </c>
      <c r="H609" s="4" t="s">
        <v>47</v>
      </c>
      <c r="I609" s="4" t="s">
        <v>19</v>
      </c>
      <c r="J609" s="4" t="s">
        <v>3</v>
      </c>
      <c r="K609" s="4" t="s">
        <v>9</v>
      </c>
      <c r="L609" s="4" t="s">
        <v>37</v>
      </c>
      <c r="M609" s="8">
        <v>3</v>
      </c>
      <c r="N609" s="5">
        <v>156.16</v>
      </c>
      <c r="O609" s="6">
        <v>0.05</v>
      </c>
      <c r="P609" s="5">
        <v>77.81</v>
      </c>
      <c r="Q609" s="5">
        <f t="shared" si="27"/>
        <v>445.05599999999998</v>
      </c>
      <c r="R609" s="5">
        <f t="shared" si="28"/>
        <v>233.43</v>
      </c>
      <c r="S609" s="5">
        <f t="shared" si="29"/>
        <v>211.62599999999998</v>
      </c>
      <c r="T609" s="7"/>
    </row>
    <row r="610" spans="1:20" ht="15">
      <c r="A610" s="2">
        <v>3213</v>
      </c>
      <c r="B610" s="3">
        <v>46131</v>
      </c>
      <c r="C610" s="10">
        <f>YEAR(SalesDataTable[[#This Row],[Order Date]])</f>
        <v>2026</v>
      </c>
      <c r="D610" s="10" t="str">
        <f>"Q"&amp;ROUNDUP(MONTH(SalesDataTable[[#This Row],[Order Date]])/3,0)</f>
        <v>Q2</v>
      </c>
      <c r="E610" s="10">
        <f>MONTH(SalesDataTable[[#This Row],[Order Date]])</f>
        <v>4</v>
      </c>
      <c r="F610" s="10" t="str">
        <f>TEXT(SalesDataTable[[#This Row],[Order Date]],"mmm")</f>
        <v>Apr</v>
      </c>
      <c r="G610" s="4" t="s">
        <v>0</v>
      </c>
      <c r="H610" s="4" t="s">
        <v>50</v>
      </c>
      <c r="I610" s="4" t="s">
        <v>2</v>
      </c>
      <c r="J610" s="4" t="s">
        <v>3</v>
      </c>
      <c r="K610" s="4" t="s">
        <v>14</v>
      </c>
      <c r="L610" s="4" t="s">
        <v>44</v>
      </c>
      <c r="M610" s="8">
        <v>2</v>
      </c>
      <c r="N610" s="5">
        <v>132.53</v>
      </c>
      <c r="O610" s="6">
        <v>0.05</v>
      </c>
      <c r="P610" s="5">
        <v>66.39</v>
      </c>
      <c r="Q610" s="5">
        <f t="shared" si="27"/>
        <v>251.80699999999999</v>
      </c>
      <c r="R610" s="5">
        <f t="shared" si="28"/>
        <v>132.78</v>
      </c>
      <c r="S610" s="5">
        <f t="shared" si="29"/>
        <v>119.02699999999999</v>
      </c>
      <c r="T610" s="7"/>
    </row>
    <row r="611" spans="1:20" ht="15">
      <c r="A611" s="2">
        <v>3367</v>
      </c>
      <c r="B611" s="3">
        <v>46131</v>
      </c>
      <c r="C611" s="10">
        <f>YEAR(SalesDataTable[[#This Row],[Order Date]])</f>
        <v>2026</v>
      </c>
      <c r="D611" s="10" t="str">
        <f>"Q"&amp;ROUNDUP(MONTH(SalesDataTable[[#This Row],[Order Date]])/3,0)</f>
        <v>Q2</v>
      </c>
      <c r="E611" s="10">
        <f>MONTH(SalesDataTable[[#This Row],[Order Date]])</f>
        <v>4</v>
      </c>
      <c r="F611" s="10" t="str">
        <f>TEXT(SalesDataTable[[#This Row],[Order Date]],"mmm")</f>
        <v>Apr</v>
      </c>
      <c r="G611" s="4" t="s">
        <v>11</v>
      </c>
      <c r="H611" s="4" t="s">
        <v>18</v>
      </c>
      <c r="I611" s="4" t="s">
        <v>2</v>
      </c>
      <c r="J611" s="4" t="s">
        <v>3</v>
      </c>
      <c r="K611" s="4" t="s">
        <v>14</v>
      </c>
      <c r="L611" s="4" t="s">
        <v>32</v>
      </c>
      <c r="M611" s="8">
        <v>3</v>
      </c>
      <c r="N611" s="5">
        <v>45.79</v>
      </c>
      <c r="O611" s="6">
        <v>0</v>
      </c>
      <c r="P611" s="5">
        <v>17.98</v>
      </c>
      <c r="Q611" s="5">
        <f t="shared" si="27"/>
        <v>137.37</v>
      </c>
      <c r="R611" s="5">
        <f t="shared" si="28"/>
        <v>53.94</v>
      </c>
      <c r="S611" s="5">
        <f t="shared" si="29"/>
        <v>83.43</v>
      </c>
      <c r="T611" s="7"/>
    </row>
    <row r="612" spans="1:20" ht="15">
      <c r="A612" s="2">
        <v>3885</v>
      </c>
      <c r="B612" s="3">
        <v>46131</v>
      </c>
      <c r="C612" s="10">
        <f>YEAR(SalesDataTable[[#This Row],[Order Date]])</f>
        <v>2026</v>
      </c>
      <c r="D612" s="10" t="str">
        <f>"Q"&amp;ROUNDUP(MONTH(SalesDataTable[[#This Row],[Order Date]])/3,0)</f>
        <v>Q2</v>
      </c>
      <c r="E612" s="10">
        <f>MONTH(SalesDataTable[[#This Row],[Order Date]])</f>
        <v>4</v>
      </c>
      <c r="F612" s="10" t="str">
        <f>TEXT(SalesDataTable[[#This Row],[Order Date]],"mmm")</f>
        <v>Apr</v>
      </c>
      <c r="G612" s="4" t="s">
        <v>0</v>
      </c>
      <c r="H612" s="4" t="s">
        <v>50</v>
      </c>
      <c r="I612" s="4" t="s">
        <v>2</v>
      </c>
      <c r="J612" s="4" t="s">
        <v>13</v>
      </c>
      <c r="K612" s="4" t="s">
        <v>14</v>
      </c>
      <c r="L612" s="4" t="s">
        <v>44</v>
      </c>
      <c r="M612" s="8">
        <v>2</v>
      </c>
      <c r="N612" s="5">
        <v>133.97</v>
      </c>
      <c r="O612" s="6">
        <v>0.15</v>
      </c>
      <c r="P612" s="5">
        <v>67.36</v>
      </c>
      <c r="Q612" s="5">
        <f t="shared" si="27"/>
        <v>227.749</v>
      </c>
      <c r="R612" s="5">
        <f t="shared" si="28"/>
        <v>134.72</v>
      </c>
      <c r="S612" s="5">
        <f t="shared" si="29"/>
        <v>93.028999999999996</v>
      </c>
      <c r="T612" s="7"/>
    </row>
    <row r="613" spans="1:20" ht="15">
      <c r="A613" s="2">
        <v>4372</v>
      </c>
      <c r="B613" s="3">
        <v>46131</v>
      </c>
      <c r="C613" s="10">
        <f>YEAR(SalesDataTable[[#This Row],[Order Date]])</f>
        <v>2026</v>
      </c>
      <c r="D613" s="10" t="str">
        <f>"Q"&amp;ROUNDUP(MONTH(SalesDataTable[[#This Row],[Order Date]])/3,0)</f>
        <v>Q2</v>
      </c>
      <c r="E613" s="10">
        <f>MONTH(SalesDataTable[[#This Row],[Order Date]])</f>
        <v>4</v>
      </c>
      <c r="F613" s="10" t="str">
        <f>TEXT(SalesDataTable[[#This Row],[Order Date]],"mmm")</f>
        <v>Apr</v>
      </c>
      <c r="G613" s="4" t="s">
        <v>0</v>
      </c>
      <c r="H613" s="4" t="s">
        <v>50</v>
      </c>
      <c r="I613" s="4" t="s">
        <v>2</v>
      </c>
      <c r="J613" s="4" t="s">
        <v>13</v>
      </c>
      <c r="K613" s="4" t="s">
        <v>34</v>
      </c>
      <c r="L613" s="4" t="s">
        <v>42</v>
      </c>
      <c r="M613" s="8">
        <v>1</v>
      </c>
      <c r="N613" s="5">
        <v>37.11</v>
      </c>
      <c r="O613" s="6">
        <v>0.1</v>
      </c>
      <c r="P613" s="5">
        <v>14.27</v>
      </c>
      <c r="Q613" s="5">
        <f t="shared" si="27"/>
        <v>33.399000000000001</v>
      </c>
      <c r="R613" s="5">
        <f t="shared" si="28"/>
        <v>14.27</v>
      </c>
      <c r="S613" s="5">
        <f t="shared" si="29"/>
        <v>19.129000000000001</v>
      </c>
      <c r="T613" s="7"/>
    </row>
    <row r="614" spans="1:20" ht="15">
      <c r="A614" s="2">
        <v>4417</v>
      </c>
      <c r="B614" s="3">
        <v>46131</v>
      </c>
      <c r="C614" s="10">
        <f>YEAR(SalesDataTable[[#This Row],[Order Date]])</f>
        <v>2026</v>
      </c>
      <c r="D614" s="10" t="str">
        <f>"Q"&amp;ROUNDUP(MONTH(SalesDataTable[[#This Row],[Order Date]])/3,0)</f>
        <v>Q2</v>
      </c>
      <c r="E614" s="10">
        <f>MONTH(SalesDataTable[[#This Row],[Order Date]])</f>
        <v>4</v>
      </c>
      <c r="F614" s="10" t="str">
        <f>TEXT(SalesDataTable[[#This Row],[Order Date]],"mmm")</f>
        <v>Apr</v>
      </c>
      <c r="G614" s="4" t="s">
        <v>20</v>
      </c>
      <c r="H614" s="4" t="s">
        <v>33</v>
      </c>
      <c r="I614" s="4" t="s">
        <v>19</v>
      </c>
      <c r="J614" s="4" t="s">
        <v>13</v>
      </c>
      <c r="K614" s="4" t="s">
        <v>23</v>
      </c>
      <c r="L614" s="4" t="s">
        <v>24</v>
      </c>
      <c r="M614" s="8">
        <v>3</v>
      </c>
      <c r="N614" s="5">
        <v>334.01</v>
      </c>
      <c r="O614" s="6">
        <v>0.15</v>
      </c>
      <c r="P614" s="5">
        <v>192.17</v>
      </c>
      <c r="Q614" s="5">
        <f t="shared" si="27"/>
        <v>851.72550000000001</v>
      </c>
      <c r="R614" s="5">
        <f t="shared" si="28"/>
        <v>576.51</v>
      </c>
      <c r="S614" s="5">
        <f t="shared" si="29"/>
        <v>275.21550000000002</v>
      </c>
      <c r="T614" s="7"/>
    </row>
    <row r="615" spans="1:20" ht="15">
      <c r="A615" s="2">
        <v>1147</v>
      </c>
      <c r="B615" s="3">
        <v>46132</v>
      </c>
      <c r="C615" s="10">
        <f>YEAR(SalesDataTable[[#This Row],[Order Date]])</f>
        <v>2026</v>
      </c>
      <c r="D615" s="10" t="str">
        <f>"Q"&amp;ROUNDUP(MONTH(SalesDataTable[[#This Row],[Order Date]])/3,0)</f>
        <v>Q2</v>
      </c>
      <c r="E615" s="10">
        <f>MONTH(SalesDataTable[[#This Row],[Order Date]])</f>
        <v>4</v>
      </c>
      <c r="F615" s="10" t="str">
        <f>TEXT(SalesDataTable[[#This Row],[Order Date]],"mmm")</f>
        <v>Apr</v>
      </c>
      <c r="G615" s="4" t="s">
        <v>20</v>
      </c>
      <c r="H615" s="4" t="s">
        <v>31</v>
      </c>
      <c r="I615" s="4" t="s">
        <v>2</v>
      </c>
      <c r="J615" s="4" t="s">
        <v>13</v>
      </c>
      <c r="K615" s="4" t="s">
        <v>14</v>
      </c>
      <c r="L615" s="4" t="s">
        <v>44</v>
      </c>
      <c r="M615" s="8">
        <v>1</v>
      </c>
      <c r="N615" s="5">
        <v>131.46</v>
      </c>
      <c r="O615" s="6">
        <v>0</v>
      </c>
      <c r="P615" s="5">
        <v>67.77</v>
      </c>
      <c r="Q615" s="5">
        <f t="shared" si="27"/>
        <v>131.46</v>
      </c>
      <c r="R615" s="5">
        <f t="shared" si="28"/>
        <v>67.77</v>
      </c>
      <c r="S615" s="5">
        <f t="shared" si="29"/>
        <v>63.690000000000012</v>
      </c>
      <c r="T615" s="7"/>
    </row>
    <row r="616" spans="1:20" ht="15">
      <c r="A616" s="2">
        <v>1514</v>
      </c>
      <c r="B616" s="3">
        <v>46132</v>
      </c>
      <c r="C616" s="10">
        <f>YEAR(SalesDataTable[[#This Row],[Order Date]])</f>
        <v>2026</v>
      </c>
      <c r="D616" s="10" t="str">
        <f>"Q"&amp;ROUNDUP(MONTH(SalesDataTable[[#This Row],[Order Date]])/3,0)</f>
        <v>Q2</v>
      </c>
      <c r="E616" s="10">
        <f>MONTH(SalesDataTable[[#This Row],[Order Date]])</f>
        <v>4</v>
      </c>
      <c r="F616" s="10" t="str">
        <f>TEXT(SalesDataTable[[#This Row],[Order Date]],"mmm")</f>
        <v>Apr</v>
      </c>
      <c r="G616" s="4" t="s">
        <v>11</v>
      </c>
      <c r="H616" s="4" t="s">
        <v>18</v>
      </c>
      <c r="I616" s="4" t="s">
        <v>19</v>
      </c>
      <c r="J616" s="4" t="s">
        <v>3</v>
      </c>
      <c r="K616" s="4" t="s">
        <v>9</v>
      </c>
      <c r="L616" s="4" t="s">
        <v>46</v>
      </c>
      <c r="M616" s="8">
        <v>3</v>
      </c>
      <c r="N616" s="5">
        <v>72.48</v>
      </c>
      <c r="O616" s="6">
        <v>0</v>
      </c>
      <c r="P616" s="5">
        <v>32.36</v>
      </c>
      <c r="Q616" s="5">
        <f t="shared" si="27"/>
        <v>217.44</v>
      </c>
      <c r="R616" s="5">
        <f t="shared" si="28"/>
        <v>97.08</v>
      </c>
      <c r="S616" s="5">
        <f t="shared" si="29"/>
        <v>120.36</v>
      </c>
      <c r="T616" s="7"/>
    </row>
    <row r="617" spans="1:20" ht="15">
      <c r="A617" s="2">
        <v>1538</v>
      </c>
      <c r="B617" s="3">
        <v>46132</v>
      </c>
      <c r="C617" s="10">
        <f>YEAR(SalesDataTable[[#This Row],[Order Date]])</f>
        <v>2026</v>
      </c>
      <c r="D617" s="10" t="str">
        <f>"Q"&amp;ROUNDUP(MONTH(SalesDataTable[[#This Row],[Order Date]])/3,0)</f>
        <v>Q2</v>
      </c>
      <c r="E617" s="10">
        <f>MONTH(SalesDataTable[[#This Row],[Order Date]])</f>
        <v>4</v>
      </c>
      <c r="F617" s="10" t="str">
        <f>TEXT(SalesDataTable[[#This Row],[Order Date]],"mmm")</f>
        <v>Apr</v>
      </c>
      <c r="G617" s="4" t="s">
        <v>11</v>
      </c>
      <c r="H617" s="4" t="s">
        <v>12</v>
      </c>
      <c r="I617" s="4" t="s">
        <v>28</v>
      </c>
      <c r="J617" s="4" t="s">
        <v>13</v>
      </c>
      <c r="K617" s="4" t="s">
        <v>4</v>
      </c>
      <c r="L617" s="4" t="s">
        <v>5</v>
      </c>
      <c r="M617" s="8">
        <v>1</v>
      </c>
      <c r="N617" s="5">
        <v>81.98</v>
      </c>
      <c r="O617" s="6">
        <v>0</v>
      </c>
      <c r="P617" s="5">
        <v>43.15</v>
      </c>
      <c r="Q617" s="5">
        <f t="shared" si="27"/>
        <v>81.98</v>
      </c>
      <c r="R617" s="5">
        <f t="shared" si="28"/>
        <v>43.15</v>
      </c>
      <c r="S617" s="5">
        <f t="shared" si="29"/>
        <v>38.830000000000005</v>
      </c>
      <c r="T617" s="7"/>
    </row>
    <row r="618" spans="1:20" ht="15">
      <c r="A618" s="2">
        <v>1679</v>
      </c>
      <c r="B618" s="3">
        <v>46132</v>
      </c>
      <c r="C618" s="10">
        <f>YEAR(SalesDataTable[[#This Row],[Order Date]])</f>
        <v>2026</v>
      </c>
      <c r="D618" s="10" t="str">
        <f>"Q"&amp;ROUNDUP(MONTH(SalesDataTable[[#This Row],[Order Date]])/3,0)</f>
        <v>Q2</v>
      </c>
      <c r="E618" s="10">
        <f>MONTH(SalesDataTable[[#This Row],[Order Date]])</f>
        <v>4</v>
      </c>
      <c r="F618" s="10" t="str">
        <f>TEXT(SalesDataTable[[#This Row],[Order Date]],"mmm")</f>
        <v>Apr</v>
      </c>
      <c r="G618" s="4" t="s">
        <v>20</v>
      </c>
      <c r="H618" s="4" t="s">
        <v>47</v>
      </c>
      <c r="I618" s="4" t="s">
        <v>28</v>
      </c>
      <c r="J618" s="4" t="s">
        <v>3</v>
      </c>
      <c r="K618" s="4" t="s">
        <v>14</v>
      </c>
      <c r="L618" s="4" t="s">
        <v>32</v>
      </c>
      <c r="M618" s="8">
        <v>1</v>
      </c>
      <c r="N618" s="5">
        <v>46.71</v>
      </c>
      <c r="O618" s="6">
        <v>0</v>
      </c>
      <c r="P618" s="5">
        <v>18.18</v>
      </c>
      <c r="Q618" s="5">
        <f t="shared" si="27"/>
        <v>46.71</v>
      </c>
      <c r="R618" s="5">
        <f t="shared" si="28"/>
        <v>18.18</v>
      </c>
      <c r="S618" s="5">
        <f t="shared" si="29"/>
        <v>28.53</v>
      </c>
      <c r="T618" s="7"/>
    </row>
    <row r="619" spans="1:20" ht="15">
      <c r="A619" s="2">
        <v>1708</v>
      </c>
      <c r="B619" s="3">
        <v>46132</v>
      </c>
      <c r="C619" s="10">
        <f>YEAR(SalesDataTable[[#This Row],[Order Date]])</f>
        <v>2026</v>
      </c>
      <c r="D619" s="10" t="str">
        <f>"Q"&amp;ROUNDUP(MONTH(SalesDataTable[[#This Row],[Order Date]])/3,0)</f>
        <v>Q2</v>
      </c>
      <c r="E619" s="10">
        <f>MONTH(SalesDataTable[[#This Row],[Order Date]])</f>
        <v>4</v>
      </c>
      <c r="F619" s="10" t="str">
        <f>TEXT(SalesDataTable[[#This Row],[Order Date]],"mmm")</f>
        <v>Apr</v>
      </c>
      <c r="G619" s="4" t="s">
        <v>11</v>
      </c>
      <c r="H619" s="4" t="s">
        <v>25</v>
      </c>
      <c r="I619" s="4" t="s">
        <v>28</v>
      </c>
      <c r="J619" s="4" t="s">
        <v>13</v>
      </c>
      <c r="K619" s="4" t="s">
        <v>34</v>
      </c>
      <c r="L619" s="4" t="s">
        <v>35</v>
      </c>
      <c r="M619" s="8">
        <v>1</v>
      </c>
      <c r="N619" s="5">
        <v>41.01</v>
      </c>
      <c r="O619" s="6">
        <v>0</v>
      </c>
      <c r="P619" s="5">
        <v>14.5</v>
      </c>
      <c r="Q619" s="5">
        <f t="shared" si="27"/>
        <v>41.01</v>
      </c>
      <c r="R619" s="5">
        <f t="shared" si="28"/>
        <v>14.5</v>
      </c>
      <c r="S619" s="5">
        <f t="shared" si="29"/>
        <v>26.509999999999998</v>
      </c>
      <c r="T619" s="7"/>
    </row>
    <row r="620" spans="1:20" ht="15">
      <c r="A620" s="2">
        <v>2686</v>
      </c>
      <c r="B620" s="3">
        <v>46132</v>
      </c>
      <c r="C620" s="10">
        <f>YEAR(SalesDataTable[[#This Row],[Order Date]])</f>
        <v>2026</v>
      </c>
      <c r="D620" s="10" t="str">
        <f>"Q"&amp;ROUNDUP(MONTH(SalesDataTable[[#This Row],[Order Date]])/3,0)</f>
        <v>Q2</v>
      </c>
      <c r="E620" s="10">
        <f>MONTH(SalesDataTable[[#This Row],[Order Date]])</f>
        <v>4</v>
      </c>
      <c r="F620" s="10" t="str">
        <f>TEXT(SalesDataTable[[#This Row],[Order Date]],"mmm")</f>
        <v>Apr</v>
      </c>
      <c r="G620" s="4" t="s">
        <v>6</v>
      </c>
      <c r="H620" s="4" t="s">
        <v>43</v>
      </c>
      <c r="I620" s="4" t="s">
        <v>2</v>
      </c>
      <c r="J620" s="4" t="s">
        <v>3</v>
      </c>
      <c r="K620" s="4" t="s">
        <v>9</v>
      </c>
      <c r="L620" s="4" t="s">
        <v>46</v>
      </c>
      <c r="M620" s="8">
        <v>1</v>
      </c>
      <c r="N620" s="5">
        <v>70.45</v>
      </c>
      <c r="O620" s="6">
        <v>0.05</v>
      </c>
      <c r="P620" s="5">
        <v>31.98</v>
      </c>
      <c r="Q620" s="5">
        <f t="shared" si="27"/>
        <v>66.927499999999995</v>
      </c>
      <c r="R620" s="5">
        <f t="shared" si="28"/>
        <v>31.98</v>
      </c>
      <c r="S620" s="5">
        <f t="shared" si="29"/>
        <v>34.947499999999991</v>
      </c>
      <c r="T620" s="7"/>
    </row>
    <row r="621" spans="1:20" ht="15">
      <c r="A621" s="2">
        <v>3307</v>
      </c>
      <c r="B621" s="3">
        <v>46132</v>
      </c>
      <c r="C621" s="10">
        <f>YEAR(SalesDataTable[[#This Row],[Order Date]])</f>
        <v>2026</v>
      </c>
      <c r="D621" s="10" t="str">
        <f>"Q"&amp;ROUNDUP(MONTH(SalesDataTable[[#This Row],[Order Date]])/3,0)</f>
        <v>Q2</v>
      </c>
      <c r="E621" s="10">
        <f>MONTH(SalesDataTable[[#This Row],[Order Date]])</f>
        <v>4</v>
      </c>
      <c r="F621" s="10" t="str">
        <f>TEXT(SalesDataTable[[#This Row],[Order Date]],"mmm")</f>
        <v>Apr</v>
      </c>
      <c r="G621" s="4" t="s">
        <v>20</v>
      </c>
      <c r="H621" s="4" t="s">
        <v>47</v>
      </c>
      <c r="I621" s="4" t="s">
        <v>19</v>
      </c>
      <c r="J621" s="4" t="s">
        <v>16</v>
      </c>
      <c r="K621" s="4" t="s">
        <v>4</v>
      </c>
      <c r="L621" s="4" t="s">
        <v>22</v>
      </c>
      <c r="M621" s="8">
        <v>2</v>
      </c>
      <c r="N621" s="5">
        <v>51.39</v>
      </c>
      <c r="O621" s="6">
        <v>0.05</v>
      </c>
      <c r="P621" s="5">
        <v>22.28</v>
      </c>
      <c r="Q621" s="5">
        <f t="shared" si="27"/>
        <v>97.640999999999991</v>
      </c>
      <c r="R621" s="5">
        <f t="shared" si="28"/>
        <v>44.56</v>
      </c>
      <c r="S621" s="5">
        <f t="shared" si="29"/>
        <v>53.080999999999989</v>
      </c>
      <c r="T621" s="7"/>
    </row>
    <row r="622" spans="1:20" ht="15">
      <c r="A622" s="2">
        <v>3772</v>
      </c>
      <c r="B622" s="3">
        <v>46132</v>
      </c>
      <c r="C622" s="10">
        <f>YEAR(SalesDataTable[[#This Row],[Order Date]])</f>
        <v>2026</v>
      </c>
      <c r="D622" s="10" t="str">
        <f>"Q"&amp;ROUNDUP(MONTH(SalesDataTable[[#This Row],[Order Date]])/3,0)</f>
        <v>Q2</v>
      </c>
      <c r="E622" s="10">
        <f>MONTH(SalesDataTable[[#This Row],[Order Date]])</f>
        <v>4</v>
      </c>
      <c r="F622" s="10" t="str">
        <f>TEXT(SalesDataTable[[#This Row],[Order Date]],"mmm")</f>
        <v>Apr</v>
      </c>
      <c r="G622" s="4" t="s">
        <v>0</v>
      </c>
      <c r="H622" s="4" t="s">
        <v>50</v>
      </c>
      <c r="I622" s="4" t="s">
        <v>19</v>
      </c>
      <c r="J622" s="4" t="s">
        <v>3</v>
      </c>
      <c r="K622" s="4" t="s">
        <v>23</v>
      </c>
      <c r="L622" s="4" t="s">
        <v>51</v>
      </c>
      <c r="M622" s="8">
        <v>2</v>
      </c>
      <c r="N622" s="5">
        <v>122.03</v>
      </c>
      <c r="O622" s="6">
        <v>0</v>
      </c>
      <c r="P622" s="5">
        <v>59.43</v>
      </c>
      <c r="Q622" s="5">
        <f t="shared" si="27"/>
        <v>244.06</v>
      </c>
      <c r="R622" s="5">
        <f t="shared" si="28"/>
        <v>118.86</v>
      </c>
      <c r="S622" s="5">
        <f t="shared" si="29"/>
        <v>125.2</v>
      </c>
      <c r="T622" s="7"/>
    </row>
    <row r="623" spans="1:20" ht="15">
      <c r="A623" s="2">
        <v>3877</v>
      </c>
      <c r="B623" s="3">
        <v>46132</v>
      </c>
      <c r="C623" s="10">
        <f>YEAR(SalesDataTable[[#This Row],[Order Date]])</f>
        <v>2026</v>
      </c>
      <c r="D623" s="10" t="str">
        <f>"Q"&amp;ROUNDUP(MONTH(SalesDataTable[[#This Row],[Order Date]])/3,0)</f>
        <v>Q2</v>
      </c>
      <c r="E623" s="10">
        <f>MONTH(SalesDataTable[[#This Row],[Order Date]])</f>
        <v>4</v>
      </c>
      <c r="F623" s="10" t="str">
        <f>TEXT(SalesDataTable[[#This Row],[Order Date]],"mmm")</f>
        <v>Apr</v>
      </c>
      <c r="G623" s="4" t="s">
        <v>20</v>
      </c>
      <c r="H623" s="4" t="s">
        <v>21</v>
      </c>
      <c r="I623" s="4" t="s">
        <v>2</v>
      </c>
      <c r="J623" s="4" t="s">
        <v>13</v>
      </c>
      <c r="K623" s="4" t="s">
        <v>14</v>
      </c>
      <c r="L623" s="4" t="s">
        <v>44</v>
      </c>
      <c r="M623" s="8">
        <v>3</v>
      </c>
      <c r="N623" s="5">
        <v>132.07</v>
      </c>
      <c r="O623" s="6">
        <v>0.05</v>
      </c>
      <c r="P623" s="5">
        <v>66.41</v>
      </c>
      <c r="Q623" s="5">
        <f t="shared" si="27"/>
        <v>376.39949999999999</v>
      </c>
      <c r="R623" s="5">
        <f t="shared" si="28"/>
        <v>199.23</v>
      </c>
      <c r="S623" s="5">
        <f t="shared" si="29"/>
        <v>177.1695</v>
      </c>
      <c r="T623" s="7"/>
    </row>
    <row r="624" spans="1:20" ht="15">
      <c r="A624" s="2">
        <v>4117</v>
      </c>
      <c r="B624" s="3">
        <v>46132</v>
      </c>
      <c r="C624" s="10">
        <f>YEAR(SalesDataTable[[#This Row],[Order Date]])</f>
        <v>2026</v>
      </c>
      <c r="D624" s="10" t="str">
        <f>"Q"&amp;ROUNDUP(MONTH(SalesDataTable[[#This Row],[Order Date]])/3,0)</f>
        <v>Q2</v>
      </c>
      <c r="E624" s="10">
        <f>MONTH(SalesDataTable[[#This Row],[Order Date]])</f>
        <v>4</v>
      </c>
      <c r="F624" s="10" t="str">
        <f>TEXT(SalesDataTable[[#This Row],[Order Date]],"mmm")</f>
        <v>Apr</v>
      </c>
      <c r="G624" s="4" t="s">
        <v>20</v>
      </c>
      <c r="H624" s="4" t="s">
        <v>31</v>
      </c>
      <c r="I624" s="4" t="s">
        <v>28</v>
      </c>
      <c r="J624" s="4" t="s">
        <v>3</v>
      </c>
      <c r="K624" s="4" t="s">
        <v>4</v>
      </c>
      <c r="L624" s="4" t="s">
        <v>26</v>
      </c>
      <c r="M624" s="8">
        <v>1</v>
      </c>
      <c r="N624" s="5">
        <v>41.04</v>
      </c>
      <c r="O624" s="6">
        <v>0.1</v>
      </c>
      <c r="P624" s="5">
        <v>17.02</v>
      </c>
      <c r="Q624" s="5">
        <f t="shared" si="27"/>
        <v>36.936</v>
      </c>
      <c r="R624" s="5">
        <f t="shared" si="28"/>
        <v>17.02</v>
      </c>
      <c r="S624" s="5">
        <f t="shared" si="29"/>
        <v>19.916</v>
      </c>
      <c r="T624" s="7"/>
    </row>
    <row r="625" spans="1:20" ht="15">
      <c r="A625" s="2">
        <v>4562</v>
      </c>
      <c r="B625" s="3">
        <v>46132</v>
      </c>
      <c r="C625" s="10">
        <f>YEAR(SalesDataTable[[#This Row],[Order Date]])</f>
        <v>2026</v>
      </c>
      <c r="D625" s="10" t="str">
        <f>"Q"&amp;ROUNDUP(MONTH(SalesDataTable[[#This Row],[Order Date]])/3,0)</f>
        <v>Q2</v>
      </c>
      <c r="E625" s="10">
        <f>MONTH(SalesDataTable[[#This Row],[Order Date]])</f>
        <v>4</v>
      </c>
      <c r="F625" s="10" t="str">
        <f>TEXT(SalesDataTable[[#This Row],[Order Date]],"mmm")</f>
        <v>Apr</v>
      </c>
      <c r="G625" s="4" t="s">
        <v>6</v>
      </c>
      <c r="H625" s="4" t="s">
        <v>7</v>
      </c>
      <c r="I625" s="4" t="s">
        <v>19</v>
      </c>
      <c r="J625" s="4" t="s">
        <v>13</v>
      </c>
      <c r="K625" s="4" t="s">
        <v>34</v>
      </c>
      <c r="L625" s="4" t="s">
        <v>35</v>
      </c>
      <c r="M625" s="8">
        <v>2</v>
      </c>
      <c r="N625" s="5">
        <v>40.56</v>
      </c>
      <c r="O625" s="6">
        <v>0</v>
      </c>
      <c r="P625" s="5">
        <v>15.09</v>
      </c>
      <c r="Q625" s="5">
        <f t="shared" si="27"/>
        <v>81.12</v>
      </c>
      <c r="R625" s="5">
        <f t="shared" si="28"/>
        <v>30.18</v>
      </c>
      <c r="S625" s="5">
        <f t="shared" si="29"/>
        <v>50.940000000000005</v>
      </c>
      <c r="T625" s="7"/>
    </row>
    <row r="626" spans="1:20" ht="15">
      <c r="A626" s="2">
        <v>4683</v>
      </c>
      <c r="B626" s="3">
        <v>46132</v>
      </c>
      <c r="C626" s="10">
        <f>YEAR(SalesDataTable[[#This Row],[Order Date]])</f>
        <v>2026</v>
      </c>
      <c r="D626" s="10" t="str">
        <f>"Q"&amp;ROUNDUP(MONTH(SalesDataTable[[#This Row],[Order Date]])/3,0)</f>
        <v>Q2</v>
      </c>
      <c r="E626" s="10">
        <f>MONTH(SalesDataTable[[#This Row],[Order Date]])</f>
        <v>4</v>
      </c>
      <c r="F626" s="10" t="str">
        <f>TEXT(SalesDataTable[[#This Row],[Order Date]],"mmm")</f>
        <v>Apr</v>
      </c>
      <c r="G626" s="4" t="s">
        <v>11</v>
      </c>
      <c r="H626" s="4" t="s">
        <v>52</v>
      </c>
      <c r="I626" s="4" t="s">
        <v>2</v>
      </c>
      <c r="J626" s="4" t="s">
        <v>16</v>
      </c>
      <c r="K626" s="4" t="s">
        <v>34</v>
      </c>
      <c r="L626" s="4" t="s">
        <v>45</v>
      </c>
      <c r="M626" s="8">
        <v>3</v>
      </c>
      <c r="N626" s="5">
        <v>51.36</v>
      </c>
      <c r="O626" s="6">
        <v>0</v>
      </c>
      <c r="P626" s="5">
        <v>22.05</v>
      </c>
      <c r="Q626" s="5">
        <f t="shared" si="27"/>
        <v>154.07999999999998</v>
      </c>
      <c r="R626" s="5">
        <f t="shared" si="28"/>
        <v>66.150000000000006</v>
      </c>
      <c r="S626" s="5">
        <f t="shared" si="29"/>
        <v>87.929999999999978</v>
      </c>
      <c r="T626" s="7"/>
    </row>
    <row r="627" spans="1:20" ht="15">
      <c r="A627" s="2">
        <v>308</v>
      </c>
      <c r="B627" s="3">
        <v>46133</v>
      </c>
      <c r="C627" s="10">
        <f>YEAR(SalesDataTable[[#This Row],[Order Date]])</f>
        <v>2026</v>
      </c>
      <c r="D627" s="10" t="str">
        <f>"Q"&amp;ROUNDUP(MONTH(SalesDataTable[[#This Row],[Order Date]])/3,0)</f>
        <v>Q2</v>
      </c>
      <c r="E627" s="10">
        <f>MONTH(SalesDataTable[[#This Row],[Order Date]])</f>
        <v>4</v>
      </c>
      <c r="F627" s="10" t="str">
        <f>TEXT(SalesDataTable[[#This Row],[Order Date]],"mmm")</f>
        <v>Apr</v>
      </c>
      <c r="G627" s="4" t="s">
        <v>20</v>
      </c>
      <c r="H627" s="4" t="s">
        <v>31</v>
      </c>
      <c r="I627" s="4" t="s">
        <v>2</v>
      </c>
      <c r="J627" s="4" t="s">
        <v>3</v>
      </c>
      <c r="K627" s="4" t="s">
        <v>9</v>
      </c>
      <c r="L627" s="4" t="s">
        <v>10</v>
      </c>
      <c r="M627" s="8">
        <v>6</v>
      </c>
      <c r="N627" s="5">
        <v>93.58</v>
      </c>
      <c r="O627" s="6">
        <v>0</v>
      </c>
      <c r="P627" s="5">
        <v>46.68</v>
      </c>
      <c r="Q627" s="5">
        <f t="shared" si="27"/>
        <v>561.48</v>
      </c>
      <c r="R627" s="5">
        <f t="shared" si="28"/>
        <v>280.08</v>
      </c>
      <c r="S627" s="5">
        <f t="shared" si="29"/>
        <v>281.40000000000003</v>
      </c>
      <c r="T627" s="7"/>
    </row>
    <row r="628" spans="1:20" ht="15">
      <c r="A628" s="2">
        <v>773</v>
      </c>
      <c r="B628" s="3">
        <v>46133</v>
      </c>
      <c r="C628" s="10">
        <f>YEAR(SalesDataTable[[#This Row],[Order Date]])</f>
        <v>2026</v>
      </c>
      <c r="D628" s="10" t="str">
        <f>"Q"&amp;ROUNDUP(MONTH(SalesDataTable[[#This Row],[Order Date]])/3,0)</f>
        <v>Q2</v>
      </c>
      <c r="E628" s="10">
        <f>MONTH(SalesDataTable[[#This Row],[Order Date]])</f>
        <v>4</v>
      </c>
      <c r="F628" s="10" t="str">
        <f>TEXT(SalesDataTable[[#This Row],[Order Date]],"mmm")</f>
        <v>Apr</v>
      </c>
      <c r="G628" s="4" t="s">
        <v>20</v>
      </c>
      <c r="H628" s="4" t="s">
        <v>31</v>
      </c>
      <c r="I628" s="4" t="s">
        <v>2</v>
      </c>
      <c r="J628" s="4" t="s">
        <v>16</v>
      </c>
      <c r="K628" s="4" t="s">
        <v>4</v>
      </c>
      <c r="L628" s="4" t="s">
        <v>5</v>
      </c>
      <c r="M628" s="8">
        <v>5</v>
      </c>
      <c r="N628" s="5">
        <v>80.16</v>
      </c>
      <c r="O628" s="6">
        <v>0.1</v>
      </c>
      <c r="P628" s="5">
        <v>42.5</v>
      </c>
      <c r="Q628" s="5">
        <f t="shared" si="27"/>
        <v>360.71999999999997</v>
      </c>
      <c r="R628" s="5">
        <f t="shared" si="28"/>
        <v>212.5</v>
      </c>
      <c r="S628" s="5">
        <f t="shared" si="29"/>
        <v>148.21999999999997</v>
      </c>
      <c r="T628" s="7"/>
    </row>
    <row r="629" spans="1:20" ht="15">
      <c r="A629" s="2">
        <v>1303</v>
      </c>
      <c r="B629" s="3">
        <v>46133</v>
      </c>
      <c r="C629" s="10">
        <f>YEAR(SalesDataTable[[#This Row],[Order Date]])</f>
        <v>2026</v>
      </c>
      <c r="D629" s="10" t="str">
        <f>"Q"&amp;ROUNDUP(MONTH(SalesDataTable[[#This Row],[Order Date]])/3,0)</f>
        <v>Q2</v>
      </c>
      <c r="E629" s="10">
        <f>MONTH(SalesDataTable[[#This Row],[Order Date]])</f>
        <v>4</v>
      </c>
      <c r="F629" s="10" t="str">
        <f>TEXT(SalesDataTable[[#This Row],[Order Date]],"mmm")</f>
        <v>Apr</v>
      </c>
      <c r="G629" s="4" t="s">
        <v>6</v>
      </c>
      <c r="H629" s="4" t="s">
        <v>43</v>
      </c>
      <c r="I629" s="4" t="s">
        <v>2</v>
      </c>
      <c r="J629" s="4" t="s">
        <v>13</v>
      </c>
      <c r="K629" s="4" t="s">
        <v>9</v>
      </c>
      <c r="L629" s="4" t="s">
        <v>17</v>
      </c>
      <c r="M629" s="8">
        <v>1</v>
      </c>
      <c r="N629" s="5">
        <v>142.22999999999999</v>
      </c>
      <c r="O629" s="6">
        <v>0.05</v>
      </c>
      <c r="P629" s="5">
        <v>77.66</v>
      </c>
      <c r="Q629" s="5">
        <f t="shared" si="27"/>
        <v>135.11849999999998</v>
      </c>
      <c r="R629" s="5">
        <f t="shared" si="28"/>
        <v>77.66</v>
      </c>
      <c r="S629" s="5">
        <f t="shared" si="29"/>
        <v>57.458499999999987</v>
      </c>
      <c r="T629" s="7"/>
    </row>
    <row r="630" spans="1:20" ht="15">
      <c r="A630" s="2">
        <v>1348</v>
      </c>
      <c r="B630" s="3">
        <v>46133</v>
      </c>
      <c r="C630" s="10">
        <f>YEAR(SalesDataTable[[#This Row],[Order Date]])</f>
        <v>2026</v>
      </c>
      <c r="D630" s="10" t="str">
        <f>"Q"&amp;ROUNDUP(MONTH(SalesDataTable[[#This Row],[Order Date]])/3,0)</f>
        <v>Q2</v>
      </c>
      <c r="E630" s="10">
        <f>MONTH(SalesDataTable[[#This Row],[Order Date]])</f>
        <v>4</v>
      </c>
      <c r="F630" s="10" t="str">
        <f>TEXT(SalesDataTable[[#This Row],[Order Date]],"mmm")</f>
        <v>Apr</v>
      </c>
      <c r="G630" s="4" t="s">
        <v>6</v>
      </c>
      <c r="H630" s="4" t="s">
        <v>49</v>
      </c>
      <c r="I630" s="4" t="s">
        <v>2</v>
      </c>
      <c r="J630" s="4" t="s">
        <v>3</v>
      </c>
      <c r="K630" s="4" t="s">
        <v>9</v>
      </c>
      <c r="L630" s="4" t="s">
        <v>46</v>
      </c>
      <c r="M630" s="8">
        <v>2</v>
      </c>
      <c r="N630" s="5">
        <v>71.77</v>
      </c>
      <c r="O630" s="6">
        <v>0</v>
      </c>
      <c r="P630" s="5">
        <v>32.450000000000003</v>
      </c>
      <c r="Q630" s="5">
        <f t="shared" si="27"/>
        <v>143.54</v>
      </c>
      <c r="R630" s="5">
        <f t="shared" si="28"/>
        <v>64.900000000000006</v>
      </c>
      <c r="S630" s="5">
        <f t="shared" si="29"/>
        <v>78.639999999999986</v>
      </c>
      <c r="T630" s="7"/>
    </row>
    <row r="631" spans="1:20" ht="15">
      <c r="A631" s="2">
        <v>1496</v>
      </c>
      <c r="B631" s="3">
        <v>46133</v>
      </c>
      <c r="C631" s="10">
        <f>YEAR(SalesDataTable[[#This Row],[Order Date]])</f>
        <v>2026</v>
      </c>
      <c r="D631" s="10" t="str">
        <f>"Q"&amp;ROUNDUP(MONTH(SalesDataTable[[#This Row],[Order Date]])/3,0)</f>
        <v>Q2</v>
      </c>
      <c r="E631" s="10">
        <f>MONTH(SalesDataTable[[#This Row],[Order Date]])</f>
        <v>4</v>
      </c>
      <c r="F631" s="10" t="str">
        <f>TEXT(SalesDataTable[[#This Row],[Order Date]],"mmm")</f>
        <v>Apr</v>
      </c>
      <c r="G631" s="4" t="s">
        <v>0</v>
      </c>
      <c r="H631" s="4" t="s">
        <v>1</v>
      </c>
      <c r="I631" s="4" t="s">
        <v>28</v>
      </c>
      <c r="J631" s="4" t="s">
        <v>3</v>
      </c>
      <c r="K631" s="4" t="s">
        <v>9</v>
      </c>
      <c r="L631" s="4" t="s">
        <v>46</v>
      </c>
      <c r="M631" s="8">
        <v>1</v>
      </c>
      <c r="N631" s="5">
        <v>71.23</v>
      </c>
      <c r="O631" s="6">
        <v>0.05</v>
      </c>
      <c r="P631" s="5">
        <v>33.28</v>
      </c>
      <c r="Q631" s="5">
        <f t="shared" si="27"/>
        <v>67.668499999999995</v>
      </c>
      <c r="R631" s="5">
        <f t="shared" si="28"/>
        <v>33.28</v>
      </c>
      <c r="S631" s="5">
        <f t="shared" si="29"/>
        <v>34.388499999999993</v>
      </c>
      <c r="T631" s="7"/>
    </row>
    <row r="632" spans="1:20" ht="15">
      <c r="A632" s="2">
        <v>1695</v>
      </c>
      <c r="B632" s="3">
        <v>46133</v>
      </c>
      <c r="C632" s="10">
        <f>YEAR(SalesDataTable[[#This Row],[Order Date]])</f>
        <v>2026</v>
      </c>
      <c r="D632" s="10" t="str">
        <f>"Q"&amp;ROUNDUP(MONTH(SalesDataTable[[#This Row],[Order Date]])/3,0)</f>
        <v>Q2</v>
      </c>
      <c r="E632" s="10">
        <f>MONTH(SalesDataTable[[#This Row],[Order Date]])</f>
        <v>4</v>
      </c>
      <c r="F632" s="10" t="str">
        <f>TEXT(SalesDataTable[[#This Row],[Order Date]],"mmm")</f>
        <v>Apr</v>
      </c>
      <c r="G632" s="4" t="s">
        <v>0</v>
      </c>
      <c r="H632" s="4" t="s">
        <v>1</v>
      </c>
      <c r="I632" s="4" t="s">
        <v>19</v>
      </c>
      <c r="J632" s="4" t="s">
        <v>3</v>
      </c>
      <c r="K632" s="4" t="s">
        <v>9</v>
      </c>
      <c r="L632" s="4" t="s">
        <v>46</v>
      </c>
      <c r="M632" s="8">
        <v>1</v>
      </c>
      <c r="N632" s="5">
        <v>71.239999999999995</v>
      </c>
      <c r="O632" s="6">
        <v>0.1</v>
      </c>
      <c r="P632" s="5">
        <v>33.07</v>
      </c>
      <c r="Q632" s="5">
        <f t="shared" si="27"/>
        <v>64.116</v>
      </c>
      <c r="R632" s="5">
        <f t="shared" si="28"/>
        <v>33.07</v>
      </c>
      <c r="S632" s="5">
        <f t="shared" si="29"/>
        <v>31.045999999999999</v>
      </c>
      <c r="T632" s="7"/>
    </row>
    <row r="633" spans="1:20" ht="15">
      <c r="A633" s="2">
        <v>2812</v>
      </c>
      <c r="B633" s="3">
        <v>46133</v>
      </c>
      <c r="C633" s="10">
        <f>YEAR(SalesDataTable[[#This Row],[Order Date]])</f>
        <v>2026</v>
      </c>
      <c r="D633" s="10" t="str">
        <f>"Q"&amp;ROUNDUP(MONTH(SalesDataTable[[#This Row],[Order Date]])/3,0)</f>
        <v>Q2</v>
      </c>
      <c r="E633" s="10">
        <f>MONTH(SalesDataTable[[#This Row],[Order Date]])</f>
        <v>4</v>
      </c>
      <c r="F633" s="10" t="str">
        <f>TEXT(SalesDataTable[[#This Row],[Order Date]],"mmm")</f>
        <v>Apr</v>
      </c>
      <c r="G633" s="4" t="s">
        <v>6</v>
      </c>
      <c r="H633" s="4" t="s">
        <v>27</v>
      </c>
      <c r="I633" s="4" t="s">
        <v>2</v>
      </c>
      <c r="J633" s="4" t="s">
        <v>13</v>
      </c>
      <c r="K633" s="4" t="s">
        <v>4</v>
      </c>
      <c r="L633" s="4" t="s">
        <v>22</v>
      </c>
      <c r="M633" s="8">
        <v>1</v>
      </c>
      <c r="N633" s="5">
        <v>51.39</v>
      </c>
      <c r="O633" s="6">
        <v>0</v>
      </c>
      <c r="P633" s="5">
        <v>22.08</v>
      </c>
      <c r="Q633" s="5">
        <f t="shared" si="27"/>
        <v>51.39</v>
      </c>
      <c r="R633" s="5">
        <f t="shared" si="28"/>
        <v>22.08</v>
      </c>
      <c r="S633" s="5">
        <f t="shared" si="29"/>
        <v>29.310000000000002</v>
      </c>
      <c r="T633" s="7"/>
    </row>
    <row r="634" spans="1:20" ht="15">
      <c r="A634" s="2">
        <v>3017</v>
      </c>
      <c r="B634" s="3">
        <v>46133</v>
      </c>
      <c r="C634" s="10">
        <f>YEAR(SalesDataTable[[#This Row],[Order Date]])</f>
        <v>2026</v>
      </c>
      <c r="D634" s="10" t="str">
        <f>"Q"&amp;ROUNDUP(MONTH(SalesDataTable[[#This Row],[Order Date]])/3,0)</f>
        <v>Q2</v>
      </c>
      <c r="E634" s="10">
        <f>MONTH(SalesDataTable[[#This Row],[Order Date]])</f>
        <v>4</v>
      </c>
      <c r="F634" s="10" t="str">
        <f>TEXT(SalesDataTable[[#This Row],[Order Date]],"mmm")</f>
        <v>Apr</v>
      </c>
      <c r="G634" s="4" t="s">
        <v>6</v>
      </c>
      <c r="H634" s="4" t="s">
        <v>43</v>
      </c>
      <c r="I634" s="4" t="s">
        <v>2</v>
      </c>
      <c r="J634" s="4" t="s">
        <v>3</v>
      </c>
      <c r="K634" s="4" t="s">
        <v>4</v>
      </c>
      <c r="L634" s="4" t="s">
        <v>30</v>
      </c>
      <c r="M634" s="8">
        <v>1</v>
      </c>
      <c r="N634" s="5">
        <v>102.64</v>
      </c>
      <c r="O634" s="6">
        <v>0</v>
      </c>
      <c r="P634" s="5">
        <v>51.86</v>
      </c>
      <c r="Q634" s="5">
        <f t="shared" si="27"/>
        <v>102.64</v>
      </c>
      <c r="R634" s="5">
        <f t="shared" si="28"/>
        <v>51.86</v>
      </c>
      <c r="S634" s="5">
        <f t="shared" si="29"/>
        <v>50.78</v>
      </c>
      <c r="T634" s="7"/>
    </row>
    <row r="635" spans="1:20" ht="15">
      <c r="A635" s="2">
        <v>3719</v>
      </c>
      <c r="B635" s="3">
        <v>46133</v>
      </c>
      <c r="C635" s="10">
        <f>YEAR(SalesDataTable[[#This Row],[Order Date]])</f>
        <v>2026</v>
      </c>
      <c r="D635" s="10" t="str">
        <f>"Q"&amp;ROUNDUP(MONTH(SalesDataTable[[#This Row],[Order Date]])/3,0)</f>
        <v>Q2</v>
      </c>
      <c r="E635" s="10">
        <f>MONTH(SalesDataTable[[#This Row],[Order Date]])</f>
        <v>4</v>
      </c>
      <c r="F635" s="10" t="str">
        <f>TEXT(SalesDataTable[[#This Row],[Order Date]],"mmm")</f>
        <v>Apr</v>
      </c>
      <c r="G635" s="4" t="s">
        <v>11</v>
      </c>
      <c r="H635" s="4" t="s">
        <v>12</v>
      </c>
      <c r="I635" s="4" t="s">
        <v>2</v>
      </c>
      <c r="J635" s="4" t="s">
        <v>13</v>
      </c>
      <c r="K635" s="4" t="s">
        <v>34</v>
      </c>
      <c r="L635" s="4" t="s">
        <v>42</v>
      </c>
      <c r="M635" s="8">
        <v>2</v>
      </c>
      <c r="N635" s="5">
        <v>35.56</v>
      </c>
      <c r="O635" s="6">
        <v>0.1</v>
      </c>
      <c r="P635" s="5">
        <v>13.85</v>
      </c>
      <c r="Q635" s="5">
        <f t="shared" si="27"/>
        <v>64.00800000000001</v>
      </c>
      <c r="R635" s="5">
        <f t="shared" si="28"/>
        <v>27.7</v>
      </c>
      <c r="S635" s="5">
        <f t="shared" si="29"/>
        <v>36.308000000000007</v>
      </c>
      <c r="T635" s="7"/>
    </row>
    <row r="636" spans="1:20" ht="15">
      <c r="A636" s="2">
        <v>3920</v>
      </c>
      <c r="B636" s="3">
        <v>46133</v>
      </c>
      <c r="C636" s="10">
        <f>YEAR(SalesDataTable[[#This Row],[Order Date]])</f>
        <v>2026</v>
      </c>
      <c r="D636" s="10" t="str">
        <f>"Q"&amp;ROUNDUP(MONTH(SalesDataTable[[#This Row],[Order Date]])/3,0)</f>
        <v>Q2</v>
      </c>
      <c r="E636" s="10">
        <f>MONTH(SalesDataTable[[#This Row],[Order Date]])</f>
        <v>4</v>
      </c>
      <c r="F636" s="10" t="str">
        <f>TEXT(SalesDataTable[[#This Row],[Order Date]],"mmm")</f>
        <v>Apr</v>
      </c>
      <c r="G636" s="4" t="s">
        <v>6</v>
      </c>
      <c r="H636" s="4" t="s">
        <v>41</v>
      </c>
      <c r="I636" s="4" t="s">
        <v>2</v>
      </c>
      <c r="J636" s="4" t="s">
        <v>3</v>
      </c>
      <c r="K636" s="4" t="s">
        <v>4</v>
      </c>
      <c r="L636" s="4" t="s">
        <v>30</v>
      </c>
      <c r="M636" s="8">
        <v>2</v>
      </c>
      <c r="N636" s="5">
        <v>100.39</v>
      </c>
      <c r="O636" s="6">
        <v>0</v>
      </c>
      <c r="P636" s="5">
        <v>49.05</v>
      </c>
      <c r="Q636" s="5">
        <f t="shared" si="27"/>
        <v>200.78</v>
      </c>
      <c r="R636" s="5">
        <f t="shared" si="28"/>
        <v>98.1</v>
      </c>
      <c r="S636" s="5">
        <f t="shared" si="29"/>
        <v>102.68</v>
      </c>
      <c r="T636" s="7"/>
    </row>
    <row r="637" spans="1:20" ht="15">
      <c r="A637" s="2">
        <v>4654</v>
      </c>
      <c r="B637" s="3">
        <v>46133</v>
      </c>
      <c r="C637" s="10">
        <f>YEAR(SalesDataTable[[#This Row],[Order Date]])</f>
        <v>2026</v>
      </c>
      <c r="D637" s="10" t="str">
        <f>"Q"&amp;ROUNDUP(MONTH(SalesDataTable[[#This Row],[Order Date]])/3,0)</f>
        <v>Q2</v>
      </c>
      <c r="E637" s="10">
        <f>MONTH(SalesDataTable[[#This Row],[Order Date]])</f>
        <v>4</v>
      </c>
      <c r="F637" s="10" t="str">
        <f>TEXT(SalesDataTable[[#This Row],[Order Date]],"mmm")</f>
        <v>Apr</v>
      </c>
      <c r="G637" s="4" t="s">
        <v>0</v>
      </c>
      <c r="H637" s="4" t="s">
        <v>50</v>
      </c>
      <c r="I637" s="4" t="s">
        <v>19</v>
      </c>
      <c r="J637" s="4" t="s">
        <v>3</v>
      </c>
      <c r="K637" s="4" t="s">
        <v>23</v>
      </c>
      <c r="L637" s="4" t="s">
        <v>29</v>
      </c>
      <c r="M637" s="8">
        <v>2</v>
      </c>
      <c r="N637" s="5">
        <v>191.51</v>
      </c>
      <c r="O637" s="6">
        <v>0.1</v>
      </c>
      <c r="P637" s="5">
        <v>101.25</v>
      </c>
      <c r="Q637" s="5">
        <f t="shared" si="27"/>
        <v>344.71800000000002</v>
      </c>
      <c r="R637" s="5">
        <f t="shared" si="28"/>
        <v>202.5</v>
      </c>
      <c r="S637" s="5">
        <f t="shared" si="29"/>
        <v>142.21800000000002</v>
      </c>
      <c r="T637" s="7"/>
    </row>
    <row r="638" spans="1:20" ht="15">
      <c r="A638" s="2">
        <v>4920</v>
      </c>
      <c r="B638" s="3">
        <v>46133</v>
      </c>
      <c r="C638" s="10">
        <f>YEAR(SalesDataTable[[#This Row],[Order Date]])</f>
        <v>2026</v>
      </c>
      <c r="D638" s="10" t="str">
        <f>"Q"&amp;ROUNDUP(MONTH(SalesDataTable[[#This Row],[Order Date]])/3,0)</f>
        <v>Q2</v>
      </c>
      <c r="E638" s="10">
        <f>MONTH(SalesDataTable[[#This Row],[Order Date]])</f>
        <v>4</v>
      </c>
      <c r="F638" s="10" t="str">
        <f>TEXT(SalesDataTable[[#This Row],[Order Date]],"mmm")</f>
        <v>Apr</v>
      </c>
      <c r="G638" s="4" t="s">
        <v>6</v>
      </c>
      <c r="H638" s="4" t="s">
        <v>43</v>
      </c>
      <c r="I638" s="4" t="s">
        <v>19</v>
      </c>
      <c r="J638" s="4" t="s">
        <v>13</v>
      </c>
      <c r="K638" s="4" t="s">
        <v>9</v>
      </c>
      <c r="L638" s="4" t="s">
        <v>17</v>
      </c>
      <c r="M638" s="8">
        <v>2</v>
      </c>
      <c r="N638" s="5">
        <v>147.30000000000001</v>
      </c>
      <c r="O638" s="6">
        <v>0</v>
      </c>
      <c r="P638" s="5">
        <v>81.2</v>
      </c>
      <c r="Q638" s="5">
        <f t="shared" si="27"/>
        <v>294.60000000000002</v>
      </c>
      <c r="R638" s="5">
        <f t="shared" si="28"/>
        <v>162.4</v>
      </c>
      <c r="S638" s="5">
        <f t="shared" si="29"/>
        <v>132.20000000000002</v>
      </c>
      <c r="T638" s="7"/>
    </row>
    <row r="639" spans="1:20" ht="15">
      <c r="A639" s="2">
        <v>5191</v>
      </c>
      <c r="B639" s="3">
        <v>46133</v>
      </c>
      <c r="C639" s="10">
        <f>YEAR(SalesDataTable[[#This Row],[Order Date]])</f>
        <v>2026</v>
      </c>
      <c r="D639" s="10" t="str">
        <f>"Q"&amp;ROUNDUP(MONTH(SalesDataTable[[#This Row],[Order Date]])/3,0)</f>
        <v>Q2</v>
      </c>
      <c r="E639" s="10">
        <f>MONTH(SalesDataTable[[#This Row],[Order Date]])</f>
        <v>4</v>
      </c>
      <c r="F639" s="10" t="str">
        <f>TEXT(SalesDataTable[[#This Row],[Order Date]],"mmm")</f>
        <v>Apr</v>
      </c>
      <c r="G639" s="4" t="s">
        <v>6</v>
      </c>
      <c r="H639" s="4" t="s">
        <v>41</v>
      </c>
      <c r="I639" s="4" t="s">
        <v>19</v>
      </c>
      <c r="J639" s="4" t="s">
        <v>3</v>
      </c>
      <c r="K639" s="4" t="s">
        <v>4</v>
      </c>
      <c r="L639" s="4" t="s">
        <v>5</v>
      </c>
      <c r="M639" s="8">
        <v>1</v>
      </c>
      <c r="N639" s="5">
        <v>79.92</v>
      </c>
      <c r="O639" s="6">
        <v>0.1</v>
      </c>
      <c r="P639" s="5">
        <v>43.13</v>
      </c>
      <c r="Q639" s="5">
        <f t="shared" si="27"/>
        <v>71.927999999999997</v>
      </c>
      <c r="R639" s="5">
        <f t="shared" si="28"/>
        <v>43.13</v>
      </c>
      <c r="S639" s="5">
        <f t="shared" si="29"/>
        <v>28.797999999999995</v>
      </c>
      <c r="T639" s="7"/>
    </row>
    <row r="640" spans="1:20" ht="15">
      <c r="A640" s="2">
        <v>413</v>
      </c>
      <c r="B640" s="3">
        <v>46134</v>
      </c>
      <c r="C640" s="10">
        <f>YEAR(SalesDataTable[[#This Row],[Order Date]])</f>
        <v>2026</v>
      </c>
      <c r="D640" s="10" t="str">
        <f>"Q"&amp;ROUNDUP(MONTH(SalesDataTable[[#This Row],[Order Date]])/3,0)</f>
        <v>Q2</v>
      </c>
      <c r="E640" s="10">
        <f>MONTH(SalesDataTable[[#This Row],[Order Date]])</f>
        <v>4</v>
      </c>
      <c r="F640" s="10" t="str">
        <f>TEXT(SalesDataTable[[#This Row],[Order Date]],"mmm")</f>
        <v>Apr</v>
      </c>
      <c r="G640" s="4" t="s">
        <v>6</v>
      </c>
      <c r="H640" s="4" t="s">
        <v>7</v>
      </c>
      <c r="I640" s="4" t="s">
        <v>2</v>
      </c>
      <c r="J640" s="4" t="s">
        <v>3</v>
      </c>
      <c r="K640" s="4" t="s">
        <v>23</v>
      </c>
      <c r="L640" s="4" t="s">
        <v>24</v>
      </c>
      <c r="M640" s="8">
        <v>2</v>
      </c>
      <c r="N640" s="5">
        <v>344.29</v>
      </c>
      <c r="O640" s="6">
        <v>0.1</v>
      </c>
      <c r="P640" s="5">
        <v>192.66</v>
      </c>
      <c r="Q640" s="5">
        <f t="shared" si="27"/>
        <v>619.72200000000009</v>
      </c>
      <c r="R640" s="5">
        <f t="shared" si="28"/>
        <v>385.32</v>
      </c>
      <c r="S640" s="5">
        <f t="shared" si="29"/>
        <v>234.4020000000001</v>
      </c>
      <c r="T640" s="7"/>
    </row>
    <row r="641" spans="1:20" ht="15">
      <c r="A641" s="2">
        <v>1658</v>
      </c>
      <c r="B641" s="3">
        <v>46134</v>
      </c>
      <c r="C641" s="10">
        <f>YEAR(SalesDataTable[[#This Row],[Order Date]])</f>
        <v>2026</v>
      </c>
      <c r="D641" s="10" t="str">
        <f>"Q"&amp;ROUNDUP(MONTH(SalesDataTable[[#This Row],[Order Date]])/3,0)</f>
        <v>Q2</v>
      </c>
      <c r="E641" s="10">
        <f>MONTH(SalesDataTable[[#This Row],[Order Date]])</f>
        <v>4</v>
      </c>
      <c r="F641" s="10" t="str">
        <f>TEXT(SalesDataTable[[#This Row],[Order Date]],"mmm")</f>
        <v>Apr</v>
      </c>
      <c r="G641" s="4" t="s">
        <v>11</v>
      </c>
      <c r="H641" s="4" t="s">
        <v>25</v>
      </c>
      <c r="I641" s="4" t="s">
        <v>2</v>
      </c>
      <c r="J641" s="4" t="s">
        <v>3</v>
      </c>
      <c r="K641" s="4" t="s">
        <v>9</v>
      </c>
      <c r="L641" s="4" t="s">
        <v>37</v>
      </c>
      <c r="M641" s="8">
        <v>1</v>
      </c>
      <c r="N641" s="5">
        <v>151.15</v>
      </c>
      <c r="O641" s="6">
        <v>0</v>
      </c>
      <c r="P641" s="5">
        <v>77.680000000000007</v>
      </c>
      <c r="Q641" s="5">
        <f t="shared" si="27"/>
        <v>151.15</v>
      </c>
      <c r="R641" s="5">
        <f t="shared" si="28"/>
        <v>77.680000000000007</v>
      </c>
      <c r="S641" s="5">
        <f t="shared" si="29"/>
        <v>73.47</v>
      </c>
      <c r="T641" s="7"/>
    </row>
    <row r="642" spans="1:20" ht="15">
      <c r="A642" s="2">
        <v>2024</v>
      </c>
      <c r="B642" s="3">
        <v>46134</v>
      </c>
      <c r="C642" s="10">
        <f>YEAR(SalesDataTable[[#This Row],[Order Date]])</f>
        <v>2026</v>
      </c>
      <c r="D642" s="10" t="str">
        <f>"Q"&amp;ROUNDUP(MONTH(SalesDataTable[[#This Row],[Order Date]])/3,0)</f>
        <v>Q2</v>
      </c>
      <c r="E642" s="10">
        <f>MONTH(SalesDataTable[[#This Row],[Order Date]])</f>
        <v>4</v>
      </c>
      <c r="F642" s="10" t="str">
        <f>TEXT(SalesDataTable[[#This Row],[Order Date]],"mmm")</f>
        <v>Apr</v>
      </c>
      <c r="G642" s="4" t="s">
        <v>6</v>
      </c>
      <c r="H642" s="4" t="s">
        <v>27</v>
      </c>
      <c r="I642" s="4" t="s">
        <v>19</v>
      </c>
      <c r="J642" s="4" t="s">
        <v>13</v>
      </c>
      <c r="K642" s="4" t="s">
        <v>23</v>
      </c>
      <c r="L642" s="4" t="s">
        <v>40</v>
      </c>
      <c r="M642" s="8">
        <v>1</v>
      </c>
      <c r="N642" s="5">
        <v>81.73</v>
      </c>
      <c r="O642" s="6">
        <v>0.05</v>
      </c>
      <c r="P642" s="5">
        <v>39.979999999999997</v>
      </c>
      <c r="Q642" s="5">
        <f t="shared" ref="Q642:Q705" si="30">M642*N642*(1-O642)</f>
        <v>77.643500000000003</v>
      </c>
      <c r="R642" s="5">
        <f t="shared" ref="R642:R705" si="31">M642*P642</f>
        <v>39.979999999999997</v>
      </c>
      <c r="S642" s="5">
        <f t="shared" ref="S642:S705" si="32">Q642-R642</f>
        <v>37.663500000000006</v>
      </c>
      <c r="T642" s="7"/>
    </row>
    <row r="643" spans="1:20" ht="15">
      <c r="A643" s="2">
        <v>3980</v>
      </c>
      <c r="B643" s="3">
        <v>46134</v>
      </c>
      <c r="C643" s="10">
        <f>YEAR(SalesDataTable[[#This Row],[Order Date]])</f>
        <v>2026</v>
      </c>
      <c r="D643" s="10" t="str">
        <f>"Q"&amp;ROUNDUP(MONTH(SalesDataTable[[#This Row],[Order Date]])/3,0)</f>
        <v>Q2</v>
      </c>
      <c r="E643" s="10">
        <f>MONTH(SalesDataTable[[#This Row],[Order Date]])</f>
        <v>4</v>
      </c>
      <c r="F643" s="10" t="str">
        <f>TEXT(SalesDataTable[[#This Row],[Order Date]],"mmm")</f>
        <v>Apr</v>
      </c>
      <c r="G643" s="4" t="s">
        <v>20</v>
      </c>
      <c r="H643" s="4" t="s">
        <v>21</v>
      </c>
      <c r="I643" s="4" t="s">
        <v>19</v>
      </c>
      <c r="J643" s="4" t="s">
        <v>13</v>
      </c>
      <c r="K643" s="4" t="s">
        <v>9</v>
      </c>
      <c r="L643" s="4" t="s">
        <v>17</v>
      </c>
      <c r="M643" s="8">
        <v>1</v>
      </c>
      <c r="N643" s="5">
        <v>142.53</v>
      </c>
      <c r="O643" s="6">
        <v>0.05</v>
      </c>
      <c r="P643" s="5">
        <v>77.77</v>
      </c>
      <c r="Q643" s="5">
        <f t="shared" si="30"/>
        <v>135.40350000000001</v>
      </c>
      <c r="R643" s="5">
        <f t="shared" si="31"/>
        <v>77.77</v>
      </c>
      <c r="S643" s="5">
        <f t="shared" si="32"/>
        <v>57.633500000000012</v>
      </c>
      <c r="T643" s="7"/>
    </row>
    <row r="644" spans="1:20" ht="15">
      <c r="A644" s="2">
        <v>4239</v>
      </c>
      <c r="B644" s="3">
        <v>46134</v>
      </c>
      <c r="C644" s="10">
        <f>YEAR(SalesDataTable[[#This Row],[Order Date]])</f>
        <v>2026</v>
      </c>
      <c r="D644" s="10" t="str">
        <f>"Q"&amp;ROUNDUP(MONTH(SalesDataTable[[#This Row],[Order Date]])/3,0)</f>
        <v>Q2</v>
      </c>
      <c r="E644" s="10">
        <f>MONTH(SalesDataTable[[#This Row],[Order Date]])</f>
        <v>4</v>
      </c>
      <c r="F644" s="10" t="str">
        <f>TEXT(SalesDataTable[[#This Row],[Order Date]],"mmm")</f>
        <v>Apr</v>
      </c>
      <c r="G644" s="4" t="s">
        <v>6</v>
      </c>
      <c r="H644" s="4" t="s">
        <v>7</v>
      </c>
      <c r="I644" s="4" t="s">
        <v>2</v>
      </c>
      <c r="J644" s="4" t="s">
        <v>13</v>
      </c>
      <c r="K644" s="4" t="s">
        <v>23</v>
      </c>
      <c r="L644" s="4" t="s">
        <v>40</v>
      </c>
      <c r="M644" s="8">
        <v>2</v>
      </c>
      <c r="N644" s="5">
        <v>83.24</v>
      </c>
      <c r="O644" s="6">
        <v>0</v>
      </c>
      <c r="P644" s="5">
        <v>40.03</v>
      </c>
      <c r="Q644" s="5">
        <f t="shared" si="30"/>
        <v>166.48</v>
      </c>
      <c r="R644" s="5">
        <f t="shared" si="31"/>
        <v>80.06</v>
      </c>
      <c r="S644" s="5">
        <f t="shared" si="32"/>
        <v>86.419999999999987</v>
      </c>
      <c r="T644" s="7"/>
    </row>
    <row r="645" spans="1:20" ht="15">
      <c r="A645" s="2">
        <v>4761</v>
      </c>
      <c r="B645" s="3">
        <v>46134</v>
      </c>
      <c r="C645" s="10">
        <f>YEAR(SalesDataTable[[#This Row],[Order Date]])</f>
        <v>2026</v>
      </c>
      <c r="D645" s="10" t="str">
        <f>"Q"&amp;ROUNDUP(MONTH(SalesDataTable[[#This Row],[Order Date]])/3,0)</f>
        <v>Q2</v>
      </c>
      <c r="E645" s="10">
        <f>MONTH(SalesDataTable[[#This Row],[Order Date]])</f>
        <v>4</v>
      </c>
      <c r="F645" s="10" t="str">
        <f>TEXT(SalesDataTable[[#This Row],[Order Date]],"mmm")</f>
        <v>Apr</v>
      </c>
      <c r="G645" s="4" t="s">
        <v>0</v>
      </c>
      <c r="H645" s="4" t="s">
        <v>1</v>
      </c>
      <c r="I645" s="4" t="s">
        <v>28</v>
      </c>
      <c r="J645" s="4" t="s">
        <v>13</v>
      </c>
      <c r="K645" s="4" t="s">
        <v>9</v>
      </c>
      <c r="L645" s="4" t="s">
        <v>17</v>
      </c>
      <c r="M645" s="8">
        <v>1</v>
      </c>
      <c r="N645" s="5">
        <v>141.99</v>
      </c>
      <c r="O645" s="6">
        <v>0.05</v>
      </c>
      <c r="P645" s="5">
        <v>79.7</v>
      </c>
      <c r="Q645" s="5">
        <f t="shared" si="30"/>
        <v>134.8905</v>
      </c>
      <c r="R645" s="5">
        <f t="shared" si="31"/>
        <v>79.7</v>
      </c>
      <c r="S645" s="5">
        <f t="shared" si="32"/>
        <v>55.1905</v>
      </c>
      <c r="T645" s="7"/>
    </row>
    <row r="646" spans="1:20" ht="15">
      <c r="A646" s="2">
        <v>5160</v>
      </c>
      <c r="B646" s="3">
        <v>46134</v>
      </c>
      <c r="C646" s="10">
        <f>YEAR(SalesDataTable[[#This Row],[Order Date]])</f>
        <v>2026</v>
      </c>
      <c r="D646" s="10" t="str">
        <f>"Q"&amp;ROUNDUP(MONTH(SalesDataTable[[#This Row],[Order Date]])/3,0)</f>
        <v>Q2</v>
      </c>
      <c r="E646" s="10">
        <f>MONTH(SalesDataTable[[#This Row],[Order Date]])</f>
        <v>4</v>
      </c>
      <c r="F646" s="10" t="str">
        <f>TEXT(SalesDataTable[[#This Row],[Order Date]],"mmm")</f>
        <v>Apr</v>
      </c>
      <c r="G646" s="4" t="s">
        <v>6</v>
      </c>
      <c r="H646" s="4" t="s">
        <v>43</v>
      </c>
      <c r="I646" s="4" t="s">
        <v>2</v>
      </c>
      <c r="J646" s="4" t="s">
        <v>13</v>
      </c>
      <c r="K646" s="4" t="s">
        <v>34</v>
      </c>
      <c r="L646" s="4" t="s">
        <v>42</v>
      </c>
      <c r="M646" s="8">
        <v>2</v>
      </c>
      <c r="N646" s="5">
        <v>35.94</v>
      </c>
      <c r="O646" s="6">
        <v>0.05</v>
      </c>
      <c r="P646" s="5">
        <v>14.17</v>
      </c>
      <c r="Q646" s="5">
        <f t="shared" si="30"/>
        <v>68.285999999999987</v>
      </c>
      <c r="R646" s="5">
        <f t="shared" si="31"/>
        <v>28.34</v>
      </c>
      <c r="S646" s="5">
        <f t="shared" si="32"/>
        <v>39.945999999999984</v>
      </c>
      <c r="T646" s="7"/>
    </row>
    <row r="647" spans="1:20" ht="15">
      <c r="A647" s="2">
        <v>2224</v>
      </c>
      <c r="B647" s="3">
        <v>46135</v>
      </c>
      <c r="C647" s="10">
        <f>YEAR(SalesDataTable[[#This Row],[Order Date]])</f>
        <v>2026</v>
      </c>
      <c r="D647" s="10" t="str">
        <f>"Q"&amp;ROUNDUP(MONTH(SalesDataTable[[#This Row],[Order Date]])/3,0)</f>
        <v>Q2</v>
      </c>
      <c r="E647" s="10">
        <f>MONTH(SalesDataTable[[#This Row],[Order Date]])</f>
        <v>4</v>
      </c>
      <c r="F647" s="10" t="str">
        <f>TEXT(SalesDataTable[[#This Row],[Order Date]],"mmm")</f>
        <v>Apr</v>
      </c>
      <c r="G647" s="4" t="s">
        <v>6</v>
      </c>
      <c r="H647" s="4" t="s">
        <v>7</v>
      </c>
      <c r="I647" s="4" t="s">
        <v>2</v>
      </c>
      <c r="J647" s="4" t="s">
        <v>13</v>
      </c>
      <c r="K647" s="4" t="s">
        <v>34</v>
      </c>
      <c r="L647" s="4" t="s">
        <v>45</v>
      </c>
      <c r="M647" s="8">
        <v>3</v>
      </c>
      <c r="N647" s="5">
        <v>49.55</v>
      </c>
      <c r="O647" s="6">
        <v>0</v>
      </c>
      <c r="P647" s="5">
        <v>22.55</v>
      </c>
      <c r="Q647" s="5">
        <f t="shared" si="30"/>
        <v>148.64999999999998</v>
      </c>
      <c r="R647" s="5">
        <f t="shared" si="31"/>
        <v>67.650000000000006</v>
      </c>
      <c r="S647" s="5">
        <f t="shared" si="32"/>
        <v>80.999999999999972</v>
      </c>
      <c r="T647" s="7"/>
    </row>
    <row r="648" spans="1:20" ht="15">
      <c r="A648" s="2">
        <v>2832</v>
      </c>
      <c r="B648" s="3">
        <v>46135</v>
      </c>
      <c r="C648" s="10">
        <f>YEAR(SalesDataTable[[#This Row],[Order Date]])</f>
        <v>2026</v>
      </c>
      <c r="D648" s="10" t="str">
        <f>"Q"&amp;ROUNDUP(MONTH(SalesDataTable[[#This Row],[Order Date]])/3,0)</f>
        <v>Q2</v>
      </c>
      <c r="E648" s="10">
        <f>MONTH(SalesDataTable[[#This Row],[Order Date]])</f>
        <v>4</v>
      </c>
      <c r="F648" s="10" t="str">
        <f>TEXT(SalesDataTable[[#This Row],[Order Date]],"mmm")</f>
        <v>Apr</v>
      </c>
      <c r="G648" s="4" t="s">
        <v>20</v>
      </c>
      <c r="H648" s="4" t="s">
        <v>33</v>
      </c>
      <c r="I648" s="4" t="s">
        <v>28</v>
      </c>
      <c r="J648" s="4" t="s">
        <v>3</v>
      </c>
      <c r="K648" s="4" t="s">
        <v>34</v>
      </c>
      <c r="L648" s="4" t="s">
        <v>35</v>
      </c>
      <c r="M648" s="8">
        <v>1</v>
      </c>
      <c r="N648" s="5">
        <v>39.89</v>
      </c>
      <c r="O648" s="6">
        <v>0.05</v>
      </c>
      <c r="P648" s="5">
        <v>15.06</v>
      </c>
      <c r="Q648" s="5">
        <f t="shared" si="30"/>
        <v>37.895499999999998</v>
      </c>
      <c r="R648" s="5">
        <f t="shared" si="31"/>
        <v>15.06</v>
      </c>
      <c r="S648" s="5">
        <f t="shared" si="32"/>
        <v>22.835499999999996</v>
      </c>
      <c r="T648" s="7"/>
    </row>
    <row r="649" spans="1:20" ht="15">
      <c r="A649" s="2">
        <v>3000</v>
      </c>
      <c r="B649" s="3">
        <v>46135</v>
      </c>
      <c r="C649" s="10">
        <f>YEAR(SalesDataTable[[#This Row],[Order Date]])</f>
        <v>2026</v>
      </c>
      <c r="D649" s="10" t="str">
        <f>"Q"&amp;ROUNDUP(MONTH(SalesDataTable[[#This Row],[Order Date]])/3,0)</f>
        <v>Q2</v>
      </c>
      <c r="E649" s="10">
        <f>MONTH(SalesDataTable[[#This Row],[Order Date]])</f>
        <v>4</v>
      </c>
      <c r="F649" s="10" t="str">
        <f>TEXT(SalesDataTable[[#This Row],[Order Date]],"mmm")</f>
        <v>Apr</v>
      </c>
      <c r="G649" s="4" t="s">
        <v>20</v>
      </c>
      <c r="H649" s="4" t="s">
        <v>31</v>
      </c>
      <c r="I649" s="4" t="s">
        <v>28</v>
      </c>
      <c r="J649" s="4" t="s">
        <v>13</v>
      </c>
      <c r="K649" s="4" t="s">
        <v>34</v>
      </c>
      <c r="L649" s="4" t="s">
        <v>35</v>
      </c>
      <c r="M649" s="8">
        <v>1</v>
      </c>
      <c r="N649" s="5">
        <v>40.630000000000003</v>
      </c>
      <c r="O649" s="6">
        <v>0.1</v>
      </c>
      <c r="P649" s="5">
        <v>14.67</v>
      </c>
      <c r="Q649" s="5">
        <f t="shared" si="30"/>
        <v>36.567</v>
      </c>
      <c r="R649" s="5">
        <f t="shared" si="31"/>
        <v>14.67</v>
      </c>
      <c r="S649" s="5">
        <f t="shared" si="32"/>
        <v>21.896999999999998</v>
      </c>
      <c r="T649" s="7"/>
    </row>
    <row r="650" spans="1:20" ht="15">
      <c r="A650" s="2">
        <v>3206</v>
      </c>
      <c r="B650" s="3">
        <v>46135</v>
      </c>
      <c r="C650" s="10">
        <f>YEAR(SalesDataTable[[#This Row],[Order Date]])</f>
        <v>2026</v>
      </c>
      <c r="D650" s="10" t="str">
        <f>"Q"&amp;ROUNDUP(MONTH(SalesDataTable[[#This Row],[Order Date]])/3,0)</f>
        <v>Q2</v>
      </c>
      <c r="E650" s="10">
        <f>MONTH(SalesDataTable[[#This Row],[Order Date]])</f>
        <v>4</v>
      </c>
      <c r="F650" s="10" t="str">
        <f>TEXT(SalesDataTable[[#This Row],[Order Date]],"mmm")</f>
        <v>Apr</v>
      </c>
      <c r="G650" s="4" t="s">
        <v>20</v>
      </c>
      <c r="H650" s="4" t="s">
        <v>33</v>
      </c>
      <c r="I650" s="4" t="s">
        <v>28</v>
      </c>
      <c r="J650" s="4" t="s">
        <v>3</v>
      </c>
      <c r="K650" s="4" t="s">
        <v>4</v>
      </c>
      <c r="L650" s="4" t="s">
        <v>26</v>
      </c>
      <c r="M650" s="8">
        <v>4</v>
      </c>
      <c r="N650" s="5">
        <v>39.78</v>
      </c>
      <c r="O650" s="6">
        <v>0.05</v>
      </c>
      <c r="P650" s="5">
        <v>16.7</v>
      </c>
      <c r="Q650" s="5">
        <f t="shared" si="30"/>
        <v>151.16399999999999</v>
      </c>
      <c r="R650" s="5">
        <f t="shared" si="31"/>
        <v>66.8</v>
      </c>
      <c r="S650" s="5">
        <f t="shared" si="32"/>
        <v>84.36399999999999</v>
      </c>
      <c r="T650" s="7"/>
    </row>
    <row r="651" spans="1:20" ht="15">
      <c r="A651" s="2">
        <v>3777</v>
      </c>
      <c r="B651" s="3">
        <v>46135</v>
      </c>
      <c r="C651" s="10">
        <f>YEAR(SalesDataTable[[#This Row],[Order Date]])</f>
        <v>2026</v>
      </c>
      <c r="D651" s="10" t="str">
        <f>"Q"&amp;ROUNDUP(MONTH(SalesDataTable[[#This Row],[Order Date]])/3,0)</f>
        <v>Q2</v>
      </c>
      <c r="E651" s="10">
        <f>MONTH(SalesDataTable[[#This Row],[Order Date]])</f>
        <v>4</v>
      </c>
      <c r="F651" s="10" t="str">
        <f>TEXT(SalesDataTable[[#This Row],[Order Date]],"mmm")</f>
        <v>Apr</v>
      </c>
      <c r="G651" s="4" t="s">
        <v>20</v>
      </c>
      <c r="H651" s="4" t="s">
        <v>21</v>
      </c>
      <c r="I651" s="4" t="s">
        <v>28</v>
      </c>
      <c r="J651" s="4" t="s">
        <v>16</v>
      </c>
      <c r="K651" s="4" t="s">
        <v>9</v>
      </c>
      <c r="L651" s="4" t="s">
        <v>10</v>
      </c>
      <c r="M651" s="8">
        <v>1</v>
      </c>
      <c r="N651" s="5">
        <v>92.74</v>
      </c>
      <c r="O651" s="6">
        <v>0</v>
      </c>
      <c r="P651" s="5">
        <v>46.1</v>
      </c>
      <c r="Q651" s="5">
        <f t="shared" si="30"/>
        <v>92.74</v>
      </c>
      <c r="R651" s="5">
        <f t="shared" si="31"/>
        <v>46.1</v>
      </c>
      <c r="S651" s="5">
        <f t="shared" si="32"/>
        <v>46.639999999999993</v>
      </c>
      <c r="T651" s="7"/>
    </row>
    <row r="652" spans="1:20" ht="15">
      <c r="A652" s="2">
        <v>4980</v>
      </c>
      <c r="B652" s="3">
        <v>46135</v>
      </c>
      <c r="C652" s="10">
        <f>YEAR(SalesDataTable[[#This Row],[Order Date]])</f>
        <v>2026</v>
      </c>
      <c r="D652" s="10" t="str">
        <f>"Q"&amp;ROUNDUP(MONTH(SalesDataTable[[#This Row],[Order Date]])/3,0)</f>
        <v>Q2</v>
      </c>
      <c r="E652" s="10">
        <f>MONTH(SalesDataTable[[#This Row],[Order Date]])</f>
        <v>4</v>
      </c>
      <c r="F652" s="10" t="str">
        <f>TEXT(SalesDataTable[[#This Row],[Order Date]],"mmm")</f>
        <v>Apr</v>
      </c>
      <c r="G652" s="4" t="s">
        <v>6</v>
      </c>
      <c r="H652" s="4" t="s">
        <v>27</v>
      </c>
      <c r="I652" s="4" t="s">
        <v>19</v>
      </c>
      <c r="J652" s="4" t="s">
        <v>3</v>
      </c>
      <c r="K652" s="4" t="s">
        <v>23</v>
      </c>
      <c r="L652" s="4" t="s">
        <v>51</v>
      </c>
      <c r="M652" s="8">
        <v>2</v>
      </c>
      <c r="N652" s="5">
        <v>120.49</v>
      </c>
      <c r="O652" s="6">
        <v>0.1</v>
      </c>
      <c r="P652" s="5">
        <v>62.23</v>
      </c>
      <c r="Q652" s="5">
        <f t="shared" si="30"/>
        <v>216.88200000000001</v>
      </c>
      <c r="R652" s="5">
        <f t="shared" si="31"/>
        <v>124.46</v>
      </c>
      <c r="S652" s="5">
        <f t="shared" si="32"/>
        <v>92.422000000000011</v>
      </c>
      <c r="T652" s="7"/>
    </row>
    <row r="653" spans="1:20" ht="15">
      <c r="A653" s="2">
        <v>1102</v>
      </c>
      <c r="B653" s="3">
        <v>46136</v>
      </c>
      <c r="C653" s="10">
        <f>YEAR(SalesDataTable[[#This Row],[Order Date]])</f>
        <v>2026</v>
      </c>
      <c r="D653" s="10" t="str">
        <f>"Q"&amp;ROUNDUP(MONTH(SalesDataTable[[#This Row],[Order Date]])/3,0)</f>
        <v>Q2</v>
      </c>
      <c r="E653" s="10">
        <f>MONTH(SalesDataTable[[#This Row],[Order Date]])</f>
        <v>4</v>
      </c>
      <c r="F653" s="10" t="str">
        <f>TEXT(SalesDataTable[[#This Row],[Order Date]],"mmm")</f>
        <v>Apr</v>
      </c>
      <c r="G653" s="4" t="s">
        <v>6</v>
      </c>
      <c r="H653" s="4" t="s">
        <v>27</v>
      </c>
      <c r="I653" s="4" t="s">
        <v>2</v>
      </c>
      <c r="J653" s="4" t="s">
        <v>16</v>
      </c>
      <c r="K653" s="4" t="s">
        <v>9</v>
      </c>
      <c r="L653" s="4" t="s">
        <v>46</v>
      </c>
      <c r="M653" s="8">
        <v>2</v>
      </c>
      <c r="N653" s="5">
        <v>70.53</v>
      </c>
      <c r="O653" s="6">
        <v>0</v>
      </c>
      <c r="P653" s="5">
        <v>32.229999999999997</v>
      </c>
      <c r="Q653" s="5">
        <f t="shared" si="30"/>
        <v>141.06</v>
      </c>
      <c r="R653" s="5">
        <f t="shared" si="31"/>
        <v>64.459999999999994</v>
      </c>
      <c r="S653" s="5">
        <f t="shared" si="32"/>
        <v>76.600000000000009</v>
      </c>
      <c r="T653" s="7"/>
    </row>
    <row r="654" spans="1:20" ht="15">
      <c r="A654" s="2">
        <v>1333</v>
      </c>
      <c r="B654" s="3">
        <v>46136</v>
      </c>
      <c r="C654" s="10">
        <f>YEAR(SalesDataTable[[#This Row],[Order Date]])</f>
        <v>2026</v>
      </c>
      <c r="D654" s="10" t="str">
        <f>"Q"&amp;ROUNDUP(MONTH(SalesDataTable[[#This Row],[Order Date]])/3,0)</f>
        <v>Q2</v>
      </c>
      <c r="E654" s="10">
        <f>MONTH(SalesDataTable[[#This Row],[Order Date]])</f>
        <v>4</v>
      </c>
      <c r="F654" s="10" t="str">
        <f>TEXT(SalesDataTable[[#This Row],[Order Date]],"mmm")</f>
        <v>Apr</v>
      </c>
      <c r="G654" s="4" t="s">
        <v>6</v>
      </c>
      <c r="H654" s="4" t="s">
        <v>49</v>
      </c>
      <c r="I654" s="4" t="s">
        <v>2</v>
      </c>
      <c r="J654" s="4" t="s">
        <v>13</v>
      </c>
      <c r="K654" s="4" t="s">
        <v>9</v>
      </c>
      <c r="L654" s="4" t="s">
        <v>10</v>
      </c>
      <c r="M654" s="8">
        <v>1</v>
      </c>
      <c r="N654" s="5">
        <v>90.87</v>
      </c>
      <c r="O654" s="6">
        <v>0.1</v>
      </c>
      <c r="P654" s="5">
        <v>44.4</v>
      </c>
      <c r="Q654" s="5">
        <f t="shared" si="30"/>
        <v>81.783000000000001</v>
      </c>
      <c r="R654" s="5">
        <f t="shared" si="31"/>
        <v>44.4</v>
      </c>
      <c r="S654" s="5">
        <f t="shared" si="32"/>
        <v>37.383000000000003</v>
      </c>
      <c r="T654" s="7"/>
    </row>
    <row r="655" spans="1:20" ht="15">
      <c r="A655" s="2">
        <v>1369</v>
      </c>
      <c r="B655" s="3">
        <v>46136</v>
      </c>
      <c r="C655" s="10">
        <f>YEAR(SalesDataTable[[#This Row],[Order Date]])</f>
        <v>2026</v>
      </c>
      <c r="D655" s="10" t="str">
        <f>"Q"&amp;ROUNDUP(MONTH(SalesDataTable[[#This Row],[Order Date]])/3,0)</f>
        <v>Q2</v>
      </c>
      <c r="E655" s="10">
        <f>MONTH(SalesDataTable[[#This Row],[Order Date]])</f>
        <v>4</v>
      </c>
      <c r="F655" s="10" t="str">
        <f>TEXT(SalesDataTable[[#This Row],[Order Date]],"mmm")</f>
        <v>Apr</v>
      </c>
      <c r="G655" s="4" t="s">
        <v>6</v>
      </c>
      <c r="H655" s="4" t="s">
        <v>49</v>
      </c>
      <c r="I655" s="4" t="s">
        <v>8</v>
      </c>
      <c r="J655" s="4" t="s">
        <v>3</v>
      </c>
      <c r="K655" s="4" t="s">
        <v>34</v>
      </c>
      <c r="L655" s="4" t="s">
        <v>38</v>
      </c>
      <c r="M655" s="8">
        <v>3</v>
      </c>
      <c r="N655" s="5">
        <v>124.31</v>
      </c>
      <c r="O655" s="6">
        <v>0.2</v>
      </c>
      <c r="P655" s="5">
        <v>67.97</v>
      </c>
      <c r="Q655" s="5">
        <f t="shared" si="30"/>
        <v>298.34399999999999</v>
      </c>
      <c r="R655" s="5">
        <f t="shared" si="31"/>
        <v>203.91</v>
      </c>
      <c r="S655" s="5">
        <f t="shared" si="32"/>
        <v>94.433999999999997</v>
      </c>
      <c r="T655" s="7"/>
    </row>
    <row r="656" spans="1:20" ht="15">
      <c r="A656" s="2">
        <v>1712</v>
      </c>
      <c r="B656" s="3">
        <v>46136</v>
      </c>
      <c r="C656" s="10">
        <f>YEAR(SalesDataTable[[#This Row],[Order Date]])</f>
        <v>2026</v>
      </c>
      <c r="D656" s="10" t="str">
        <f>"Q"&amp;ROUNDUP(MONTH(SalesDataTable[[#This Row],[Order Date]])/3,0)</f>
        <v>Q2</v>
      </c>
      <c r="E656" s="10">
        <f>MONTH(SalesDataTable[[#This Row],[Order Date]])</f>
        <v>4</v>
      </c>
      <c r="F656" s="10" t="str">
        <f>TEXT(SalesDataTable[[#This Row],[Order Date]],"mmm")</f>
        <v>Apr</v>
      </c>
      <c r="G656" s="4" t="s">
        <v>6</v>
      </c>
      <c r="H656" s="4" t="s">
        <v>7</v>
      </c>
      <c r="I656" s="4" t="s">
        <v>8</v>
      </c>
      <c r="J656" s="4" t="s">
        <v>3</v>
      </c>
      <c r="K656" s="4" t="s">
        <v>4</v>
      </c>
      <c r="L656" s="4" t="s">
        <v>26</v>
      </c>
      <c r="M656" s="8">
        <v>15</v>
      </c>
      <c r="N656" s="5">
        <v>41.21</v>
      </c>
      <c r="O656" s="6">
        <v>0.15</v>
      </c>
      <c r="P656" s="5">
        <v>16.760000000000002</v>
      </c>
      <c r="Q656" s="5">
        <f t="shared" si="30"/>
        <v>525.42750000000001</v>
      </c>
      <c r="R656" s="5">
        <f t="shared" si="31"/>
        <v>251.40000000000003</v>
      </c>
      <c r="S656" s="5">
        <f t="shared" si="32"/>
        <v>274.02749999999997</v>
      </c>
      <c r="T656" s="7"/>
    </row>
    <row r="657" spans="1:20" ht="15">
      <c r="A657" s="2">
        <v>2229</v>
      </c>
      <c r="B657" s="3">
        <v>46136</v>
      </c>
      <c r="C657" s="10">
        <f>YEAR(SalesDataTable[[#This Row],[Order Date]])</f>
        <v>2026</v>
      </c>
      <c r="D657" s="10" t="str">
        <f>"Q"&amp;ROUNDUP(MONTH(SalesDataTable[[#This Row],[Order Date]])/3,0)</f>
        <v>Q2</v>
      </c>
      <c r="E657" s="10">
        <f>MONTH(SalesDataTable[[#This Row],[Order Date]])</f>
        <v>4</v>
      </c>
      <c r="F657" s="10" t="str">
        <f>TEXT(SalesDataTable[[#This Row],[Order Date]],"mmm")</f>
        <v>Apr</v>
      </c>
      <c r="G657" s="4" t="s">
        <v>0</v>
      </c>
      <c r="H657" s="4" t="s">
        <v>1</v>
      </c>
      <c r="I657" s="4" t="s">
        <v>2</v>
      </c>
      <c r="J657" s="4" t="s">
        <v>13</v>
      </c>
      <c r="K657" s="4" t="s">
        <v>9</v>
      </c>
      <c r="L657" s="4" t="s">
        <v>17</v>
      </c>
      <c r="M657" s="8">
        <v>2</v>
      </c>
      <c r="N657" s="5">
        <v>145.75</v>
      </c>
      <c r="O657" s="6">
        <v>0.1</v>
      </c>
      <c r="P657" s="5">
        <v>78.900000000000006</v>
      </c>
      <c r="Q657" s="5">
        <f t="shared" si="30"/>
        <v>262.35000000000002</v>
      </c>
      <c r="R657" s="5">
        <f t="shared" si="31"/>
        <v>157.80000000000001</v>
      </c>
      <c r="S657" s="5">
        <f t="shared" si="32"/>
        <v>104.55000000000001</v>
      </c>
      <c r="T657" s="7"/>
    </row>
    <row r="658" spans="1:20" ht="15">
      <c r="A658" s="2">
        <v>3458</v>
      </c>
      <c r="B658" s="3">
        <v>46136</v>
      </c>
      <c r="C658" s="10">
        <f>YEAR(SalesDataTable[[#This Row],[Order Date]])</f>
        <v>2026</v>
      </c>
      <c r="D658" s="10" t="str">
        <f>"Q"&amp;ROUNDUP(MONTH(SalesDataTable[[#This Row],[Order Date]])/3,0)</f>
        <v>Q2</v>
      </c>
      <c r="E658" s="10">
        <f>MONTH(SalesDataTable[[#This Row],[Order Date]])</f>
        <v>4</v>
      </c>
      <c r="F658" s="10" t="str">
        <f>TEXT(SalesDataTable[[#This Row],[Order Date]],"mmm")</f>
        <v>Apr</v>
      </c>
      <c r="G658" s="4" t="s">
        <v>11</v>
      </c>
      <c r="H658" s="4" t="s">
        <v>18</v>
      </c>
      <c r="I658" s="4" t="s">
        <v>2</v>
      </c>
      <c r="J658" s="4" t="s">
        <v>13</v>
      </c>
      <c r="K658" s="4" t="s">
        <v>14</v>
      </c>
      <c r="L658" s="4" t="s">
        <v>44</v>
      </c>
      <c r="M658" s="8">
        <v>1</v>
      </c>
      <c r="N658" s="5">
        <v>134.86000000000001</v>
      </c>
      <c r="O658" s="6">
        <v>0</v>
      </c>
      <c r="P658" s="5">
        <v>66.040000000000006</v>
      </c>
      <c r="Q658" s="5">
        <f t="shared" si="30"/>
        <v>134.86000000000001</v>
      </c>
      <c r="R658" s="5">
        <f t="shared" si="31"/>
        <v>66.040000000000006</v>
      </c>
      <c r="S658" s="5">
        <f t="shared" si="32"/>
        <v>68.820000000000007</v>
      </c>
      <c r="T658" s="7"/>
    </row>
    <row r="659" spans="1:20" ht="15">
      <c r="A659" s="2">
        <v>4637</v>
      </c>
      <c r="B659" s="3">
        <v>46136</v>
      </c>
      <c r="C659" s="10">
        <f>YEAR(SalesDataTable[[#This Row],[Order Date]])</f>
        <v>2026</v>
      </c>
      <c r="D659" s="10" t="str">
        <f>"Q"&amp;ROUNDUP(MONTH(SalesDataTable[[#This Row],[Order Date]])/3,0)</f>
        <v>Q2</v>
      </c>
      <c r="E659" s="10">
        <f>MONTH(SalesDataTable[[#This Row],[Order Date]])</f>
        <v>4</v>
      </c>
      <c r="F659" s="10" t="str">
        <f>TEXT(SalesDataTable[[#This Row],[Order Date]],"mmm")</f>
        <v>Apr</v>
      </c>
      <c r="G659" s="4" t="s">
        <v>20</v>
      </c>
      <c r="H659" s="4" t="s">
        <v>47</v>
      </c>
      <c r="I659" s="4" t="s">
        <v>19</v>
      </c>
      <c r="J659" s="4" t="s">
        <v>13</v>
      </c>
      <c r="K659" s="4" t="s">
        <v>14</v>
      </c>
      <c r="L659" s="4" t="s">
        <v>44</v>
      </c>
      <c r="M659" s="8">
        <v>1</v>
      </c>
      <c r="N659" s="5">
        <v>136.07</v>
      </c>
      <c r="O659" s="6">
        <v>0</v>
      </c>
      <c r="P659" s="5">
        <v>65.17</v>
      </c>
      <c r="Q659" s="5">
        <f t="shared" si="30"/>
        <v>136.07</v>
      </c>
      <c r="R659" s="5">
        <f t="shared" si="31"/>
        <v>65.17</v>
      </c>
      <c r="S659" s="5">
        <f t="shared" si="32"/>
        <v>70.899999999999991</v>
      </c>
      <c r="T659" s="7"/>
    </row>
    <row r="660" spans="1:20" ht="15">
      <c r="A660" s="2">
        <v>4726</v>
      </c>
      <c r="B660" s="3">
        <v>46136</v>
      </c>
      <c r="C660" s="10">
        <f>YEAR(SalesDataTable[[#This Row],[Order Date]])</f>
        <v>2026</v>
      </c>
      <c r="D660" s="10" t="str">
        <f>"Q"&amp;ROUNDUP(MONTH(SalesDataTable[[#This Row],[Order Date]])/3,0)</f>
        <v>Q2</v>
      </c>
      <c r="E660" s="10">
        <f>MONTH(SalesDataTable[[#This Row],[Order Date]])</f>
        <v>4</v>
      </c>
      <c r="F660" s="10" t="str">
        <f>TEXT(SalesDataTable[[#This Row],[Order Date]],"mmm")</f>
        <v>Apr</v>
      </c>
      <c r="G660" s="4" t="s">
        <v>0</v>
      </c>
      <c r="H660" s="4" t="s">
        <v>50</v>
      </c>
      <c r="I660" s="4" t="s">
        <v>19</v>
      </c>
      <c r="J660" s="4" t="s">
        <v>16</v>
      </c>
      <c r="K660" s="4" t="s">
        <v>14</v>
      </c>
      <c r="L660" s="4" t="s">
        <v>32</v>
      </c>
      <c r="M660" s="8">
        <v>1</v>
      </c>
      <c r="N660" s="5">
        <v>47.25</v>
      </c>
      <c r="O660" s="6">
        <v>0.1</v>
      </c>
      <c r="P660" s="5">
        <v>18.25</v>
      </c>
      <c r="Q660" s="5">
        <f t="shared" si="30"/>
        <v>42.524999999999999</v>
      </c>
      <c r="R660" s="5">
        <f t="shared" si="31"/>
        <v>18.25</v>
      </c>
      <c r="S660" s="5">
        <f t="shared" si="32"/>
        <v>24.274999999999999</v>
      </c>
      <c r="T660" s="7"/>
    </row>
    <row r="661" spans="1:20" ht="15">
      <c r="A661" s="2">
        <v>4838</v>
      </c>
      <c r="B661" s="3">
        <v>46136</v>
      </c>
      <c r="C661" s="10">
        <f>YEAR(SalesDataTable[[#This Row],[Order Date]])</f>
        <v>2026</v>
      </c>
      <c r="D661" s="10" t="str">
        <f>"Q"&amp;ROUNDUP(MONTH(SalesDataTable[[#This Row],[Order Date]])/3,0)</f>
        <v>Q2</v>
      </c>
      <c r="E661" s="10">
        <f>MONTH(SalesDataTable[[#This Row],[Order Date]])</f>
        <v>4</v>
      </c>
      <c r="F661" s="10" t="str">
        <f>TEXT(SalesDataTable[[#This Row],[Order Date]],"mmm")</f>
        <v>Apr</v>
      </c>
      <c r="G661" s="4" t="s">
        <v>0</v>
      </c>
      <c r="H661" s="4" t="s">
        <v>1</v>
      </c>
      <c r="I661" s="4" t="s">
        <v>2</v>
      </c>
      <c r="J661" s="4" t="s">
        <v>16</v>
      </c>
      <c r="K661" s="4" t="s">
        <v>4</v>
      </c>
      <c r="L661" s="4" t="s">
        <v>26</v>
      </c>
      <c r="M661" s="8">
        <v>2</v>
      </c>
      <c r="N661" s="5">
        <v>41.32</v>
      </c>
      <c r="O661" s="6">
        <v>0.1</v>
      </c>
      <c r="P661" s="5">
        <v>16.66</v>
      </c>
      <c r="Q661" s="5">
        <f t="shared" si="30"/>
        <v>74.376000000000005</v>
      </c>
      <c r="R661" s="5">
        <f t="shared" si="31"/>
        <v>33.32</v>
      </c>
      <c r="S661" s="5">
        <f t="shared" si="32"/>
        <v>41.056000000000004</v>
      </c>
      <c r="T661" s="7"/>
    </row>
    <row r="662" spans="1:20" ht="15">
      <c r="A662" s="2">
        <v>5075</v>
      </c>
      <c r="B662" s="3">
        <v>46136</v>
      </c>
      <c r="C662" s="10">
        <f>YEAR(SalesDataTable[[#This Row],[Order Date]])</f>
        <v>2026</v>
      </c>
      <c r="D662" s="10" t="str">
        <f>"Q"&amp;ROUNDUP(MONTH(SalesDataTable[[#This Row],[Order Date]])/3,0)</f>
        <v>Q2</v>
      </c>
      <c r="E662" s="10">
        <f>MONTH(SalesDataTable[[#This Row],[Order Date]])</f>
        <v>4</v>
      </c>
      <c r="F662" s="10" t="str">
        <f>TEXT(SalesDataTable[[#This Row],[Order Date]],"mmm")</f>
        <v>Apr</v>
      </c>
      <c r="G662" s="4" t="s">
        <v>0</v>
      </c>
      <c r="H662" s="4" t="s">
        <v>50</v>
      </c>
      <c r="I662" s="4" t="s">
        <v>28</v>
      </c>
      <c r="J662" s="4" t="s">
        <v>13</v>
      </c>
      <c r="K662" s="4" t="s">
        <v>4</v>
      </c>
      <c r="L662" s="4" t="s">
        <v>5</v>
      </c>
      <c r="M662" s="8">
        <v>2</v>
      </c>
      <c r="N662" s="5">
        <v>81.75</v>
      </c>
      <c r="O662" s="6">
        <v>0</v>
      </c>
      <c r="P662" s="5">
        <v>41.92</v>
      </c>
      <c r="Q662" s="5">
        <f t="shared" si="30"/>
        <v>163.5</v>
      </c>
      <c r="R662" s="5">
        <f t="shared" si="31"/>
        <v>83.84</v>
      </c>
      <c r="S662" s="5">
        <f t="shared" si="32"/>
        <v>79.66</v>
      </c>
      <c r="T662" s="7"/>
    </row>
    <row r="663" spans="1:20" ht="15">
      <c r="A663" s="2">
        <v>149</v>
      </c>
      <c r="B663" s="3">
        <v>46137</v>
      </c>
      <c r="C663" s="10">
        <f>YEAR(SalesDataTable[[#This Row],[Order Date]])</f>
        <v>2026</v>
      </c>
      <c r="D663" s="10" t="str">
        <f>"Q"&amp;ROUNDUP(MONTH(SalesDataTable[[#This Row],[Order Date]])/3,0)</f>
        <v>Q2</v>
      </c>
      <c r="E663" s="10">
        <f>MONTH(SalesDataTable[[#This Row],[Order Date]])</f>
        <v>4</v>
      </c>
      <c r="F663" s="10" t="str">
        <f>TEXT(SalesDataTable[[#This Row],[Order Date]],"mmm")</f>
        <v>Apr</v>
      </c>
      <c r="G663" s="4" t="s">
        <v>6</v>
      </c>
      <c r="H663" s="4" t="s">
        <v>43</v>
      </c>
      <c r="I663" s="4" t="s">
        <v>2</v>
      </c>
      <c r="J663" s="4" t="s">
        <v>3</v>
      </c>
      <c r="K663" s="4" t="s">
        <v>14</v>
      </c>
      <c r="L663" s="4" t="s">
        <v>15</v>
      </c>
      <c r="M663" s="8">
        <v>1</v>
      </c>
      <c r="N663" s="5">
        <v>36.020000000000003</v>
      </c>
      <c r="O663" s="6">
        <v>0.05</v>
      </c>
      <c r="P663" s="5">
        <v>13.72</v>
      </c>
      <c r="Q663" s="5">
        <f t="shared" si="30"/>
        <v>34.219000000000001</v>
      </c>
      <c r="R663" s="5">
        <f t="shared" si="31"/>
        <v>13.72</v>
      </c>
      <c r="S663" s="5">
        <f t="shared" si="32"/>
        <v>20.499000000000002</v>
      </c>
      <c r="T663" s="7"/>
    </row>
    <row r="664" spans="1:20" ht="15">
      <c r="A664" s="2">
        <v>449</v>
      </c>
      <c r="B664" s="3">
        <v>46137</v>
      </c>
      <c r="C664" s="10">
        <f>YEAR(SalesDataTable[[#This Row],[Order Date]])</f>
        <v>2026</v>
      </c>
      <c r="D664" s="10" t="str">
        <f>"Q"&amp;ROUNDUP(MONTH(SalesDataTable[[#This Row],[Order Date]])/3,0)</f>
        <v>Q2</v>
      </c>
      <c r="E664" s="10">
        <f>MONTH(SalesDataTable[[#This Row],[Order Date]])</f>
        <v>4</v>
      </c>
      <c r="F664" s="10" t="str">
        <f>TEXT(SalesDataTable[[#This Row],[Order Date]],"mmm")</f>
        <v>Apr</v>
      </c>
      <c r="G664" s="4" t="s">
        <v>11</v>
      </c>
      <c r="H664" s="4" t="s">
        <v>25</v>
      </c>
      <c r="I664" s="4" t="s">
        <v>2</v>
      </c>
      <c r="J664" s="4" t="s">
        <v>16</v>
      </c>
      <c r="K664" s="4" t="s">
        <v>14</v>
      </c>
      <c r="L664" s="4" t="s">
        <v>15</v>
      </c>
      <c r="M664" s="8">
        <v>1</v>
      </c>
      <c r="N664" s="5">
        <v>36.68</v>
      </c>
      <c r="O664" s="6">
        <v>0</v>
      </c>
      <c r="P664" s="5">
        <v>13.27</v>
      </c>
      <c r="Q664" s="5">
        <f t="shared" si="30"/>
        <v>36.68</v>
      </c>
      <c r="R664" s="5">
        <f t="shared" si="31"/>
        <v>13.27</v>
      </c>
      <c r="S664" s="5">
        <f t="shared" si="32"/>
        <v>23.41</v>
      </c>
      <c r="T664" s="7"/>
    </row>
    <row r="665" spans="1:20" ht="15">
      <c r="A665" s="2">
        <v>1422</v>
      </c>
      <c r="B665" s="3">
        <v>46137</v>
      </c>
      <c r="C665" s="10">
        <f>YEAR(SalesDataTable[[#This Row],[Order Date]])</f>
        <v>2026</v>
      </c>
      <c r="D665" s="10" t="str">
        <f>"Q"&amp;ROUNDUP(MONTH(SalesDataTable[[#This Row],[Order Date]])/3,0)</f>
        <v>Q2</v>
      </c>
      <c r="E665" s="10">
        <f>MONTH(SalesDataTable[[#This Row],[Order Date]])</f>
        <v>4</v>
      </c>
      <c r="F665" s="10" t="str">
        <f>TEXT(SalesDataTable[[#This Row],[Order Date]],"mmm")</f>
        <v>Apr</v>
      </c>
      <c r="G665" s="4" t="s">
        <v>20</v>
      </c>
      <c r="H665" s="4" t="s">
        <v>33</v>
      </c>
      <c r="I665" s="4" t="s">
        <v>8</v>
      </c>
      <c r="J665" s="4" t="s">
        <v>16</v>
      </c>
      <c r="K665" s="4" t="s">
        <v>23</v>
      </c>
      <c r="L665" s="4" t="s">
        <v>24</v>
      </c>
      <c r="M665" s="8">
        <v>6</v>
      </c>
      <c r="N665" s="5">
        <v>348.16</v>
      </c>
      <c r="O665" s="6">
        <v>0.1</v>
      </c>
      <c r="P665" s="5">
        <v>198.24</v>
      </c>
      <c r="Q665" s="5">
        <f t="shared" si="30"/>
        <v>1880.0640000000001</v>
      </c>
      <c r="R665" s="5">
        <f t="shared" si="31"/>
        <v>1189.44</v>
      </c>
      <c r="S665" s="5">
        <f t="shared" si="32"/>
        <v>690.62400000000002</v>
      </c>
      <c r="T665" s="7"/>
    </row>
    <row r="666" spans="1:20" ht="15">
      <c r="A666" s="2">
        <v>3248</v>
      </c>
      <c r="B666" s="3">
        <v>46137</v>
      </c>
      <c r="C666" s="10">
        <f>YEAR(SalesDataTable[[#This Row],[Order Date]])</f>
        <v>2026</v>
      </c>
      <c r="D666" s="10" t="str">
        <f>"Q"&amp;ROUNDUP(MONTH(SalesDataTable[[#This Row],[Order Date]])/3,0)</f>
        <v>Q2</v>
      </c>
      <c r="E666" s="10">
        <f>MONTH(SalesDataTable[[#This Row],[Order Date]])</f>
        <v>4</v>
      </c>
      <c r="F666" s="10" t="str">
        <f>TEXT(SalesDataTable[[#This Row],[Order Date]],"mmm")</f>
        <v>Apr</v>
      </c>
      <c r="G666" s="4" t="s">
        <v>11</v>
      </c>
      <c r="H666" s="4" t="s">
        <v>52</v>
      </c>
      <c r="I666" s="4" t="s">
        <v>2</v>
      </c>
      <c r="J666" s="4" t="s">
        <v>3</v>
      </c>
      <c r="K666" s="4" t="s">
        <v>4</v>
      </c>
      <c r="L666" s="4" t="s">
        <v>26</v>
      </c>
      <c r="M666" s="8">
        <v>2</v>
      </c>
      <c r="N666" s="5">
        <v>39.799999999999997</v>
      </c>
      <c r="O666" s="6">
        <v>0.05</v>
      </c>
      <c r="P666" s="5">
        <v>16.23</v>
      </c>
      <c r="Q666" s="5">
        <f t="shared" si="30"/>
        <v>75.61999999999999</v>
      </c>
      <c r="R666" s="5">
        <f t="shared" si="31"/>
        <v>32.46</v>
      </c>
      <c r="S666" s="5">
        <f t="shared" si="32"/>
        <v>43.159999999999989</v>
      </c>
      <c r="T666" s="7"/>
    </row>
    <row r="667" spans="1:20" ht="15">
      <c r="A667" s="2">
        <v>3445</v>
      </c>
      <c r="B667" s="3">
        <v>46137</v>
      </c>
      <c r="C667" s="10">
        <f>YEAR(SalesDataTable[[#This Row],[Order Date]])</f>
        <v>2026</v>
      </c>
      <c r="D667" s="10" t="str">
        <f>"Q"&amp;ROUNDUP(MONTH(SalesDataTable[[#This Row],[Order Date]])/3,0)</f>
        <v>Q2</v>
      </c>
      <c r="E667" s="10">
        <f>MONTH(SalesDataTable[[#This Row],[Order Date]])</f>
        <v>4</v>
      </c>
      <c r="F667" s="10" t="str">
        <f>TEXT(SalesDataTable[[#This Row],[Order Date]],"mmm")</f>
        <v>Apr</v>
      </c>
      <c r="G667" s="4" t="s">
        <v>0</v>
      </c>
      <c r="H667" s="4" t="s">
        <v>50</v>
      </c>
      <c r="I667" s="4" t="s">
        <v>2</v>
      </c>
      <c r="J667" s="4" t="s">
        <v>3</v>
      </c>
      <c r="K667" s="4" t="s">
        <v>4</v>
      </c>
      <c r="L667" s="4" t="s">
        <v>26</v>
      </c>
      <c r="M667" s="8">
        <v>5</v>
      </c>
      <c r="N667" s="5">
        <v>39.369999999999997</v>
      </c>
      <c r="O667" s="6">
        <v>0.05</v>
      </c>
      <c r="P667" s="5">
        <v>16.760000000000002</v>
      </c>
      <c r="Q667" s="5">
        <f t="shared" si="30"/>
        <v>187.00749999999999</v>
      </c>
      <c r="R667" s="5">
        <f t="shared" si="31"/>
        <v>83.800000000000011</v>
      </c>
      <c r="S667" s="5">
        <f t="shared" si="32"/>
        <v>103.20749999999998</v>
      </c>
      <c r="T667" s="7"/>
    </row>
    <row r="668" spans="1:20" ht="15">
      <c r="A668" s="2">
        <v>3930</v>
      </c>
      <c r="B668" s="3">
        <v>46137</v>
      </c>
      <c r="C668" s="10">
        <f>YEAR(SalesDataTable[[#This Row],[Order Date]])</f>
        <v>2026</v>
      </c>
      <c r="D668" s="10" t="str">
        <f>"Q"&amp;ROUNDUP(MONTH(SalesDataTable[[#This Row],[Order Date]])/3,0)</f>
        <v>Q2</v>
      </c>
      <c r="E668" s="10">
        <f>MONTH(SalesDataTable[[#This Row],[Order Date]])</f>
        <v>4</v>
      </c>
      <c r="F668" s="10" t="str">
        <f>TEXT(SalesDataTable[[#This Row],[Order Date]],"mmm")</f>
        <v>Apr</v>
      </c>
      <c r="G668" s="4" t="s">
        <v>6</v>
      </c>
      <c r="H668" s="4" t="s">
        <v>43</v>
      </c>
      <c r="I668" s="4" t="s">
        <v>28</v>
      </c>
      <c r="J668" s="4" t="s">
        <v>3</v>
      </c>
      <c r="K668" s="4" t="s">
        <v>34</v>
      </c>
      <c r="L668" s="4" t="s">
        <v>35</v>
      </c>
      <c r="M668" s="8">
        <v>2</v>
      </c>
      <c r="N668" s="5">
        <v>40.85</v>
      </c>
      <c r="O668" s="6">
        <v>0</v>
      </c>
      <c r="P668" s="5">
        <v>14.99</v>
      </c>
      <c r="Q668" s="5">
        <f t="shared" si="30"/>
        <v>81.7</v>
      </c>
      <c r="R668" s="5">
        <f t="shared" si="31"/>
        <v>29.98</v>
      </c>
      <c r="S668" s="5">
        <f t="shared" si="32"/>
        <v>51.72</v>
      </c>
      <c r="T668" s="7"/>
    </row>
    <row r="669" spans="1:20" ht="15">
      <c r="A669" s="2">
        <v>3969</v>
      </c>
      <c r="B669" s="3">
        <v>46137</v>
      </c>
      <c r="C669" s="10">
        <f>YEAR(SalesDataTable[[#This Row],[Order Date]])</f>
        <v>2026</v>
      </c>
      <c r="D669" s="10" t="str">
        <f>"Q"&amp;ROUNDUP(MONTH(SalesDataTable[[#This Row],[Order Date]])/3,0)</f>
        <v>Q2</v>
      </c>
      <c r="E669" s="10">
        <f>MONTH(SalesDataTable[[#This Row],[Order Date]])</f>
        <v>4</v>
      </c>
      <c r="F669" s="10" t="str">
        <f>TEXT(SalesDataTable[[#This Row],[Order Date]],"mmm")</f>
        <v>Apr</v>
      </c>
      <c r="G669" s="4" t="s">
        <v>20</v>
      </c>
      <c r="H669" s="4" t="s">
        <v>33</v>
      </c>
      <c r="I669" s="4" t="s">
        <v>28</v>
      </c>
      <c r="J669" s="4" t="s">
        <v>3</v>
      </c>
      <c r="K669" s="4" t="s">
        <v>9</v>
      </c>
      <c r="L669" s="4" t="s">
        <v>10</v>
      </c>
      <c r="M669" s="8">
        <v>1</v>
      </c>
      <c r="N669" s="5">
        <v>92.91</v>
      </c>
      <c r="O669" s="6">
        <v>0.05</v>
      </c>
      <c r="P669" s="5">
        <v>46</v>
      </c>
      <c r="Q669" s="5">
        <f t="shared" si="30"/>
        <v>88.264499999999998</v>
      </c>
      <c r="R669" s="5">
        <f t="shared" si="31"/>
        <v>46</v>
      </c>
      <c r="S669" s="5">
        <f t="shared" si="32"/>
        <v>42.264499999999998</v>
      </c>
      <c r="T669" s="7"/>
    </row>
    <row r="670" spans="1:20" ht="15">
      <c r="A670" s="2">
        <v>4190</v>
      </c>
      <c r="B670" s="3">
        <v>46137</v>
      </c>
      <c r="C670" s="10">
        <f>YEAR(SalesDataTable[[#This Row],[Order Date]])</f>
        <v>2026</v>
      </c>
      <c r="D670" s="10" t="str">
        <f>"Q"&amp;ROUNDUP(MONTH(SalesDataTable[[#This Row],[Order Date]])/3,0)</f>
        <v>Q2</v>
      </c>
      <c r="E670" s="10">
        <f>MONTH(SalesDataTable[[#This Row],[Order Date]])</f>
        <v>4</v>
      </c>
      <c r="F670" s="10" t="str">
        <f>TEXT(SalesDataTable[[#This Row],[Order Date]],"mmm")</f>
        <v>Apr</v>
      </c>
      <c r="G670" s="4" t="s">
        <v>20</v>
      </c>
      <c r="H670" s="4" t="s">
        <v>47</v>
      </c>
      <c r="I670" s="4" t="s">
        <v>2</v>
      </c>
      <c r="J670" s="4" t="s">
        <v>13</v>
      </c>
      <c r="K670" s="4" t="s">
        <v>9</v>
      </c>
      <c r="L670" s="4" t="s">
        <v>37</v>
      </c>
      <c r="M670" s="8">
        <v>1</v>
      </c>
      <c r="N670" s="5">
        <v>152.01</v>
      </c>
      <c r="O670" s="6">
        <v>0</v>
      </c>
      <c r="P670" s="5">
        <v>80.33</v>
      </c>
      <c r="Q670" s="5">
        <f t="shared" si="30"/>
        <v>152.01</v>
      </c>
      <c r="R670" s="5">
        <f t="shared" si="31"/>
        <v>80.33</v>
      </c>
      <c r="S670" s="5">
        <f t="shared" si="32"/>
        <v>71.679999999999993</v>
      </c>
      <c r="T670" s="7"/>
    </row>
    <row r="671" spans="1:20" ht="15">
      <c r="A671" s="2">
        <v>4442</v>
      </c>
      <c r="B671" s="3">
        <v>46137</v>
      </c>
      <c r="C671" s="10">
        <f>YEAR(SalesDataTable[[#This Row],[Order Date]])</f>
        <v>2026</v>
      </c>
      <c r="D671" s="10" t="str">
        <f>"Q"&amp;ROUNDUP(MONTH(SalesDataTable[[#This Row],[Order Date]])/3,0)</f>
        <v>Q2</v>
      </c>
      <c r="E671" s="10">
        <f>MONTH(SalesDataTable[[#This Row],[Order Date]])</f>
        <v>4</v>
      </c>
      <c r="F671" s="10" t="str">
        <f>TEXT(SalesDataTable[[#This Row],[Order Date]],"mmm")</f>
        <v>Apr</v>
      </c>
      <c r="G671" s="4" t="s">
        <v>6</v>
      </c>
      <c r="H671" s="4" t="s">
        <v>27</v>
      </c>
      <c r="I671" s="4" t="s">
        <v>28</v>
      </c>
      <c r="J671" s="4" t="s">
        <v>13</v>
      </c>
      <c r="K671" s="4" t="s">
        <v>14</v>
      </c>
      <c r="L671" s="4" t="s">
        <v>15</v>
      </c>
      <c r="M671" s="8">
        <v>1</v>
      </c>
      <c r="N671" s="5">
        <v>36.65</v>
      </c>
      <c r="O671" s="6">
        <v>0</v>
      </c>
      <c r="P671" s="5">
        <v>13.28</v>
      </c>
      <c r="Q671" s="5">
        <f t="shared" si="30"/>
        <v>36.65</v>
      </c>
      <c r="R671" s="5">
        <f t="shared" si="31"/>
        <v>13.28</v>
      </c>
      <c r="S671" s="5">
        <f t="shared" si="32"/>
        <v>23.369999999999997</v>
      </c>
      <c r="T671" s="7"/>
    </row>
    <row r="672" spans="1:20" ht="15">
      <c r="A672" s="2">
        <v>228</v>
      </c>
      <c r="B672" s="3">
        <v>46138</v>
      </c>
      <c r="C672" s="10">
        <f>YEAR(SalesDataTable[[#This Row],[Order Date]])</f>
        <v>2026</v>
      </c>
      <c r="D672" s="10" t="str">
        <f>"Q"&amp;ROUNDUP(MONTH(SalesDataTable[[#This Row],[Order Date]])/3,0)</f>
        <v>Q2</v>
      </c>
      <c r="E672" s="10">
        <f>MONTH(SalesDataTable[[#This Row],[Order Date]])</f>
        <v>4</v>
      </c>
      <c r="F672" s="10" t="str">
        <f>TEXT(SalesDataTable[[#This Row],[Order Date]],"mmm")</f>
        <v>Apr</v>
      </c>
      <c r="G672" s="4" t="s">
        <v>20</v>
      </c>
      <c r="H672" s="4" t="s">
        <v>33</v>
      </c>
      <c r="I672" s="4" t="s">
        <v>2</v>
      </c>
      <c r="J672" s="4" t="s">
        <v>3</v>
      </c>
      <c r="K672" s="4" t="s">
        <v>23</v>
      </c>
      <c r="L672" s="4" t="s">
        <v>40</v>
      </c>
      <c r="M672" s="8">
        <v>5</v>
      </c>
      <c r="N672" s="5">
        <v>80.819999999999993</v>
      </c>
      <c r="O672" s="6">
        <v>0</v>
      </c>
      <c r="P672" s="5">
        <v>40.47</v>
      </c>
      <c r="Q672" s="5">
        <f t="shared" si="30"/>
        <v>404.09999999999997</v>
      </c>
      <c r="R672" s="5">
        <f t="shared" si="31"/>
        <v>202.35</v>
      </c>
      <c r="S672" s="5">
        <f t="shared" si="32"/>
        <v>201.74999999999997</v>
      </c>
      <c r="T672" s="7"/>
    </row>
    <row r="673" spans="1:20" ht="15">
      <c r="A673" s="2">
        <v>2101</v>
      </c>
      <c r="B673" s="3">
        <v>46138</v>
      </c>
      <c r="C673" s="10">
        <f>YEAR(SalesDataTable[[#This Row],[Order Date]])</f>
        <v>2026</v>
      </c>
      <c r="D673" s="10" t="str">
        <f>"Q"&amp;ROUNDUP(MONTH(SalesDataTable[[#This Row],[Order Date]])/3,0)</f>
        <v>Q2</v>
      </c>
      <c r="E673" s="10">
        <f>MONTH(SalesDataTable[[#This Row],[Order Date]])</f>
        <v>4</v>
      </c>
      <c r="F673" s="10" t="str">
        <f>TEXT(SalesDataTable[[#This Row],[Order Date]],"mmm")</f>
        <v>Apr</v>
      </c>
      <c r="G673" s="4" t="s">
        <v>20</v>
      </c>
      <c r="H673" s="4" t="s">
        <v>21</v>
      </c>
      <c r="I673" s="4" t="s">
        <v>2</v>
      </c>
      <c r="J673" s="4" t="s">
        <v>13</v>
      </c>
      <c r="K673" s="4" t="s">
        <v>9</v>
      </c>
      <c r="L673" s="4" t="s">
        <v>17</v>
      </c>
      <c r="M673" s="8">
        <v>4</v>
      </c>
      <c r="N673" s="5">
        <v>144.69999999999999</v>
      </c>
      <c r="O673" s="6">
        <v>0</v>
      </c>
      <c r="P673" s="5">
        <v>79.41</v>
      </c>
      <c r="Q673" s="5">
        <f t="shared" si="30"/>
        <v>578.79999999999995</v>
      </c>
      <c r="R673" s="5">
        <f t="shared" si="31"/>
        <v>317.64</v>
      </c>
      <c r="S673" s="5">
        <f t="shared" si="32"/>
        <v>261.15999999999997</v>
      </c>
      <c r="T673" s="7"/>
    </row>
    <row r="674" spans="1:20" ht="15">
      <c r="A674" s="2">
        <v>2590</v>
      </c>
      <c r="B674" s="3">
        <v>46138</v>
      </c>
      <c r="C674" s="10">
        <f>YEAR(SalesDataTable[[#This Row],[Order Date]])</f>
        <v>2026</v>
      </c>
      <c r="D674" s="10" t="str">
        <f>"Q"&amp;ROUNDUP(MONTH(SalesDataTable[[#This Row],[Order Date]])/3,0)</f>
        <v>Q2</v>
      </c>
      <c r="E674" s="10">
        <f>MONTH(SalesDataTable[[#This Row],[Order Date]])</f>
        <v>4</v>
      </c>
      <c r="F674" s="10" t="str">
        <f>TEXT(SalesDataTable[[#This Row],[Order Date]],"mmm")</f>
        <v>Apr</v>
      </c>
      <c r="G674" s="4" t="s">
        <v>6</v>
      </c>
      <c r="H674" s="4" t="s">
        <v>27</v>
      </c>
      <c r="I674" s="4" t="s">
        <v>19</v>
      </c>
      <c r="J674" s="4" t="s">
        <v>13</v>
      </c>
      <c r="K674" s="4" t="s">
        <v>34</v>
      </c>
      <c r="L674" s="4" t="s">
        <v>42</v>
      </c>
      <c r="M674" s="8">
        <v>2</v>
      </c>
      <c r="N674" s="5">
        <v>36.51</v>
      </c>
      <c r="O674" s="6">
        <v>0.1</v>
      </c>
      <c r="P674" s="5">
        <v>14.18</v>
      </c>
      <c r="Q674" s="5">
        <f t="shared" si="30"/>
        <v>65.718000000000004</v>
      </c>
      <c r="R674" s="5">
        <f t="shared" si="31"/>
        <v>28.36</v>
      </c>
      <c r="S674" s="5">
        <f t="shared" si="32"/>
        <v>37.358000000000004</v>
      </c>
      <c r="T674" s="7"/>
    </row>
    <row r="675" spans="1:20" ht="15">
      <c r="A675" s="2">
        <v>2957</v>
      </c>
      <c r="B675" s="3">
        <v>46138</v>
      </c>
      <c r="C675" s="10">
        <f>YEAR(SalesDataTable[[#This Row],[Order Date]])</f>
        <v>2026</v>
      </c>
      <c r="D675" s="10" t="str">
        <f>"Q"&amp;ROUNDUP(MONTH(SalesDataTable[[#This Row],[Order Date]])/3,0)</f>
        <v>Q2</v>
      </c>
      <c r="E675" s="10">
        <f>MONTH(SalesDataTable[[#This Row],[Order Date]])</f>
        <v>4</v>
      </c>
      <c r="F675" s="10" t="str">
        <f>TEXT(SalesDataTable[[#This Row],[Order Date]],"mmm")</f>
        <v>Apr</v>
      </c>
      <c r="G675" s="4" t="s">
        <v>20</v>
      </c>
      <c r="H675" s="4" t="s">
        <v>31</v>
      </c>
      <c r="I675" s="4" t="s">
        <v>28</v>
      </c>
      <c r="J675" s="4" t="s">
        <v>13</v>
      </c>
      <c r="K675" s="4" t="s">
        <v>14</v>
      </c>
      <c r="L675" s="4" t="s">
        <v>15</v>
      </c>
      <c r="M675" s="8">
        <v>3</v>
      </c>
      <c r="N675" s="5">
        <v>36.58</v>
      </c>
      <c r="O675" s="6">
        <v>0.05</v>
      </c>
      <c r="P675" s="5">
        <v>13.71</v>
      </c>
      <c r="Q675" s="5">
        <f t="shared" si="30"/>
        <v>104.25299999999999</v>
      </c>
      <c r="R675" s="5">
        <f t="shared" si="31"/>
        <v>41.13</v>
      </c>
      <c r="S675" s="5">
        <f t="shared" si="32"/>
        <v>63.122999999999983</v>
      </c>
      <c r="T675" s="7"/>
    </row>
    <row r="676" spans="1:20" ht="15">
      <c r="A676" s="2">
        <v>4270</v>
      </c>
      <c r="B676" s="3">
        <v>46138</v>
      </c>
      <c r="C676" s="10">
        <f>YEAR(SalesDataTable[[#This Row],[Order Date]])</f>
        <v>2026</v>
      </c>
      <c r="D676" s="10" t="str">
        <f>"Q"&amp;ROUNDUP(MONTH(SalesDataTable[[#This Row],[Order Date]])/3,0)</f>
        <v>Q2</v>
      </c>
      <c r="E676" s="10">
        <f>MONTH(SalesDataTable[[#This Row],[Order Date]])</f>
        <v>4</v>
      </c>
      <c r="F676" s="10" t="str">
        <f>TEXT(SalesDataTable[[#This Row],[Order Date]],"mmm")</f>
        <v>Apr</v>
      </c>
      <c r="G676" s="4" t="s">
        <v>20</v>
      </c>
      <c r="H676" s="4" t="s">
        <v>31</v>
      </c>
      <c r="I676" s="4" t="s">
        <v>19</v>
      </c>
      <c r="J676" s="4" t="s">
        <v>16</v>
      </c>
      <c r="K676" s="4" t="s">
        <v>23</v>
      </c>
      <c r="L676" s="4" t="s">
        <v>29</v>
      </c>
      <c r="M676" s="8">
        <v>2</v>
      </c>
      <c r="N676" s="5">
        <v>191.59</v>
      </c>
      <c r="O676" s="6">
        <v>0</v>
      </c>
      <c r="P676" s="5">
        <v>102.52</v>
      </c>
      <c r="Q676" s="5">
        <f t="shared" si="30"/>
        <v>383.18</v>
      </c>
      <c r="R676" s="5">
        <f t="shared" si="31"/>
        <v>205.04</v>
      </c>
      <c r="S676" s="5">
        <f t="shared" si="32"/>
        <v>178.14000000000001</v>
      </c>
      <c r="T676" s="7"/>
    </row>
    <row r="677" spans="1:20" ht="15">
      <c r="A677" s="2">
        <v>4324</v>
      </c>
      <c r="B677" s="3">
        <v>46138</v>
      </c>
      <c r="C677" s="10">
        <f>YEAR(SalesDataTable[[#This Row],[Order Date]])</f>
        <v>2026</v>
      </c>
      <c r="D677" s="10" t="str">
        <f>"Q"&amp;ROUNDUP(MONTH(SalesDataTable[[#This Row],[Order Date]])/3,0)</f>
        <v>Q2</v>
      </c>
      <c r="E677" s="10">
        <f>MONTH(SalesDataTable[[#This Row],[Order Date]])</f>
        <v>4</v>
      </c>
      <c r="F677" s="10" t="str">
        <f>TEXT(SalesDataTable[[#This Row],[Order Date]],"mmm")</f>
        <v>Apr</v>
      </c>
      <c r="G677" s="4" t="s">
        <v>20</v>
      </c>
      <c r="H677" s="4" t="s">
        <v>33</v>
      </c>
      <c r="I677" s="4" t="s">
        <v>8</v>
      </c>
      <c r="J677" s="4" t="s">
        <v>16</v>
      </c>
      <c r="K677" s="4" t="s">
        <v>23</v>
      </c>
      <c r="L677" s="4" t="s">
        <v>24</v>
      </c>
      <c r="M677" s="8">
        <v>6</v>
      </c>
      <c r="N677" s="5">
        <v>337.24</v>
      </c>
      <c r="O677" s="6">
        <v>0.05</v>
      </c>
      <c r="P677" s="5">
        <v>198.63</v>
      </c>
      <c r="Q677" s="5">
        <f t="shared" si="30"/>
        <v>1922.268</v>
      </c>
      <c r="R677" s="5">
        <f t="shared" si="31"/>
        <v>1191.78</v>
      </c>
      <c r="S677" s="5">
        <f t="shared" si="32"/>
        <v>730.48800000000006</v>
      </c>
      <c r="T677" s="7"/>
    </row>
    <row r="678" spans="1:20" ht="15">
      <c r="A678" s="2">
        <v>5010</v>
      </c>
      <c r="B678" s="3">
        <v>46138</v>
      </c>
      <c r="C678" s="10">
        <f>YEAR(SalesDataTable[[#This Row],[Order Date]])</f>
        <v>2026</v>
      </c>
      <c r="D678" s="10" t="str">
        <f>"Q"&amp;ROUNDUP(MONTH(SalesDataTable[[#This Row],[Order Date]])/3,0)</f>
        <v>Q2</v>
      </c>
      <c r="E678" s="10">
        <f>MONTH(SalesDataTable[[#This Row],[Order Date]])</f>
        <v>4</v>
      </c>
      <c r="F678" s="10" t="str">
        <f>TEXT(SalesDataTable[[#This Row],[Order Date]],"mmm")</f>
        <v>Apr</v>
      </c>
      <c r="G678" s="4" t="s">
        <v>20</v>
      </c>
      <c r="H678" s="4" t="s">
        <v>31</v>
      </c>
      <c r="I678" s="4" t="s">
        <v>8</v>
      </c>
      <c r="J678" s="4" t="s">
        <v>16</v>
      </c>
      <c r="K678" s="4" t="s">
        <v>14</v>
      </c>
      <c r="L678" s="4" t="s">
        <v>32</v>
      </c>
      <c r="M678" s="8">
        <v>3</v>
      </c>
      <c r="N678" s="5">
        <v>46.2</v>
      </c>
      <c r="O678" s="6">
        <v>0.1</v>
      </c>
      <c r="P678" s="5">
        <v>18.149999999999999</v>
      </c>
      <c r="Q678" s="5">
        <f t="shared" si="30"/>
        <v>124.74000000000002</v>
      </c>
      <c r="R678" s="5">
        <f t="shared" si="31"/>
        <v>54.449999999999996</v>
      </c>
      <c r="S678" s="5">
        <f t="shared" si="32"/>
        <v>70.29000000000002</v>
      </c>
      <c r="T678" s="7"/>
    </row>
    <row r="679" spans="1:20" ht="15">
      <c r="A679" s="2">
        <v>5092</v>
      </c>
      <c r="B679" s="3">
        <v>46138</v>
      </c>
      <c r="C679" s="10">
        <f>YEAR(SalesDataTable[[#This Row],[Order Date]])</f>
        <v>2026</v>
      </c>
      <c r="D679" s="10" t="str">
        <f>"Q"&amp;ROUNDUP(MONTH(SalesDataTable[[#This Row],[Order Date]])/3,0)</f>
        <v>Q2</v>
      </c>
      <c r="E679" s="10">
        <f>MONTH(SalesDataTable[[#This Row],[Order Date]])</f>
        <v>4</v>
      </c>
      <c r="F679" s="10" t="str">
        <f>TEXT(SalesDataTable[[#This Row],[Order Date]],"mmm")</f>
        <v>Apr</v>
      </c>
      <c r="G679" s="4" t="s">
        <v>6</v>
      </c>
      <c r="H679" s="4" t="s">
        <v>7</v>
      </c>
      <c r="I679" s="4" t="s">
        <v>28</v>
      </c>
      <c r="J679" s="4" t="s">
        <v>16</v>
      </c>
      <c r="K679" s="4" t="s">
        <v>34</v>
      </c>
      <c r="L679" s="4" t="s">
        <v>45</v>
      </c>
      <c r="M679" s="8">
        <v>4</v>
      </c>
      <c r="N679" s="5">
        <v>50.84</v>
      </c>
      <c r="O679" s="6">
        <v>0.05</v>
      </c>
      <c r="P679" s="5">
        <v>22.63</v>
      </c>
      <c r="Q679" s="5">
        <f t="shared" si="30"/>
        <v>193.19200000000001</v>
      </c>
      <c r="R679" s="5">
        <f t="shared" si="31"/>
        <v>90.52</v>
      </c>
      <c r="S679" s="5">
        <f t="shared" si="32"/>
        <v>102.67200000000001</v>
      </c>
      <c r="T679" s="7"/>
    </row>
    <row r="680" spans="1:20" ht="15">
      <c r="A680" s="2">
        <v>1061</v>
      </c>
      <c r="B680" s="3">
        <v>46139</v>
      </c>
      <c r="C680" s="10">
        <f>YEAR(SalesDataTable[[#This Row],[Order Date]])</f>
        <v>2026</v>
      </c>
      <c r="D680" s="10" t="str">
        <f>"Q"&amp;ROUNDUP(MONTH(SalesDataTable[[#This Row],[Order Date]])/3,0)</f>
        <v>Q2</v>
      </c>
      <c r="E680" s="10">
        <f>MONTH(SalesDataTable[[#This Row],[Order Date]])</f>
        <v>4</v>
      </c>
      <c r="F680" s="10" t="str">
        <f>TEXT(SalesDataTable[[#This Row],[Order Date]],"mmm")</f>
        <v>Apr</v>
      </c>
      <c r="G680" s="4" t="s">
        <v>20</v>
      </c>
      <c r="H680" s="4" t="s">
        <v>47</v>
      </c>
      <c r="I680" s="4" t="s">
        <v>2</v>
      </c>
      <c r="J680" s="4" t="s">
        <v>3</v>
      </c>
      <c r="K680" s="4" t="s">
        <v>14</v>
      </c>
      <c r="L680" s="4" t="s">
        <v>48</v>
      </c>
      <c r="M680" s="8">
        <v>1</v>
      </c>
      <c r="N680" s="5">
        <v>166.5</v>
      </c>
      <c r="O680" s="6">
        <v>0</v>
      </c>
      <c r="P680" s="5">
        <v>85.55</v>
      </c>
      <c r="Q680" s="5">
        <f t="shared" si="30"/>
        <v>166.5</v>
      </c>
      <c r="R680" s="5">
        <f t="shared" si="31"/>
        <v>85.55</v>
      </c>
      <c r="S680" s="5">
        <f t="shared" si="32"/>
        <v>80.95</v>
      </c>
      <c r="T680" s="7"/>
    </row>
    <row r="681" spans="1:20" ht="15">
      <c r="A681" s="2">
        <v>1099</v>
      </c>
      <c r="B681" s="3">
        <v>46139</v>
      </c>
      <c r="C681" s="10">
        <f>YEAR(SalesDataTable[[#This Row],[Order Date]])</f>
        <v>2026</v>
      </c>
      <c r="D681" s="10" t="str">
        <f>"Q"&amp;ROUNDUP(MONTH(SalesDataTable[[#This Row],[Order Date]])/3,0)</f>
        <v>Q2</v>
      </c>
      <c r="E681" s="10">
        <f>MONTH(SalesDataTable[[#This Row],[Order Date]])</f>
        <v>4</v>
      </c>
      <c r="F681" s="10" t="str">
        <f>TEXT(SalesDataTable[[#This Row],[Order Date]],"mmm")</f>
        <v>Apr</v>
      </c>
      <c r="G681" s="4" t="s">
        <v>20</v>
      </c>
      <c r="H681" s="4" t="s">
        <v>21</v>
      </c>
      <c r="I681" s="4" t="s">
        <v>28</v>
      </c>
      <c r="J681" s="4" t="s">
        <v>13</v>
      </c>
      <c r="K681" s="4" t="s">
        <v>9</v>
      </c>
      <c r="L681" s="4" t="s">
        <v>46</v>
      </c>
      <c r="M681" s="8">
        <v>1</v>
      </c>
      <c r="N681" s="5">
        <v>70.2</v>
      </c>
      <c r="O681" s="6">
        <v>0</v>
      </c>
      <c r="P681" s="5">
        <v>32.06</v>
      </c>
      <c r="Q681" s="5">
        <f t="shared" si="30"/>
        <v>70.2</v>
      </c>
      <c r="R681" s="5">
        <f t="shared" si="31"/>
        <v>32.06</v>
      </c>
      <c r="S681" s="5">
        <f t="shared" si="32"/>
        <v>38.14</v>
      </c>
      <c r="T681" s="7"/>
    </row>
    <row r="682" spans="1:20" ht="15">
      <c r="A682" s="2">
        <v>3500</v>
      </c>
      <c r="B682" s="3">
        <v>46139</v>
      </c>
      <c r="C682" s="10">
        <f>YEAR(SalesDataTable[[#This Row],[Order Date]])</f>
        <v>2026</v>
      </c>
      <c r="D682" s="10" t="str">
        <f>"Q"&amp;ROUNDUP(MONTH(SalesDataTable[[#This Row],[Order Date]])/3,0)</f>
        <v>Q2</v>
      </c>
      <c r="E682" s="10">
        <f>MONTH(SalesDataTable[[#This Row],[Order Date]])</f>
        <v>4</v>
      </c>
      <c r="F682" s="10" t="str">
        <f>TEXT(SalesDataTable[[#This Row],[Order Date]],"mmm")</f>
        <v>Apr</v>
      </c>
      <c r="G682" s="4" t="s">
        <v>6</v>
      </c>
      <c r="H682" s="4" t="s">
        <v>43</v>
      </c>
      <c r="I682" s="4" t="s">
        <v>2</v>
      </c>
      <c r="J682" s="4" t="s">
        <v>13</v>
      </c>
      <c r="K682" s="4" t="s">
        <v>34</v>
      </c>
      <c r="L682" s="4" t="s">
        <v>45</v>
      </c>
      <c r="M682" s="8">
        <v>4</v>
      </c>
      <c r="N682" s="5">
        <v>50.67</v>
      </c>
      <c r="O682" s="6">
        <v>0</v>
      </c>
      <c r="P682" s="5">
        <v>22.62</v>
      </c>
      <c r="Q682" s="5">
        <f t="shared" si="30"/>
        <v>202.68</v>
      </c>
      <c r="R682" s="5">
        <f t="shared" si="31"/>
        <v>90.48</v>
      </c>
      <c r="S682" s="5">
        <f t="shared" si="32"/>
        <v>112.2</v>
      </c>
      <c r="T682" s="7"/>
    </row>
    <row r="683" spans="1:20" ht="15">
      <c r="A683" s="2">
        <v>3856</v>
      </c>
      <c r="B683" s="3">
        <v>46139</v>
      </c>
      <c r="C683" s="10">
        <f>YEAR(SalesDataTable[[#This Row],[Order Date]])</f>
        <v>2026</v>
      </c>
      <c r="D683" s="10" t="str">
        <f>"Q"&amp;ROUNDUP(MONTH(SalesDataTable[[#This Row],[Order Date]])/3,0)</f>
        <v>Q2</v>
      </c>
      <c r="E683" s="10">
        <f>MONTH(SalesDataTable[[#This Row],[Order Date]])</f>
        <v>4</v>
      </c>
      <c r="F683" s="10" t="str">
        <f>TEXT(SalesDataTable[[#This Row],[Order Date]],"mmm")</f>
        <v>Apr</v>
      </c>
      <c r="G683" s="4" t="s">
        <v>6</v>
      </c>
      <c r="H683" s="4" t="s">
        <v>41</v>
      </c>
      <c r="I683" s="4" t="s">
        <v>19</v>
      </c>
      <c r="J683" s="4" t="s">
        <v>13</v>
      </c>
      <c r="K683" s="4" t="s">
        <v>14</v>
      </c>
      <c r="L683" s="4" t="s">
        <v>48</v>
      </c>
      <c r="M683" s="8">
        <v>3</v>
      </c>
      <c r="N683" s="5">
        <v>161.05000000000001</v>
      </c>
      <c r="O683" s="6">
        <v>0.05</v>
      </c>
      <c r="P683" s="5">
        <v>87.43</v>
      </c>
      <c r="Q683" s="5">
        <f t="shared" si="30"/>
        <v>458.99250000000001</v>
      </c>
      <c r="R683" s="5">
        <f t="shared" si="31"/>
        <v>262.29000000000002</v>
      </c>
      <c r="S683" s="5">
        <f t="shared" si="32"/>
        <v>196.70249999999999</v>
      </c>
      <c r="T683" s="7"/>
    </row>
    <row r="684" spans="1:20" ht="15">
      <c r="A684" s="2">
        <v>4044</v>
      </c>
      <c r="B684" s="3">
        <v>46139</v>
      </c>
      <c r="C684" s="10">
        <f>YEAR(SalesDataTable[[#This Row],[Order Date]])</f>
        <v>2026</v>
      </c>
      <c r="D684" s="10" t="str">
        <f>"Q"&amp;ROUNDUP(MONTH(SalesDataTable[[#This Row],[Order Date]])/3,0)</f>
        <v>Q2</v>
      </c>
      <c r="E684" s="10">
        <f>MONTH(SalesDataTable[[#This Row],[Order Date]])</f>
        <v>4</v>
      </c>
      <c r="F684" s="10" t="str">
        <f>TEXT(SalesDataTable[[#This Row],[Order Date]],"mmm")</f>
        <v>Apr</v>
      </c>
      <c r="G684" s="4" t="s">
        <v>6</v>
      </c>
      <c r="H684" s="4" t="s">
        <v>27</v>
      </c>
      <c r="I684" s="4" t="s">
        <v>8</v>
      </c>
      <c r="J684" s="4" t="s">
        <v>13</v>
      </c>
      <c r="K684" s="4" t="s">
        <v>34</v>
      </c>
      <c r="L684" s="4" t="s">
        <v>38</v>
      </c>
      <c r="M684" s="8">
        <v>10</v>
      </c>
      <c r="N684" s="5">
        <v>124.59</v>
      </c>
      <c r="O684" s="6">
        <v>0.15</v>
      </c>
      <c r="P684" s="5">
        <v>67.14</v>
      </c>
      <c r="Q684" s="5">
        <f t="shared" si="30"/>
        <v>1059.0150000000001</v>
      </c>
      <c r="R684" s="5">
        <f t="shared" si="31"/>
        <v>671.4</v>
      </c>
      <c r="S684" s="5">
        <f t="shared" si="32"/>
        <v>387.61500000000012</v>
      </c>
      <c r="T684" s="7"/>
    </row>
    <row r="685" spans="1:20" ht="15">
      <c r="A685" s="2">
        <v>4235</v>
      </c>
      <c r="B685" s="3">
        <v>46139</v>
      </c>
      <c r="C685" s="10">
        <f>YEAR(SalesDataTable[[#This Row],[Order Date]])</f>
        <v>2026</v>
      </c>
      <c r="D685" s="10" t="str">
        <f>"Q"&amp;ROUNDUP(MONTH(SalesDataTable[[#This Row],[Order Date]])/3,0)</f>
        <v>Q2</v>
      </c>
      <c r="E685" s="10">
        <f>MONTH(SalesDataTable[[#This Row],[Order Date]])</f>
        <v>4</v>
      </c>
      <c r="F685" s="10" t="str">
        <f>TEXT(SalesDataTable[[#This Row],[Order Date]],"mmm")</f>
        <v>Apr</v>
      </c>
      <c r="G685" s="4" t="s">
        <v>11</v>
      </c>
      <c r="H685" s="4" t="s">
        <v>52</v>
      </c>
      <c r="I685" s="4" t="s">
        <v>2</v>
      </c>
      <c r="J685" s="4" t="s">
        <v>16</v>
      </c>
      <c r="K685" s="4" t="s">
        <v>34</v>
      </c>
      <c r="L685" s="4" t="s">
        <v>45</v>
      </c>
      <c r="M685" s="8">
        <v>1</v>
      </c>
      <c r="N685" s="5">
        <v>50.18</v>
      </c>
      <c r="O685" s="6">
        <v>0</v>
      </c>
      <c r="P685" s="5">
        <v>22.05</v>
      </c>
      <c r="Q685" s="5">
        <f t="shared" si="30"/>
        <v>50.18</v>
      </c>
      <c r="R685" s="5">
        <f t="shared" si="31"/>
        <v>22.05</v>
      </c>
      <c r="S685" s="5">
        <f t="shared" si="32"/>
        <v>28.13</v>
      </c>
      <c r="T685" s="7"/>
    </row>
    <row r="686" spans="1:20" ht="15">
      <c r="A686" s="2">
        <v>122</v>
      </c>
      <c r="B686" s="3">
        <v>46140</v>
      </c>
      <c r="C686" s="10">
        <f>YEAR(SalesDataTable[[#This Row],[Order Date]])</f>
        <v>2026</v>
      </c>
      <c r="D686" s="10" t="str">
        <f>"Q"&amp;ROUNDUP(MONTH(SalesDataTable[[#This Row],[Order Date]])/3,0)</f>
        <v>Q2</v>
      </c>
      <c r="E686" s="10">
        <f>MONTH(SalesDataTable[[#This Row],[Order Date]])</f>
        <v>4</v>
      </c>
      <c r="F686" s="10" t="str">
        <f>TEXT(SalesDataTable[[#This Row],[Order Date]],"mmm")</f>
        <v>Apr</v>
      </c>
      <c r="G686" s="4" t="s">
        <v>6</v>
      </c>
      <c r="H686" s="4" t="s">
        <v>41</v>
      </c>
      <c r="I686" s="4" t="s">
        <v>2</v>
      </c>
      <c r="J686" s="4" t="s">
        <v>13</v>
      </c>
      <c r="K686" s="4" t="s">
        <v>23</v>
      </c>
      <c r="L686" s="4" t="s">
        <v>40</v>
      </c>
      <c r="M686" s="8">
        <v>1</v>
      </c>
      <c r="N686" s="5">
        <v>83.38</v>
      </c>
      <c r="O686" s="6">
        <v>0</v>
      </c>
      <c r="P686" s="5">
        <v>38.979999999999997</v>
      </c>
      <c r="Q686" s="5">
        <f t="shared" si="30"/>
        <v>83.38</v>
      </c>
      <c r="R686" s="5">
        <f t="shared" si="31"/>
        <v>38.979999999999997</v>
      </c>
      <c r="S686" s="5">
        <f t="shared" si="32"/>
        <v>44.4</v>
      </c>
      <c r="T686" s="7"/>
    </row>
    <row r="687" spans="1:20" ht="15">
      <c r="A687" s="2">
        <v>239</v>
      </c>
      <c r="B687" s="3">
        <v>46140</v>
      </c>
      <c r="C687" s="10">
        <f>YEAR(SalesDataTable[[#This Row],[Order Date]])</f>
        <v>2026</v>
      </c>
      <c r="D687" s="10" t="str">
        <f>"Q"&amp;ROUNDUP(MONTH(SalesDataTable[[#This Row],[Order Date]])/3,0)</f>
        <v>Q2</v>
      </c>
      <c r="E687" s="10">
        <f>MONTH(SalesDataTable[[#This Row],[Order Date]])</f>
        <v>4</v>
      </c>
      <c r="F687" s="10" t="str">
        <f>TEXT(SalesDataTable[[#This Row],[Order Date]],"mmm")</f>
        <v>Apr</v>
      </c>
      <c r="G687" s="4" t="s">
        <v>20</v>
      </c>
      <c r="H687" s="4" t="s">
        <v>31</v>
      </c>
      <c r="I687" s="4" t="s">
        <v>2</v>
      </c>
      <c r="J687" s="4" t="s">
        <v>3</v>
      </c>
      <c r="K687" s="4" t="s">
        <v>14</v>
      </c>
      <c r="L687" s="4" t="s">
        <v>15</v>
      </c>
      <c r="M687" s="8">
        <v>1</v>
      </c>
      <c r="N687" s="5">
        <v>35.549999999999997</v>
      </c>
      <c r="O687" s="6">
        <v>0.05</v>
      </c>
      <c r="P687" s="5">
        <v>13.25</v>
      </c>
      <c r="Q687" s="5">
        <f t="shared" si="30"/>
        <v>33.772499999999994</v>
      </c>
      <c r="R687" s="5">
        <f t="shared" si="31"/>
        <v>13.25</v>
      </c>
      <c r="S687" s="5">
        <f t="shared" si="32"/>
        <v>20.522499999999994</v>
      </c>
      <c r="T687" s="7"/>
    </row>
    <row r="688" spans="1:20" ht="15">
      <c r="A688" s="2">
        <v>356</v>
      </c>
      <c r="B688" s="3">
        <v>46140</v>
      </c>
      <c r="C688" s="10">
        <f>YEAR(SalesDataTable[[#This Row],[Order Date]])</f>
        <v>2026</v>
      </c>
      <c r="D688" s="10" t="str">
        <f>"Q"&amp;ROUNDUP(MONTH(SalesDataTable[[#This Row],[Order Date]])/3,0)</f>
        <v>Q2</v>
      </c>
      <c r="E688" s="10">
        <f>MONTH(SalesDataTable[[#This Row],[Order Date]])</f>
        <v>4</v>
      </c>
      <c r="F688" s="10" t="str">
        <f>TEXT(SalesDataTable[[#This Row],[Order Date]],"mmm")</f>
        <v>Apr</v>
      </c>
      <c r="G688" s="4" t="s">
        <v>20</v>
      </c>
      <c r="H688" s="4" t="s">
        <v>33</v>
      </c>
      <c r="I688" s="4" t="s">
        <v>19</v>
      </c>
      <c r="J688" s="4" t="s">
        <v>13</v>
      </c>
      <c r="K688" s="4" t="s">
        <v>9</v>
      </c>
      <c r="L688" s="4" t="s">
        <v>37</v>
      </c>
      <c r="M688" s="8">
        <v>1</v>
      </c>
      <c r="N688" s="5">
        <v>154.36000000000001</v>
      </c>
      <c r="O688" s="6">
        <v>0</v>
      </c>
      <c r="P688" s="5">
        <v>77.760000000000005</v>
      </c>
      <c r="Q688" s="5">
        <f t="shared" si="30"/>
        <v>154.36000000000001</v>
      </c>
      <c r="R688" s="5">
        <f t="shared" si="31"/>
        <v>77.760000000000005</v>
      </c>
      <c r="S688" s="5">
        <f t="shared" si="32"/>
        <v>76.600000000000009</v>
      </c>
      <c r="T688" s="7"/>
    </row>
    <row r="689" spans="1:20" ht="15">
      <c r="A689" s="2">
        <v>785</v>
      </c>
      <c r="B689" s="3">
        <v>46140</v>
      </c>
      <c r="C689" s="10">
        <f>YEAR(SalesDataTable[[#This Row],[Order Date]])</f>
        <v>2026</v>
      </c>
      <c r="D689" s="10" t="str">
        <f>"Q"&amp;ROUNDUP(MONTH(SalesDataTable[[#This Row],[Order Date]])/3,0)</f>
        <v>Q2</v>
      </c>
      <c r="E689" s="10">
        <f>MONTH(SalesDataTable[[#This Row],[Order Date]])</f>
        <v>4</v>
      </c>
      <c r="F689" s="10" t="str">
        <f>TEXT(SalesDataTable[[#This Row],[Order Date]],"mmm")</f>
        <v>Apr</v>
      </c>
      <c r="G689" s="4" t="s">
        <v>0</v>
      </c>
      <c r="H689" s="4" t="s">
        <v>36</v>
      </c>
      <c r="I689" s="4" t="s">
        <v>28</v>
      </c>
      <c r="J689" s="4" t="s">
        <v>13</v>
      </c>
      <c r="K689" s="4" t="s">
        <v>9</v>
      </c>
      <c r="L689" s="4" t="s">
        <v>37</v>
      </c>
      <c r="M689" s="8">
        <v>1</v>
      </c>
      <c r="N689" s="5">
        <v>155.68</v>
      </c>
      <c r="O689" s="6">
        <v>0</v>
      </c>
      <c r="P689" s="5">
        <v>77.97</v>
      </c>
      <c r="Q689" s="5">
        <f t="shared" si="30"/>
        <v>155.68</v>
      </c>
      <c r="R689" s="5">
        <f t="shared" si="31"/>
        <v>77.97</v>
      </c>
      <c r="S689" s="5">
        <f t="shared" si="32"/>
        <v>77.710000000000008</v>
      </c>
      <c r="T689" s="7"/>
    </row>
    <row r="690" spans="1:20" ht="15">
      <c r="A690" s="2">
        <v>2325</v>
      </c>
      <c r="B690" s="3">
        <v>46140</v>
      </c>
      <c r="C690" s="10">
        <f>YEAR(SalesDataTable[[#This Row],[Order Date]])</f>
        <v>2026</v>
      </c>
      <c r="D690" s="10" t="str">
        <f>"Q"&amp;ROUNDUP(MONTH(SalesDataTable[[#This Row],[Order Date]])/3,0)</f>
        <v>Q2</v>
      </c>
      <c r="E690" s="10">
        <f>MONTH(SalesDataTable[[#This Row],[Order Date]])</f>
        <v>4</v>
      </c>
      <c r="F690" s="10" t="str">
        <f>TEXT(SalesDataTable[[#This Row],[Order Date]],"mmm")</f>
        <v>Apr</v>
      </c>
      <c r="G690" s="4" t="s">
        <v>0</v>
      </c>
      <c r="H690" s="4" t="s">
        <v>1</v>
      </c>
      <c r="I690" s="4" t="s">
        <v>2</v>
      </c>
      <c r="J690" s="4" t="s">
        <v>3</v>
      </c>
      <c r="K690" s="4" t="s">
        <v>34</v>
      </c>
      <c r="L690" s="4" t="s">
        <v>35</v>
      </c>
      <c r="M690" s="8">
        <v>1</v>
      </c>
      <c r="N690" s="5">
        <v>40.950000000000003</v>
      </c>
      <c r="O690" s="6">
        <v>0.15</v>
      </c>
      <c r="P690" s="5">
        <v>14.89</v>
      </c>
      <c r="Q690" s="5">
        <f t="shared" si="30"/>
        <v>34.807500000000005</v>
      </c>
      <c r="R690" s="5">
        <f t="shared" si="31"/>
        <v>14.89</v>
      </c>
      <c r="S690" s="5">
        <f t="shared" si="32"/>
        <v>19.917500000000004</v>
      </c>
      <c r="T690" s="7"/>
    </row>
    <row r="691" spans="1:20" ht="15">
      <c r="A691" s="2">
        <v>2566</v>
      </c>
      <c r="B691" s="3">
        <v>46140</v>
      </c>
      <c r="C691" s="10">
        <f>YEAR(SalesDataTable[[#This Row],[Order Date]])</f>
        <v>2026</v>
      </c>
      <c r="D691" s="10" t="str">
        <f>"Q"&amp;ROUNDUP(MONTH(SalesDataTable[[#This Row],[Order Date]])/3,0)</f>
        <v>Q2</v>
      </c>
      <c r="E691" s="10">
        <f>MONTH(SalesDataTable[[#This Row],[Order Date]])</f>
        <v>4</v>
      </c>
      <c r="F691" s="10" t="str">
        <f>TEXT(SalesDataTable[[#This Row],[Order Date]],"mmm")</f>
        <v>Apr</v>
      </c>
      <c r="G691" s="4" t="s">
        <v>20</v>
      </c>
      <c r="H691" s="4" t="s">
        <v>47</v>
      </c>
      <c r="I691" s="4" t="s">
        <v>28</v>
      </c>
      <c r="J691" s="4" t="s">
        <v>3</v>
      </c>
      <c r="K691" s="4" t="s">
        <v>14</v>
      </c>
      <c r="L691" s="4" t="s">
        <v>32</v>
      </c>
      <c r="M691" s="8">
        <v>3</v>
      </c>
      <c r="N691" s="5">
        <v>47.28</v>
      </c>
      <c r="O691" s="6">
        <v>0.05</v>
      </c>
      <c r="P691" s="5">
        <v>18.52</v>
      </c>
      <c r="Q691" s="5">
        <f t="shared" si="30"/>
        <v>134.74799999999999</v>
      </c>
      <c r="R691" s="5">
        <f t="shared" si="31"/>
        <v>55.56</v>
      </c>
      <c r="S691" s="5">
        <f t="shared" si="32"/>
        <v>79.187999999999988</v>
      </c>
      <c r="T691" s="7"/>
    </row>
    <row r="692" spans="1:20" ht="15">
      <c r="A692" s="2">
        <v>3105</v>
      </c>
      <c r="B692" s="3">
        <v>46140</v>
      </c>
      <c r="C692" s="10">
        <f>YEAR(SalesDataTable[[#This Row],[Order Date]])</f>
        <v>2026</v>
      </c>
      <c r="D692" s="10" t="str">
        <f>"Q"&amp;ROUNDUP(MONTH(SalesDataTable[[#This Row],[Order Date]])/3,0)</f>
        <v>Q2</v>
      </c>
      <c r="E692" s="10">
        <f>MONTH(SalesDataTable[[#This Row],[Order Date]])</f>
        <v>4</v>
      </c>
      <c r="F692" s="10" t="str">
        <f>TEXT(SalesDataTable[[#This Row],[Order Date]],"mmm")</f>
        <v>Apr</v>
      </c>
      <c r="G692" s="4" t="s">
        <v>20</v>
      </c>
      <c r="H692" s="4" t="s">
        <v>31</v>
      </c>
      <c r="I692" s="4" t="s">
        <v>2</v>
      </c>
      <c r="J692" s="4" t="s">
        <v>3</v>
      </c>
      <c r="K692" s="4" t="s">
        <v>34</v>
      </c>
      <c r="L692" s="4" t="s">
        <v>45</v>
      </c>
      <c r="M692" s="8">
        <v>4</v>
      </c>
      <c r="N692" s="5">
        <v>51.57</v>
      </c>
      <c r="O692" s="6">
        <v>0.1</v>
      </c>
      <c r="P692" s="5">
        <v>22.58</v>
      </c>
      <c r="Q692" s="5">
        <f t="shared" si="30"/>
        <v>185.65200000000002</v>
      </c>
      <c r="R692" s="5">
        <f t="shared" si="31"/>
        <v>90.32</v>
      </c>
      <c r="S692" s="5">
        <f t="shared" si="32"/>
        <v>95.332000000000022</v>
      </c>
      <c r="T692" s="7"/>
    </row>
    <row r="693" spans="1:20" ht="15">
      <c r="A693" s="2">
        <v>3167</v>
      </c>
      <c r="B693" s="3">
        <v>46140</v>
      </c>
      <c r="C693" s="10">
        <f>YEAR(SalesDataTable[[#This Row],[Order Date]])</f>
        <v>2026</v>
      </c>
      <c r="D693" s="10" t="str">
        <f>"Q"&amp;ROUNDUP(MONTH(SalesDataTable[[#This Row],[Order Date]])/3,0)</f>
        <v>Q2</v>
      </c>
      <c r="E693" s="10">
        <f>MONTH(SalesDataTable[[#This Row],[Order Date]])</f>
        <v>4</v>
      </c>
      <c r="F693" s="10" t="str">
        <f>TEXT(SalesDataTable[[#This Row],[Order Date]],"mmm")</f>
        <v>Apr</v>
      </c>
      <c r="G693" s="4" t="s">
        <v>20</v>
      </c>
      <c r="H693" s="4" t="s">
        <v>33</v>
      </c>
      <c r="I693" s="4" t="s">
        <v>2</v>
      </c>
      <c r="J693" s="4" t="s">
        <v>16</v>
      </c>
      <c r="K693" s="4" t="s">
        <v>4</v>
      </c>
      <c r="L693" s="4" t="s">
        <v>22</v>
      </c>
      <c r="M693" s="8">
        <v>1</v>
      </c>
      <c r="N693" s="5">
        <v>51.61</v>
      </c>
      <c r="O693" s="6">
        <v>0</v>
      </c>
      <c r="P693" s="5">
        <v>23</v>
      </c>
      <c r="Q693" s="5">
        <f t="shared" si="30"/>
        <v>51.61</v>
      </c>
      <c r="R693" s="5">
        <f t="shared" si="31"/>
        <v>23</v>
      </c>
      <c r="S693" s="5">
        <f t="shared" si="32"/>
        <v>28.61</v>
      </c>
      <c r="T693" s="7"/>
    </row>
    <row r="694" spans="1:20" ht="15">
      <c r="A694" s="2">
        <v>4396</v>
      </c>
      <c r="B694" s="3">
        <v>46140</v>
      </c>
      <c r="C694" s="10">
        <f>YEAR(SalesDataTable[[#This Row],[Order Date]])</f>
        <v>2026</v>
      </c>
      <c r="D694" s="10" t="str">
        <f>"Q"&amp;ROUNDUP(MONTH(SalesDataTable[[#This Row],[Order Date]])/3,0)</f>
        <v>Q2</v>
      </c>
      <c r="E694" s="10">
        <f>MONTH(SalesDataTable[[#This Row],[Order Date]])</f>
        <v>4</v>
      </c>
      <c r="F694" s="10" t="str">
        <f>TEXT(SalesDataTable[[#This Row],[Order Date]],"mmm")</f>
        <v>Apr</v>
      </c>
      <c r="G694" s="4" t="s">
        <v>0</v>
      </c>
      <c r="H694" s="4" t="s">
        <v>50</v>
      </c>
      <c r="I694" s="4" t="s">
        <v>19</v>
      </c>
      <c r="J694" s="4" t="s">
        <v>3</v>
      </c>
      <c r="K694" s="4" t="s">
        <v>34</v>
      </c>
      <c r="L694" s="4" t="s">
        <v>45</v>
      </c>
      <c r="M694" s="8">
        <v>1</v>
      </c>
      <c r="N694" s="5">
        <v>50.56</v>
      </c>
      <c r="O694" s="6">
        <v>0.05</v>
      </c>
      <c r="P694" s="5">
        <v>22.06</v>
      </c>
      <c r="Q694" s="5">
        <f t="shared" si="30"/>
        <v>48.031999999999996</v>
      </c>
      <c r="R694" s="5">
        <f t="shared" si="31"/>
        <v>22.06</v>
      </c>
      <c r="S694" s="5">
        <f t="shared" si="32"/>
        <v>25.971999999999998</v>
      </c>
      <c r="T694" s="7"/>
    </row>
    <row r="695" spans="1:20" ht="15">
      <c r="A695" s="2">
        <v>4475</v>
      </c>
      <c r="B695" s="3">
        <v>46140</v>
      </c>
      <c r="C695" s="10">
        <f>YEAR(SalesDataTable[[#This Row],[Order Date]])</f>
        <v>2026</v>
      </c>
      <c r="D695" s="10" t="str">
        <f>"Q"&amp;ROUNDUP(MONTH(SalesDataTable[[#This Row],[Order Date]])/3,0)</f>
        <v>Q2</v>
      </c>
      <c r="E695" s="10">
        <f>MONTH(SalesDataTable[[#This Row],[Order Date]])</f>
        <v>4</v>
      </c>
      <c r="F695" s="10" t="str">
        <f>TEXT(SalesDataTable[[#This Row],[Order Date]],"mmm")</f>
        <v>Apr</v>
      </c>
      <c r="G695" s="4" t="s">
        <v>11</v>
      </c>
      <c r="H695" s="4" t="s">
        <v>25</v>
      </c>
      <c r="I695" s="4" t="s">
        <v>28</v>
      </c>
      <c r="J695" s="4" t="s">
        <v>16</v>
      </c>
      <c r="K695" s="4" t="s">
        <v>14</v>
      </c>
      <c r="L695" s="4" t="s">
        <v>48</v>
      </c>
      <c r="M695" s="8">
        <v>2</v>
      </c>
      <c r="N695" s="5">
        <v>165.74</v>
      </c>
      <c r="O695" s="6">
        <v>0</v>
      </c>
      <c r="P695" s="5">
        <v>87.73</v>
      </c>
      <c r="Q695" s="5">
        <f t="shared" si="30"/>
        <v>331.48</v>
      </c>
      <c r="R695" s="5">
        <f t="shared" si="31"/>
        <v>175.46</v>
      </c>
      <c r="S695" s="5">
        <f t="shared" si="32"/>
        <v>156.02000000000001</v>
      </c>
      <c r="T695" s="7"/>
    </row>
    <row r="696" spans="1:20" ht="15">
      <c r="A696" s="2">
        <v>4482</v>
      </c>
      <c r="B696" s="3">
        <v>46140</v>
      </c>
      <c r="C696" s="10">
        <f>YEAR(SalesDataTable[[#This Row],[Order Date]])</f>
        <v>2026</v>
      </c>
      <c r="D696" s="10" t="str">
        <f>"Q"&amp;ROUNDUP(MONTH(SalesDataTable[[#This Row],[Order Date]])/3,0)</f>
        <v>Q2</v>
      </c>
      <c r="E696" s="10">
        <f>MONTH(SalesDataTable[[#This Row],[Order Date]])</f>
        <v>4</v>
      </c>
      <c r="F696" s="10" t="str">
        <f>TEXT(SalesDataTable[[#This Row],[Order Date]],"mmm")</f>
        <v>Apr</v>
      </c>
      <c r="G696" s="4" t="s">
        <v>11</v>
      </c>
      <c r="H696" s="4" t="s">
        <v>12</v>
      </c>
      <c r="I696" s="4" t="s">
        <v>2</v>
      </c>
      <c r="J696" s="4" t="s">
        <v>16</v>
      </c>
      <c r="K696" s="4" t="s">
        <v>34</v>
      </c>
      <c r="L696" s="4" t="s">
        <v>42</v>
      </c>
      <c r="M696" s="8">
        <v>3</v>
      </c>
      <c r="N696" s="5">
        <v>36.770000000000003</v>
      </c>
      <c r="O696" s="6">
        <v>0</v>
      </c>
      <c r="P696" s="5">
        <v>13.63</v>
      </c>
      <c r="Q696" s="5">
        <f t="shared" si="30"/>
        <v>110.31</v>
      </c>
      <c r="R696" s="5">
        <f t="shared" si="31"/>
        <v>40.89</v>
      </c>
      <c r="S696" s="5">
        <f t="shared" si="32"/>
        <v>69.42</v>
      </c>
      <c r="T696" s="7"/>
    </row>
    <row r="697" spans="1:20" ht="15">
      <c r="A697" s="2">
        <v>5022</v>
      </c>
      <c r="B697" s="3">
        <v>46140</v>
      </c>
      <c r="C697" s="10">
        <f>YEAR(SalesDataTable[[#This Row],[Order Date]])</f>
        <v>2026</v>
      </c>
      <c r="D697" s="10" t="str">
        <f>"Q"&amp;ROUNDUP(MONTH(SalesDataTable[[#This Row],[Order Date]])/3,0)</f>
        <v>Q2</v>
      </c>
      <c r="E697" s="10">
        <f>MONTH(SalesDataTable[[#This Row],[Order Date]])</f>
        <v>4</v>
      </c>
      <c r="F697" s="10" t="str">
        <f>TEXT(SalesDataTable[[#This Row],[Order Date]],"mmm")</f>
        <v>Apr</v>
      </c>
      <c r="G697" s="4" t="s">
        <v>20</v>
      </c>
      <c r="H697" s="4" t="s">
        <v>31</v>
      </c>
      <c r="I697" s="4" t="s">
        <v>2</v>
      </c>
      <c r="J697" s="4" t="s">
        <v>16</v>
      </c>
      <c r="K697" s="4" t="s">
        <v>23</v>
      </c>
      <c r="L697" s="4" t="s">
        <v>29</v>
      </c>
      <c r="M697" s="8">
        <v>2</v>
      </c>
      <c r="N697" s="5">
        <v>196.37</v>
      </c>
      <c r="O697" s="6">
        <v>0</v>
      </c>
      <c r="P697" s="5">
        <v>101.73</v>
      </c>
      <c r="Q697" s="5">
        <f t="shared" si="30"/>
        <v>392.74</v>
      </c>
      <c r="R697" s="5">
        <f t="shared" si="31"/>
        <v>203.46</v>
      </c>
      <c r="S697" s="5">
        <f t="shared" si="32"/>
        <v>189.28</v>
      </c>
      <c r="T697" s="7"/>
    </row>
    <row r="698" spans="1:20" ht="15">
      <c r="A698" s="2">
        <v>1304</v>
      </c>
      <c r="B698" s="3">
        <v>46141</v>
      </c>
      <c r="C698" s="10">
        <f>YEAR(SalesDataTable[[#This Row],[Order Date]])</f>
        <v>2026</v>
      </c>
      <c r="D698" s="10" t="str">
        <f>"Q"&amp;ROUNDUP(MONTH(SalesDataTable[[#This Row],[Order Date]])/3,0)</f>
        <v>Q2</v>
      </c>
      <c r="E698" s="10">
        <f>MONTH(SalesDataTable[[#This Row],[Order Date]])</f>
        <v>4</v>
      </c>
      <c r="F698" s="10" t="str">
        <f>TEXT(SalesDataTable[[#This Row],[Order Date]],"mmm")</f>
        <v>Apr</v>
      </c>
      <c r="G698" s="4" t="s">
        <v>0</v>
      </c>
      <c r="H698" s="4" t="s">
        <v>1</v>
      </c>
      <c r="I698" s="4" t="s">
        <v>28</v>
      </c>
      <c r="J698" s="4" t="s">
        <v>3</v>
      </c>
      <c r="K698" s="4" t="s">
        <v>14</v>
      </c>
      <c r="L698" s="4" t="s">
        <v>15</v>
      </c>
      <c r="M698" s="8">
        <v>2</v>
      </c>
      <c r="N698" s="5">
        <v>35.33</v>
      </c>
      <c r="O698" s="6">
        <v>0</v>
      </c>
      <c r="P698" s="5">
        <v>13.69</v>
      </c>
      <c r="Q698" s="5">
        <f t="shared" si="30"/>
        <v>70.66</v>
      </c>
      <c r="R698" s="5">
        <f t="shared" si="31"/>
        <v>27.38</v>
      </c>
      <c r="S698" s="5">
        <f t="shared" si="32"/>
        <v>43.28</v>
      </c>
      <c r="T698" s="7"/>
    </row>
    <row r="699" spans="1:20" ht="15">
      <c r="A699" s="2">
        <v>3008</v>
      </c>
      <c r="B699" s="3">
        <v>46141</v>
      </c>
      <c r="C699" s="10">
        <f>YEAR(SalesDataTable[[#This Row],[Order Date]])</f>
        <v>2026</v>
      </c>
      <c r="D699" s="10" t="str">
        <f>"Q"&amp;ROUNDUP(MONTH(SalesDataTable[[#This Row],[Order Date]])/3,0)</f>
        <v>Q2</v>
      </c>
      <c r="E699" s="10">
        <f>MONTH(SalesDataTable[[#This Row],[Order Date]])</f>
        <v>4</v>
      </c>
      <c r="F699" s="10" t="str">
        <f>TEXT(SalesDataTable[[#This Row],[Order Date]],"mmm")</f>
        <v>Apr</v>
      </c>
      <c r="G699" s="4" t="s">
        <v>11</v>
      </c>
      <c r="H699" s="4" t="s">
        <v>12</v>
      </c>
      <c r="I699" s="4" t="s">
        <v>8</v>
      </c>
      <c r="J699" s="4" t="s">
        <v>16</v>
      </c>
      <c r="K699" s="4" t="s">
        <v>14</v>
      </c>
      <c r="L699" s="4" t="s">
        <v>32</v>
      </c>
      <c r="M699" s="8">
        <v>4</v>
      </c>
      <c r="N699" s="5">
        <v>46.43</v>
      </c>
      <c r="O699" s="6">
        <v>0.1</v>
      </c>
      <c r="P699" s="5">
        <v>18.04</v>
      </c>
      <c r="Q699" s="5">
        <f t="shared" si="30"/>
        <v>167.148</v>
      </c>
      <c r="R699" s="5">
        <f t="shared" si="31"/>
        <v>72.16</v>
      </c>
      <c r="S699" s="5">
        <f t="shared" si="32"/>
        <v>94.988</v>
      </c>
      <c r="T699" s="7"/>
    </row>
    <row r="700" spans="1:20" ht="15">
      <c r="A700" s="2">
        <v>4140</v>
      </c>
      <c r="B700" s="3">
        <v>46141</v>
      </c>
      <c r="C700" s="10">
        <f>YEAR(SalesDataTable[[#This Row],[Order Date]])</f>
        <v>2026</v>
      </c>
      <c r="D700" s="10" t="str">
        <f>"Q"&amp;ROUNDUP(MONTH(SalesDataTable[[#This Row],[Order Date]])/3,0)</f>
        <v>Q2</v>
      </c>
      <c r="E700" s="10">
        <f>MONTH(SalesDataTable[[#This Row],[Order Date]])</f>
        <v>4</v>
      </c>
      <c r="F700" s="10" t="str">
        <f>TEXT(SalesDataTable[[#This Row],[Order Date]],"mmm")</f>
        <v>Apr</v>
      </c>
      <c r="G700" s="4" t="s">
        <v>20</v>
      </c>
      <c r="H700" s="4" t="s">
        <v>31</v>
      </c>
      <c r="I700" s="4" t="s">
        <v>28</v>
      </c>
      <c r="J700" s="4" t="s">
        <v>13</v>
      </c>
      <c r="K700" s="4" t="s">
        <v>34</v>
      </c>
      <c r="L700" s="4" t="s">
        <v>38</v>
      </c>
      <c r="M700" s="8">
        <v>1</v>
      </c>
      <c r="N700" s="5">
        <v>125.25</v>
      </c>
      <c r="O700" s="6">
        <v>0</v>
      </c>
      <c r="P700" s="5">
        <v>70.88</v>
      </c>
      <c r="Q700" s="5">
        <f t="shared" si="30"/>
        <v>125.25</v>
      </c>
      <c r="R700" s="5">
        <f t="shared" si="31"/>
        <v>70.88</v>
      </c>
      <c r="S700" s="5">
        <f t="shared" si="32"/>
        <v>54.370000000000005</v>
      </c>
      <c r="T700" s="7"/>
    </row>
    <row r="701" spans="1:20" ht="15">
      <c r="A701" s="2">
        <v>4151</v>
      </c>
      <c r="B701" s="3">
        <v>46141</v>
      </c>
      <c r="C701" s="10">
        <f>YEAR(SalesDataTable[[#This Row],[Order Date]])</f>
        <v>2026</v>
      </c>
      <c r="D701" s="10" t="str">
        <f>"Q"&amp;ROUNDUP(MONTH(SalesDataTable[[#This Row],[Order Date]])/3,0)</f>
        <v>Q2</v>
      </c>
      <c r="E701" s="10">
        <f>MONTH(SalesDataTable[[#This Row],[Order Date]])</f>
        <v>4</v>
      </c>
      <c r="F701" s="10" t="str">
        <f>TEXT(SalesDataTable[[#This Row],[Order Date]],"mmm")</f>
        <v>Apr</v>
      </c>
      <c r="G701" s="4" t="s">
        <v>6</v>
      </c>
      <c r="H701" s="4" t="s">
        <v>49</v>
      </c>
      <c r="I701" s="4" t="s">
        <v>2</v>
      </c>
      <c r="J701" s="4" t="s">
        <v>3</v>
      </c>
      <c r="K701" s="4" t="s">
        <v>23</v>
      </c>
      <c r="L701" s="4" t="s">
        <v>24</v>
      </c>
      <c r="M701" s="8">
        <v>1</v>
      </c>
      <c r="N701" s="5">
        <v>341.98</v>
      </c>
      <c r="O701" s="6">
        <v>0</v>
      </c>
      <c r="P701" s="5">
        <v>192.43</v>
      </c>
      <c r="Q701" s="5">
        <f t="shared" si="30"/>
        <v>341.98</v>
      </c>
      <c r="R701" s="5">
        <f t="shared" si="31"/>
        <v>192.43</v>
      </c>
      <c r="S701" s="5">
        <f t="shared" si="32"/>
        <v>149.55000000000001</v>
      </c>
      <c r="T701" s="7"/>
    </row>
    <row r="702" spans="1:20" ht="15">
      <c r="A702" s="2">
        <v>4650</v>
      </c>
      <c r="B702" s="3">
        <v>46141</v>
      </c>
      <c r="C702" s="10">
        <f>YEAR(SalesDataTable[[#This Row],[Order Date]])</f>
        <v>2026</v>
      </c>
      <c r="D702" s="10" t="str">
        <f>"Q"&amp;ROUNDUP(MONTH(SalesDataTable[[#This Row],[Order Date]])/3,0)</f>
        <v>Q2</v>
      </c>
      <c r="E702" s="10">
        <f>MONTH(SalesDataTable[[#This Row],[Order Date]])</f>
        <v>4</v>
      </c>
      <c r="F702" s="10" t="str">
        <f>TEXT(SalesDataTable[[#This Row],[Order Date]],"mmm")</f>
        <v>Apr</v>
      </c>
      <c r="G702" s="4" t="s">
        <v>6</v>
      </c>
      <c r="H702" s="4" t="s">
        <v>27</v>
      </c>
      <c r="I702" s="4" t="s">
        <v>28</v>
      </c>
      <c r="J702" s="4" t="s">
        <v>16</v>
      </c>
      <c r="K702" s="4" t="s">
        <v>34</v>
      </c>
      <c r="L702" s="4" t="s">
        <v>35</v>
      </c>
      <c r="M702" s="8">
        <v>1</v>
      </c>
      <c r="N702" s="5">
        <v>40.04</v>
      </c>
      <c r="O702" s="6">
        <v>0</v>
      </c>
      <c r="P702" s="5">
        <v>14.72</v>
      </c>
      <c r="Q702" s="5">
        <f t="shared" si="30"/>
        <v>40.04</v>
      </c>
      <c r="R702" s="5">
        <f t="shared" si="31"/>
        <v>14.72</v>
      </c>
      <c r="S702" s="5">
        <f t="shared" si="32"/>
        <v>25.32</v>
      </c>
      <c r="T702" s="7"/>
    </row>
    <row r="703" spans="1:20" ht="15">
      <c r="A703" s="2">
        <v>4897</v>
      </c>
      <c r="B703" s="3">
        <v>46141</v>
      </c>
      <c r="C703" s="10">
        <f>YEAR(SalesDataTable[[#This Row],[Order Date]])</f>
        <v>2026</v>
      </c>
      <c r="D703" s="10" t="str">
        <f>"Q"&amp;ROUNDUP(MONTH(SalesDataTable[[#This Row],[Order Date]])/3,0)</f>
        <v>Q2</v>
      </c>
      <c r="E703" s="10">
        <f>MONTH(SalesDataTable[[#This Row],[Order Date]])</f>
        <v>4</v>
      </c>
      <c r="F703" s="10" t="str">
        <f>TEXT(SalesDataTable[[#This Row],[Order Date]],"mmm")</f>
        <v>Apr</v>
      </c>
      <c r="G703" s="4" t="s">
        <v>20</v>
      </c>
      <c r="H703" s="4" t="s">
        <v>47</v>
      </c>
      <c r="I703" s="4" t="s">
        <v>2</v>
      </c>
      <c r="J703" s="4" t="s">
        <v>3</v>
      </c>
      <c r="K703" s="4" t="s">
        <v>4</v>
      </c>
      <c r="L703" s="4" t="s">
        <v>26</v>
      </c>
      <c r="M703" s="8">
        <v>3</v>
      </c>
      <c r="N703" s="5">
        <v>40.47</v>
      </c>
      <c r="O703" s="6">
        <v>0.05</v>
      </c>
      <c r="P703" s="5">
        <v>17.14</v>
      </c>
      <c r="Q703" s="5">
        <f t="shared" si="30"/>
        <v>115.33949999999999</v>
      </c>
      <c r="R703" s="5">
        <f t="shared" si="31"/>
        <v>51.42</v>
      </c>
      <c r="S703" s="5">
        <f t="shared" si="32"/>
        <v>63.919499999999985</v>
      </c>
      <c r="T703" s="7"/>
    </row>
    <row r="704" spans="1:20" ht="15">
      <c r="A704" s="2">
        <v>792</v>
      </c>
      <c r="B704" s="3">
        <v>46142</v>
      </c>
      <c r="C704" s="10">
        <f>YEAR(SalesDataTable[[#This Row],[Order Date]])</f>
        <v>2026</v>
      </c>
      <c r="D704" s="10" t="str">
        <f>"Q"&amp;ROUNDUP(MONTH(SalesDataTable[[#This Row],[Order Date]])/3,0)</f>
        <v>Q2</v>
      </c>
      <c r="E704" s="10">
        <f>MONTH(SalesDataTable[[#This Row],[Order Date]])</f>
        <v>4</v>
      </c>
      <c r="F704" s="10" t="str">
        <f>TEXT(SalesDataTable[[#This Row],[Order Date]],"mmm")</f>
        <v>Apr</v>
      </c>
      <c r="G704" s="4" t="s">
        <v>20</v>
      </c>
      <c r="H704" s="4" t="s">
        <v>33</v>
      </c>
      <c r="I704" s="4" t="s">
        <v>8</v>
      </c>
      <c r="J704" s="4" t="s">
        <v>3</v>
      </c>
      <c r="K704" s="4" t="s">
        <v>23</v>
      </c>
      <c r="L704" s="4" t="s">
        <v>40</v>
      </c>
      <c r="M704" s="8">
        <v>6</v>
      </c>
      <c r="N704" s="5">
        <v>83.7</v>
      </c>
      <c r="O704" s="6">
        <v>0.2</v>
      </c>
      <c r="P704" s="5">
        <v>38.58</v>
      </c>
      <c r="Q704" s="5">
        <f t="shared" si="30"/>
        <v>401.76000000000005</v>
      </c>
      <c r="R704" s="5">
        <f t="shared" si="31"/>
        <v>231.48</v>
      </c>
      <c r="S704" s="5">
        <f t="shared" si="32"/>
        <v>170.28000000000006</v>
      </c>
      <c r="T704" s="7"/>
    </row>
    <row r="705" spans="1:20" ht="15">
      <c r="A705" s="2">
        <v>1796</v>
      </c>
      <c r="B705" s="3">
        <v>46142</v>
      </c>
      <c r="C705" s="10">
        <f>YEAR(SalesDataTable[[#This Row],[Order Date]])</f>
        <v>2026</v>
      </c>
      <c r="D705" s="10" t="str">
        <f>"Q"&amp;ROUNDUP(MONTH(SalesDataTable[[#This Row],[Order Date]])/3,0)</f>
        <v>Q2</v>
      </c>
      <c r="E705" s="10">
        <f>MONTH(SalesDataTable[[#This Row],[Order Date]])</f>
        <v>4</v>
      </c>
      <c r="F705" s="10" t="str">
        <f>TEXT(SalesDataTable[[#This Row],[Order Date]],"mmm")</f>
        <v>Apr</v>
      </c>
      <c r="G705" s="4" t="s">
        <v>0</v>
      </c>
      <c r="H705" s="4" t="s">
        <v>50</v>
      </c>
      <c r="I705" s="4" t="s">
        <v>2</v>
      </c>
      <c r="J705" s="4" t="s">
        <v>3</v>
      </c>
      <c r="K705" s="4" t="s">
        <v>23</v>
      </c>
      <c r="L705" s="4" t="s">
        <v>40</v>
      </c>
      <c r="M705" s="8">
        <v>4</v>
      </c>
      <c r="N705" s="5">
        <v>83.27</v>
      </c>
      <c r="O705" s="6">
        <v>0</v>
      </c>
      <c r="P705" s="5">
        <v>39.979999999999997</v>
      </c>
      <c r="Q705" s="5">
        <f t="shared" si="30"/>
        <v>333.08</v>
      </c>
      <c r="R705" s="5">
        <f t="shared" si="31"/>
        <v>159.91999999999999</v>
      </c>
      <c r="S705" s="5">
        <f t="shared" si="32"/>
        <v>173.16</v>
      </c>
      <c r="T705" s="7"/>
    </row>
    <row r="706" spans="1:20" ht="15">
      <c r="A706" s="2">
        <v>3222</v>
      </c>
      <c r="B706" s="3">
        <v>46142</v>
      </c>
      <c r="C706" s="10">
        <f>YEAR(SalesDataTable[[#This Row],[Order Date]])</f>
        <v>2026</v>
      </c>
      <c r="D706" s="10" t="str">
        <f>"Q"&amp;ROUNDUP(MONTH(SalesDataTable[[#This Row],[Order Date]])/3,0)</f>
        <v>Q2</v>
      </c>
      <c r="E706" s="10">
        <f>MONTH(SalesDataTable[[#This Row],[Order Date]])</f>
        <v>4</v>
      </c>
      <c r="F706" s="10" t="str">
        <f>TEXT(SalesDataTable[[#This Row],[Order Date]],"mmm")</f>
        <v>Apr</v>
      </c>
      <c r="G706" s="4" t="s">
        <v>11</v>
      </c>
      <c r="H706" s="4" t="s">
        <v>52</v>
      </c>
      <c r="I706" s="4" t="s">
        <v>8</v>
      </c>
      <c r="J706" s="4" t="s">
        <v>16</v>
      </c>
      <c r="K706" s="4" t="s">
        <v>23</v>
      </c>
      <c r="L706" s="4" t="s">
        <v>51</v>
      </c>
      <c r="M706" s="8">
        <v>3</v>
      </c>
      <c r="N706" s="5">
        <v>126.03</v>
      </c>
      <c r="O706" s="6">
        <v>0.1</v>
      </c>
      <c r="P706" s="5">
        <v>61.75</v>
      </c>
      <c r="Q706" s="5">
        <f t="shared" ref="Q706:Q769" si="33">M706*N706*(1-O706)</f>
        <v>340.28100000000006</v>
      </c>
      <c r="R706" s="5">
        <f t="shared" ref="R706:R769" si="34">M706*P706</f>
        <v>185.25</v>
      </c>
      <c r="S706" s="5">
        <f t="shared" ref="S706:S769" si="35">Q706-R706</f>
        <v>155.03100000000006</v>
      </c>
      <c r="T706" s="7"/>
    </row>
    <row r="707" spans="1:20" ht="15">
      <c r="A707" s="2">
        <v>3237</v>
      </c>
      <c r="B707" s="3">
        <v>46142</v>
      </c>
      <c r="C707" s="10">
        <f>YEAR(SalesDataTable[[#This Row],[Order Date]])</f>
        <v>2026</v>
      </c>
      <c r="D707" s="10" t="str">
        <f>"Q"&amp;ROUNDUP(MONTH(SalesDataTable[[#This Row],[Order Date]])/3,0)</f>
        <v>Q2</v>
      </c>
      <c r="E707" s="10">
        <f>MONTH(SalesDataTable[[#This Row],[Order Date]])</f>
        <v>4</v>
      </c>
      <c r="F707" s="10" t="str">
        <f>TEXT(SalesDataTable[[#This Row],[Order Date]],"mmm")</f>
        <v>Apr</v>
      </c>
      <c r="G707" s="4" t="s">
        <v>6</v>
      </c>
      <c r="H707" s="4" t="s">
        <v>49</v>
      </c>
      <c r="I707" s="4" t="s">
        <v>2</v>
      </c>
      <c r="J707" s="4" t="s">
        <v>13</v>
      </c>
      <c r="K707" s="4" t="s">
        <v>23</v>
      </c>
      <c r="L707" s="4" t="s">
        <v>51</v>
      </c>
      <c r="M707" s="8">
        <v>1</v>
      </c>
      <c r="N707" s="5">
        <v>122.86</v>
      </c>
      <c r="O707" s="6">
        <v>0.05</v>
      </c>
      <c r="P707" s="5">
        <v>59.22</v>
      </c>
      <c r="Q707" s="5">
        <f t="shared" si="33"/>
        <v>116.717</v>
      </c>
      <c r="R707" s="5">
        <f t="shared" si="34"/>
        <v>59.22</v>
      </c>
      <c r="S707" s="5">
        <f t="shared" si="35"/>
        <v>57.497</v>
      </c>
      <c r="T707" s="7"/>
    </row>
    <row r="708" spans="1:20" ht="15">
      <c r="A708" s="2">
        <v>3695</v>
      </c>
      <c r="B708" s="3">
        <v>46142</v>
      </c>
      <c r="C708" s="10">
        <f>YEAR(SalesDataTable[[#This Row],[Order Date]])</f>
        <v>2026</v>
      </c>
      <c r="D708" s="10" t="str">
        <f>"Q"&amp;ROUNDUP(MONTH(SalesDataTable[[#This Row],[Order Date]])/3,0)</f>
        <v>Q2</v>
      </c>
      <c r="E708" s="10">
        <f>MONTH(SalesDataTable[[#This Row],[Order Date]])</f>
        <v>4</v>
      </c>
      <c r="F708" s="10" t="str">
        <f>TEXT(SalesDataTable[[#This Row],[Order Date]],"mmm")</f>
        <v>Apr</v>
      </c>
      <c r="G708" s="4" t="s">
        <v>11</v>
      </c>
      <c r="H708" s="4" t="s">
        <v>12</v>
      </c>
      <c r="I708" s="4" t="s">
        <v>2</v>
      </c>
      <c r="J708" s="4" t="s">
        <v>13</v>
      </c>
      <c r="K708" s="4" t="s">
        <v>4</v>
      </c>
      <c r="L708" s="4" t="s">
        <v>26</v>
      </c>
      <c r="M708" s="8">
        <v>1</v>
      </c>
      <c r="N708" s="5">
        <v>39.44</v>
      </c>
      <c r="O708" s="6">
        <v>0.1</v>
      </c>
      <c r="P708" s="5">
        <v>16.63</v>
      </c>
      <c r="Q708" s="5">
        <f t="shared" si="33"/>
        <v>35.496000000000002</v>
      </c>
      <c r="R708" s="5">
        <f t="shared" si="34"/>
        <v>16.63</v>
      </c>
      <c r="S708" s="5">
        <f t="shared" si="35"/>
        <v>18.866000000000003</v>
      </c>
      <c r="T708" s="7"/>
    </row>
    <row r="709" spans="1:20" ht="15">
      <c r="A709" s="2">
        <v>5148</v>
      </c>
      <c r="B709" s="3">
        <v>46142</v>
      </c>
      <c r="C709" s="10">
        <f>YEAR(SalesDataTable[[#This Row],[Order Date]])</f>
        <v>2026</v>
      </c>
      <c r="D709" s="10" t="str">
        <f>"Q"&amp;ROUNDUP(MONTH(SalesDataTable[[#This Row],[Order Date]])/3,0)</f>
        <v>Q2</v>
      </c>
      <c r="E709" s="10">
        <f>MONTH(SalesDataTable[[#This Row],[Order Date]])</f>
        <v>4</v>
      </c>
      <c r="F709" s="10" t="str">
        <f>TEXT(SalesDataTable[[#This Row],[Order Date]],"mmm")</f>
        <v>Apr</v>
      </c>
      <c r="G709" s="4" t="s">
        <v>11</v>
      </c>
      <c r="H709" s="4" t="s">
        <v>39</v>
      </c>
      <c r="I709" s="4" t="s">
        <v>2</v>
      </c>
      <c r="J709" s="4" t="s">
        <v>3</v>
      </c>
      <c r="K709" s="4" t="s">
        <v>14</v>
      </c>
      <c r="L709" s="4" t="s">
        <v>44</v>
      </c>
      <c r="M709" s="8">
        <v>1</v>
      </c>
      <c r="N709" s="5">
        <v>130.34</v>
      </c>
      <c r="O709" s="6">
        <v>0.1</v>
      </c>
      <c r="P709" s="5">
        <v>66.680000000000007</v>
      </c>
      <c r="Q709" s="5">
        <f t="shared" si="33"/>
        <v>117.30600000000001</v>
      </c>
      <c r="R709" s="5">
        <f t="shared" si="34"/>
        <v>66.680000000000007</v>
      </c>
      <c r="S709" s="5">
        <f t="shared" si="35"/>
        <v>50.626000000000005</v>
      </c>
      <c r="T709" s="7"/>
    </row>
    <row r="710" spans="1:20" ht="15">
      <c r="A710" s="2">
        <v>534</v>
      </c>
      <c r="B710" s="3">
        <v>46143</v>
      </c>
      <c r="C710" s="10">
        <f>YEAR(SalesDataTable[[#This Row],[Order Date]])</f>
        <v>2026</v>
      </c>
      <c r="D710" s="10" t="str">
        <f>"Q"&amp;ROUNDUP(MONTH(SalesDataTable[[#This Row],[Order Date]])/3,0)</f>
        <v>Q2</v>
      </c>
      <c r="E710" s="10">
        <f>MONTH(SalesDataTable[[#This Row],[Order Date]])</f>
        <v>5</v>
      </c>
      <c r="F710" s="10" t="str">
        <f>TEXT(SalesDataTable[[#This Row],[Order Date]],"mmm")</f>
        <v>May</v>
      </c>
      <c r="G710" s="4" t="s">
        <v>6</v>
      </c>
      <c r="H710" s="4" t="s">
        <v>43</v>
      </c>
      <c r="I710" s="4" t="s">
        <v>2</v>
      </c>
      <c r="J710" s="4" t="s">
        <v>16</v>
      </c>
      <c r="K710" s="4" t="s">
        <v>9</v>
      </c>
      <c r="L710" s="4" t="s">
        <v>37</v>
      </c>
      <c r="M710" s="8">
        <v>1</v>
      </c>
      <c r="N710" s="5">
        <v>154.86000000000001</v>
      </c>
      <c r="O710" s="6">
        <v>0</v>
      </c>
      <c r="P710" s="5">
        <v>78.37</v>
      </c>
      <c r="Q710" s="5">
        <f t="shared" si="33"/>
        <v>154.86000000000001</v>
      </c>
      <c r="R710" s="5">
        <f t="shared" si="34"/>
        <v>78.37</v>
      </c>
      <c r="S710" s="5">
        <f t="shared" si="35"/>
        <v>76.490000000000009</v>
      </c>
      <c r="T710" s="7"/>
    </row>
    <row r="711" spans="1:20" ht="15">
      <c r="A711" s="2">
        <v>551</v>
      </c>
      <c r="B711" s="3">
        <v>46143</v>
      </c>
      <c r="C711" s="10">
        <f>YEAR(SalesDataTable[[#This Row],[Order Date]])</f>
        <v>2026</v>
      </c>
      <c r="D711" s="10" t="str">
        <f>"Q"&amp;ROUNDUP(MONTH(SalesDataTable[[#This Row],[Order Date]])/3,0)</f>
        <v>Q2</v>
      </c>
      <c r="E711" s="10">
        <f>MONTH(SalesDataTable[[#This Row],[Order Date]])</f>
        <v>5</v>
      </c>
      <c r="F711" s="10" t="str">
        <f>TEXT(SalesDataTable[[#This Row],[Order Date]],"mmm")</f>
        <v>May</v>
      </c>
      <c r="G711" s="4" t="s">
        <v>20</v>
      </c>
      <c r="H711" s="4" t="s">
        <v>33</v>
      </c>
      <c r="I711" s="4" t="s">
        <v>19</v>
      </c>
      <c r="J711" s="4" t="s">
        <v>3</v>
      </c>
      <c r="K711" s="4" t="s">
        <v>4</v>
      </c>
      <c r="L711" s="4" t="s">
        <v>30</v>
      </c>
      <c r="M711" s="8">
        <v>4</v>
      </c>
      <c r="N711" s="5">
        <v>103.64</v>
      </c>
      <c r="O711" s="6">
        <v>0</v>
      </c>
      <c r="P711" s="5">
        <v>50.59</v>
      </c>
      <c r="Q711" s="5">
        <f t="shared" si="33"/>
        <v>414.56</v>
      </c>
      <c r="R711" s="5">
        <f t="shared" si="34"/>
        <v>202.36</v>
      </c>
      <c r="S711" s="5">
        <f t="shared" si="35"/>
        <v>212.2</v>
      </c>
      <c r="T711" s="7"/>
    </row>
    <row r="712" spans="1:20" ht="15">
      <c r="A712" s="2">
        <v>2110</v>
      </c>
      <c r="B712" s="3">
        <v>46143</v>
      </c>
      <c r="C712" s="10">
        <f>YEAR(SalesDataTable[[#This Row],[Order Date]])</f>
        <v>2026</v>
      </c>
      <c r="D712" s="10" t="str">
        <f>"Q"&amp;ROUNDUP(MONTH(SalesDataTable[[#This Row],[Order Date]])/3,0)</f>
        <v>Q2</v>
      </c>
      <c r="E712" s="10">
        <f>MONTH(SalesDataTable[[#This Row],[Order Date]])</f>
        <v>5</v>
      </c>
      <c r="F712" s="10" t="str">
        <f>TEXT(SalesDataTable[[#This Row],[Order Date]],"mmm")</f>
        <v>May</v>
      </c>
      <c r="G712" s="4" t="s">
        <v>0</v>
      </c>
      <c r="H712" s="4" t="s">
        <v>50</v>
      </c>
      <c r="I712" s="4" t="s">
        <v>2</v>
      </c>
      <c r="J712" s="4" t="s">
        <v>3</v>
      </c>
      <c r="K712" s="4" t="s">
        <v>14</v>
      </c>
      <c r="L712" s="4" t="s">
        <v>48</v>
      </c>
      <c r="M712" s="8">
        <v>1</v>
      </c>
      <c r="N712" s="5">
        <v>164.49</v>
      </c>
      <c r="O712" s="6">
        <v>0.05</v>
      </c>
      <c r="P712" s="5">
        <v>87.81</v>
      </c>
      <c r="Q712" s="5">
        <f t="shared" si="33"/>
        <v>156.2655</v>
      </c>
      <c r="R712" s="5">
        <f t="shared" si="34"/>
        <v>87.81</v>
      </c>
      <c r="S712" s="5">
        <f t="shared" si="35"/>
        <v>68.455500000000001</v>
      </c>
      <c r="T712" s="7"/>
    </row>
    <row r="713" spans="1:20" ht="15">
      <c r="A713" s="2">
        <v>2217</v>
      </c>
      <c r="B713" s="3">
        <v>46143</v>
      </c>
      <c r="C713" s="10">
        <f>YEAR(SalesDataTable[[#This Row],[Order Date]])</f>
        <v>2026</v>
      </c>
      <c r="D713" s="10" t="str">
        <f>"Q"&amp;ROUNDUP(MONTH(SalesDataTable[[#This Row],[Order Date]])/3,0)</f>
        <v>Q2</v>
      </c>
      <c r="E713" s="10">
        <f>MONTH(SalesDataTable[[#This Row],[Order Date]])</f>
        <v>5</v>
      </c>
      <c r="F713" s="10" t="str">
        <f>TEXT(SalesDataTable[[#This Row],[Order Date]],"mmm")</f>
        <v>May</v>
      </c>
      <c r="G713" s="4" t="s">
        <v>20</v>
      </c>
      <c r="H713" s="4" t="s">
        <v>33</v>
      </c>
      <c r="I713" s="4" t="s">
        <v>8</v>
      </c>
      <c r="J713" s="4" t="s">
        <v>3</v>
      </c>
      <c r="K713" s="4" t="s">
        <v>14</v>
      </c>
      <c r="L713" s="4" t="s">
        <v>48</v>
      </c>
      <c r="M713" s="8">
        <v>3</v>
      </c>
      <c r="N713" s="5">
        <v>163.44999999999999</v>
      </c>
      <c r="O713" s="6">
        <v>0.05</v>
      </c>
      <c r="P713" s="5">
        <v>87.54</v>
      </c>
      <c r="Q713" s="5">
        <f t="shared" si="33"/>
        <v>465.83249999999992</v>
      </c>
      <c r="R713" s="5">
        <f t="shared" si="34"/>
        <v>262.62</v>
      </c>
      <c r="S713" s="5">
        <f t="shared" si="35"/>
        <v>203.21249999999992</v>
      </c>
      <c r="T713" s="7"/>
    </row>
    <row r="714" spans="1:20" ht="15">
      <c r="A714" s="2">
        <v>2544</v>
      </c>
      <c r="B714" s="3">
        <v>46143</v>
      </c>
      <c r="C714" s="10">
        <f>YEAR(SalesDataTable[[#This Row],[Order Date]])</f>
        <v>2026</v>
      </c>
      <c r="D714" s="10" t="str">
        <f>"Q"&amp;ROUNDUP(MONTH(SalesDataTable[[#This Row],[Order Date]])/3,0)</f>
        <v>Q2</v>
      </c>
      <c r="E714" s="10">
        <f>MONTH(SalesDataTable[[#This Row],[Order Date]])</f>
        <v>5</v>
      </c>
      <c r="F714" s="10" t="str">
        <f>TEXT(SalesDataTable[[#This Row],[Order Date]],"mmm")</f>
        <v>May</v>
      </c>
      <c r="G714" s="4" t="s">
        <v>20</v>
      </c>
      <c r="H714" s="4" t="s">
        <v>21</v>
      </c>
      <c r="I714" s="4" t="s">
        <v>2</v>
      </c>
      <c r="J714" s="4" t="s">
        <v>3</v>
      </c>
      <c r="K714" s="4" t="s">
        <v>9</v>
      </c>
      <c r="L714" s="4" t="s">
        <v>46</v>
      </c>
      <c r="M714" s="8">
        <v>1</v>
      </c>
      <c r="N714" s="5">
        <v>71.87</v>
      </c>
      <c r="O714" s="6">
        <v>0.05</v>
      </c>
      <c r="P714" s="5">
        <v>31.97</v>
      </c>
      <c r="Q714" s="5">
        <f t="shared" si="33"/>
        <v>68.276499999999999</v>
      </c>
      <c r="R714" s="5">
        <f t="shared" si="34"/>
        <v>31.97</v>
      </c>
      <c r="S714" s="5">
        <f t="shared" si="35"/>
        <v>36.3065</v>
      </c>
      <c r="T714" s="7"/>
    </row>
    <row r="715" spans="1:20" ht="15">
      <c r="A715" s="2">
        <v>3678</v>
      </c>
      <c r="B715" s="3">
        <v>46143</v>
      </c>
      <c r="C715" s="10">
        <f>YEAR(SalesDataTable[[#This Row],[Order Date]])</f>
        <v>2026</v>
      </c>
      <c r="D715" s="10" t="str">
        <f>"Q"&amp;ROUNDUP(MONTH(SalesDataTable[[#This Row],[Order Date]])/3,0)</f>
        <v>Q2</v>
      </c>
      <c r="E715" s="10">
        <f>MONTH(SalesDataTable[[#This Row],[Order Date]])</f>
        <v>5</v>
      </c>
      <c r="F715" s="10" t="str">
        <f>TEXT(SalesDataTable[[#This Row],[Order Date]],"mmm")</f>
        <v>May</v>
      </c>
      <c r="G715" s="4" t="s">
        <v>6</v>
      </c>
      <c r="H715" s="4" t="s">
        <v>49</v>
      </c>
      <c r="I715" s="4" t="s">
        <v>28</v>
      </c>
      <c r="J715" s="4" t="s">
        <v>3</v>
      </c>
      <c r="K715" s="4" t="s">
        <v>23</v>
      </c>
      <c r="L715" s="4" t="s">
        <v>29</v>
      </c>
      <c r="M715" s="8">
        <v>2</v>
      </c>
      <c r="N715" s="5">
        <v>194.97</v>
      </c>
      <c r="O715" s="6">
        <v>0</v>
      </c>
      <c r="P715" s="5">
        <v>101.14</v>
      </c>
      <c r="Q715" s="5">
        <f t="shared" si="33"/>
        <v>389.94</v>
      </c>
      <c r="R715" s="5">
        <f t="shared" si="34"/>
        <v>202.28</v>
      </c>
      <c r="S715" s="5">
        <f t="shared" si="35"/>
        <v>187.66</v>
      </c>
      <c r="T715" s="7"/>
    </row>
    <row r="716" spans="1:20" ht="15">
      <c r="A716" s="2">
        <v>3726</v>
      </c>
      <c r="B716" s="3">
        <v>46143</v>
      </c>
      <c r="C716" s="10">
        <f>YEAR(SalesDataTable[[#This Row],[Order Date]])</f>
        <v>2026</v>
      </c>
      <c r="D716" s="10" t="str">
        <f>"Q"&amp;ROUNDUP(MONTH(SalesDataTable[[#This Row],[Order Date]])/3,0)</f>
        <v>Q2</v>
      </c>
      <c r="E716" s="10">
        <f>MONTH(SalesDataTable[[#This Row],[Order Date]])</f>
        <v>5</v>
      </c>
      <c r="F716" s="10" t="str">
        <f>TEXT(SalesDataTable[[#This Row],[Order Date]],"mmm")</f>
        <v>May</v>
      </c>
      <c r="G716" s="4" t="s">
        <v>20</v>
      </c>
      <c r="H716" s="4" t="s">
        <v>33</v>
      </c>
      <c r="I716" s="4" t="s">
        <v>28</v>
      </c>
      <c r="J716" s="4" t="s">
        <v>3</v>
      </c>
      <c r="K716" s="4" t="s">
        <v>4</v>
      </c>
      <c r="L716" s="4" t="s">
        <v>22</v>
      </c>
      <c r="M716" s="8">
        <v>2</v>
      </c>
      <c r="N716" s="5">
        <v>49.53</v>
      </c>
      <c r="O716" s="6">
        <v>0</v>
      </c>
      <c r="P716" s="5">
        <v>22.91</v>
      </c>
      <c r="Q716" s="5">
        <f t="shared" si="33"/>
        <v>99.06</v>
      </c>
      <c r="R716" s="5">
        <f t="shared" si="34"/>
        <v>45.82</v>
      </c>
      <c r="S716" s="5">
        <f t="shared" si="35"/>
        <v>53.24</v>
      </c>
      <c r="T716" s="7"/>
    </row>
    <row r="717" spans="1:20" ht="15">
      <c r="A717" s="2">
        <v>3897</v>
      </c>
      <c r="B717" s="3">
        <v>46143</v>
      </c>
      <c r="C717" s="10">
        <f>YEAR(SalesDataTable[[#This Row],[Order Date]])</f>
        <v>2026</v>
      </c>
      <c r="D717" s="10" t="str">
        <f>"Q"&amp;ROUNDUP(MONTH(SalesDataTable[[#This Row],[Order Date]])/3,0)</f>
        <v>Q2</v>
      </c>
      <c r="E717" s="10">
        <f>MONTH(SalesDataTable[[#This Row],[Order Date]])</f>
        <v>5</v>
      </c>
      <c r="F717" s="10" t="str">
        <f>TEXT(SalesDataTable[[#This Row],[Order Date]],"mmm")</f>
        <v>May</v>
      </c>
      <c r="G717" s="4" t="s">
        <v>20</v>
      </c>
      <c r="H717" s="4" t="s">
        <v>33</v>
      </c>
      <c r="I717" s="4" t="s">
        <v>8</v>
      </c>
      <c r="J717" s="4" t="s">
        <v>16</v>
      </c>
      <c r="K717" s="4" t="s">
        <v>34</v>
      </c>
      <c r="L717" s="4" t="s">
        <v>42</v>
      </c>
      <c r="M717" s="8">
        <v>4</v>
      </c>
      <c r="N717" s="5">
        <v>35.619999999999997</v>
      </c>
      <c r="O717" s="6">
        <v>0.15</v>
      </c>
      <c r="P717" s="5">
        <v>13.76</v>
      </c>
      <c r="Q717" s="5">
        <f t="shared" si="33"/>
        <v>121.10799999999999</v>
      </c>
      <c r="R717" s="5">
        <f t="shared" si="34"/>
        <v>55.04</v>
      </c>
      <c r="S717" s="5">
        <f t="shared" si="35"/>
        <v>66.067999999999984</v>
      </c>
      <c r="T717" s="7"/>
    </row>
    <row r="718" spans="1:20" ht="15">
      <c r="A718" s="2">
        <v>1262</v>
      </c>
      <c r="B718" s="3">
        <v>46144</v>
      </c>
      <c r="C718" s="10">
        <f>YEAR(SalesDataTable[[#This Row],[Order Date]])</f>
        <v>2026</v>
      </c>
      <c r="D718" s="10" t="str">
        <f>"Q"&amp;ROUNDUP(MONTH(SalesDataTable[[#This Row],[Order Date]])/3,0)</f>
        <v>Q2</v>
      </c>
      <c r="E718" s="10">
        <f>MONTH(SalesDataTable[[#This Row],[Order Date]])</f>
        <v>5</v>
      </c>
      <c r="F718" s="10" t="str">
        <f>TEXT(SalesDataTable[[#This Row],[Order Date]],"mmm")</f>
        <v>May</v>
      </c>
      <c r="G718" s="4" t="s">
        <v>20</v>
      </c>
      <c r="H718" s="4" t="s">
        <v>31</v>
      </c>
      <c r="I718" s="4" t="s">
        <v>19</v>
      </c>
      <c r="J718" s="4" t="s">
        <v>3</v>
      </c>
      <c r="K718" s="4" t="s">
        <v>14</v>
      </c>
      <c r="L718" s="4" t="s">
        <v>32</v>
      </c>
      <c r="M718" s="8">
        <v>2</v>
      </c>
      <c r="N718" s="5">
        <v>45.47</v>
      </c>
      <c r="O718" s="6">
        <v>0</v>
      </c>
      <c r="P718" s="5">
        <v>18.37</v>
      </c>
      <c r="Q718" s="5">
        <f t="shared" si="33"/>
        <v>90.94</v>
      </c>
      <c r="R718" s="5">
        <f t="shared" si="34"/>
        <v>36.74</v>
      </c>
      <c r="S718" s="5">
        <f t="shared" si="35"/>
        <v>54.199999999999996</v>
      </c>
      <c r="T718" s="7"/>
    </row>
    <row r="719" spans="1:20" ht="15">
      <c r="A719" s="2">
        <v>2657</v>
      </c>
      <c r="B719" s="3">
        <v>46144</v>
      </c>
      <c r="C719" s="10">
        <f>YEAR(SalesDataTable[[#This Row],[Order Date]])</f>
        <v>2026</v>
      </c>
      <c r="D719" s="10" t="str">
        <f>"Q"&amp;ROUNDUP(MONTH(SalesDataTable[[#This Row],[Order Date]])/3,0)</f>
        <v>Q2</v>
      </c>
      <c r="E719" s="10">
        <f>MONTH(SalesDataTable[[#This Row],[Order Date]])</f>
        <v>5</v>
      </c>
      <c r="F719" s="10" t="str">
        <f>TEXT(SalesDataTable[[#This Row],[Order Date]],"mmm")</f>
        <v>May</v>
      </c>
      <c r="G719" s="4" t="s">
        <v>0</v>
      </c>
      <c r="H719" s="4" t="s">
        <v>1</v>
      </c>
      <c r="I719" s="4" t="s">
        <v>19</v>
      </c>
      <c r="J719" s="4" t="s">
        <v>13</v>
      </c>
      <c r="K719" s="4" t="s">
        <v>9</v>
      </c>
      <c r="L719" s="4" t="s">
        <v>17</v>
      </c>
      <c r="M719" s="8">
        <v>1</v>
      </c>
      <c r="N719" s="5">
        <v>145.68</v>
      </c>
      <c r="O719" s="6">
        <v>0</v>
      </c>
      <c r="P719" s="5">
        <v>77.8</v>
      </c>
      <c r="Q719" s="5">
        <f t="shared" si="33"/>
        <v>145.68</v>
      </c>
      <c r="R719" s="5">
        <f t="shared" si="34"/>
        <v>77.8</v>
      </c>
      <c r="S719" s="5">
        <f t="shared" si="35"/>
        <v>67.88000000000001</v>
      </c>
      <c r="T719" s="7"/>
    </row>
    <row r="720" spans="1:20" ht="15">
      <c r="A720" s="2">
        <v>3238</v>
      </c>
      <c r="B720" s="3">
        <v>46144</v>
      </c>
      <c r="C720" s="10">
        <f>YEAR(SalesDataTable[[#This Row],[Order Date]])</f>
        <v>2026</v>
      </c>
      <c r="D720" s="10" t="str">
        <f>"Q"&amp;ROUNDUP(MONTH(SalesDataTable[[#This Row],[Order Date]])/3,0)</f>
        <v>Q2</v>
      </c>
      <c r="E720" s="10">
        <f>MONTH(SalesDataTable[[#This Row],[Order Date]])</f>
        <v>5</v>
      </c>
      <c r="F720" s="10" t="str">
        <f>TEXT(SalesDataTable[[#This Row],[Order Date]],"mmm")</f>
        <v>May</v>
      </c>
      <c r="G720" s="4" t="s">
        <v>20</v>
      </c>
      <c r="H720" s="4" t="s">
        <v>33</v>
      </c>
      <c r="I720" s="4" t="s">
        <v>28</v>
      </c>
      <c r="J720" s="4" t="s">
        <v>3</v>
      </c>
      <c r="K720" s="4" t="s">
        <v>23</v>
      </c>
      <c r="L720" s="4" t="s">
        <v>40</v>
      </c>
      <c r="M720" s="8">
        <v>2</v>
      </c>
      <c r="N720" s="5">
        <v>82.65</v>
      </c>
      <c r="O720" s="6">
        <v>0.05</v>
      </c>
      <c r="P720" s="5">
        <v>40.46</v>
      </c>
      <c r="Q720" s="5">
        <f t="shared" si="33"/>
        <v>157.035</v>
      </c>
      <c r="R720" s="5">
        <f t="shared" si="34"/>
        <v>80.92</v>
      </c>
      <c r="S720" s="5">
        <f t="shared" si="35"/>
        <v>76.114999999999995</v>
      </c>
      <c r="T720" s="7"/>
    </row>
    <row r="721" spans="1:20" ht="15">
      <c r="A721" s="2">
        <v>3607</v>
      </c>
      <c r="B721" s="3">
        <v>46144</v>
      </c>
      <c r="C721" s="10">
        <f>YEAR(SalesDataTable[[#This Row],[Order Date]])</f>
        <v>2026</v>
      </c>
      <c r="D721" s="10" t="str">
        <f>"Q"&amp;ROUNDUP(MONTH(SalesDataTable[[#This Row],[Order Date]])/3,0)</f>
        <v>Q2</v>
      </c>
      <c r="E721" s="10">
        <f>MONTH(SalesDataTable[[#This Row],[Order Date]])</f>
        <v>5</v>
      </c>
      <c r="F721" s="10" t="str">
        <f>TEXT(SalesDataTable[[#This Row],[Order Date]],"mmm")</f>
        <v>May</v>
      </c>
      <c r="G721" s="4" t="s">
        <v>6</v>
      </c>
      <c r="H721" s="4" t="s">
        <v>27</v>
      </c>
      <c r="I721" s="4" t="s">
        <v>2</v>
      </c>
      <c r="J721" s="4" t="s">
        <v>16</v>
      </c>
      <c r="K721" s="4" t="s">
        <v>14</v>
      </c>
      <c r="L721" s="4" t="s">
        <v>15</v>
      </c>
      <c r="M721" s="8">
        <v>1</v>
      </c>
      <c r="N721" s="5">
        <v>36.270000000000003</v>
      </c>
      <c r="O721" s="6">
        <v>0</v>
      </c>
      <c r="P721" s="5">
        <v>13.8</v>
      </c>
      <c r="Q721" s="5">
        <f t="shared" si="33"/>
        <v>36.270000000000003</v>
      </c>
      <c r="R721" s="5">
        <f t="shared" si="34"/>
        <v>13.8</v>
      </c>
      <c r="S721" s="5">
        <f t="shared" si="35"/>
        <v>22.470000000000002</v>
      </c>
      <c r="T721" s="7"/>
    </row>
    <row r="722" spans="1:20" ht="15">
      <c r="A722" s="2">
        <v>5070</v>
      </c>
      <c r="B722" s="3">
        <v>46144</v>
      </c>
      <c r="C722" s="10">
        <f>YEAR(SalesDataTable[[#This Row],[Order Date]])</f>
        <v>2026</v>
      </c>
      <c r="D722" s="10" t="str">
        <f>"Q"&amp;ROUNDUP(MONTH(SalesDataTable[[#This Row],[Order Date]])/3,0)</f>
        <v>Q2</v>
      </c>
      <c r="E722" s="10">
        <f>MONTH(SalesDataTable[[#This Row],[Order Date]])</f>
        <v>5</v>
      </c>
      <c r="F722" s="10" t="str">
        <f>TEXT(SalesDataTable[[#This Row],[Order Date]],"mmm")</f>
        <v>May</v>
      </c>
      <c r="G722" s="4" t="s">
        <v>11</v>
      </c>
      <c r="H722" s="4" t="s">
        <v>52</v>
      </c>
      <c r="I722" s="4" t="s">
        <v>19</v>
      </c>
      <c r="J722" s="4" t="s">
        <v>13</v>
      </c>
      <c r="K722" s="4" t="s">
        <v>23</v>
      </c>
      <c r="L722" s="4" t="s">
        <v>40</v>
      </c>
      <c r="M722" s="8">
        <v>1</v>
      </c>
      <c r="N722" s="5">
        <v>80.819999999999993</v>
      </c>
      <c r="O722" s="6">
        <v>0</v>
      </c>
      <c r="P722" s="5">
        <v>39.950000000000003</v>
      </c>
      <c r="Q722" s="5">
        <f t="shared" si="33"/>
        <v>80.819999999999993</v>
      </c>
      <c r="R722" s="5">
        <f t="shared" si="34"/>
        <v>39.950000000000003</v>
      </c>
      <c r="S722" s="5">
        <f t="shared" si="35"/>
        <v>40.86999999999999</v>
      </c>
      <c r="T722" s="7"/>
    </row>
    <row r="723" spans="1:20" ht="15">
      <c r="A723" s="2">
        <v>5171</v>
      </c>
      <c r="B723" s="3">
        <v>46144</v>
      </c>
      <c r="C723" s="10">
        <f>YEAR(SalesDataTable[[#This Row],[Order Date]])</f>
        <v>2026</v>
      </c>
      <c r="D723" s="10" t="str">
        <f>"Q"&amp;ROUNDUP(MONTH(SalesDataTable[[#This Row],[Order Date]])/3,0)</f>
        <v>Q2</v>
      </c>
      <c r="E723" s="10">
        <f>MONTH(SalesDataTable[[#This Row],[Order Date]])</f>
        <v>5</v>
      </c>
      <c r="F723" s="10" t="str">
        <f>TEXT(SalesDataTable[[#This Row],[Order Date]],"mmm")</f>
        <v>May</v>
      </c>
      <c r="G723" s="4" t="s">
        <v>6</v>
      </c>
      <c r="H723" s="4" t="s">
        <v>7</v>
      </c>
      <c r="I723" s="4" t="s">
        <v>19</v>
      </c>
      <c r="J723" s="4" t="s">
        <v>13</v>
      </c>
      <c r="K723" s="4" t="s">
        <v>9</v>
      </c>
      <c r="L723" s="4" t="s">
        <v>37</v>
      </c>
      <c r="M723" s="8">
        <v>2</v>
      </c>
      <c r="N723" s="5">
        <v>157.84</v>
      </c>
      <c r="O723" s="6">
        <v>0.1</v>
      </c>
      <c r="P723" s="5">
        <v>79.28</v>
      </c>
      <c r="Q723" s="5">
        <f t="shared" si="33"/>
        <v>284.11200000000002</v>
      </c>
      <c r="R723" s="5">
        <f t="shared" si="34"/>
        <v>158.56</v>
      </c>
      <c r="S723" s="5">
        <f t="shared" si="35"/>
        <v>125.55200000000002</v>
      </c>
      <c r="T723" s="7"/>
    </row>
    <row r="724" spans="1:20" ht="15">
      <c r="A724" s="2">
        <v>617</v>
      </c>
      <c r="B724" s="3">
        <v>46145</v>
      </c>
      <c r="C724" s="10">
        <f>YEAR(SalesDataTable[[#This Row],[Order Date]])</f>
        <v>2026</v>
      </c>
      <c r="D724" s="10" t="str">
        <f>"Q"&amp;ROUNDUP(MONTH(SalesDataTable[[#This Row],[Order Date]])/3,0)</f>
        <v>Q2</v>
      </c>
      <c r="E724" s="10">
        <f>MONTH(SalesDataTable[[#This Row],[Order Date]])</f>
        <v>5</v>
      </c>
      <c r="F724" s="10" t="str">
        <f>TEXT(SalesDataTable[[#This Row],[Order Date]],"mmm")</f>
        <v>May</v>
      </c>
      <c r="G724" s="4" t="s">
        <v>6</v>
      </c>
      <c r="H724" s="4" t="s">
        <v>49</v>
      </c>
      <c r="I724" s="4" t="s">
        <v>28</v>
      </c>
      <c r="J724" s="4" t="s">
        <v>3</v>
      </c>
      <c r="K724" s="4" t="s">
        <v>34</v>
      </c>
      <c r="L724" s="4" t="s">
        <v>42</v>
      </c>
      <c r="M724" s="8">
        <v>4</v>
      </c>
      <c r="N724" s="5">
        <v>36.909999999999997</v>
      </c>
      <c r="O724" s="6">
        <v>0.1</v>
      </c>
      <c r="P724" s="5">
        <v>13.85</v>
      </c>
      <c r="Q724" s="5">
        <f t="shared" si="33"/>
        <v>132.876</v>
      </c>
      <c r="R724" s="5">
        <f t="shared" si="34"/>
        <v>55.4</v>
      </c>
      <c r="S724" s="5">
        <f t="shared" si="35"/>
        <v>77.475999999999999</v>
      </c>
      <c r="T724" s="7"/>
    </row>
    <row r="725" spans="1:20" ht="15">
      <c r="A725" s="2">
        <v>849</v>
      </c>
      <c r="B725" s="3">
        <v>46145</v>
      </c>
      <c r="C725" s="10">
        <f>YEAR(SalesDataTable[[#This Row],[Order Date]])</f>
        <v>2026</v>
      </c>
      <c r="D725" s="10" t="str">
        <f>"Q"&amp;ROUNDUP(MONTH(SalesDataTable[[#This Row],[Order Date]])/3,0)</f>
        <v>Q2</v>
      </c>
      <c r="E725" s="10">
        <f>MONTH(SalesDataTable[[#This Row],[Order Date]])</f>
        <v>5</v>
      </c>
      <c r="F725" s="10" t="str">
        <f>TEXT(SalesDataTable[[#This Row],[Order Date]],"mmm")</f>
        <v>May</v>
      </c>
      <c r="G725" s="4" t="s">
        <v>6</v>
      </c>
      <c r="H725" s="4" t="s">
        <v>49</v>
      </c>
      <c r="I725" s="4" t="s">
        <v>8</v>
      </c>
      <c r="J725" s="4" t="s">
        <v>16</v>
      </c>
      <c r="K725" s="4" t="s">
        <v>23</v>
      </c>
      <c r="L725" s="4" t="s">
        <v>29</v>
      </c>
      <c r="M725" s="8">
        <v>3</v>
      </c>
      <c r="N725" s="5">
        <v>193.18</v>
      </c>
      <c r="O725" s="6">
        <v>0.1</v>
      </c>
      <c r="P725" s="5">
        <v>102.31</v>
      </c>
      <c r="Q725" s="5">
        <f t="shared" si="33"/>
        <v>521.58600000000001</v>
      </c>
      <c r="R725" s="5">
        <f t="shared" si="34"/>
        <v>306.93</v>
      </c>
      <c r="S725" s="5">
        <f t="shared" si="35"/>
        <v>214.65600000000001</v>
      </c>
      <c r="T725" s="7"/>
    </row>
    <row r="726" spans="1:20" ht="15">
      <c r="A726" s="2">
        <v>956</v>
      </c>
      <c r="B726" s="3">
        <v>46145</v>
      </c>
      <c r="C726" s="10">
        <f>YEAR(SalesDataTable[[#This Row],[Order Date]])</f>
        <v>2026</v>
      </c>
      <c r="D726" s="10" t="str">
        <f>"Q"&amp;ROUNDUP(MONTH(SalesDataTable[[#This Row],[Order Date]])/3,0)</f>
        <v>Q2</v>
      </c>
      <c r="E726" s="10">
        <f>MONTH(SalesDataTable[[#This Row],[Order Date]])</f>
        <v>5</v>
      </c>
      <c r="F726" s="10" t="str">
        <f>TEXT(SalesDataTable[[#This Row],[Order Date]],"mmm")</f>
        <v>May</v>
      </c>
      <c r="G726" s="4" t="s">
        <v>0</v>
      </c>
      <c r="H726" s="4" t="s">
        <v>50</v>
      </c>
      <c r="I726" s="4" t="s">
        <v>2</v>
      </c>
      <c r="J726" s="4" t="s">
        <v>16</v>
      </c>
      <c r="K726" s="4" t="s">
        <v>9</v>
      </c>
      <c r="L726" s="4" t="s">
        <v>37</v>
      </c>
      <c r="M726" s="8">
        <v>1</v>
      </c>
      <c r="N726" s="5">
        <v>157.59</v>
      </c>
      <c r="O726" s="6">
        <v>0.05</v>
      </c>
      <c r="P726" s="5">
        <v>77.599999999999994</v>
      </c>
      <c r="Q726" s="5">
        <f t="shared" si="33"/>
        <v>149.7105</v>
      </c>
      <c r="R726" s="5">
        <f t="shared" si="34"/>
        <v>77.599999999999994</v>
      </c>
      <c r="S726" s="5">
        <f t="shared" si="35"/>
        <v>72.110500000000002</v>
      </c>
      <c r="T726" s="7"/>
    </row>
    <row r="727" spans="1:20" ht="15">
      <c r="A727" s="2">
        <v>1896</v>
      </c>
      <c r="B727" s="3">
        <v>46145</v>
      </c>
      <c r="C727" s="10">
        <f>YEAR(SalesDataTable[[#This Row],[Order Date]])</f>
        <v>2026</v>
      </c>
      <c r="D727" s="10" t="str">
        <f>"Q"&amp;ROUNDUP(MONTH(SalesDataTable[[#This Row],[Order Date]])/3,0)</f>
        <v>Q2</v>
      </c>
      <c r="E727" s="10">
        <f>MONTH(SalesDataTable[[#This Row],[Order Date]])</f>
        <v>5</v>
      </c>
      <c r="F727" s="10" t="str">
        <f>TEXT(SalesDataTable[[#This Row],[Order Date]],"mmm")</f>
        <v>May</v>
      </c>
      <c r="G727" s="4" t="s">
        <v>6</v>
      </c>
      <c r="H727" s="4" t="s">
        <v>43</v>
      </c>
      <c r="I727" s="4" t="s">
        <v>28</v>
      </c>
      <c r="J727" s="4" t="s">
        <v>13</v>
      </c>
      <c r="K727" s="4" t="s">
        <v>34</v>
      </c>
      <c r="L727" s="4" t="s">
        <v>45</v>
      </c>
      <c r="M727" s="8">
        <v>2</v>
      </c>
      <c r="N727" s="5">
        <v>49.97</v>
      </c>
      <c r="O727" s="6">
        <v>0</v>
      </c>
      <c r="P727" s="5">
        <v>22.63</v>
      </c>
      <c r="Q727" s="5">
        <f t="shared" si="33"/>
        <v>99.94</v>
      </c>
      <c r="R727" s="5">
        <f t="shared" si="34"/>
        <v>45.26</v>
      </c>
      <c r="S727" s="5">
        <f t="shared" si="35"/>
        <v>54.68</v>
      </c>
      <c r="T727" s="7"/>
    </row>
    <row r="728" spans="1:20" ht="15">
      <c r="A728" s="2">
        <v>2317</v>
      </c>
      <c r="B728" s="3">
        <v>46145</v>
      </c>
      <c r="C728" s="10">
        <f>YEAR(SalesDataTable[[#This Row],[Order Date]])</f>
        <v>2026</v>
      </c>
      <c r="D728" s="10" t="str">
        <f>"Q"&amp;ROUNDUP(MONTH(SalesDataTable[[#This Row],[Order Date]])/3,0)</f>
        <v>Q2</v>
      </c>
      <c r="E728" s="10">
        <f>MONTH(SalesDataTable[[#This Row],[Order Date]])</f>
        <v>5</v>
      </c>
      <c r="F728" s="10" t="str">
        <f>TEXT(SalesDataTable[[#This Row],[Order Date]],"mmm")</f>
        <v>May</v>
      </c>
      <c r="G728" s="4" t="s">
        <v>0</v>
      </c>
      <c r="H728" s="4" t="s">
        <v>50</v>
      </c>
      <c r="I728" s="4" t="s">
        <v>8</v>
      </c>
      <c r="J728" s="4" t="s">
        <v>16</v>
      </c>
      <c r="K728" s="4" t="s">
        <v>9</v>
      </c>
      <c r="L728" s="4" t="s">
        <v>37</v>
      </c>
      <c r="M728" s="8">
        <v>5</v>
      </c>
      <c r="N728" s="5">
        <v>155.54</v>
      </c>
      <c r="O728" s="6">
        <v>0.1</v>
      </c>
      <c r="P728" s="5">
        <v>78.02</v>
      </c>
      <c r="Q728" s="5">
        <f t="shared" si="33"/>
        <v>699.93</v>
      </c>
      <c r="R728" s="5">
        <f t="shared" si="34"/>
        <v>390.09999999999997</v>
      </c>
      <c r="S728" s="5">
        <f t="shared" si="35"/>
        <v>309.83</v>
      </c>
      <c r="T728" s="7"/>
    </row>
    <row r="729" spans="1:20" ht="15">
      <c r="A729" s="2">
        <v>2542</v>
      </c>
      <c r="B729" s="3">
        <v>46145</v>
      </c>
      <c r="C729" s="10">
        <f>YEAR(SalesDataTable[[#This Row],[Order Date]])</f>
        <v>2026</v>
      </c>
      <c r="D729" s="10" t="str">
        <f>"Q"&amp;ROUNDUP(MONTH(SalesDataTable[[#This Row],[Order Date]])/3,0)</f>
        <v>Q2</v>
      </c>
      <c r="E729" s="10">
        <f>MONTH(SalesDataTable[[#This Row],[Order Date]])</f>
        <v>5</v>
      </c>
      <c r="F729" s="10" t="str">
        <f>TEXT(SalesDataTable[[#This Row],[Order Date]],"mmm")</f>
        <v>May</v>
      </c>
      <c r="G729" s="4" t="s">
        <v>20</v>
      </c>
      <c r="H729" s="4" t="s">
        <v>33</v>
      </c>
      <c r="I729" s="4" t="s">
        <v>19</v>
      </c>
      <c r="J729" s="4" t="s">
        <v>13</v>
      </c>
      <c r="K729" s="4" t="s">
        <v>14</v>
      </c>
      <c r="L729" s="4" t="s">
        <v>44</v>
      </c>
      <c r="M729" s="8">
        <v>1</v>
      </c>
      <c r="N729" s="5">
        <v>131.13</v>
      </c>
      <c r="O729" s="6">
        <v>0.05</v>
      </c>
      <c r="P729" s="5">
        <v>67.010000000000005</v>
      </c>
      <c r="Q729" s="5">
        <f t="shared" si="33"/>
        <v>124.5735</v>
      </c>
      <c r="R729" s="5">
        <f t="shared" si="34"/>
        <v>67.010000000000005</v>
      </c>
      <c r="S729" s="5">
        <f t="shared" si="35"/>
        <v>57.563499999999991</v>
      </c>
      <c r="T729" s="7"/>
    </row>
    <row r="730" spans="1:20" ht="15">
      <c r="A730" s="2">
        <v>4535</v>
      </c>
      <c r="B730" s="3">
        <v>46145</v>
      </c>
      <c r="C730" s="10">
        <f>YEAR(SalesDataTable[[#This Row],[Order Date]])</f>
        <v>2026</v>
      </c>
      <c r="D730" s="10" t="str">
        <f>"Q"&amp;ROUNDUP(MONTH(SalesDataTable[[#This Row],[Order Date]])/3,0)</f>
        <v>Q2</v>
      </c>
      <c r="E730" s="10">
        <f>MONTH(SalesDataTable[[#This Row],[Order Date]])</f>
        <v>5</v>
      </c>
      <c r="F730" s="10" t="str">
        <f>TEXT(SalesDataTable[[#This Row],[Order Date]],"mmm")</f>
        <v>May</v>
      </c>
      <c r="G730" s="4" t="s">
        <v>11</v>
      </c>
      <c r="H730" s="4" t="s">
        <v>25</v>
      </c>
      <c r="I730" s="4" t="s">
        <v>2</v>
      </c>
      <c r="J730" s="4" t="s">
        <v>13</v>
      </c>
      <c r="K730" s="4" t="s">
        <v>14</v>
      </c>
      <c r="L730" s="4" t="s">
        <v>15</v>
      </c>
      <c r="M730" s="8">
        <v>1</v>
      </c>
      <c r="N730" s="5">
        <v>36.82</v>
      </c>
      <c r="O730" s="6">
        <v>0.1</v>
      </c>
      <c r="P730" s="5">
        <v>13.4</v>
      </c>
      <c r="Q730" s="5">
        <f t="shared" si="33"/>
        <v>33.137999999999998</v>
      </c>
      <c r="R730" s="5">
        <f t="shared" si="34"/>
        <v>13.4</v>
      </c>
      <c r="S730" s="5">
        <f t="shared" si="35"/>
        <v>19.738</v>
      </c>
      <c r="T730" s="7"/>
    </row>
    <row r="731" spans="1:20" ht="15">
      <c r="A731" s="2">
        <v>4988</v>
      </c>
      <c r="B731" s="3">
        <v>46145</v>
      </c>
      <c r="C731" s="10">
        <f>YEAR(SalesDataTable[[#This Row],[Order Date]])</f>
        <v>2026</v>
      </c>
      <c r="D731" s="10" t="str">
        <f>"Q"&amp;ROUNDUP(MONTH(SalesDataTable[[#This Row],[Order Date]])/3,0)</f>
        <v>Q2</v>
      </c>
      <c r="E731" s="10">
        <f>MONTH(SalesDataTable[[#This Row],[Order Date]])</f>
        <v>5</v>
      </c>
      <c r="F731" s="10" t="str">
        <f>TEXT(SalesDataTable[[#This Row],[Order Date]],"mmm")</f>
        <v>May</v>
      </c>
      <c r="G731" s="4" t="s">
        <v>11</v>
      </c>
      <c r="H731" s="4" t="s">
        <v>39</v>
      </c>
      <c r="I731" s="4" t="s">
        <v>19</v>
      </c>
      <c r="J731" s="4" t="s">
        <v>13</v>
      </c>
      <c r="K731" s="4" t="s">
        <v>34</v>
      </c>
      <c r="L731" s="4" t="s">
        <v>38</v>
      </c>
      <c r="M731" s="8">
        <v>1</v>
      </c>
      <c r="N731" s="5">
        <v>122.28</v>
      </c>
      <c r="O731" s="6">
        <v>0</v>
      </c>
      <c r="P731" s="5">
        <v>67.28</v>
      </c>
      <c r="Q731" s="5">
        <f t="shared" si="33"/>
        <v>122.28</v>
      </c>
      <c r="R731" s="5">
        <f t="shared" si="34"/>
        <v>67.28</v>
      </c>
      <c r="S731" s="5">
        <f t="shared" si="35"/>
        <v>55</v>
      </c>
      <c r="T731" s="7"/>
    </row>
    <row r="732" spans="1:20" ht="15">
      <c r="A732" s="2">
        <v>253</v>
      </c>
      <c r="B732" s="3">
        <v>46146</v>
      </c>
      <c r="C732" s="10">
        <f>YEAR(SalesDataTable[[#This Row],[Order Date]])</f>
        <v>2026</v>
      </c>
      <c r="D732" s="10" t="str">
        <f>"Q"&amp;ROUNDUP(MONTH(SalesDataTable[[#This Row],[Order Date]])/3,0)</f>
        <v>Q2</v>
      </c>
      <c r="E732" s="10">
        <f>MONTH(SalesDataTable[[#This Row],[Order Date]])</f>
        <v>5</v>
      </c>
      <c r="F732" s="10" t="str">
        <f>TEXT(SalesDataTable[[#This Row],[Order Date]],"mmm")</f>
        <v>May</v>
      </c>
      <c r="G732" s="4" t="s">
        <v>11</v>
      </c>
      <c r="H732" s="4" t="s">
        <v>39</v>
      </c>
      <c r="I732" s="4" t="s">
        <v>19</v>
      </c>
      <c r="J732" s="4" t="s">
        <v>16</v>
      </c>
      <c r="K732" s="4" t="s">
        <v>9</v>
      </c>
      <c r="L732" s="4" t="s">
        <v>10</v>
      </c>
      <c r="M732" s="8">
        <v>1</v>
      </c>
      <c r="N732" s="5">
        <v>90.92</v>
      </c>
      <c r="O732" s="6">
        <v>0.15</v>
      </c>
      <c r="P732" s="5">
        <v>44.93</v>
      </c>
      <c r="Q732" s="5">
        <f t="shared" si="33"/>
        <v>77.281999999999996</v>
      </c>
      <c r="R732" s="5">
        <f t="shared" si="34"/>
        <v>44.93</v>
      </c>
      <c r="S732" s="5">
        <f t="shared" si="35"/>
        <v>32.351999999999997</v>
      </c>
      <c r="T732" s="7"/>
    </row>
    <row r="733" spans="1:20" ht="15">
      <c r="A733" s="2">
        <v>1743</v>
      </c>
      <c r="B733" s="3">
        <v>46146</v>
      </c>
      <c r="C733" s="10">
        <f>YEAR(SalesDataTable[[#This Row],[Order Date]])</f>
        <v>2026</v>
      </c>
      <c r="D733" s="10" t="str">
        <f>"Q"&amp;ROUNDUP(MONTH(SalesDataTable[[#This Row],[Order Date]])/3,0)</f>
        <v>Q2</v>
      </c>
      <c r="E733" s="10">
        <f>MONTH(SalesDataTable[[#This Row],[Order Date]])</f>
        <v>5</v>
      </c>
      <c r="F733" s="10" t="str">
        <f>TEXT(SalesDataTable[[#This Row],[Order Date]],"mmm")</f>
        <v>May</v>
      </c>
      <c r="G733" s="4" t="s">
        <v>6</v>
      </c>
      <c r="H733" s="4" t="s">
        <v>43</v>
      </c>
      <c r="I733" s="4" t="s">
        <v>2</v>
      </c>
      <c r="J733" s="4" t="s">
        <v>13</v>
      </c>
      <c r="K733" s="4" t="s">
        <v>34</v>
      </c>
      <c r="L733" s="4" t="s">
        <v>45</v>
      </c>
      <c r="M733" s="8">
        <v>1</v>
      </c>
      <c r="N733" s="5">
        <v>51.02</v>
      </c>
      <c r="O733" s="6">
        <v>0</v>
      </c>
      <c r="P733" s="5">
        <v>21.83</v>
      </c>
      <c r="Q733" s="5">
        <f t="shared" si="33"/>
        <v>51.02</v>
      </c>
      <c r="R733" s="5">
        <f t="shared" si="34"/>
        <v>21.83</v>
      </c>
      <c r="S733" s="5">
        <f t="shared" si="35"/>
        <v>29.190000000000005</v>
      </c>
      <c r="T733" s="7"/>
    </row>
    <row r="734" spans="1:20" ht="15">
      <c r="A734" s="2">
        <v>1801</v>
      </c>
      <c r="B734" s="3">
        <v>46146</v>
      </c>
      <c r="C734" s="10">
        <f>YEAR(SalesDataTable[[#This Row],[Order Date]])</f>
        <v>2026</v>
      </c>
      <c r="D734" s="10" t="str">
        <f>"Q"&amp;ROUNDUP(MONTH(SalesDataTable[[#This Row],[Order Date]])/3,0)</f>
        <v>Q2</v>
      </c>
      <c r="E734" s="10">
        <f>MONTH(SalesDataTable[[#This Row],[Order Date]])</f>
        <v>5</v>
      </c>
      <c r="F734" s="10" t="str">
        <f>TEXT(SalesDataTable[[#This Row],[Order Date]],"mmm")</f>
        <v>May</v>
      </c>
      <c r="G734" s="4" t="s">
        <v>11</v>
      </c>
      <c r="H734" s="4" t="s">
        <v>12</v>
      </c>
      <c r="I734" s="4" t="s">
        <v>2</v>
      </c>
      <c r="J734" s="4" t="s">
        <v>16</v>
      </c>
      <c r="K734" s="4" t="s">
        <v>14</v>
      </c>
      <c r="L734" s="4" t="s">
        <v>15</v>
      </c>
      <c r="M734" s="8">
        <v>2</v>
      </c>
      <c r="N734" s="5">
        <v>36.299999999999997</v>
      </c>
      <c r="O734" s="6">
        <v>0.05</v>
      </c>
      <c r="P734" s="5">
        <v>13.9</v>
      </c>
      <c r="Q734" s="5">
        <f t="shared" si="33"/>
        <v>68.969999999999985</v>
      </c>
      <c r="R734" s="5">
        <f t="shared" si="34"/>
        <v>27.8</v>
      </c>
      <c r="S734" s="5">
        <f t="shared" si="35"/>
        <v>41.169999999999987</v>
      </c>
      <c r="T734" s="7"/>
    </row>
    <row r="735" spans="1:20" ht="15">
      <c r="A735" s="2">
        <v>2511</v>
      </c>
      <c r="B735" s="3">
        <v>46146</v>
      </c>
      <c r="C735" s="10">
        <f>YEAR(SalesDataTable[[#This Row],[Order Date]])</f>
        <v>2026</v>
      </c>
      <c r="D735" s="10" t="str">
        <f>"Q"&amp;ROUNDUP(MONTH(SalesDataTable[[#This Row],[Order Date]])/3,0)</f>
        <v>Q2</v>
      </c>
      <c r="E735" s="10">
        <f>MONTH(SalesDataTable[[#This Row],[Order Date]])</f>
        <v>5</v>
      </c>
      <c r="F735" s="10" t="str">
        <f>TEXT(SalesDataTable[[#This Row],[Order Date]],"mmm")</f>
        <v>May</v>
      </c>
      <c r="G735" s="4" t="s">
        <v>11</v>
      </c>
      <c r="H735" s="4" t="s">
        <v>39</v>
      </c>
      <c r="I735" s="4" t="s">
        <v>8</v>
      </c>
      <c r="J735" s="4" t="s">
        <v>16</v>
      </c>
      <c r="K735" s="4" t="s">
        <v>23</v>
      </c>
      <c r="L735" s="4" t="s">
        <v>29</v>
      </c>
      <c r="M735" s="8">
        <v>8</v>
      </c>
      <c r="N735" s="5">
        <v>195.03</v>
      </c>
      <c r="O735" s="6">
        <v>0.15</v>
      </c>
      <c r="P735" s="5">
        <v>101.13</v>
      </c>
      <c r="Q735" s="5">
        <f t="shared" si="33"/>
        <v>1326.204</v>
      </c>
      <c r="R735" s="5">
        <f t="shared" si="34"/>
        <v>809.04</v>
      </c>
      <c r="S735" s="5">
        <f t="shared" si="35"/>
        <v>517.16399999999999</v>
      </c>
      <c r="T735" s="7"/>
    </row>
    <row r="736" spans="1:20" ht="15">
      <c r="A736" s="2">
        <v>3186</v>
      </c>
      <c r="B736" s="3">
        <v>46146</v>
      </c>
      <c r="C736" s="10">
        <f>YEAR(SalesDataTable[[#This Row],[Order Date]])</f>
        <v>2026</v>
      </c>
      <c r="D736" s="10" t="str">
        <f>"Q"&amp;ROUNDUP(MONTH(SalesDataTable[[#This Row],[Order Date]])/3,0)</f>
        <v>Q2</v>
      </c>
      <c r="E736" s="10">
        <f>MONTH(SalesDataTable[[#This Row],[Order Date]])</f>
        <v>5</v>
      </c>
      <c r="F736" s="10" t="str">
        <f>TEXT(SalesDataTable[[#This Row],[Order Date]],"mmm")</f>
        <v>May</v>
      </c>
      <c r="G736" s="4" t="s">
        <v>6</v>
      </c>
      <c r="H736" s="4" t="s">
        <v>27</v>
      </c>
      <c r="I736" s="4" t="s">
        <v>2</v>
      </c>
      <c r="J736" s="4" t="s">
        <v>13</v>
      </c>
      <c r="K736" s="4" t="s">
        <v>9</v>
      </c>
      <c r="L736" s="4" t="s">
        <v>17</v>
      </c>
      <c r="M736" s="8">
        <v>1</v>
      </c>
      <c r="N736" s="5">
        <v>143.66</v>
      </c>
      <c r="O736" s="6">
        <v>0.1</v>
      </c>
      <c r="P736" s="5">
        <v>79.25</v>
      </c>
      <c r="Q736" s="5">
        <f t="shared" si="33"/>
        <v>129.29400000000001</v>
      </c>
      <c r="R736" s="5">
        <f t="shared" si="34"/>
        <v>79.25</v>
      </c>
      <c r="S736" s="5">
        <f t="shared" si="35"/>
        <v>50.044000000000011</v>
      </c>
      <c r="T736" s="7"/>
    </row>
    <row r="737" spans="1:20" ht="15">
      <c r="A737" s="2">
        <v>3378</v>
      </c>
      <c r="B737" s="3">
        <v>46146</v>
      </c>
      <c r="C737" s="10">
        <f>YEAR(SalesDataTable[[#This Row],[Order Date]])</f>
        <v>2026</v>
      </c>
      <c r="D737" s="10" t="str">
        <f>"Q"&amp;ROUNDUP(MONTH(SalesDataTable[[#This Row],[Order Date]])/3,0)</f>
        <v>Q2</v>
      </c>
      <c r="E737" s="10">
        <f>MONTH(SalesDataTable[[#This Row],[Order Date]])</f>
        <v>5</v>
      </c>
      <c r="F737" s="10" t="str">
        <f>TEXT(SalesDataTable[[#This Row],[Order Date]],"mmm")</f>
        <v>May</v>
      </c>
      <c r="G737" s="4" t="s">
        <v>0</v>
      </c>
      <c r="H737" s="4" t="s">
        <v>1</v>
      </c>
      <c r="I737" s="4" t="s">
        <v>8</v>
      </c>
      <c r="J737" s="4" t="s">
        <v>16</v>
      </c>
      <c r="K737" s="4" t="s">
        <v>34</v>
      </c>
      <c r="L737" s="4" t="s">
        <v>38</v>
      </c>
      <c r="M737" s="8">
        <v>3</v>
      </c>
      <c r="N737" s="5">
        <v>120.28</v>
      </c>
      <c r="O737" s="6">
        <v>0.2</v>
      </c>
      <c r="P737" s="5">
        <v>69.23</v>
      </c>
      <c r="Q737" s="5">
        <f t="shared" si="33"/>
        <v>288.67200000000003</v>
      </c>
      <c r="R737" s="5">
        <f t="shared" si="34"/>
        <v>207.69</v>
      </c>
      <c r="S737" s="5">
        <f t="shared" si="35"/>
        <v>80.982000000000028</v>
      </c>
      <c r="T737" s="7"/>
    </row>
    <row r="738" spans="1:20" ht="15">
      <c r="A738" s="2">
        <v>4255</v>
      </c>
      <c r="B738" s="3">
        <v>46146</v>
      </c>
      <c r="C738" s="10">
        <f>YEAR(SalesDataTable[[#This Row],[Order Date]])</f>
        <v>2026</v>
      </c>
      <c r="D738" s="10" t="str">
        <f>"Q"&amp;ROUNDUP(MONTH(SalesDataTable[[#This Row],[Order Date]])/3,0)</f>
        <v>Q2</v>
      </c>
      <c r="E738" s="10">
        <f>MONTH(SalesDataTable[[#This Row],[Order Date]])</f>
        <v>5</v>
      </c>
      <c r="F738" s="10" t="str">
        <f>TEXT(SalesDataTable[[#This Row],[Order Date]],"mmm")</f>
        <v>May</v>
      </c>
      <c r="G738" s="4" t="s">
        <v>20</v>
      </c>
      <c r="H738" s="4" t="s">
        <v>31</v>
      </c>
      <c r="I738" s="4" t="s">
        <v>28</v>
      </c>
      <c r="J738" s="4" t="s">
        <v>3</v>
      </c>
      <c r="K738" s="4" t="s">
        <v>14</v>
      </c>
      <c r="L738" s="4" t="s">
        <v>15</v>
      </c>
      <c r="M738" s="8">
        <v>6</v>
      </c>
      <c r="N738" s="5">
        <v>36.04</v>
      </c>
      <c r="O738" s="6">
        <v>0</v>
      </c>
      <c r="P738" s="5">
        <v>13.38</v>
      </c>
      <c r="Q738" s="5">
        <f t="shared" si="33"/>
        <v>216.24</v>
      </c>
      <c r="R738" s="5">
        <f t="shared" si="34"/>
        <v>80.28</v>
      </c>
      <c r="S738" s="5">
        <f t="shared" si="35"/>
        <v>135.96</v>
      </c>
      <c r="T738" s="7"/>
    </row>
    <row r="739" spans="1:20" ht="15">
      <c r="A739" s="2">
        <v>4587</v>
      </c>
      <c r="B739" s="3">
        <v>46146</v>
      </c>
      <c r="C739" s="10">
        <f>YEAR(SalesDataTable[[#This Row],[Order Date]])</f>
        <v>2026</v>
      </c>
      <c r="D739" s="10" t="str">
        <f>"Q"&amp;ROUNDUP(MONTH(SalesDataTable[[#This Row],[Order Date]])/3,0)</f>
        <v>Q2</v>
      </c>
      <c r="E739" s="10">
        <f>MONTH(SalesDataTable[[#This Row],[Order Date]])</f>
        <v>5</v>
      </c>
      <c r="F739" s="10" t="str">
        <f>TEXT(SalesDataTable[[#This Row],[Order Date]],"mmm")</f>
        <v>May</v>
      </c>
      <c r="G739" s="4" t="s">
        <v>11</v>
      </c>
      <c r="H739" s="4" t="s">
        <v>12</v>
      </c>
      <c r="I739" s="4" t="s">
        <v>28</v>
      </c>
      <c r="J739" s="4" t="s">
        <v>3</v>
      </c>
      <c r="K739" s="4" t="s">
        <v>9</v>
      </c>
      <c r="L739" s="4" t="s">
        <v>10</v>
      </c>
      <c r="M739" s="8">
        <v>2</v>
      </c>
      <c r="N739" s="5">
        <v>91.72</v>
      </c>
      <c r="O739" s="6">
        <v>0</v>
      </c>
      <c r="P739" s="5">
        <v>45.67</v>
      </c>
      <c r="Q739" s="5">
        <f t="shared" si="33"/>
        <v>183.44</v>
      </c>
      <c r="R739" s="5">
        <f t="shared" si="34"/>
        <v>91.34</v>
      </c>
      <c r="S739" s="5">
        <f t="shared" si="35"/>
        <v>92.1</v>
      </c>
      <c r="T739" s="7"/>
    </row>
    <row r="740" spans="1:20" ht="15">
      <c r="A740" s="2">
        <v>830</v>
      </c>
      <c r="B740" s="3">
        <v>46147</v>
      </c>
      <c r="C740" s="10">
        <f>YEAR(SalesDataTable[[#This Row],[Order Date]])</f>
        <v>2026</v>
      </c>
      <c r="D740" s="10" t="str">
        <f>"Q"&amp;ROUNDUP(MONTH(SalesDataTable[[#This Row],[Order Date]])/3,0)</f>
        <v>Q2</v>
      </c>
      <c r="E740" s="10">
        <f>MONTH(SalesDataTable[[#This Row],[Order Date]])</f>
        <v>5</v>
      </c>
      <c r="F740" s="10" t="str">
        <f>TEXT(SalesDataTable[[#This Row],[Order Date]],"mmm")</f>
        <v>May</v>
      </c>
      <c r="G740" s="4" t="s">
        <v>20</v>
      </c>
      <c r="H740" s="4" t="s">
        <v>33</v>
      </c>
      <c r="I740" s="4" t="s">
        <v>2</v>
      </c>
      <c r="J740" s="4" t="s">
        <v>16</v>
      </c>
      <c r="K740" s="4" t="s">
        <v>4</v>
      </c>
      <c r="L740" s="4" t="s">
        <v>22</v>
      </c>
      <c r="M740" s="8">
        <v>2</v>
      </c>
      <c r="N740" s="5">
        <v>50.4</v>
      </c>
      <c r="O740" s="6">
        <v>0</v>
      </c>
      <c r="P740" s="5">
        <v>22.21</v>
      </c>
      <c r="Q740" s="5">
        <f t="shared" si="33"/>
        <v>100.8</v>
      </c>
      <c r="R740" s="5">
        <f t="shared" si="34"/>
        <v>44.42</v>
      </c>
      <c r="S740" s="5">
        <f t="shared" si="35"/>
        <v>56.379999999999995</v>
      </c>
      <c r="T740" s="7"/>
    </row>
    <row r="741" spans="1:20" ht="15">
      <c r="A741" s="2">
        <v>4320</v>
      </c>
      <c r="B741" s="3">
        <v>46147</v>
      </c>
      <c r="C741" s="10">
        <f>YEAR(SalesDataTable[[#This Row],[Order Date]])</f>
        <v>2026</v>
      </c>
      <c r="D741" s="10" t="str">
        <f>"Q"&amp;ROUNDUP(MONTH(SalesDataTable[[#This Row],[Order Date]])/3,0)</f>
        <v>Q2</v>
      </c>
      <c r="E741" s="10">
        <f>MONTH(SalesDataTable[[#This Row],[Order Date]])</f>
        <v>5</v>
      </c>
      <c r="F741" s="10" t="str">
        <f>TEXT(SalesDataTable[[#This Row],[Order Date]],"mmm")</f>
        <v>May</v>
      </c>
      <c r="G741" s="4" t="s">
        <v>6</v>
      </c>
      <c r="H741" s="4" t="s">
        <v>27</v>
      </c>
      <c r="I741" s="4" t="s">
        <v>2</v>
      </c>
      <c r="J741" s="4" t="s">
        <v>3</v>
      </c>
      <c r="K741" s="4" t="s">
        <v>14</v>
      </c>
      <c r="L741" s="4" t="s">
        <v>48</v>
      </c>
      <c r="M741" s="8">
        <v>2</v>
      </c>
      <c r="N741" s="5">
        <v>165.17</v>
      </c>
      <c r="O741" s="6">
        <v>0</v>
      </c>
      <c r="P741" s="5">
        <v>87.78</v>
      </c>
      <c r="Q741" s="5">
        <f t="shared" si="33"/>
        <v>330.34</v>
      </c>
      <c r="R741" s="5">
        <f t="shared" si="34"/>
        <v>175.56</v>
      </c>
      <c r="S741" s="5">
        <f t="shared" si="35"/>
        <v>154.77999999999997</v>
      </c>
      <c r="T741" s="7"/>
    </row>
    <row r="742" spans="1:20" ht="15">
      <c r="A742" s="2">
        <v>4386</v>
      </c>
      <c r="B742" s="3">
        <v>46147</v>
      </c>
      <c r="C742" s="10">
        <f>YEAR(SalesDataTable[[#This Row],[Order Date]])</f>
        <v>2026</v>
      </c>
      <c r="D742" s="10" t="str">
        <f>"Q"&amp;ROUNDUP(MONTH(SalesDataTable[[#This Row],[Order Date]])/3,0)</f>
        <v>Q2</v>
      </c>
      <c r="E742" s="10">
        <f>MONTH(SalesDataTable[[#This Row],[Order Date]])</f>
        <v>5</v>
      </c>
      <c r="F742" s="10" t="str">
        <f>TEXT(SalesDataTable[[#This Row],[Order Date]],"mmm")</f>
        <v>May</v>
      </c>
      <c r="G742" s="4" t="s">
        <v>0</v>
      </c>
      <c r="H742" s="4" t="s">
        <v>50</v>
      </c>
      <c r="I742" s="4" t="s">
        <v>2</v>
      </c>
      <c r="J742" s="4" t="s">
        <v>3</v>
      </c>
      <c r="K742" s="4" t="s">
        <v>9</v>
      </c>
      <c r="L742" s="4" t="s">
        <v>46</v>
      </c>
      <c r="M742" s="8">
        <v>1</v>
      </c>
      <c r="N742" s="5">
        <v>69.819999999999993</v>
      </c>
      <c r="O742" s="6">
        <v>0.05</v>
      </c>
      <c r="P742" s="5">
        <v>33.29</v>
      </c>
      <c r="Q742" s="5">
        <f t="shared" si="33"/>
        <v>66.328999999999994</v>
      </c>
      <c r="R742" s="5">
        <f t="shared" si="34"/>
        <v>33.29</v>
      </c>
      <c r="S742" s="5">
        <f t="shared" si="35"/>
        <v>33.038999999999994</v>
      </c>
      <c r="T742" s="7"/>
    </row>
    <row r="743" spans="1:20" ht="15">
      <c r="A743" s="2">
        <v>4602</v>
      </c>
      <c r="B743" s="3">
        <v>46147</v>
      </c>
      <c r="C743" s="10">
        <f>YEAR(SalesDataTable[[#This Row],[Order Date]])</f>
        <v>2026</v>
      </c>
      <c r="D743" s="10" t="str">
        <f>"Q"&amp;ROUNDUP(MONTH(SalesDataTable[[#This Row],[Order Date]])/3,0)</f>
        <v>Q2</v>
      </c>
      <c r="E743" s="10">
        <f>MONTH(SalesDataTable[[#This Row],[Order Date]])</f>
        <v>5</v>
      </c>
      <c r="F743" s="10" t="str">
        <f>TEXT(SalesDataTable[[#This Row],[Order Date]],"mmm")</f>
        <v>May</v>
      </c>
      <c r="G743" s="4" t="s">
        <v>6</v>
      </c>
      <c r="H743" s="4" t="s">
        <v>43</v>
      </c>
      <c r="I743" s="4" t="s">
        <v>28</v>
      </c>
      <c r="J743" s="4" t="s">
        <v>13</v>
      </c>
      <c r="K743" s="4" t="s">
        <v>14</v>
      </c>
      <c r="L743" s="4" t="s">
        <v>44</v>
      </c>
      <c r="M743" s="8">
        <v>2</v>
      </c>
      <c r="N743" s="5">
        <v>131.36000000000001</v>
      </c>
      <c r="O743" s="6">
        <v>0.1</v>
      </c>
      <c r="P743" s="5">
        <v>65.3</v>
      </c>
      <c r="Q743" s="5">
        <f t="shared" si="33"/>
        <v>236.44800000000004</v>
      </c>
      <c r="R743" s="5">
        <f t="shared" si="34"/>
        <v>130.6</v>
      </c>
      <c r="S743" s="5">
        <f t="shared" si="35"/>
        <v>105.84800000000004</v>
      </c>
      <c r="T743" s="7"/>
    </row>
    <row r="744" spans="1:20" ht="15">
      <c r="A744" s="2">
        <v>5190</v>
      </c>
      <c r="B744" s="3">
        <v>46147</v>
      </c>
      <c r="C744" s="10">
        <f>YEAR(SalesDataTable[[#This Row],[Order Date]])</f>
        <v>2026</v>
      </c>
      <c r="D744" s="10" t="str">
        <f>"Q"&amp;ROUNDUP(MONTH(SalesDataTable[[#This Row],[Order Date]])/3,0)</f>
        <v>Q2</v>
      </c>
      <c r="E744" s="10">
        <f>MONTH(SalesDataTable[[#This Row],[Order Date]])</f>
        <v>5</v>
      </c>
      <c r="F744" s="10" t="str">
        <f>TEXT(SalesDataTable[[#This Row],[Order Date]],"mmm")</f>
        <v>May</v>
      </c>
      <c r="G744" s="4" t="s">
        <v>20</v>
      </c>
      <c r="H744" s="4" t="s">
        <v>33</v>
      </c>
      <c r="I744" s="4" t="s">
        <v>8</v>
      </c>
      <c r="J744" s="4" t="s">
        <v>3</v>
      </c>
      <c r="K744" s="4" t="s">
        <v>9</v>
      </c>
      <c r="L744" s="4" t="s">
        <v>10</v>
      </c>
      <c r="M744" s="8">
        <v>15</v>
      </c>
      <c r="N744" s="5">
        <v>93.65</v>
      </c>
      <c r="O744" s="6">
        <v>0.1</v>
      </c>
      <c r="P744" s="5">
        <v>44.89</v>
      </c>
      <c r="Q744" s="5">
        <f t="shared" si="33"/>
        <v>1264.2750000000001</v>
      </c>
      <c r="R744" s="5">
        <f t="shared" si="34"/>
        <v>673.35</v>
      </c>
      <c r="S744" s="5">
        <f t="shared" si="35"/>
        <v>590.92500000000007</v>
      </c>
      <c r="T744" s="7"/>
    </row>
    <row r="745" spans="1:20" ht="15">
      <c r="A745" s="2">
        <v>393</v>
      </c>
      <c r="B745" s="3">
        <v>46148</v>
      </c>
      <c r="C745" s="10">
        <f>YEAR(SalesDataTable[[#This Row],[Order Date]])</f>
        <v>2026</v>
      </c>
      <c r="D745" s="10" t="str">
        <f>"Q"&amp;ROUNDUP(MONTH(SalesDataTable[[#This Row],[Order Date]])/3,0)</f>
        <v>Q2</v>
      </c>
      <c r="E745" s="10">
        <f>MONTH(SalesDataTable[[#This Row],[Order Date]])</f>
        <v>5</v>
      </c>
      <c r="F745" s="10" t="str">
        <f>TEXT(SalesDataTable[[#This Row],[Order Date]],"mmm")</f>
        <v>May</v>
      </c>
      <c r="G745" s="4" t="s">
        <v>6</v>
      </c>
      <c r="H745" s="4" t="s">
        <v>43</v>
      </c>
      <c r="I745" s="4" t="s">
        <v>28</v>
      </c>
      <c r="J745" s="4" t="s">
        <v>13</v>
      </c>
      <c r="K745" s="4" t="s">
        <v>23</v>
      </c>
      <c r="L745" s="4" t="s">
        <v>29</v>
      </c>
      <c r="M745" s="8">
        <v>3</v>
      </c>
      <c r="N745" s="5">
        <v>199.93</v>
      </c>
      <c r="O745" s="6">
        <v>0</v>
      </c>
      <c r="P745" s="5">
        <v>104.86</v>
      </c>
      <c r="Q745" s="5">
        <f t="shared" si="33"/>
        <v>599.79</v>
      </c>
      <c r="R745" s="5">
        <f t="shared" si="34"/>
        <v>314.58</v>
      </c>
      <c r="S745" s="5">
        <f t="shared" si="35"/>
        <v>285.20999999999998</v>
      </c>
      <c r="T745" s="7"/>
    </row>
    <row r="746" spans="1:20" ht="15">
      <c r="A746" s="2">
        <v>812</v>
      </c>
      <c r="B746" s="3">
        <v>46148</v>
      </c>
      <c r="C746" s="10">
        <f>YEAR(SalesDataTable[[#This Row],[Order Date]])</f>
        <v>2026</v>
      </c>
      <c r="D746" s="10" t="str">
        <f>"Q"&amp;ROUNDUP(MONTH(SalesDataTable[[#This Row],[Order Date]])/3,0)</f>
        <v>Q2</v>
      </c>
      <c r="E746" s="10">
        <f>MONTH(SalesDataTable[[#This Row],[Order Date]])</f>
        <v>5</v>
      </c>
      <c r="F746" s="10" t="str">
        <f>TEXT(SalesDataTable[[#This Row],[Order Date]],"mmm")</f>
        <v>May</v>
      </c>
      <c r="G746" s="4" t="s">
        <v>0</v>
      </c>
      <c r="H746" s="4" t="s">
        <v>1</v>
      </c>
      <c r="I746" s="4" t="s">
        <v>2</v>
      </c>
      <c r="J746" s="4" t="s">
        <v>13</v>
      </c>
      <c r="K746" s="4" t="s">
        <v>9</v>
      </c>
      <c r="L746" s="4" t="s">
        <v>46</v>
      </c>
      <c r="M746" s="8">
        <v>5</v>
      </c>
      <c r="N746" s="5">
        <v>70.150000000000006</v>
      </c>
      <c r="O746" s="6">
        <v>0</v>
      </c>
      <c r="P746" s="5">
        <v>32.700000000000003</v>
      </c>
      <c r="Q746" s="5">
        <f t="shared" si="33"/>
        <v>350.75</v>
      </c>
      <c r="R746" s="5">
        <f t="shared" si="34"/>
        <v>163.5</v>
      </c>
      <c r="S746" s="5">
        <f t="shared" si="35"/>
        <v>187.25</v>
      </c>
      <c r="T746" s="7"/>
    </row>
    <row r="747" spans="1:20" ht="15">
      <c r="A747" s="2">
        <v>1297</v>
      </c>
      <c r="B747" s="3">
        <v>46148</v>
      </c>
      <c r="C747" s="10">
        <f>YEAR(SalesDataTable[[#This Row],[Order Date]])</f>
        <v>2026</v>
      </c>
      <c r="D747" s="10" t="str">
        <f>"Q"&amp;ROUNDUP(MONTH(SalesDataTable[[#This Row],[Order Date]])/3,0)</f>
        <v>Q2</v>
      </c>
      <c r="E747" s="10">
        <f>MONTH(SalesDataTable[[#This Row],[Order Date]])</f>
        <v>5</v>
      </c>
      <c r="F747" s="10" t="str">
        <f>TEXT(SalesDataTable[[#This Row],[Order Date]],"mmm")</f>
        <v>May</v>
      </c>
      <c r="G747" s="4" t="s">
        <v>11</v>
      </c>
      <c r="H747" s="4" t="s">
        <v>12</v>
      </c>
      <c r="I747" s="4" t="s">
        <v>19</v>
      </c>
      <c r="J747" s="4" t="s">
        <v>13</v>
      </c>
      <c r="K747" s="4" t="s">
        <v>34</v>
      </c>
      <c r="L747" s="4" t="s">
        <v>42</v>
      </c>
      <c r="M747" s="8">
        <v>2</v>
      </c>
      <c r="N747" s="5">
        <v>35.86</v>
      </c>
      <c r="O747" s="6">
        <v>0</v>
      </c>
      <c r="P747" s="5">
        <v>13.9</v>
      </c>
      <c r="Q747" s="5">
        <f t="shared" si="33"/>
        <v>71.72</v>
      </c>
      <c r="R747" s="5">
        <f t="shared" si="34"/>
        <v>27.8</v>
      </c>
      <c r="S747" s="5">
        <f t="shared" si="35"/>
        <v>43.92</v>
      </c>
      <c r="T747" s="7"/>
    </row>
    <row r="748" spans="1:20" ht="15">
      <c r="A748" s="2">
        <v>1574</v>
      </c>
      <c r="B748" s="3">
        <v>46148</v>
      </c>
      <c r="C748" s="10">
        <f>YEAR(SalesDataTable[[#This Row],[Order Date]])</f>
        <v>2026</v>
      </c>
      <c r="D748" s="10" t="str">
        <f>"Q"&amp;ROUNDUP(MONTH(SalesDataTable[[#This Row],[Order Date]])/3,0)</f>
        <v>Q2</v>
      </c>
      <c r="E748" s="10">
        <f>MONTH(SalesDataTable[[#This Row],[Order Date]])</f>
        <v>5</v>
      </c>
      <c r="F748" s="10" t="str">
        <f>TEXT(SalesDataTable[[#This Row],[Order Date]],"mmm")</f>
        <v>May</v>
      </c>
      <c r="G748" s="4" t="s">
        <v>6</v>
      </c>
      <c r="H748" s="4" t="s">
        <v>27</v>
      </c>
      <c r="I748" s="4" t="s">
        <v>2</v>
      </c>
      <c r="J748" s="4" t="s">
        <v>3</v>
      </c>
      <c r="K748" s="4" t="s">
        <v>9</v>
      </c>
      <c r="L748" s="4" t="s">
        <v>10</v>
      </c>
      <c r="M748" s="8">
        <v>1</v>
      </c>
      <c r="N748" s="5">
        <v>92.27</v>
      </c>
      <c r="O748" s="6">
        <v>0</v>
      </c>
      <c r="P748" s="5">
        <v>46.5</v>
      </c>
      <c r="Q748" s="5">
        <f t="shared" si="33"/>
        <v>92.27</v>
      </c>
      <c r="R748" s="5">
        <f t="shared" si="34"/>
        <v>46.5</v>
      </c>
      <c r="S748" s="5">
        <f t="shared" si="35"/>
        <v>45.769999999999996</v>
      </c>
      <c r="T748" s="7"/>
    </row>
    <row r="749" spans="1:20" ht="15">
      <c r="A749" s="2">
        <v>3060</v>
      </c>
      <c r="B749" s="3">
        <v>46148</v>
      </c>
      <c r="C749" s="10">
        <f>YEAR(SalesDataTable[[#This Row],[Order Date]])</f>
        <v>2026</v>
      </c>
      <c r="D749" s="10" t="str">
        <f>"Q"&amp;ROUNDUP(MONTH(SalesDataTable[[#This Row],[Order Date]])/3,0)</f>
        <v>Q2</v>
      </c>
      <c r="E749" s="10">
        <f>MONTH(SalesDataTable[[#This Row],[Order Date]])</f>
        <v>5</v>
      </c>
      <c r="F749" s="10" t="str">
        <f>TEXT(SalesDataTable[[#This Row],[Order Date]],"mmm")</f>
        <v>May</v>
      </c>
      <c r="G749" s="4" t="s">
        <v>6</v>
      </c>
      <c r="H749" s="4" t="s">
        <v>27</v>
      </c>
      <c r="I749" s="4" t="s">
        <v>8</v>
      </c>
      <c r="J749" s="4" t="s">
        <v>16</v>
      </c>
      <c r="K749" s="4" t="s">
        <v>9</v>
      </c>
      <c r="L749" s="4" t="s">
        <v>37</v>
      </c>
      <c r="M749" s="8">
        <v>6</v>
      </c>
      <c r="N749" s="5">
        <v>157.31</v>
      </c>
      <c r="O749" s="6">
        <v>0.15</v>
      </c>
      <c r="P749" s="5">
        <v>80.34</v>
      </c>
      <c r="Q749" s="5">
        <f t="shared" si="33"/>
        <v>802.28099999999995</v>
      </c>
      <c r="R749" s="5">
        <f t="shared" si="34"/>
        <v>482.04</v>
      </c>
      <c r="S749" s="5">
        <f t="shared" si="35"/>
        <v>320.24099999999993</v>
      </c>
      <c r="T749" s="7"/>
    </row>
    <row r="750" spans="1:20" ht="15">
      <c r="A750" s="2">
        <v>3490</v>
      </c>
      <c r="B750" s="3">
        <v>46148</v>
      </c>
      <c r="C750" s="10">
        <f>YEAR(SalesDataTable[[#This Row],[Order Date]])</f>
        <v>2026</v>
      </c>
      <c r="D750" s="10" t="str">
        <f>"Q"&amp;ROUNDUP(MONTH(SalesDataTable[[#This Row],[Order Date]])/3,0)</f>
        <v>Q2</v>
      </c>
      <c r="E750" s="10">
        <f>MONTH(SalesDataTable[[#This Row],[Order Date]])</f>
        <v>5</v>
      </c>
      <c r="F750" s="10" t="str">
        <f>TEXT(SalesDataTable[[#This Row],[Order Date]],"mmm")</f>
        <v>May</v>
      </c>
      <c r="G750" s="4" t="s">
        <v>6</v>
      </c>
      <c r="H750" s="4" t="s">
        <v>41</v>
      </c>
      <c r="I750" s="4" t="s">
        <v>2</v>
      </c>
      <c r="J750" s="4" t="s">
        <v>13</v>
      </c>
      <c r="K750" s="4" t="s">
        <v>14</v>
      </c>
      <c r="L750" s="4" t="s">
        <v>32</v>
      </c>
      <c r="M750" s="8">
        <v>2</v>
      </c>
      <c r="N750" s="5">
        <v>46.18</v>
      </c>
      <c r="O750" s="6">
        <v>0.05</v>
      </c>
      <c r="P750" s="5">
        <v>17.899999999999999</v>
      </c>
      <c r="Q750" s="5">
        <f t="shared" si="33"/>
        <v>87.74199999999999</v>
      </c>
      <c r="R750" s="5">
        <f t="shared" si="34"/>
        <v>35.799999999999997</v>
      </c>
      <c r="S750" s="5">
        <f t="shared" si="35"/>
        <v>51.941999999999993</v>
      </c>
      <c r="T750" s="7"/>
    </row>
    <row r="751" spans="1:20" ht="15">
      <c r="A751" s="2">
        <v>3654</v>
      </c>
      <c r="B751" s="3">
        <v>46148</v>
      </c>
      <c r="C751" s="10">
        <f>YEAR(SalesDataTable[[#This Row],[Order Date]])</f>
        <v>2026</v>
      </c>
      <c r="D751" s="10" t="str">
        <f>"Q"&amp;ROUNDUP(MONTH(SalesDataTable[[#This Row],[Order Date]])/3,0)</f>
        <v>Q2</v>
      </c>
      <c r="E751" s="10">
        <f>MONTH(SalesDataTable[[#This Row],[Order Date]])</f>
        <v>5</v>
      </c>
      <c r="F751" s="10" t="str">
        <f>TEXT(SalesDataTable[[#This Row],[Order Date]],"mmm")</f>
        <v>May</v>
      </c>
      <c r="G751" s="4" t="s">
        <v>11</v>
      </c>
      <c r="H751" s="4" t="s">
        <v>39</v>
      </c>
      <c r="I751" s="4" t="s">
        <v>2</v>
      </c>
      <c r="J751" s="4" t="s">
        <v>16</v>
      </c>
      <c r="K751" s="4" t="s">
        <v>4</v>
      </c>
      <c r="L751" s="4" t="s">
        <v>22</v>
      </c>
      <c r="M751" s="8">
        <v>1</v>
      </c>
      <c r="N751" s="5">
        <v>51.44</v>
      </c>
      <c r="O751" s="6">
        <v>0.1</v>
      </c>
      <c r="P751" s="5">
        <v>22.88</v>
      </c>
      <c r="Q751" s="5">
        <f t="shared" si="33"/>
        <v>46.295999999999999</v>
      </c>
      <c r="R751" s="5">
        <f t="shared" si="34"/>
        <v>22.88</v>
      </c>
      <c r="S751" s="5">
        <f t="shared" si="35"/>
        <v>23.416</v>
      </c>
      <c r="T751" s="7"/>
    </row>
    <row r="752" spans="1:20" ht="15">
      <c r="A752" s="2">
        <v>4209</v>
      </c>
      <c r="B752" s="3">
        <v>46148</v>
      </c>
      <c r="C752" s="10">
        <f>YEAR(SalesDataTable[[#This Row],[Order Date]])</f>
        <v>2026</v>
      </c>
      <c r="D752" s="10" t="str">
        <f>"Q"&amp;ROUNDUP(MONTH(SalesDataTable[[#This Row],[Order Date]])/3,0)</f>
        <v>Q2</v>
      </c>
      <c r="E752" s="10">
        <f>MONTH(SalesDataTable[[#This Row],[Order Date]])</f>
        <v>5</v>
      </c>
      <c r="F752" s="10" t="str">
        <f>TEXT(SalesDataTable[[#This Row],[Order Date]],"mmm")</f>
        <v>May</v>
      </c>
      <c r="G752" s="4" t="s">
        <v>6</v>
      </c>
      <c r="H752" s="4" t="s">
        <v>7</v>
      </c>
      <c r="I752" s="4" t="s">
        <v>2</v>
      </c>
      <c r="J752" s="4" t="s">
        <v>13</v>
      </c>
      <c r="K752" s="4" t="s">
        <v>34</v>
      </c>
      <c r="L752" s="4" t="s">
        <v>45</v>
      </c>
      <c r="M752" s="8">
        <v>2</v>
      </c>
      <c r="N752" s="5">
        <v>50.97</v>
      </c>
      <c r="O752" s="6">
        <v>0.05</v>
      </c>
      <c r="P752" s="5">
        <v>21.67</v>
      </c>
      <c r="Q752" s="5">
        <f t="shared" si="33"/>
        <v>96.842999999999989</v>
      </c>
      <c r="R752" s="5">
        <f t="shared" si="34"/>
        <v>43.34</v>
      </c>
      <c r="S752" s="5">
        <f t="shared" si="35"/>
        <v>53.502999999999986</v>
      </c>
      <c r="T752" s="7"/>
    </row>
    <row r="753" spans="1:20" ht="15">
      <c r="A753" s="2">
        <v>4227</v>
      </c>
      <c r="B753" s="3">
        <v>46148</v>
      </c>
      <c r="C753" s="10">
        <f>YEAR(SalesDataTable[[#This Row],[Order Date]])</f>
        <v>2026</v>
      </c>
      <c r="D753" s="10" t="str">
        <f>"Q"&amp;ROUNDUP(MONTH(SalesDataTable[[#This Row],[Order Date]])/3,0)</f>
        <v>Q2</v>
      </c>
      <c r="E753" s="10">
        <f>MONTH(SalesDataTable[[#This Row],[Order Date]])</f>
        <v>5</v>
      </c>
      <c r="F753" s="10" t="str">
        <f>TEXT(SalesDataTable[[#This Row],[Order Date]],"mmm")</f>
        <v>May</v>
      </c>
      <c r="G753" s="4" t="s">
        <v>6</v>
      </c>
      <c r="H753" s="4" t="s">
        <v>7</v>
      </c>
      <c r="I753" s="4" t="s">
        <v>2</v>
      </c>
      <c r="J753" s="4" t="s">
        <v>13</v>
      </c>
      <c r="K753" s="4" t="s">
        <v>4</v>
      </c>
      <c r="L753" s="4" t="s">
        <v>26</v>
      </c>
      <c r="M753" s="8">
        <v>2</v>
      </c>
      <c r="N753" s="5">
        <v>40.549999999999997</v>
      </c>
      <c r="O753" s="6">
        <v>0</v>
      </c>
      <c r="P753" s="5">
        <v>16.52</v>
      </c>
      <c r="Q753" s="5">
        <f t="shared" si="33"/>
        <v>81.099999999999994</v>
      </c>
      <c r="R753" s="5">
        <f t="shared" si="34"/>
        <v>33.04</v>
      </c>
      <c r="S753" s="5">
        <f t="shared" si="35"/>
        <v>48.059999999999995</v>
      </c>
      <c r="T753" s="7"/>
    </row>
    <row r="754" spans="1:20" ht="15">
      <c r="A754" s="2">
        <v>4247</v>
      </c>
      <c r="B754" s="3">
        <v>46148</v>
      </c>
      <c r="C754" s="10">
        <f>YEAR(SalesDataTable[[#This Row],[Order Date]])</f>
        <v>2026</v>
      </c>
      <c r="D754" s="10" t="str">
        <f>"Q"&amp;ROUNDUP(MONTH(SalesDataTable[[#This Row],[Order Date]])/3,0)</f>
        <v>Q2</v>
      </c>
      <c r="E754" s="10">
        <f>MONTH(SalesDataTable[[#This Row],[Order Date]])</f>
        <v>5</v>
      </c>
      <c r="F754" s="10" t="str">
        <f>TEXT(SalesDataTable[[#This Row],[Order Date]],"mmm")</f>
        <v>May</v>
      </c>
      <c r="G754" s="4" t="s">
        <v>11</v>
      </c>
      <c r="H754" s="4" t="s">
        <v>52</v>
      </c>
      <c r="I754" s="4" t="s">
        <v>2</v>
      </c>
      <c r="J754" s="4" t="s">
        <v>13</v>
      </c>
      <c r="K754" s="4" t="s">
        <v>4</v>
      </c>
      <c r="L754" s="4" t="s">
        <v>22</v>
      </c>
      <c r="M754" s="8">
        <v>2</v>
      </c>
      <c r="N754" s="5">
        <v>51.3</v>
      </c>
      <c r="O754" s="6">
        <v>0</v>
      </c>
      <c r="P754" s="5">
        <v>23.12</v>
      </c>
      <c r="Q754" s="5">
        <f t="shared" si="33"/>
        <v>102.6</v>
      </c>
      <c r="R754" s="5">
        <f t="shared" si="34"/>
        <v>46.24</v>
      </c>
      <c r="S754" s="5">
        <f t="shared" si="35"/>
        <v>56.359999999999992</v>
      </c>
      <c r="T754" s="7"/>
    </row>
    <row r="755" spans="1:20" ht="15">
      <c r="A755" s="2">
        <v>5196</v>
      </c>
      <c r="B755" s="3">
        <v>46148</v>
      </c>
      <c r="C755" s="10">
        <f>YEAR(SalesDataTable[[#This Row],[Order Date]])</f>
        <v>2026</v>
      </c>
      <c r="D755" s="10" t="str">
        <f>"Q"&amp;ROUNDUP(MONTH(SalesDataTable[[#This Row],[Order Date]])/3,0)</f>
        <v>Q2</v>
      </c>
      <c r="E755" s="10">
        <f>MONTH(SalesDataTable[[#This Row],[Order Date]])</f>
        <v>5</v>
      </c>
      <c r="F755" s="10" t="str">
        <f>TEXT(SalesDataTable[[#This Row],[Order Date]],"mmm")</f>
        <v>May</v>
      </c>
      <c r="G755" s="4" t="s">
        <v>20</v>
      </c>
      <c r="H755" s="4" t="s">
        <v>33</v>
      </c>
      <c r="I755" s="4" t="s">
        <v>2</v>
      </c>
      <c r="J755" s="4" t="s">
        <v>13</v>
      </c>
      <c r="K755" s="4" t="s">
        <v>23</v>
      </c>
      <c r="L755" s="4" t="s">
        <v>40</v>
      </c>
      <c r="M755" s="8">
        <v>3</v>
      </c>
      <c r="N755" s="5">
        <v>82.56</v>
      </c>
      <c r="O755" s="6">
        <v>0</v>
      </c>
      <c r="P755" s="5">
        <v>39.99</v>
      </c>
      <c r="Q755" s="5">
        <f t="shared" si="33"/>
        <v>247.68</v>
      </c>
      <c r="R755" s="5">
        <f t="shared" si="34"/>
        <v>119.97</v>
      </c>
      <c r="S755" s="5">
        <f t="shared" si="35"/>
        <v>127.71000000000001</v>
      </c>
      <c r="T755" s="7"/>
    </row>
    <row r="756" spans="1:20" ht="15">
      <c r="A756" s="2">
        <v>400</v>
      </c>
      <c r="B756" s="3">
        <v>46149</v>
      </c>
      <c r="C756" s="10">
        <f>YEAR(SalesDataTable[[#This Row],[Order Date]])</f>
        <v>2026</v>
      </c>
      <c r="D756" s="10" t="str">
        <f>"Q"&amp;ROUNDUP(MONTH(SalesDataTable[[#This Row],[Order Date]])/3,0)</f>
        <v>Q2</v>
      </c>
      <c r="E756" s="10">
        <f>MONTH(SalesDataTable[[#This Row],[Order Date]])</f>
        <v>5</v>
      </c>
      <c r="F756" s="10" t="str">
        <f>TEXT(SalesDataTable[[#This Row],[Order Date]],"mmm")</f>
        <v>May</v>
      </c>
      <c r="G756" s="4" t="s">
        <v>6</v>
      </c>
      <c r="H756" s="4" t="s">
        <v>43</v>
      </c>
      <c r="I756" s="4" t="s">
        <v>8</v>
      </c>
      <c r="J756" s="4" t="s">
        <v>16</v>
      </c>
      <c r="K756" s="4" t="s">
        <v>9</v>
      </c>
      <c r="L756" s="4" t="s">
        <v>10</v>
      </c>
      <c r="M756" s="8">
        <v>6</v>
      </c>
      <c r="N756" s="5">
        <v>92.66</v>
      </c>
      <c r="O756" s="6">
        <v>0.15</v>
      </c>
      <c r="P756" s="5">
        <v>44.71</v>
      </c>
      <c r="Q756" s="5">
        <f t="shared" si="33"/>
        <v>472.56600000000003</v>
      </c>
      <c r="R756" s="5">
        <f t="shared" si="34"/>
        <v>268.26</v>
      </c>
      <c r="S756" s="5">
        <f t="shared" si="35"/>
        <v>204.30600000000004</v>
      </c>
      <c r="T756" s="7"/>
    </row>
    <row r="757" spans="1:20" ht="15">
      <c r="A757" s="2">
        <v>829</v>
      </c>
      <c r="B757" s="3">
        <v>46149</v>
      </c>
      <c r="C757" s="10">
        <f>YEAR(SalesDataTable[[#This Row],[Order Date]])</f>
        <v>2026</v>
      </c>
      <c r="D757" s="10" t="str">
        <f>"Q"&amp;ROUNDUP(MONTH(SalesDataTable[[#This Row],[Order Date]])/3,0)</f>
        <v>Q2</v>
      </c>
      <c r="E757" s="10">
        <f>MONTH(SalesDataTable[[#This Row],[Order Date]])</f>
        <v>5</v>
      </c>
      <c r="F757" s="10" t="str">
        <f>TEXT(SalesDataTable[[#This Row],[Order Date]],"mmm")</f>
        <v>May</v>
      </c>
      <c r="G757" s="4" t="s">
        <v>11</v>
      </c>
      <c r="H757" s="4" t="s">
        <v>52</v>
      </c>
      <c r="I757" s="4" t="s">
        <v>28</v>
      </c>
      <c r="J757" s="4" t="s">
        <v>13</v>
      </c>
      <c r="K757" s="4" t="s">
        <v>34</v>
      </c>
      <c r="L757" s="4" t="s">
        <v>35</v>
      </c>
      <c r="M757" s="8">
        <v>1</v>
      </c>
      <c r="N757" s="5">
        <v>39.42</v>
      </c>
      <c r="O757" s="6">
        <v>0</v>
      </c>
      <c r="P757" s="5">
        <v>14.86</v>
      </c>
      <c r="Q757" s="5">
        <f t="shared" si="33"/>
        <v>39.42</v>
      </c>
      <c r="R757" s="5">
        <f t="shared" si="34"/>
        <v>14.86</v>
      </c>
      <c r="S757" s="5">
        <f t="shared" si="35"/>
        <v>24.560000000000002</v>
      </c>
      <c r="T757" s="7"/>
    </row>
    <row r="758" spans="1:20" ht="15">
      <c r="A758" s="2">
        <v>1236</v>
      </c>
      <c r="B758" s="3">
        <v>46149</v>
      </c>
      <c r="C758" s="10">
        <f>YEAR(SalesDataTable[[#This Row],[Order Date]])</f>
        <v>2026</v>
      </c>
      <c r="D758" s="10" t="str">
        <f>"Q"&amp;ROUNDUP(MONTH(SalesDataTable[[#This Row],[Order Date]])/3,0)</f>
        <v>Q2</v>
      </c>
      <c r="E758" s="10">
        <f>MONTH(SalesDataTable[[#This Row],[Order Date]])</f>
        <v>5</v>
      </c>
      <c r="F758" s="10" t="str">
        <f>TEXT(SalesDataTable[[#This Row],[Order Date]],"mmm")</f>
        <v>May</v>
      </c>
      <c r="G758" s="4" t="s">
        <v>0</v>
      </c>
      <c r="H758" s="4" t="s">
        <v>36</v>
      </c>
      <c r="I758" s="4" t="s">
        <v>19</v>
      </c>
      <c r="J758" s="4" t="s">
        <v>3</v>
      </c>
      <c r="K758" s="4" t="s">
        <v>34</v>
      </c>
      <c r="L758" s="4" t="s">
        <v>38</v>
      </c>
      <c r="M758" s="8">
        <v>2</v>
      </c>
      <c r="N758" s="5">
        <v>124.25</v>
      </c>
      <c r="O758" s="6">
        <v>0</v>
      </c>
      <c r="P758" s="5">
        <v>69.510000000000005</v>
      </c>
      <c r="Q758" s="5">
        <f t="shared" si="33"/>
        <v>248.5</v>
      </c>
      <c r="R758" s="5">
        <f t="shared" si="34"/>
        <v>139.02000000000001</v>
      </c>
      <c r="S758" s="5">
        <f t="shared" si="35"/>
        <v>109.47999999999999</v>
      </c>
      <c r="T758" s="7"/>
    </row>
    <row r="759" spans="1:20" ht="15">
      <c r="A759" s="2">
        <v>1364</v>
      </c>
      <c r="B759" s="3">
        <v>46149</v>
      </c>
      <c r="C759" s="10">
        <f>YEAR(SalesDataTable[[#This Row],[Order Date]])</f>
        <v>2026</v>
      </c>
      <c r="D759" s="10" t="str">
        <f>"Q"&amp;ROUNDUP(MONTH(SalesDataTable[[#This Row],[Order Date]])/3,0)</f>
        <v>Q2</v>
      </c>
      <c r="E759" s="10">
        <f>MONTH(SalesDataTable[[#This Row],[Order Date]])</f>
        <v>5</v>
      </c>
      <c r="F759" s="10" t="str">
        <f>TEXT(SalesDataTable[[#This Row],[Order Date]],"mmm")</f>
        <v>May</v>
      </c>
      <c r="G759" s="4" t="s">
        <v>6</v>
      </c>
      <c r="H759" s="4" t="s">
        <v>49</v>
      </c>
      <c r="I759" s="4" t="s">
        <v>2</v>
      </c>
      <c r="J759" s="4" t="s">
        <v>13</v>
      </c>
      <c r="K759" s="4" t="s">
        <v>9</v>
      </c>
      <c r="L759" s="4" t="s">
        <v>37</v>
      </c>
      <c r="M759" s="8">
        <v>2</v>
      </c>
      <c r="N759" s="5">
        <v>156.43</v>
      </c>
      <c r="O759" s="6">
        <v>0</v>
      </c>
      <c r="P759" s="5">
        <v>78.569999999999993</v>
      </c>
      <c r="Q759" s="5">
        <f t="shared" si="33"/>
        <v>312.86</v>
      </c>
      <c r="R759" s="5">
        <f t="shared" si="34"/>
        <v>157.13999999999999</v>
      </c>
      <c r="S759" s="5">
        <f t="shared" si="35"/>
        <v>155.72000000000003</v>
      </c>
      <c r="T759" s="7"/>
    </row>
    <row r="760" spans="1:20" ht="15">
      <c r="A760" s="2">
        <v>2105</v>
      </c>
      <c r="B760" s="3">
        <v>46149</v>
      </c>
      <c r="C760" s="10">
        <f>YEAR(SalesDataTable[[#This Row],[Order Date]])</f>
        <v>2026</v>
      </c>
      <c r="D760" s="10" t="str">
        <f>"Q"&amp;ROUNDUP(MONTH(SalesDataTable[[#This Row],[Order Date]])/3,0)</f>
        <v>Q2</v>
      </c>
      <c r="E760" s="10">
        <f>MONTH(SalesDataTable[[#This Row],[Order Date]])</f>
        <v>5</v>
      </c>
      <c r="F760" s="10" t="str">
        <f>TEXT(SalesDataTable[[#This Row],[Order Date]],"mmm")</f>
        <v>May</v>
      </c>
      <c r="G760" s="4" t="s">
        <v>6</v>
      </c>
      <c r="H760" s="4" t="s">
        <v>49</v>
      </c>
      <c r="I760" s="4" t="s">
        <v>19</v>
      </c>
      <c r="J760" s="4" t="s">
        <v>13</v>
      </c>
      <c r="K760" s="4" t="s">
        <v>23</v>
      </c>
      <c r="L760" s="4" t="s">
        <v>40</v>
      </c>
      <c r="M760" s="8">
        <v>1</v>
      </c>
      <c r="N760" s="5">
        <v>80.3</v>
      </c>
      <c r="O760" s="6">
        <v>0</v>
      </c>
      <c r="P760" s="5">
        <v>40.020000000000003</v>
      </c>
      <c r="Q760" s="5">
        <f t="shared" si="33"/>
        <v>80.3</v>
      </c>
      <c r="R760" s="5">
        <f t="shared" si="34"/>
        <v>40.020000000000003</v>
      </c>
      <c r="S760" s="5">
        <f t="shared" si="35"/>
        <v>40.279999999999994</v>
      </c>
      <c r="T760" s="7"/>
    </row>
    <row r="761" spans="1:20" ht="15">
      <c r="A761" s="2">
        <v>4706</v>
      </c>
      <c r="B761" s="3">
        <v>46149</v>
      </c>
      <c r="C761" s="10">
        <f>YEAR(SalesDataTable[[#This Row],[Order Date]])</f>
        <v>2026</v>
      </c>
      <c r="D761" s="10" t="str">
        <f>"Q"&amp;ROUNDUP(MONTH(SalesDataTable[[#This Row],[Order Date]])/3,0)</f>
        <v>Q2</v>
      </c>
      <c r="E761" s="10">
        <f>MONTH(SalesDataTable[[#This Row],[Order Date]])</f>
        <v>5</v>
      </c>
      <c r="F761" s="10" t="str">
        <f>TEXT(SalesDataTable[[#This Row],[Order Date]],"mmm")</f>
        <v>May</v>
      </c>
      <c r="G761" s="4" t="s">
        <v>20</v>
      </c>
      <c r="H761" s="4" t="s">
        <v>47</v>
      </c>
      <c r="I761" s="4" t="s">
        <v>19</v>
      </c>
      <c r="J761" s="4" t="s">
        <v>13</v>
      </c>
      <c r="K761" s="4" t="s">
        <v>23</v>
      </c>
      <c r="L761" s="4" t="s">
        <v>40</v>
      </c>
      <c r="M761" s="8">
        <v>1</v>
      </c>
      <c r="N761" s="5">
        <v>79.89</v>
      </c>
      <c r="O761" s="6">
        <v>0</v>
      </c>
      <c r="P761" s="5">
        <v>39.549999999999997</v>
      </c>
      <c r="Q761" s="5">
        <f t="shared" si="33"/>
        <v>79.89</v>
      </c>
      <c r="R761" s="5">
        <f t="shared" si="34"/>
        <v>39.549999999999997</v>
      </c>
      <c r="S761" s="5">
        <f t="shared" si="35"/>
        <v>40.340000000000003</v>
      </c>
      <c r="T761" s="7"/>
    </row>
    <row r="762" spans="1:20" ht="15">
      <c r="A762" s="2">
        <v>68</v>
      </c>
      <c r="B762" s="3">
        <v>46150</v>
      </c>
      <c r="C762" s="10">
        <f>YEAR(SalesDataTable[[#This Row],[Order Date]])</f>
        <v>2026</v>
      </c>
      <c r="D762" s="10" t="str">
        <f>"Q"&amp;ROUNDUP(MONTH(SalesDataTable[[#This Row],[Order Date]])/3,0)</f>
        <v>Q2</v>
      </c>
      <c r="E762" s="10">
        <f>MONTH(SalesDataTable[[#This Row],[Order Date]])</f>
        <v>5</v>
      </c>
      <c r="F762" s="10" t="str">
        <f>TEXT(SalesDataTable[[#This Row],[Order Date]],"mmm")</f>
        <v>May</v>
      </c>
      <c r="G762" s="4" t="s">
        <v>20</v>
      </c>
      <c r="H762" s="4" t="s">
        <v>31</v>
      </c>
      <c r="I762" s="4" t="s">
        <v>19</v>
      </c>
      <c r="J762" s="4" t="s">
        <v>13</v>
      </c>
      <c r="K762" s="4" t="s">
        <v>34</v>
      </c>
      <c r="L762" s="4" t="s">
        <v>35</v>
      </c>
      <c r="M762" s="8">
        <v>1</v>
      </c>
      <c r="N762" s="5">
        <v>39.5</v>
      </c>
      <c r="O762" s="6">
        <v>0</v>
      </c>
      <c r="P762" s="5">
        <v>14.68</v>
      </c>
      <c r="Q762" s="5">
        <f t="shared" si="33"/>
        <v>39.5</v>
      </c>
      <c r="R762" s="5">
        <f t="shared" si="34"/>
        <v>14.68</v>
      </c>
      <c r="S762" s="5">
        <f t="shared" si="35"/>
        <v>24.82</v>
      </c>
      <c r="T762" s="7"/>
    </row>
    <row r="763" spans="1:20" ht="15">
      <c r="A763" s="2">
        <v>1352</v>
      </c>
      <c r="B763" s="3">
        <v>46150</v>
      </c>
      <c r="C763" s="10">
        <f>YEAR(SalesDataTable[[#This Row],[Order Date]])</f>
        <v>2026</v>
      </c>
      <c r="D763" s="10" t="str">
        <f>"Q"&amp;ROUNDUP(MONTH(SalesDataTable[[#This Row],[Order Date]])/3,0)</f>
        <v>Q2</v>
      </c>
      <c r="E763" s="10">
        <f>MONTH(SalesDataTable[[#This Row],[Order Date]])</f>
        <v>5</v>
      </c>
      <c r="F763" s="10" t="str">
        <f>TEXT(SalesDataTable[[#This Row],[Order Date]],"mmm")</f>
        <v>May</v>
      </c>
      <c r="G763" s="4" t="s">
        <v>20</v>
      </c>
      <c r="H763" s="4" t="s">
        <v>31</v>
      </c>
      <c r="I763" s="4" t="s">
        <v>2</v>
      </c>
      <c r="J763" s="4" t="s">
        <v>3</v>
      </c>
      <c r="K763" s="4" t="s">
        <v>4</v>
      </c>
      <c r="L763" s="4" t="s">
        <v>5</v>
      </c>
      <c r="M763" s="8">
        <v>1</v>
      </c>
      <c r="N763" s="5">
        <v>80.7</v>
      </c>
      <c r="O763" s="6">
        <v>0</v>
      </c>
      <c r="P763" s="5">
        <v>41.88</v>
      </c>
      <c r="Q763" s="5">
        <f t="shared" si="33"/>
        <v>80.7</v>
      </c>
      <c r="R763" s="5">
        <f t="shared" si="34"/>
        <v>41.88</v>
      </c>
      <c r="S763" s="5">
        <f t="shared" si="35"/>
        <v>38.82</v>
      </c>
      <c r="T763" s="7"/>
    </row>
    <row r="764" spans="1:20" ht="15">
      <c r="A764" s="2">
        <v>2526</v>
      </c>
      <c r="B764" s="3">
        <v>46150</v>
      </c>
      <c r="C764" s="10">
        <f>YEAR(SalesDataTable[[#This Row],[Order Date]])</f>
        <v>2026</v>
      </c>
      <c r="D764" s="10" t="str">
        <f>"Q"&amp;ROUNDUP(MONTH(SalesDataTable[[#This Row],[Order Date]])/3,0)</f>
        <v>Q2</v>
      </c>
      <c r="E764" s="10">
        <f>MONTH(SalesDataTable[[#This Row],[Order Date]])</f>
        <v>5</v>
      </c>
      <c r="F764" s="10" t="str">
        <f>TEXT(SalesDataTable[[#This Row],[Order Date]],"mmm")</f>
        <v>May</v>
      </c>
      <c r="G764" s="4" t="s">
        <v>6</v>
      </c>
      <c r="H764" s="4" t="s">
        <v>49</v>
      </c>
      <c r="I764" s="4" t="s">
        <v>2</v>
      </c>
      <c r="J764" s="4" t="s">
        <v>13</v>
      </c>
      <c r="K764" s="4" t="s">
        <v>23</v>
      </c>
      <c r="L764" s="4" t="s">
        <v>40</v>
      </c>
      <c r="M764" s="8">
        <v>1</v>
      </c>
      <c r="N764" s="5">
        <v>80.86</v>
      </c>
      <c r="O764" s="6">
        <v>0</v>
      </c>
      <c r="P764" s="5">
        <v>38.44</v>
      </c>
      <c r="Q764" s="5">
        <f t="shared" si="33"/>
        <v>80.86</v>
      </c>
      <c r="R764" s="5">
        <f t="shared" si="34"/>
        <v>38.44</v>
      </c>
      <c r="S764" s="5">
        <f t="shared" si="35"/>
        <v>42.42</v>
      </c>
      <c r="T764" s="7"/>
    </row>
    <row r="765" spans="1:20" ht="15">
      <c r="A765" s="2">
        <v>3298</v>
      </c>
      <c r="B765" s="3">
        <v>46150</v>
      </c>
      <c r="C765" s="10">
        <f>YEAR(SalesDataTable[[#This Row],[Order Date]])</f>
        <v>2026</v>
      </c>
      <c r="D765" s="10" t="str">
        <f>"Q"&amp;ROUNDUP(MONTH(SalesDataTable[[#This Row],[Order Date]])/3,0)</f>
        <v>Q2</v>
      </c>
      <c r="E765" s="10">
        <f>MONTH(SalesDataTable[[#This Row],[Order Date]])</f>
        <v>5</v>
      </c>
      <c r="F765" s="10" t="str">
        <f>TEXT(SalesDataTable[[#This Row],[Order Date]],"mmm")</f>
        <v>May</v>
      </c>
      <c r="G765" s="4" t="s">
        <v>6</v>
      </c>
      <c r="H765" s="4" t="s">
        <v>49</v>
      </c>
      <c r="I765" s="4" t="s">
        <v>28</v>
      </c>
      <c r="J765" s="4" t="s">
        <v>13</v>
      </c>
      <c r="K765" s="4" t="s">
        <v>23</v>
      </c>
      <c r="L765" s="4" t="s">
        <v>24</v>
      </c>
      <c r="M765" s="8">
        <v>2</v>
      </c>
      <c r="N765" s="5">
        <v>337.7</v>
      </c>
      <c r="O765" s="6">
        <v>0.1</v>
      </c>
      <c r="P765" s="5">
        <v>192.16</v>
      </c>
      <c r="Q765" s="5">
        <f t="shared" si="33"/>
        <v>607.86</v>
      </c>
      <c r="R765" s="5">
        <f t="shared" si="34"/>
        <v>384.32</v>
      </c>
      <c r="S765" s="5">
        <f t="shared" si="35"/>
        <v>223.54000000000002</v>
      </c>
      <c r="T765" s="7"/>
    </row>
    <row r="766" spans="1:20" ht="15">
      <c r="A766" s="2">
        <v>3510</v>
      </c>
      <c r="B766" s="3">
        <v>46150</v>
      </c>
      <c r="C766" s="10">
        <f>YEAR(SalesDataTable[[#This Row],[Order Date]])</f>
        <v>2026</v>
      </c>
      <c r="D766" s="10" t="str">
        <f>"Q"&amp;ROUNDUP(MONTH(SalesDataTable[[#This Row],[Order Date]])/3,0)</f>
        <v>Q2</v>
      </c>
      <c r="E766" s="10">
        <f>MONTH(SalesDataTable[[#This Row],[Order Date]])</f>
        <v>5</v>
      </c>
      <c r="F766" s="10" t="str">
        <f>TEXT(SalesDataTable[[#This Row],[Order Date]],"mmm")</f>
        <v>May</v>
      </c>
      <c r="G766" s="4" t="s">
        <v>11</v>
      </c>
      <c r="H766" s="4" t="s">
        <v>12</v>
      </c>
      <c r="I766" s="4" t="s">
        <v>2</v>
      </c>
      <c r="J766" s="4" t="s">
        <v>3</v>
      </c>
      <c r="K766" s="4" t="s">
        <v>23</v>
      </c>
      <c r="L766" s="4" t="s">
        <v>51</v>
      </c>
      <c r="M766" s="8">
        <v>4</v>
      </c>
      <c r="N766" s="5">
        <v>121.81</v>
      </c>
      <c r="O766" s="6">
        <v>0</v>
      </c>
      <c r="P766" s="5">
        <v>58.95</v>
      </c>
      <c r="Q766" s="5">
        <f t="shared" si="33"/>
        <v>487.24</v>
      </c>
      <c r="R766" s="5">
        <f t="shared" si="34"/>
        <v>235.8</v>
      </c>
      <c r="S766" s="5">
        <f t="shared" si="35"/>
        <v>251.44</v>
      </c>
      <c r="T766" s="7"/>
    </row>
    <row r="767" spans="1:20" ht="15">
      <c r="A767" s="2">
        <v>3638</v>
      </c>
      <c r="B767" s="3">
        <v>46150</v>
      </c>
      <c r="C767" s="10">
        <f>YEAR(SalesDataTable[[#This Row],[Order Date]])</f>
        <v>2026</v>
      </c>
      <c r="D767" s="10" t="str">
        <f>"Q"&amp;ROUNDUP(MONTH(SalesDataTable[[#This Row],[Order Date]])/3,0)</f>
        <v>Q2</v>
      </c>
      <c r="E767" s="10">
        <f>MONTH(SalesDataTable[[#This Row],[Order Date]])</f>
        <v>5</v>
      </c>
      <c r="F767" s="10" t="str">
        <f>TEXT(SalesDataTable[[#This Row],[Order Date]],"mmm")</f>
        <v>May</v>
      </c>
      <c r="G767" s="4" t="s">
        <v>20</v>
      </c>
      <c r="H767" s="4" t="s">
        <v>31</v>
      </c>
      <c r="I767" s="4" t="s">
        <v>8</v>
      </c>
      <c r="J767" s="4" t="s">
        <v>16</v>
      </c>
      <c r="K767" s="4" t="s">
        <v>14</v>
      </c>
      <c r="L767" s="4" t="s">
        <v>48</v>
      </c>
      <c r="M767" s="8">
        <v>10</v>
      </c>
      <c r="N767" s="5">
        <v>168.55</v>
      </c>
      <c r="O767" s="6">
        <v>0.1</v>
      </c>
      <c r="P767" s="5">
        <v>88.85</v>
      </c>
      <c r="Q767" s="5">
        <f t="shared" si="33"/>
        <v>1516.95</v>
      </c>
      <c r="R767" s="5">
        <f t="shared" si="34"/>
        <v>888.5</v>
      </c>
      <c r="S767" s="5">
        <f t="shared" si="35"/>
        <v>628.45000000000005</v>
      </c>
      <c r="T767" s="7"/>
    </row>
    <row r="768" spans="1:20" ht="15">
      <c r="A768" s="2">
        <v>3754</v>
      </c>
      <c r="B768" s="3">
        <v>46150</v>
      </c>
      <c r="C768" s="10">
        <f>YEAR(SalesDataTable[[#This Row],[Order Date]])</f>
        <v>2026</v>
      </c>
      <c r="D768" s="10" t="str">
        <f>"Q"&amp;ROUNDUP(MONTH(SalesDataTable[[#This Row],[Order Date]])/3,0)</f>
        <v>Q2</v>
      </c>
      <c r="E768" s="10">
        <f>MONTH(SalesDataTable[[#This Row],[Order Date]])</f>
        <v>5</v>
      </c>
      <c r="F768" s="10" t="str">
        <f>TEXT(SalesDataTable[[#This Row],[Order Date]],"mmm")</f>
        <v>May</v>
      </c>
      <c r="G768" s="4" t="s">
        <v>6</v>
      </c>
      <c r="H768" s="4" t="s">
        <v>43</v>
      </c>
      <c r="I768" s="4" t="s">
        <v>2</v>
      </c>
      <c r="J768" s="4" t="s">
        <v>3</v>
      </c>
      <c r="K768" s="4" t="s">
        <v>4</v>
      </c>
      <c r="L768" s="4" t="s">
        <v>26</v>
      </c>
      <c r="M768" s="8">
        <v>1</v>
      </c>
      <c r="N768" s="5">
        <v>39.42</v>
      </c>
      <c r="O768" s="6">
        <v>0.05</v>
      </c>
      <c r="P768" s="5">
        <v>16.77</v>
      </c>
      <c r="Q768" s="5">
        <f t="shared" si="33"/>
        <v>37.448999999999998</v>
      </c>
      <c r="R768" s="5">
        <f t="shared" si="34"/>
        <v>16.77</v>
      </c>
      <c r="S768" s="5">
        <f t="shared" si="35"/>
        <v>20.678999999999998</v>
      </c>
      <c r="T768" s="7"/>
    </row>
    <row r="769" spans="1:20" ht="15">
      <c r="A769" s="2">
        <v>4029</v>
      </c>
      <c r="B769" s="3">
        <v>46150</v>
      </c>
      <c r="C769" s="10">
        <f>YEAR(SalesDataTable[[#This Row],[Order Date]])</f>
        <v>2026</v>
      </c>
      <c r="D769" s="10" t="str">
        <f>"Q"&amp;ROUNDUP(MONTH(SalesDataTable[[#This Row],[Order Date]])/3,0)</f>
        <v>Q2</v>
      </c>
      <c r="E769" s="10">
        <f>MONTH(SalesDataTable[[#This Row],[Order Date]])</f>
        <v>5</v>
      </c>
      <c r="F769" s="10" t="str">
        <f>TEXT(SalesDataTable[[#This Row],[Order Date]],"mmm")</f>
        <v>May</v>
      </c>
      <c r="G769" s="4" t="s">
        <v>20</v>
      </c>
      <c r="H769" s="4" t="s">
        <v>47</v>
      </c>
      <c r="I769" s="4" t="s">
        <v>19</v>
      </c>
      <c r="J769" s="4" t="s">
        <v>13</v>
      </c>
      <c r="K769" s="4" t="s">
        <v>14</v>
      </c>
      <c r="L769" s="4" t="s">
        <v>48</v>
      </c>
      <c r="M769" s="8">
        <v>1</v>
      </c>
      <c r="N769" s="5">
        <v>161.36000000000001</v>
      </c>
      <c r="O769" s="6">
        <v>0</v>
      </c>
      <c r="P769" s="5">
        <v>87</v>
      </c>
      <c r="Q769" s="5">
        <f t="shared" si="33"/>
        <v>161.36000000000001</v>
      </c>
      <c r="R769" s="5">
        <f t="shared" si="34"/>
        <v>87</v>
      </c>
      <c r="S769" s="5">
        <f t="shared" si="35"/>
        <v>74.360000000000014</v>
      </c>
      <c r="T769" s="7"/>
    </row>
    <row r="770" spans="1:20" ht="15">
      <c r="A770" s="2">
        <v>4651</v>
      </c>
      <c r="B770" s="3">
        <v>46150</v>
      </c>
      <c r="C770" s="10">
        <f>YEAR(SalesDataTable[[#This Row],[Order Date]])</f>
        <v>2026</v>
      </c>
      <c r="D770" s="10" t="str">
        <f>"Q"&amp;ROUNDUP(MONTH(SalesDataTable[[#This Row],[Order Date]])/3,0)</f>
        <v>Q2</v>
      </c>
      <c r="E770" s="10">
        <f>MONTH(SalesDataTable[[#This Row],[Order Date]])</f>
        <v>5</v>
      </c>
      <c r="F770" s="10" t="str">
        <f>TEXT(SalesDataTable[[#This Row],[Order Date]],"mmm")</f>
        <v>May</v>
      </c>
      <c r="G770" s="4" t="s">
        <v>6</v>
      </c>
      <c r="H770" s="4" t="s">
        <v>41</v>
      </c>
      <c r="I770" s="4" t="s">
        <v>2</v>
      </c>
      <c r="J770" s="4" t="s">
        <v>16</v>
      </c>
      <c r="K770" s="4" t="s">
        <v>23</v>
      </c>
      <c r="L770" s="4" t="s">
        <v>51</v>
      </c>
      <c r="M770" s="8">
        <v>1</v>
      </c>
      <c r="N770" s="5">
        <v>123.68</v>
      </c>
      <c r="O770" s="6">
        <v>0</v>
      </c>
      <c r="P770" s="5">
        <v>59.26</v>
      </c>
      <c r="Q770" s="5">
        <f t="shared" ref="Q770:Q833" si="36">M770*N770*(1-O770)</f>
        <v>123.68</v>
      </c>
      <c r="R770" s="5">
        <f t="shared" ref="R770:R833" si="37">M770*P770</f>
        <v>59.26</v>
      </c>
      <c r="S770" s="5">
        <f t="shared" ref="S770:S833" si="38">Q770-R770</f>
        <v>64.420000000000016</v>
      </c>
      <c r="T770" s="7"/>
    </row>
    <row r="771" spans="1:20" ht="15">
      <c r="A771" s="2">
        <v>4886</v>
      </c>
      <c r="B771" s="3">
        <v>46150</v>
      </c>
      <c r="C771" s="10">
        <f>YEAR(SalesDataTable[[#This Row],[Order Date]])</f>
        <v>2026</v>
      </c>
      <c r="D771" s="10" t="str">
        <f>"Q"&amp;ROUNDUP(MONTH(SalesDataTable[[#This Row],[Order Date]])/3,0)</f>
        <v>Q2</v>
      </c>
      <c r="E771" s="10">
        <f>MONTH(SalesDataTable[[#This Row],[Order Date]])</f>
        <v>5</v>
      </c>
      <c r="F771" s="10" t="str">
        <f>TEXT(SalesDataTable[[#This Row],[Order Date]],"mmm")</f>
        <v>May</v>
      </c>
      <c r="G771" s="4" t="s">
        <v>20</v>
      </c>
      <c r="H771" s="4" t="s">
        <v>33</v>
      </c>
      <c r="I771" s="4" t="s">
        <v>28</v>
      </c>
      <c r="J771" s="4" t="s">
        <v>3</v>
      </c>
      <c r="K771" s="4" t="s">
        <v>9</v>
      </c>
      <c r="L771" s="4" t="s">
        <v>17</v>
      </c>
      <c r="M771" s="8">
        <v>1</v>
      </c>
      <c r="N771" s="5">
        <v>146.29</v>
      </c>
      <c r="O771" s="6">
        <v>0</v>
      </c>
      <c r="P771" s="5">
        <v>81.16</v>
      </c>
      <c r="Q771" s="5">
        <f t="shared" si="36"/>
        <v>146.29</v>
      </c>
      <c r="R771" s="5">
        <f t="shared" si="37"/>
        <v>81.16</v>
      </c>
      <c r="S771" s="5">
        <f t="shared" si="38"/>
        <v>65.13</v>
      </c>
      <c r="T771" s="7"/>
    </row>
    <row r="772" spans="1:20" ht="15">
      <c r="A772" s="2">
        <v>162</v>
      </c>
      <c r="B772" s="3">
        <v>46151</v>
      </c>
      <c r="C772" s="10">
        <f>YEAR(SalesDataTable[[#This Row],[Order Date]])</f>
        <v>2026</v>
      </c>
      <c r="D772" s="10" t="str">
        <f>"Q"&amp;ROUNDUP(MONTH(SalesDataTable[[#This Row],[Order Date]])/3,0)</f>
        <v>Q2</v>
      </c>
      <c r="E772" s="10">
        <f>MONTH(SalesDataTable[[#This Row],[Order Date]])</f>
        <v>5</v>
      </c>
      <c r="F772" s="10" t="str">
        <f>TEXT(SalesDataTable[[#This Row],[Order Date]],"mmm")</f>
        <v>May</v>
      </c>
      <c r="G772" s="4" t="s">
        <v>0</v>
      </c>
      <c r="H772" s="4" t="s">
        <v>1</v>
      </c>
      <c r="I772" s="4" t="s">
        <v>2</v>
      </c>
      <c r="J772" s="4" t="s">
        <v>13</v>
      </c>
      <c r="K772" s="4" t="s">
        <v>14</v>
      </c>
      <c r="L772" s="4" t="s">
        <v>48</v>
      </c>
      <c r="M772" s="8">
        <v>2</v>
      </c>
      <c r="N772" s="5">
        <v>164.95</v>
      </c>
      <c r="O772" s="6">
        <v>0.1</v>
      </c>
      <c r="P772" s="5">
        <v>86.27</v>
      </c>
      <c r="Q772" s="5">
        <f t="shared" si="36"/>
        <v>296.90999999999997</v>
      </c>
      <c r="R772" s="5">
        <f t="shared" si="37"/>
        <v>172.54</v>
      </c>
      <c r="S772" s="5">
        <f t="shared" si="38"/>
        <v>124.36999999999998</v>
      </c>
      <c r="T772" s="7"/>
    </row>
    <row r="773" spans="1:20" ht="15">
      <c r="A773" s="2">
        <v>184</v>
      </c>
      <c r="B773" s="3">
        <v>46151</v>
      </c>
      <c r="C773" s="10">
        <f>YEAR(SalesDataTable[[#This Row],[Order Date]])</f>
        <v>2026</v>
      </c>
      <c r="D773" s="10" t="str">
        <f>"Q"&amp;ROUNDUP(MONTH(SalesDataTable[[#This Row],[Order Date]])/3,0)</f>
        <v>Q2</v>
      </c>
      <c r="E773" s="10">
        <f>MONTH(SalesDataTable[[#This Row],[Order Date]])</f>
        <v>5</v>
      </c>
      <c r="F773" s="10" t="str">
        <f>TEXT(SalesDataTable[[#This Row],[Order Date]],"mmm")</f>
        <v>May</v>
      </c>
      <c r="G773" s="4" t="s">
        <v>0</v>
      </c>
      <c r="H773" s="4" t="s">
        <v>50</v>
      </c>
      <c r="I773" s="4" t="s">
        <v>19</v>
      </c>
      <c r="J773" s="4" t="s">
        <v>16</v>
      </c>
      <c r="K773" s="4" t="s">
        <v>9</v>
      </c>
      <c r="L773" s="4" t="s">
        <v>10</v>
      </c>
      <c r="M773" s="8">
        <v>2</v>
      </c>
      <c r="N773" s="5">
        <v>91.59</v>
      </c>
      <c r="O773" s="6">
        <v>0</v>
      </c>
      <c r="P773" s="5">
        <v>44.97</v>
      </c>
      <c r="Q773" s="5">
        <f t="shared" si="36"/>
        <v>183.18</v>
      </c>
      <c r="R773" s="5">
        <f t="shared" si="37"/>
        <v>89.94</v>
      </c>
      <c r="S773" s="5">
        <f t="shared" si="38"/>
        <v>93.240000000000009</v>
      </c>
      <c r="T773" s="7"/>
    </row>
    <row r="774" spans="1:20" ht="15">
      <c r="A774" s="2">
        <v>328</v>
      </c>
      <c r="B774" s="3">
        <v>46151</v>
      </c>
      <c r="C774" s="10">
        <f>YEAR(SalesDataTable[[#This Row],[Order Date]])</f>
        <v>2026</v>
      </c>
      <c r="D774" s="10" t="str">
        <f>"Q"&amp;ROUNDUP(MONTH(SalesDataTable[[#This Row],[Order Date]])/3,0)</f>
        <v>Q2</v>
      </c>
      <c r="E774" s="10">
        <f>MONTH(SalesDataTable[[#This Row],[Order Date]])</f>
        <v>5</v>
      </c>
      <c r="F774" s="10" t="str">
        <f>TEXT(SalesDataTable[[#This Row],[Order Date]],"mmm")</f>
        <v>May</v>
      </c>
      <c r="G774" s="4" t="s">
        <v>20</v>
      </c>
      <c r="H774" s="4" t="s">
        <v>47</v>
      </c>
      <c r="I774" s="4" t="s">
        <v>2</v>
      </c>
      <c r="J774" s="4" t="s">
        <v>3</v>
      </c>
      <c r="K774" s="4" t="s">
        <v>34</v>
      </c>
      <c r="L774" s="4" t="s">
        <v>45</v>
      </c>
      <c r="M774" s="8">
        <v>1</v>
      </c>
      <c r="N774" s="5">
        <v>51.78</v>
      </c>
      <c r="O774" s="6">
        <v>0.1</v>
      </c>
      <c r="P774" s="5">
        <v>21.63</v>
      </c>
      <c r="Q774" s="5">
        <f t="shared" si="36"/>
        <v>46.602000000000004</v>
      </c>
      <c r="R774" s="5">
        <f t="shared" si="37"/>
        <v>21.63</v>
      </c>
      <c r="S774" s="5">
        <f t="shared" si="38"/>
        <v>24.972000000000005</v>
      </c>
      <c r="T774" s="7"/>
    </row>
    <row r="775" spans="1:20" ht="15">
      <c r="A775" s="2">
        <v>908</v>
      </c>
      <c r="B775" s="3">
        <v>46151</v>
      </c>
      <c r="C775" s="10">
        <f>YEAR(SalesDataTable[[#This Row],[Order Date]])</f>
        <v>2026</v>
      </c>
      <c r="D775" s="10" t="str">
        <f>"Q"&amp;ROUNDUP(MONTH(SalesDataTable[[#This Row],[Order Date]])/3,0)</f>
        <v>Q2</v>
      </c>
      <c r="E775" s="10">
        <f>MONTH(SalesDataTable[[#This Row],[Order Date]])</f>
        <v>5</v>
      </c>
      <c r="F775" s="10" t="str">
        <f>TEXT(SalesDataTable[[#This Row],[Order Date]],"mmm")</f>
        <v>May</v>
      </c>
      <c r="G775" s="4" t="s">
        <v>20</v>
      </c>
      <c r="H775" s="4" t="s">
        <v>33</v>
      </c>
      <c r="I775" s="4" t="s">
        <v>19</v>
      </c>
      <c r="J775" s="4" t="s">
        <v>3</v>
      </c>
      <c r="K775" s="4" t="s">
        <v>14</v>
      </c>
      <c r="L775" s="4" t="s">
        <v>32</v>
      </c>
      <c r="M775" s="8">
        <v>2</v>
      </c>
      <c r="N775" s="5">
        <v>46.25</v>
      </c>
      <c r="O775" s="6">
        <v>0</v>
      </c>
      <c r="P775" s="5">
        <v>18.12</v>
      </c>
      <c r="Q775" s="5">
        <f t="shared" si="36"/>
        <v>92.5</v>
      </c>
      <c r="R775" s="5">
        <f t="shared" si="37"/>
        <v>36.24</v>
      </c>
      <c r="S775" s="5">
        <f t="shared" si="38"/>
        <v>56.26</v>
      </c>
      <c r="T775" s="7"/>
    </row>
    <row r="776" spans="1:20" ht="15">
      <c r="A776" s="2">
        <v>3159</v>
      </c>
      <c r="B776" s="3">
        <v>46151</v>
      </c>
      <c r="C776" s="10">
        <f>YEAR(SalesDataTable[[#This Row],[Order Date]])</f>
        <v>2026</v>
      </c>
      <c r="D776" s="10" t="str">
        <f>"Q"&amp;ROUNDUP(MONTH(SalesDataTable[[#This Row],[Order Date]])/3,0)</f>
        <v>Q2</v>
      </c>
      <c r="E776" s="10">
        <f>MONTH(SalesDataTable[[#This Row],[Order Date]])</f>
        <v>5</v>
      </c>
      <c r="F776" s="10" t="str">
        <f>TEXT(SalesDataTable[[#This Row],[Order Date]],"mmm")</f>
        <v>May</v>
      </c>
      <c r="G776" s="4" t="s">
        <v>0</v>
      </c>
      <c r="H776" s="4" t="s">
        <v>1</v>
      </c>
      <c r="I776" s="4" t="s">
        <v>2</v>
      </c>
      <c r="J776" s="4" t="s">
        <v>3</v>
      </c>
      <c r="K776" s="4" t="s">
        <v>23</v>
      </c>
      <c r="L776" s="4" t="s">
        <v>29</v>
      </c>
      <c r="M776" s="8">
        <v>3</v>
      </c>
      <c r="N776" s="5">
        <v>198.5</v>
      </c>
      <c r="O776" s="6">
        <v>0</v>
      </c>
      <c r="P776" s="5">
        <v>102.23</v>
      </c>
      <c r="Q776" s="5">
        <f t="shared" si="36"/>
        <v>595.5</v>
      </c>
      <c r="R776" s="5">
        <f t="shared" si="37"/>
        <v>306.69</v>
      </c>
      <c r="S776" s="5">
        <f t="shared" si="38"/>
        <v>288.81</v>
      </c>
      <c r="T776" s="7"/>
    </row>
    <row r="777" spans="1:20" ht="15">
      <c r="A777" s="2">
        <v>4509</v>
      </c>
      <c r="B777" s="3">
        <v>46151</v>
      </c>
      <c r="C777" s="10">
        <f>YEAR(SalesDataTable[[#This Row],[Order Date]])</f>
        <v>2026</v>
      </c>
      <c r="D777" s="10" t="str">
        <f>"Q"&amp;ROUNDUP(MONTH(SalesDataTable[[#This Row],[Order Date]])/3,0)</f>
        <v>Q2</v>
      </c>
      <c r="E777" s="10">
        <f>MONTH(SalesDataTable[[#This Row],[Order Date]])</f>
        <v>5</v>
      </c>
      <c r="F777" s="10" t="str">
        <f>TEXT(SalesDataTable[[#This Row],[Order Date]],"mmm")</f>
        <v>May</v>
      </c>
      <c r="G777" s="4" t="s">
        <v>20</v>
      </c>
      <c r="H777" s="4" t="s">
        <v>33</v>
      </c>
      <c r="I777" s="4" t="s">
        <v>2</v>
      </c>
      <c r="J777" s="4" t="s">
        <v>13</v>
      </c>
      <c r="K777" s="4" t="s">
        <v>9</v>
      </c>
      <c r="L777" s="4" t="s">
        <v>37</v>
      </c>
      <c r="M777" s="8">
        <v>1</v>
      </c>
      <c r="N777" s="5">
        <v>152.80000000000001</v>
      </c>
      <c r="O777" s="6">
        <v>0.1</v>
      </c>
      <c r="P777" s="5">
        <v>77.67</v>
      </c>
      <c r="Q777" s="5">
        <f t="shared" si="36"/>
        <v>137.52000000000001</v>
      </c>
      <c r="R777" s="5">
        <f t="shared" si="37"/>
        <v>77.67</v>
      </c>
      <c r="S777" s="5">
        <f t="shared" si="38"/>
        <v>59.850000000000009</v>
      </c>
      <c r="T777" s="7"/>
    </row>
    <row r="778" spans="1:20" ht="15">
      <c r="A778" s="2">
        <v>4677</v>
      </c>
      <c r="B778" s="3">
        <v>46151</v>
      </c>
      <c r="C778" s="10">
        <f>YEAR(SalesDataTable[[#This Row],[Order Date]])</f>
        <v>2026</v>
      </c>
      <c r="D778" s="10" t="str">
        <f>"Q"&amp;ROUNDUP(MONTH(SalesDataTable[[#This Row],[Order Date]])/3,0)</f>
        <v>Q2</v>
      </c>
      <c r="E778" s="10">
        <f>MONTH(SalesDataTable[[#This Row],[Order Date]])</f>
        <v>5</v>
      </c>
      <c r="F778" s="10" t="str">
        <f>TEXT(SalesDataTable[[#This Row],[Order Date]],"mmm")</f>
        <v>May</v>
      </c>
      <c r="G778" s="4" t="s">
        <v>6</v>
      </c>
      <c r="H778" s="4" t="s">
        <v>49</v>
      </c>
      <c r="I778" s="4" t="s">
        <v>2</v>
      </c>
      <c r="J778" s="4" t="s">
        <v>16</v>
      </c>
      <c r="K778" s="4" t="s">
        <v>14</v>
      </c>
      <c r="L778" s="4" t="s">
        <v>48</v>
      </c>
      <c r="M778" s="8">
        <v>2</v>
      </c>
      <c r="N778" s="5">
        <v>161.47999999999999</v>
      </c>
      <c r="O778" s="6">
        <v>0</v>
      </c>
      <c r="P778" s="5">
        <v>85.03</v>
      </c>
      <c r="Q778" s="5">
        <f t="shared" si="36"/>
        <v>322.95999999999998</v>
      </c>
      <c r="R778" s="5">
        <f t="shared" si="37"/>
        <v>170.06</v>
      </c>
      <c r="S778" s="5">
        <f t="shared" si="38"/>
        <v>152.89999999999998</v>
      </c>
      <c r="T778" s="7"/>
    </row>
    <row r="779" spans="1:20" ht="15">
      <c r="A779" s="2">
        <v>4867</v>
      </c>
      <c r="B779" s="3">
        <v>46151</v>
      </c>
      <c r="C779" s="10">
        <f>YEAR(SalesDataTable[[#This Row],[Order Date]])</f>
        <v>2026</v>
      </c>
      <c r="D779" s="10" t="str">
        <f>"Q"&amp;ROUNDUP(MONTH(SalesDataTable[[#This Row],[Order Date]])/3,0)</f>
        <v>Q2</v>
      </c>
      <c r="E779" s="10">
        <f>MONTH(SalesDataTable[[#This Row],[Order Date]])</f>
        <v>5</v>
      </c>
      <c r="F779" s="10" t="str">
        <f>TEXT(SalesDataTable[[#This Row],[Order Date]],"mmm")</f>
        <v>May</v>
      </c>
      <c r="G779" s="4" t="s">
        <v>6</v>
      </c>
      <c r="H779" s="4" t="s">
        <v>27</v>
      </c>
      <c r="I779" s="4" t="s">
        <v>19</v>
      </c>
      <c r="J779" s="4" t="s">
        <v>3</v>
      </c>
      <c r="K779" s="4" t="s">
        <v>4</v>
      </c>
      <c r="L779" s="4" t="s">
        <v>5</v>
      </c>
      <c r="M779" s="8">
        <v>1</v>
      </c>
      <c r="N779" s="5">
        <v>82.86</v>
      </c>
      <c r="O779" s="6">
        <v>0</v>
      </c>
      <c r="P779" s="5">
        <v>42.67</v>
      </c>
      <c r="Q779" s="5">
        <f t="shared" si="36"/>
        <v>82.86</v>
      </c>
      <c r="R779" s="5">
        <f t="shared" si="37"/>
        <v>42.67</v>
      </c>
      <c r="S779" s="5">
        <f t="shared" si="38"/>
        <v>40.19</v>
      </c>
      <c r="T779" s="7"/>
    </row>
    <row r="780" spans="1:20" ht="15">
      <c r="A780" s="2">
        <v>1615</v>
      </c>
      <c r="B780" s="3">
        <v>46152</v>
      </c>
      <c r="C780" s="10">
        <f>YEAR(SalesDataTable[[#This Row],[Order Date]])</f>
        <v>2026</v>
      </c>
      <c r="D780" s="10" t="str">
        <f>"Q"&amp;ROUNDUP(MONTH(SalesDataTable[[#This Row],[Order Date]])/3,0)</f>
        <v>Q2</v>
      </c>
      <c r="E780" s="10">
        <f>MONTH(SalesDataTable[[#This Row],[Order Date]])</f>
        <v>5</v>
      </c>
      <c r="F780" s="10" t="str">
        <f>TEXT(SalesDataTable[[#This Row],[Order Date]],"mmm")</f>
        <v>May</v>
      </c>
      <c r="G780" s="4" t="s">
        <v>20</v>
      </c>
      <c r="H780" s="4" t="s">
        <v>21</v>
      </c>
      <c r="I780" s="4" t="s">
        <v>2</v>
      </c>
      <c r="J780" s="4" t="s">
        <v>13</v>
      </c>
      <c r="K780" s="4" t="s">
        <v>34</v>
      </c>
      <c r="L780" s="4" t="s">
        <v>45</v>
      </c>
      <c r="M780" s="8">
        <v>1</v>
      </c>
      <c r="N780" s="5">
        <v>51.15</v>
      </c>
      <c r="O780" s="6">
        <v>0</v>
      </c>
      <c r="P780" s="5">
        <v>21.39</v>
      </c>
      <c r="Q780" s="5">
        <f t="shared" si="36"/>
        <v>51.15</v>
      </c>
      <c r="R780" s="5">
        <f t="shared" si="37"/>
        <v>21.39</v>
      </c>
      <c r="S780" s="5">
        <f t="shared" si="38"/>
        <v>29.759999999999998</v>
      </c>
      <c r="T780" s="7"/>
    </row>
    <row r="781" spans="1:20" ht="15">
      <c r="A781" s="2">
        <v>1812</v>
      </c>
      <c r="B781" s="3">
        <v>46152</v>
      </c>
      <c r="C781" s="10">
        <f>YEAR(SalesDataTable[[#This Row],[Order Date]])</f>
        <v>2026</v>
      </c>
      <c r="D781" s="10" t="str">
        <f>"Q"&amp;ROUNDUP(MONTH(SalesDataTable[[#This Row],[Order Date]])/3,0)</f>
        <v>Q2</v>
      </c>
      <c r="E781" s="10">
        <f>MONTH(SalesDataTable[[#This Row],[Order Date]])</f>
        <v>5</v>
      </c>
      <c r="F781" s="10" t="str">
        <f>TEXT(SalesDataTable[[#This Row],[Order Date]],"mmm")</f>
        <v>May</v>
      </c>
      <c r="G781" s="4" t="s">
        <v>11</v>
      </c>
      <c r="H781" s="4" t="s">
        <v>12</v>
      </c>
      <c r="I781" s="4" t="s">
        <v>8</v>
      </c>
      <c r="J781" s="4" t="s">
        <v>16</v>
      </c>
      <c r="K781" s="4" t="s">
        <v>34</v>
      </c>
      <c r="L781" s="4" t="s">
        <v>45</v>
      </c>
      <c r="M781" s="8">
        <v>12</v>
      </c>
      <c r="N781" s="5">
        <v>50.53</v>
      </c>
      <c r="O781" s="6">
        <v>0.1</v>
      </c>
      <c r="P781" s="5">
        <v>22.09</v>
      </c>
      <c r="Q781" s="5">
        <f t="shared" si="36"/>
        <v>545.72400000000005</v>
      </c>
      <c r="R781" s="5">
        <f t="shared" si="37"/>
        <v>265.08</v>
      </c>
      <c r="S781" s="5">
        <f t="shared" si="38"/>
        <v>280.64400000000006</v>
      </c>
      <c r="T781" s="7"/>
    </row>
    <row r="782" spans="1:20" ht="15">
      <c r="A782" s="2">
        <v>3645</v>
      </c>
      <c r="B782" s="3">
        <v>46152</v>
      </c>
      <c r="C782" s="10">
        <f>YEAR(SalesDataTable[[#This Row],[Order Date]])</f>
        <v>2026</v>
      </c>
      <c r="D782" s="10" t="str">
        <f>"Q"&amp;ROUNDUP(MONTH(SalesDataTable[[#This Row],[Order Date]])/3,0)</f>
        <v>Q2</v>
      </c>
      <c r="E782" s="10">
        <f>MONTH(SalesDataTable[[#This Row],[Order Date]])</f>
        <v>5</v>
      </c>
      <c r="F782" s="10" t="str">
        <f>TEXT(SalesDataTable[[#This Row],[Order Date]],"mmm")</f>
        <v>May</v>
      </c>
      <c r="G782" s="4" t="s">
        <v>6</v>
      </c>
      <c r="H782" s="4" t="s">
        <v>7</v>
      </c>
      <c r="I782" s="4" t="s">
        <v>28</v>
      </c>
      <c r="J782" s="4" t="s">
        <v>3</v>
      </c>
      <c r="K782" s="4" t="s">
        <v>4</v>
      </c>
      <c r="L782" s="4" t="s">
        <v>22</v>
      </c>
      <c r="M782" s="8">
        <v>2</v>
      </c>
      <c r="N782" s="5">
        <v>50.93</v>
      </c>
      <c r="O782" s="6">
        <v>0</v>
      </c>
      <c r="P782" s="5">
        <v>22.91</v>
      </c>
      <c r="Q782" s="5">
        <f t="shared" si="36"/>
        <v>101.86</v>
      </c>
      <c r="R782" s="5">
        <f t="shared" si="37"/>
        <v>45.82</v>
      </c>
      <c r="S782" s="5">
        <f t="shared" si="38"/>
        <v>56.04</v>
      </c>
      <c r="T782" s="7"/>
    </row>
    <row r="783" spans="1:20" ht="15">
      <c r="A783" s="2">
        <v>3804</v>
      </c>
      <c r="B783" s="3">
        <v>46152</v>
      </c>
      <c r="C783" s="10">
        <f>YEAR(SalesDataTable[[#This Row],[Order Date]])</f>
        <v>2026</v>
      </c>
      <c r="D783" s="10" t="str">
        <f>"Q"&amp;ROUNDUP(MONTH(SalesDataTable[[#This Row],[Order Date]])/3,0)</f>
        <v>Q2</v>
      </c>
      <c r="E783" s="10">
        <f>MONTH(SalesDataTable[[#This Row],[Order Date]])</f>
        <v>5</v>
      </c>
      <c r="F783" s="10" t="str">
        <f>TEXT(SalesDataTable[[#This Row],[Order Date]],"mmm")</f>
        <v>May</v>
      </c>
      <c r="G783" s="4" t="s">
        <v>11</v>
      </c>
      <c r="H783" s="4" t="s">
        <v>25</v>
      </c>
      <c r="I783" s="4" t="s">
        <v>2</v>
      </c>
      <c r="J783" s="4" t="s">
        <v>3</v>
      </c>
      <c r="K783" s="4" t="s">
        <v>34</v>
      </c>
      <c r="L783" s="4" t="s">
        <v>45</v>
      </c>
      <c r="M783" s="8">
        <v>2</v>
      </c>
      <c r="N783" s="5">
        <v>50.79</v>
      </c>
      <c r="O783" s="6">
        <v>0.05</v>
      </c>
      <c r="P783" s="5">
        <v>21.83</v>
      </c>
      <c r="Q783" s="5">
        <f t="shared" si="36"/>
        <v>96.500999999999991</v>
      </c>
      <c r="R783" s="5">
        <f t="shared" si="37"/>
        <v>43.66</v>
      </c>
      <c r="S783" s="5">
        <f t="shared" si="38"/>
        <v>52.840999999999994</v>
      </c>
      <c r="T783" s="7"/>
    </row>
    <row r="784" spans="1:20" ht="15">
      <c r="A784" s="2">
        <v>4367</v>
      </c>
      <c r="B784" s="3">
        <v>46152</v>
      </c>
      <c r="C784" s="10">
        <f>YEAR(SalesDataTable[[#This Row],[Order Date]])</f>
        <v>2026</v>
      </c>
      <c r="D784" s="10" t="str">
        <f>"Q"&amp;ROUNDUP(MONTH(SalesDataTable[[#This Row],[Order Date]])/3,0)</f>
        <v>Q2</v>
      </c>
      <c r="E784" s="10">
        <f>MONTH(SalesDataTable[[#This Row],[Order Date]])</f>
        <v>5</v>
      </c>
      <c r="F784" s="10" t="str">
        <f>TEXT(SalesDataTable[[#This Row],[Order Date]],"mmm")</f>
        <v>May</v>
      </c>
      <c r="G784" s="4" t="s">
        <v>20</v>
      </c>
      <c r="H784" s="4" t="s">
        <v>33</v>
      </c>
      <c r="I784" s="4" t="s">
        <v>2</v>
      </c>
      <c r="J784" s="4" t="s">
        <v>16</v>
      </c>
      <c r="K784" s="4" t="s">
        <v>14</v>
      </c>
      <c r="L784" s="4" t="s">
        <v>48</v>
      </c>
      <c r="M784" s="8">
        <v>5</v>
      </c>
      <c r="N784" s="5">
        <v>160.94</v>
      </c>
      <c r="O784" s="6">
        <v>0.1</v>
      </c>
      <c r="P784" s="5">
        <v>88.89</v>
      </c>
      <c r="Q784" s="5">
        <f t="shared" si="36"/>
        <v>724.23</v>
      </c>
      <c r="R784" s="5">
        <f t="shared" si="37"/>
        <v>444.45</v>
      </c>
      <c r="S784" s="5">
        <f t="shared" si="38"/>
        <v>279.78000000000003</v>
      </c>
      <c r="T784" s="7"/>
    </row>
    <row r="785" spans="1:20" ht="15">
      <c r="A785" s="2">
        <v>4746</v>
      </c>
      <c r="B785" s="3">
        <v>46152</v>
      </c>
      <c r="C785" s="10">
        <f>YEAR(SalesDataTable[[#This Row],[Order Date]])</f>
        <v>2026</v>
      </c>
      <c r="D785" s="10" t="str">
        <f>"Q"&amp;ROUNDUP(MONTH(SalesDataTable[[#This Row],[Order Date]])/3,0)</f>
        <v>Q2</v>
      </c>
      <c r="E785" s="10">
        <f>MONTH(SalesDataTable[[#This Row],[Order Date]])</f>
        <v>5</v>
      </c>
      <c r="F785" s="10" t="str">
        <f>TEXT(SalesDataTable[[#This Row],[Order Date]],"mmm")</f>
        <v>May</v>
      </c>
      <c r="G785" s="4" t="s">
        <v>6</v>
      </c>
      <c r="H785" s="4" t="s">
        <v>7</v>
      </c>
      <c r="I785" s="4" t="s">
        <v>2</v>
      </c>
      <c r="J785" s="4" t="s">
        <v>3</v>
      </c>
      <c r="K785" s="4" t="s">
        <v>34</v>
      </c>
      <c r="L785" s="4" t="s">
        <v>42</v>
      </c>
      <c r="M785" s="8">
        <v>2</v>
      </c>
      <c r="N785" s="5">
        <v>36.409999999999997</v>
      </c>
      <c r="O785" s="6">
        <v>0</v>
      </c>
      <c r="P785" s="5">
        <v>13.92</v>
      </c>
      <c r="Q785" s="5">
        <f t="shared" si="36"/>
        <v>72.819999999999993</v>
      </c>
      <c r="R785" s="5">
        <f t="shared" si="37"/>
        <v>27.84</v>
      </c>
      <c r="S785" s="5">
        <f t="shared" si="38"/>
        <v>44.97999999999999</v>
      </c>
      <c r="T785" s="7"/>
    </row>
    <row r="786" spans="1:20" ht="15">
      <c r="A786" s="2">
        <v>4795</v>
      </c>
      <c r="B786" s="3">
        <v>46152</v>
      </c>
      <c r="C786" s="10">
        <f>YEAR(SalesDataTable[[#This Row],[Order Date]])</f>
        <v>2026</v>
      </c>
      <c r="D786" s="10" t="str">
        <f>"Q"&amp;ROUNDUP(MONTH(SalesDataTable[[#This Row],[Order Date]])/3,0)</f>
        <v>Q2</v>
      </c>
      <c r="E786" s="10">
        <f>MONTH(SalesDataTable[[#This Row],[Order Date]])</f>
        <v>5</v>
      </c>
      <c r="F786" s="10" t="str">
        <f>TEXT(SalesDataTable[[#This Row],[Order Date]],"mmm")</f>
        <v>May</v>
      </c>
      <c r="G786" s="4" t="s">
        <v>20</v>
      </c>
      <c r="H786" s="4" t="s">
        <v>21</v>
      </c>
      <c r="I786" s="4" t="s">
        <v>28</v>
      </c>
      <c r="J786" s="4" t="s">
        <v>3</v>
      </c>
      <c r="K786" s="4" t="s">
        <v>9</v>
      </c>
      <c r="L786" s="4" t="s">
        <v>46</v>
      </c>
      <c r="M786" s="8">
        <v>2</v>
      </c>
      <c r="N786" s="5">
        <v>72.25</v>
      </c>
      <c r="O786" s="6">
        <v>0</v>
      </c>
      <c r="P786" s="5">
        <v>32.25</v>
      </c>
      <c r="Q786" s="5">
        <f t="shared" si="36"/>
        <v>144.5</v>
      </c>
      <c r="R786" s="5">
        <f t="shared" si="37"/>
        <v>64.5</v>
      </c>
      <c r="S786" s="5">
        <f t="shared" si="38"/>
        <v>80</v>
      </c>
      <c r="T786" s="7"/>
    </row>
    <row r="787" spans="1:20" ht="15">
      <c r="A787" s="2">
        <v>4800</v>
      </c>
      <c r="B787" s="3">
        <v>46152</v>
      </c>
      <c r="C787" s="10">
        <f>YEAR(SalesDataTable[[#This Row],[Order Date]])</f>
        <v>2026</v>
      </c>
      <c r="D787" s="10" t="str">
        <f>"Q"&amp;ROUNDUP(MONTH(SalesDataTable[[#This Row],[Order Date]])/3,0)</f>
        <v>Q2</v>
      </c>
      <c r="E787" s="10">
        <f>MONTH(SalesDataTable[[#This Row],[Order Date]])</f>
        <v>5</v>
      </c>
      <c r="F787" s="10" t="str">
        <f>TEXT(SalesDataTable[[#This Row],[Order Date]],"mmm")</f>
        <v>May</v>
      </c>
      <c r="G787" s="4" t="s">
        <v>20</v>
      </c>
      <c r="H787" s="4" t="s">
        <v>33</v>
      </c>
      <c r="I787" s="4" t="s">
        <v>19</v>
      </c>
      <c r="J787" s="4" t="s">
        <v>13</v>
      </c>
      <c r="K787" s="4" t="s">
        <v>4</v>
      </c>
      <c r="L787" s="4" t="s">
        <v>30</v>
      </c>
      <c r="M787" s="8">
        <v>4</v>
      </c>
      <c r="N787" s="5">
        <v>103.36</v>
      </c>
      <c r="O787" s="6">
        <v>0</v>
      </c>
      <c r="P787" s="5">
        <v>51.59</v>
      </c>
      <c r="Q787" s="5">
        <f t="shared" si="36"/>
        <v>413.44</v>
      </c>
      <c r="R787" s="5">
        <f t="shared" si="37"/>
        <v>206.36</v>
      </c>
      <c r="S787" s="5">
        <f t="shared" si="38"/>
        <v>207.07999999999998</v>
      </c>
      <c r="T787" s="7"/>
    </row>
    <row r="788" spans="1:20" ht="15">
      <c r="A788" s="2">
        <v>5018</v>
      </c>
      <c r="B788" s="3">
        <v>46152</v>
      </c>
      <c r="C788" s="10">
        <f>YEAR(SalesDataTable[[#This Row],[Order Date]])</f>
        <v>2026</v>
      </c>
      <c r="D788" s="10" t="str">
        <f>"Q"&amp;ROUNDUP(MONTH(SalesDataTable[[#This Row],[Order Date]])/3,0)</f>
        <v>Q2</v>
      </c>
      <c r="E788" s="10">
        <f>MONTH(SalesDataTable[[#This Row],[Order Date]])</f>
        <v>5</v>
      </c>
      <c r="F788" s="10" t="str">
        <f>TEXT(SalesDataTable[[#This Row],[Order Date]],"mmm")</f>
        <v>May</v>
      </c>
      <c r="G788" s="4" t="s">
        <v>11</v>
      </c>
      <c r="H788" s="4" t="s">
        <v>12</v>
      </c>
      <c r="I788" s="4" t="s">
        <v>8</v>
      </c>
      <c r="J788" s="4" t="s">
        <v>16</v>
      </c>
      <c r="K788" s="4" t="s">
        <v>9</v>
      </c>
      <c r="L788" s="4" t="s">
        <v>17</v>
      </c>
      <c r="M788" s="8">
        <v>4</v>
      </c>
      <c r="N788" s="5">
        <v>145.85</v>
      </c>
      <c r="O788" s="6">
        <v>0.15</v>
      </c>
      <c r="P788" s="5">
        <v>79.69</v>
      </c>
      <c r="Q788" s="5">
        <f t="shared" si="36"/>
        <v>495.89</v>
      </c>
      <c r="R788" s="5">
        <f t="shared" si="37"/>
        <v>318.76</v>
      </c>
      <c r="S788" s="5">
        <f t="shared" si="38"/>
        <v>177.13</v>
      </c>
      <c r="T788" s="7"/>
    </row>
    <row r="789" spans="1:20" ht="15">
      <c r="A789" s="2">
        <v>474</v>
      </c>
      <c r="B789" s="3">
        <v>46153</v>
      </c>
      <c r="C789" s="10">
        <f>YEAR(SalesDataTable[[#This Row],[Order Date]])</f>
        <v>2026</v>
      </c>
      <c r="D789" s="10" t="str">
        <f>"Q"&amp;ROUNDUP(MONTH(SalesDataTable[[#This Row],[Order Date]])/3,0)</f>
        <v>Q2</v>
      </c>
      <c r="E789" s="10">
        <f>MONTH(SalesDataTable[[#This Row],[Order Date]])</f>
        <v>5</v>
      </c>
      <c r="F789" s="10" t="str">
        <f>TEXT(SalesDataTable[[#This Row],[Order Date]],"mmm")</f>
        <v>May</v>
      </c>
      <c r="G789" s="4" t="s">
        <v>6</v>
      </c>
      <c r="H789" s="4" t="s">
        <v>43</v>
      </c>
      <c r="I789" s="4" t="s">
        <v>2</v>
      </c>
      <c r="J789" s="4" t="s">
        <v>3</v>
      </c>
      <c r="K789" s="4" t="s">
        <v>4</v>
      </c>
      <c r="L789" s="4" t="s">
        <v>30</v>
      </c>
      <c r="M789" s="8">
        <v>2</v>
      </c>
      <c r="N789" s="5">
        <v>100.49</v>
      </c>
      <c r="O789" s="6">
        <v>0.1</v>
      </c>
      <c r="P789" s="5">
        <v>50.11</v>
      </c>
      <c r="Q789" s="5">
        <f t="shared" si="36"/>
        <v>180.88200000000001</v>
      </c>
      <c r="R789" s="5">
        <f t="shared" si="37"/>
        <v>100.22</v>
      </c>
      <c r="S789" s="5">
        <f t="shared" si="38"/>
        <v>80.662000000000006</v>
      </c>
      <c r="T789" s="7"/>
    </row>
    <row r="790" spans="1:20" ht="15">
      <c r="A790" s="2">
        <v>1175</v>
      </c>
      <c r="B790" s="3">
        <v>46153</v>
      </c>
      <c r="C790" s="10">
        <f>YEAR(SalesDataTable[[#This Row],[Order Date]])</f>
        <v>2026</v>
      </c>
      <c r="D790" s="10" t="str">
        <f>"Q"&amp;ROUNDUP(MONTH(SalesDataTable[[#This Row],[Order Date]])/3,0)</f>
        <v>Q2</v>
      </c>
      <c r="E790" s="10">
        <f>MONTH(SalesDataTable[[#This Row],[Order Date]])</f>
        <v>5</v>
      </c>
      <c r="F790" s="10" t="str">
        <f>TEXT(SalesDataTable[[#This Row],[Order Date]],"mmm")</f>
        <v>May</v>
      </c>
      <c r="G790" s="4" t="s">
        <v>11</v>
      </c>
      <c r="H790" s="4" t="s">
        <v>52</v>
      </c>
      <c r="I790" s="4" t="s">
        <v>8</v>
      </c>
      <c r="J790" s="4" t="s">
        <v>3</v>
      </c>
      <c r="K790" s="4" t="s">
        <v>23</v>
      </c>
      <c r="L790" s="4" t="s">
        <v>24</v>
      </c>
      <c r="M790" s="8">
        <v>4</v>
      </c>
      <c r="N790" s="5">
        <v>332.89</v>
      </c>
      <c r="O790" s="6">
        <v>0.1</v>
      </c>
      <c r="P790" s="5">
        <v>198.06</v>
      </c>
      <c r="Q790" s="5">
        <f t="shared" si="36"/>
        <v>1198.404</v>
      </c>
      <c r="R790" s="5">
        <f t="shared" si="37"/>
        <v>792.24</v>
      </c>
      <c r="S790" s="5">
        <f t="shared" si="38"/>
        <v>406.16399999999999</v>
      </c>
      <c r="T790" s="7"/>
    </row>
    <row r="791" spans="1:20" ht="15">
      <c r="A791" s="2">
        <v>2015</v>
      </c>
      <c r="B791" s="3">
        <v>46153</v>
      </c>
      <c r="C791" s="10">
        <f>YEAR(SalesDataTable[[#This Row],[Order Date]])</f>
        <v>2026</v>
      </c>
      <c r="D791" s="10" t="str">
        <f>"Q"&amp;ROUNDUP(MONTH(SalesDataTable[[#This Row],[Order Date]])/3,0)</f>
        <v>Q2</v>
      </c>
      <c r="E791" s="10">
        <f>MONTH(SalesDataTable[[#This Row],[Order Date]])</f>
        <v>5</v>
      </c>
      <c r="F791" s="10" t="str">
        <f>TEXT(SalesDataTable[[#This Row],[Order Date]],"mmm")</f>
        <v>May</v>
      </c>
      <c r="G791" s="4" t="s">
        <v>6</v>
      </c>
      <c r="H791" s="4" t="s">
        <v>43</v>
      </c>
      <c r="I791" s="4" t="s">
        <v>2</v>
      </c>
      <c r="J791" s="4" t="s">
        <v>13</v>
      </c>
      <c r="K791" s="4" t="s">
        <v>9</v>
      </c>
      <c r="L791" s="4" t="s">
        <v>37</v>
      </c>
      <c r="M791" s="8">
        <v>1</v>
      </c>
      <c r="N791" s="5">
        <v>154.6</v>
      </c>
      <c r="O791" s="6">
        <v>0</v>
      </c>
      <c r="P791" s="5">
        <v>80.05</v>
      </c>
      <c r="Q791" s="5">
        <f t="shared" si="36"/>
        <v>154.6</v>
      </c>
      <c r="R791" s="5">
        <f t="shared" si="37"/>
        <v>80.05</v>
      </c>
      <c r="S791" s="5">
        <f t="shared" si="38"/>
        <v>74.55</v>
      </c>
      <c r="T791" s="7"/>
    </row>
    <row r="792" spans="1:20" ht="15">
      <c r="A792" s="2">
        <v>2196</v>
      </c>
      <c r="B792" s="3">
        <v>46153</v>
      </c>
      <c r="C792" s="10">
        <f>YEAR(SalesDataTable[[#This Row],[Order Date]])</f>
        <v>2026</v>
      </c>
      <c r="D792" s="10" t="str">
        <f>"Q"&amp;ROUNDUP(MONTH(SalesDataTable[[#This Row],[Order Date]])/3,0)</f>
        <v>Q2</v>
      </c>
      <c r="E792" s="10">
        <f>MONTH(SalesDataTable[[#This Row],[Order Date]])</f>
        <v>5</v>
      </c>
      <c r="F792" s="10" t="str">
        <f>TEXT(SalesDataTable[[#This Row],[Order Date]],"mmm")</f>
        <v>May</v>
      </c>
      <c r="G792" s="4" t="s">
        <v>20</v>
      </c>
      <c r="H792" s="4" t="s">
        <v>21</v>
      </c>
      <c r="I792" s="4" t="s">
        <v>28</v>
      </c>
      <c r="J792" s="4" t="s">
        <v>3</v>
      </c>
      <c r="K792" s="4" t="s">
        <v>4</v>
      </c>
      <c r="L792" s="4" t="s">
        <v>5</v>
      </c>
      <c r="M792" s="8">
        <v>1</v>
      </c>
      <c r="N792" s="5">
        <v>83.23</v>
      </c>
      <c r="O792" s="6">
        <v>0.05</v>
      </c>
      <c r="P792" s="5">
        <v>43.82</v>
      </c>
      <c r="Q792" s="5">
        <f t="shared" si="36"/>
        <v>79.0685</v>
      </c>
      <c r="R792" s="5">
        <f t="shared" si="37"/>
        <v>43.82</v>
      </c>
      <c r="S792" s="5">
        <f t="shared" si="38"/>
        <v>35.2485</v>
      </c>
      <c r="T792" s="7"/>
    </row>
    <row r="793" spans="1:20" ht="15">
      <c r="A793" s="2">
        <v>3508</v>
      </c>
      <c r="B793" s="3">
        <v>46153</v>
      </c>
      <c r="C793" s="10">
        <f>YEAR(SalesDataTable[[#This Row],[Order Date]])</f>
        <v>2026</v>
      </c>
      <c r="D793" s="10" t="str">
        <f>"Q"&amp;ROUNDUP(MONTH(SalesDataTable[[#This Row],[Order Date]])/3,0)</f>
        <v>Q2</v>
      </c>
      <c r="E793" s="10">
        <f>MONTH(SalesDataTable[[#This Row],[Order Date]])</f>
        <v>5</v>
      </c>
      <c r="F793" s="10" t="str">
        <f>TEXT(SalesDataTable[[#This Row],[Order Date]],"mmm")</f>
        <v>May</v>
      </c>
      <c r="G793" s="4" t="s">
        <v>6</v>
      </c>
      <c r="H793" s="4" t="s">
        <v>43</v>
      </c>
      <c r="I793" s="4" t="s">
        <v>28</v>
      </c>
      <c r="J793" s="4" t="s">
        <v>3</v>
      </c>
      <c r="K793" s="4" t="s">
        <v>14</v>
      </c>
      <c r="L793" s="4" t="s">
        <v>32</v>
      </c>
      <c r="M793" s="8">
        <v>3</v>
      </c>
      <c r="N793" s="5">
        <v>46.23</v>
      </c>
      <c r="O793" s="6">
        <v>0</v>
      </c>
      <c r="P793" s="5">
        <v>18.47</v>
      </c>
      <c r="Q793" s="5">
        <f t="shared" si="36"/>
        <v>138.69</v>
      </c>
      <c r="R793" s="5">
        <f t="shared" si="37"/>
        <v>55.41</v>
      </c>
      <c r="S793" s="5">
        <f t="shared" si="38"/>
        <v>83.28</v>
      </c>
      <c r="T793" s="7"/>
    </row>
    <row r="794" spans="1:20" ht="15">
      <c r="A794" s="2">
        <v>3516</v>
      </c>
      <c r="B794" s="3">
        <v>46153</v>
      </c>
      <c r="C794" s="10">
        <f>YEAR(SalesDataTable[[#This Row],[Order Date]])</f>
        <v>2026</v>
      </c>
      <c r="D794" s="10" t="str">
        <f>"Q"&amp;ROUNDUP(MONTH(SalesDataTable[[#This Row],[Order Date]])/3,0)</f>
        <v>Q2</v>
      </c>
      <c r="E794" s="10">
        <f>MONTH(SalesDataTable[[#This Row],[Order Date]])</f>
        <v>5</v>
      </c>
      <c r="F794" s="10" t="str">
        <f>TEXT(SalesDataTable[[#This Row],[Order Date]],"mmm")</f>
        <v>May</v>
      </c>
      <c r="G794" s="4" t="s">
        <v>20</v>
      </c>
      <c r="H794" s="4" t="s">
        <v>31</v>
      </c>
      <c r="I794" s="4" t="s">
        <v>28</v>
      </c>
      <c r="J794" s="4" t="s">
        <v>3</v>
      </c>
      <c r="K794" s="4" t="s">
        <v>23</v>
      </c>
      <c r="L794" s="4" t="s">
        <v>51</v>
      </c>
      <c r="M794" s="8">
        <v>1</v>
      </c>
      <c r="N794" s="5">
        <v>125.3</v>
      </c>
      <c r="O794" s="6">
        <v>0.05</v>
      </c>
      <c r="P794" s="5">
        <v>59.62</v>
      </c>
      <c r="Q794" s="5">
        <f t="shared" si="36"/>
        <v>119.035</v>
      </c>
      <c r="R794" s="5">
        <f t="shared" si="37"/>
        <v>59.62</v>
      </c>
      <c r="S794" s="5">
        <f t="shared" si="38"/>
        <v>59.414999999999999</v>
      </c>
      <c r="T794" s="7"/>
    </row>
    <row r="795" spans="1:20" ht="15">
      <c r="A795" s="2">
        <v>3570</v>
      </c>
      <c r="B795" s="3">
        <v>46153</v>
      </c>
      <c r="C795" s="10">
        <f>YEAR(SalesDataTable[[#This Row],[Order Date]])</f>
        <v>2026</v>
      </c>
      <c r="D795" s="10" t="str">
        <f>"Q"&amp;ROUNDUP(MONTH(SalesDataTable[[#This Row],[Order Date]])/3,0)</f>
        <v>Q2</v>
      </c>
      <c r="E795" s="10">
        <f>MONTH(SalesDataTable[[#This Row],[Order Date]])</f>
        <v>5</v>
      </c>
      <c r="F795" s="10" t="str">
        <f>TEXT(SalesDataTable[[#This Row],[Order Date]],"mmm")</f>
        <v>May</v>
      </c>
      <c r="G795" s="4" t="s">
        <v>6</v>
      </c>
      <c r="H795" s="4" t="s">
        <v>43</v>
      </c>
      <c r="I795" s="4" t="s">
        <v>2</v>
      </c>
      <c r="J795" s="4" t="s">
        <v>16</v>
      </c>
      <c r="K795" s="4" t="s">
        <v>14</v>
      </c>
      <c r="L795" s="4" t="s">
        <v>15</v>
      </c>
      <c r="M795" s="8">
        <v>1</v>
      </c>
      <c r="N795" s="5">
        <v>36.159999999999997</v>
      </c>
      <c r="O795" s="6">
        <v>0.1</v>
      </c>
      <c r="P795" s="5">
        <v>13.38</v>
      </c>
      <c r="Q795" s="5">
        <f t="shared" si="36"/>
        <v>32.543999999999997</v>
      </c>
      <c r="R795" s="5">
        <f t="shared" si="37"/>
        <v>13.38</v>
      </c>
      <c r="S795" s="5">
        <f t="shared" si="38"/>
        <v>19.163999999999994</v>
      </c>
      <c r="T795" s="7"/>
    </row>
    <row r="796" spans="1:20" ht="15">
      <c r="A796" s="2">
        <v>4799</v>
      </c>
      <c r="B796" s="3">
        <v>46153</v>
      </c>
      <c r="C796" s="10">
        <f>YEAR(SalesDataTable[[#This Row],[Order Date]])</f>
        <v>2026</v>
      </c>
      <c r="D796" s="10" t="str">
        <f>"Q"&amp;ROUNDUP(MONTH(SalesDataTable[[#This Row],[Order Date]])/3,0)</f>
        <v>Q2</v>
      </c>
      <c r="E796" s="10">
        <f>MONTH(SalesDataTable[[#This Row],[Order Date]])</f>
        <v>5</v>
      </c>
      <c r="F796" s="10" t="str">
        <f>TEXT(SalesDataTable[[#This Row],[Order Date]],"mmm")</f>
        <v>May</v>
      </c>
      <c r="G796" s="4" t="s">
        <v>20</v>
      </c>
      <c r="H796" s="4" t="s">
        <v>47</v>
      </c>
      <c r="I796" s="4" t="s">
        <v>2</v>
      </c>
      <c r="J796" s="4" t="s">
        <v>3</v>
      </c>
      <c r="K796" s="4" t="s">
        <v>23</v>
      </c>
      <c r="L796" s="4" t="s">
        <v>51</v>
      </c>
      <c r="M796" s="8">
        <v>1</v>
      </c>
      <c r="N796" s="5">
        <v>121.41</v>
      </c>
      <c r="O796" s="6">
        <v>0.05</v>
      </c>
      <c r="P796" s="5">
        <v>60.75</v>
      </c>
      <c r="Q796" s="5">
        <f t="shared" si="36"/>
        <v>115.33949999999999</v>
      </c>
      <c r="R796" s="5">
        <f t="shared" si="37"/>
        <v>60.75</v>
      </c>
      <c r="S796" s="5">
        <f t="shared" si="38"/>
        <v>54.589499999999987</v>
      </c>
      <c r="T796" s="7"/>
    </row>
    <row r="797" spans="1:20" ht="15">
      <c r="A797" s="2">
        <v>5156</v>
      </c>
      <c r="B797" s="3">
        <v>46153</v>
      </c>
      <c r="C797" s="10">
        <f>YEAR(SalesDataTable[[#This Row],[Order Date]])</f>
        <v>2026</v>
      </c>
      <c r="D797" s="10" t="str">
        <f>"Q"&amp;ROUNDUP(MONTH(SalesDataTable[[#This Row],[Order Date]])/3,0)</f>
        <v>Q2</v>
      </c>
      <c r="E797" s="10">
        <f>MONTH(SalesDataTable[[#This Row],[Order Date]])</f>
        <v>5</v>
      </c>
      <c r="F797" s="10" t="str">
        <f>TEXT(SalesDataTable[[#This Row],[Order Date]],"mmm")</f>
        <v>May</v>
      </c>
      <c r="G797" s="4" t="s">
        <v>0</v>
      </c>
      <c r="H797" s="4" t="s">
        <v>1</v>
      </c>
      <c r="I797" s="4" t="s">
        <v>19</v>
      </c>
      <c r="J797" s="4" t="s">
        <v>13</v>
      </c>
      <c r="K797" s="4" t="s">
        <v>14</v>
      </c>
      <c r="L797" s="4" t="s">
        <v>44</v>
      </c>
      <c r="M797" s="8">
        <v>3</v>
      </c>
      <c r="N797" s="5">
        <v>132.58000000000001</v>
      </c>
      <c r="O797" s="6">
        <v>0.1</v>
      </c>
      <c r="P797" s="5">
        <v>67.88</v>
      </c>
      <c r="Q797" s="5">
        <f t="shared" si="36"/>
        <v>357.96600000000001</v>
      </c>
      <c r="R797" s="5">
        <f t="shared" si="37"/>
        <v>203.64</v>
      </c>
      <c r="S797" s="5">
        <f t="shared" si="38"/>
        <v>154.32600000000002</v>
      </c>
      <c r="T797" s="7"/>
    </row>
    <row r="798" spans="1:20" ht="15">
      <c r="A798" s="2">
        <v>526</v>
      </c>
      <c r="B798" s="3">
        <v>46154</v>
      </c>
      <c r="C798" s="10">
        <f>YEAR(SalesDataTable[[#This Row],[Order Date]])</f>
        <v>2026</v>
      </c>
      <c r="D798" s="10" t="str">
        <f>"Q"&amp;ROUNDUP(MONTH(SalesDataTable[[#This Row],[Order Date]])/3,0)</f>
        <v>Q2</v>
      </c>
      <c r="E798" s="10">
        <f>MONTH(SalesDataTable[[#This Row],[Order Date]])</f>
        <v>5</v>
      </c>
      <c r="F798" s="10" t="str">
        <f>TEXT(SalesDataTable[[#This Row],[Order Date]],"mmm")</f>
        <v>May</v>
      </c>
      <c r="G798" s="4" t="s">
        <v>6</v>
      </c>
      <c r="H798" s="4" t="s">
        <v>7</v>
      </c>
      <c r="I798" s="4" t="s">
        <v>19</v>
      </c>
      <c r="J798" s="4" t="s">
        <v>3</v>
      </c>
      <c r="K798" s="4" t="s">
        <v>23</v>
      </c>
      <c r="L798" s="4" t="s">
        <v>40</v>
      </c>
      <c r="M798" s="8">
        <v>2</v>
      </c>
      <c r="N798" s="5">
        <v>81.11</v>
      </c>
      <c r="O798" s="6">
        <v>0.05</v>
      </c>
      <c r="P798" s="5">
        <v>40.049999999999997</v>
      </c>
      <c r="Q798" s="5">
        <f t="shared" si="36"/>
        <v>154.10899999999998</v>
      </c>
      <c r="R798" s="5">
        <f t="shared" si="37"/>
        <v>80.099999999999994</v>
      </c>
      <c r="S798" s="5">
        <f t="shared" si="38"/>
        <v>74.008999999999986</v>
      </c>
      <c r="T798" s="7"/>
    </row>
    <row r="799" spans="1:20" ht="15">
      <c r="A799" s="2">
        <v>712</v>
      </c>
      <c r="B799" s="3">
        <v>46154</v>
      </c>
      <c r="C799" s="10">
        <f>YEAR(SalesDataTable[[#This Row],[Order Date]])</f>
        <v>2026</v>
      </c>
      <c r="D799" s="10" t="str">
        <f>"Q"&amp;ROUNDUP(MONTH(SalesDataTable[[#This Row],[Order Date]])/3,0)</f>
        <v>Q2</v>
      </c>
      <c r="E799" s="10">
        <f>MONTH(SalesDataTable[[#This Row],[Order Date]])</f>
        <v>5</v>
      </c>
      <c r="F799" s="10" t="str">
        <f>TEXT(SalesDataTable[[#This Row],[Order Date]],"mmm")</f>
        <v>May</v>
      </c>
      <c r="G799" s="4" t="s">
        <v>6</v>
      </c>
      <c r="H799" s="4" t="s">
        <v>49</v>
      </c>
      <c r="I799" s="4" t="s">
        <v>28</v>
      </c>
      <c r="J799" s="4" t="s">
        <v>16</v>
      </c>
      <c r="K799" s="4" t="s">
        <v>4</v>
      </c>
      <c r="L799" s="4" t="s">
        <v>30</v>
      </c>
      <c r="M799" s="8">
        <v>3</v>
      </c>
      <c r="N799" s="5">
        <v>104.54</v>
      </c>
      <c r="O799" s="6">
        <v>0</v>
      </c>
      <c r="P799" s="5">
        <v>51.45</v>
      </c>
      <c r="Q799" s="5">
        <f t="shared" si="36"/>
        <v>313.62</v>
      </c>
      <c r="R799" s="5">
        <f t="shared" si="37"/>
        <v>154.35000000000002</v>
      </c>
      <c r="S799" s="5">
        <f t="shared" si="38"/>
        <v>159.26999999999998</v>
      </c>
      <c r="T799" s="7"/>
    </row>
    <row r="800" spans="1:20" ht="15">
      <c r="A800" s="2">
        <v>1533</v>
      </c>
      <c r="B800" s="3">
        <v>46154</v>
      </c>
      <c r="C800" s="10">
        <f>YEAR(SalesDataTable[[#This Row],[Order Date]])</f>
        <v>2026</v>
      </c>
      <c r="D800" s="10" t="str">
        <f>"Q"&amp;ROUNDUP(MONTH(SalesDataTable[[#This Row],[Order Date]])/3,0)</f>
        <v>Q2</v>
      </c>
      <c r="E800" s="10">
        <f>MONTH(SalesDataTable[[#This Row],[Order Date]])</f>
        <v>5</v>
      </c>
      <c r="F800" s="10" t="str">
        <f>TEXT(SalesDataTable[[#This Row],[Order Date]],"mmm")</f>
        <v>May</v>
      </c>
      <c r="G800" s="4" t="s">
        <v>11</v>
      </c>
      <c r="H800" s="4" t="s">
        <v>52</v>
      </c>
      <c r="I800" s="4" t="s">
        <v>19</v>
      </c>
      <c r="J800" s="4" t="s">
        <v>13</v>
      </c>
      <c r="K800" s="4" t="s">
        <v>9</v>
      </c>
      <c r="L800" s="4" t="s">
        <v>17</v>
      </c>
      <c r="M800" s="8">
        <v>3</v>
      </c>
      <c r="N800" s="5">
        <v>143.87</v>
      </c>
      <c r="O800" s="6">
        <v>0</v>
      </c>
      <c r="P800" s="5">
        <v>79.2</v>
      </c>
      <c r="Q800" s="5">
        <f t="shared" si="36"/>
        <v>431.61</v>
      </c>
      <c r="R800" s="5">
        <f t="shared" si="37"/>
        <v>237.60000000000002</v>
      </c>
      <c r="S800" s="5">
        <f t="shared" si="38"/>
        <v>194.01</v>
      </c>
      <c r="T800" s="7"/>
    </row>
    <row r="801" spans="1:20" ht="15">
      <c r="A801" s="2">
        <v>1933</v>
      </c>
      <c r="B801" s="3">
        <v>46154</v>
      </c>
      <c r="C801" s="10">
        <f>YEAR(SalesDataTable[[#This Row],[Order Date]])</f>
        <v>2026</v>
      </c>
      <c r="D801" s="10" t="str">
        <f>"Q"&amp;ROUNDUP(MONTH(SalesDataTable[[#This Row],[Order Date]])/3,0)</f>
        <v>Q2</v>
      </c>
      <c r="E801" s="10">
        <f>MONTH(SalesDataTable[[#This Row],[Order Date]])</f>
        <v>5</v>
      </c>
      <c r="F801" s="10" t="str">
        <f>TEXT(SalesDataTable[[#This Row],[Order Date]],"mmm")</f>
        <v>May</v>
      </c>
      <c r="G801" s="4" t="s">
        <v>20</v>
      </c>
      <c r="H801" s="4" t="s">
        <v>47</v>
      </c>
      <c r="I801" s="4" t="s">
        <v>2</v>
      </c>
      <c r="J801" s="4" t="s">
        <v>3</v>
      </c>
      <c r="K801" s="4" t="s">
        <v>14</v>
      </c>
      <c r="L801" s="4" t="s">
        <v>15</v>
      </c>
      <c r="M801" s="8">
        <v>1</v>
      </c>
      <c r="N801" s="5">
        <v>36.950000000000003</v>
      </c>
      <c r="O801" s="6">
        <v>0.1</v>
      </c>
      <c r="P801" s="5">
        <v>13.26</v>
      </c>
      <c r="Q801" s="5">
        <f t="shared" si="36"/>
        <v>33.255000000000003</v>
      </c>
      <c r="R801" s="5">
        <f t="shared" si="37"/>
        <v>13.26</v>
      </c>
      <c r="S801" s="5">
        <f t="shared" si="38"/>
        <v>19.995000000000005</v>
      </c>
      <c r="T801" s="7"/>
    </row>
    <row r="802" spans="1:20" ht="15">
      <c r="A802" s="2">
        <v>3128</v>
      </c>
      <c r="B802" s="3">
        <v>46154</v>
      </c>
      <c r="C802" s="10">
        <f>YEAR(SalesDataTable[[#This Row],[Order Date]])</f>
        <v>2026</v>
      </c>
      <c r="D802" s="10" t="str">
        <f>"Q"&amp;ROUNDUP(MONTH(SalesDataTable[[#This Row],[Order Date]])/3,0)</f>
        <v>Q2</v>
      </c>
      <c r="E802" s="10">
        <f>MONTH(SalesDataTable[[#This Row],[Order Date]])</f>
        <v>5</v>
      </c>
      <c r="F802" s="10" t="str">
        <f>TEXT(SalesDataTable[[#This Row],[Order Date]],"mmm")</f>
        <v>May</v>
      </c>
      <c r="G802" s="4" t="s">
        <v>11</v>
      </c>
      <c r="H802" s="4" t="s">
        <v>25</v>
      </c>
      <c r="I802" s="4" t="s">
        <v>2</v>
      </c>
      <c r="J802" s="4" t="s">
        <v>13</v>
      </c>
      <c r="K802" s="4" t="s">
        <v>23</v>
      </c>
      <c r="L802" s="4" t="s">
        <v>51</v>
      </c>
      <c r="M802" s="8">
        <v>1</v>
      </c>
      <c r="N802" s="5">
        <v>121.38</v>
      </c>
      <c r="O802" s="6">
        <v>0</v>
      </c>
      <c r="P802" s="5">
        <v>59.68</v>
      </c>
      <c r="Q802" s="5">
        <f t="shared" si="36"/>
        <v>121.38</v>
      </c>
      <c r="R802" s="5">
        <f t="shared" si="37"/>
        <v>59.68</v>
      </c>
      <c r="S802" s="5">
        <f t="shared" si="38"/>
        <v>61.699999999999996</v>
      </c>
      <c r="T802" s="7"/>
    </row>
    <row r="803" spans="1:20" ht="15">
      <c r="A803" s="2">
        <v>4922</v>
      </c>
      <c r="B803" s="3">
        <v>46154</v>
      </c>
      <c r="C803" s="10">
        <f>YEAR(SalesDataTable[[#This Row],[Order Date]])</f>
        <v>2026</v>
      </c>
      <c r="D803" s="10" t="str">
        <f>"Q"&amp;ROUNDUP(MONTH(SalesDataTable[[#This Row],[Order Date]])/3,0)</f>
        <v>Q2</v>
      </c>
      <c r="E803" s="10">
        <f>MONTH(SalesDataTable[[#This Row],[Order Date]])</f>
        <v>5</v>
      </c>
      <c r="F803" s="10" t="str">
        <f>TEXT(SalesDataTable[[#This Row],[Order Date]],"mmm")</f>
        <v>May</v>
      </c>
      <c r="G803" s="4" t="s">
        <v>20</v>
      </c>
      <c r="H803" s="4" t="s">
        <v>33</v>
      </c>
      <c r="I803" s="4" t="s">
        <v>2</v>
      </c>
      <c r="J803" s="4" t="s">
        <v>3</v>
      </c>
      <c r="K803" s="4" t="s">
        <v>34</v>
      </c>
      <c r="L803" s="4" t="s">
        <v>35</v>
      </c>
      <c r="M803" s="8">
        <v>2</v>
      </c>
      <c r="N803" s="5">
        <v>39.79</v>
      </c>
      <c r="O803" s="6">
        <v>0.1</v>
      </c>
      <c r="P803" s="5">
        <v>14.33</v>
      </c>
      <c r="Q803" s="5">
        <f t="shared" si="36"/>
        <v>71.622</v>
      </c>
      <c r="R803" s="5">
        <f t="shared" si="37"/>
        <v>28.66</v>
      </c>
      <c r="S803" s="5">
        <f t="shared" si="38"/>
        <v>42.962000000000003</v>
      </c>
      <c r="T803" s="7"/>
    </row>
    <row r="804" spans="1:20" ht="15">
      <c r="A804" s="2">
        <v>5051</v>
      </c>
      <c r="B804" s="3">
        <v>46154</v>
      </c>
      <c r="C804" s="10">
        <f>YEAR(SalesDataTable[[#This Row],[Order Date]])</f>
        <v>2026</v>
      </c>
      <c r="D804" s="10" t="str">
        <f>"Q"&amp;ROUNDUP(MONTH(SalesDataTable[[#This Row],[Order Date]])/3,0)</f>
        <v>Q2</v>
      </c>
      <c r="E804" s="10">
        <f>MONTH(SalesDataTable[[#This Row],[Order Date]])</f>
        <v>5</v>
      </c>
      <c r="F804" s="10" t="str">
        <f>TEXT(SalesDataTable[[#This Row],[Order Date]],"mmm")</f>
        <v>May</v>
      </c>
      <c r="G804" s="4" t="s">
        <v>0</v>
      </c>
      <c r="H804" s="4" t="s">
        <v>50</v>
      </c>
      <c r="I804" s="4" t="s">
        <v>19</v>
      </c>
      <c r="J804" s="4" t="s">
        <v>3</v>
      </c>
      <c r="K804" s="4" t="s">
        <v>4</v>
      </c>
      <c r="L804" s="4" t="s">
        <v>22</v>
      </c>
      <c r="M804" s="8">
        <v>4</v>
      </c>
      <c r="N804" s="5">
        <v>51.31</v>
      </c>
      <c r="O804" s="6">
        <v>0</v>
      </c>
      <c r="P804" s="5">
        <v>22.19</v>
      </c>
      <c r="Q804" s="5">
        <f t="shared" si="36"/>
        <v>205.24</v>
      </c>
      <c r="R804" s="5">
        <f t="shared" si="37"/>
        <v>88.76</v>
      </c>
      <c r="S804" s="5">
        <f t="shared" si="38"/>
        <v>116.48</v>
      </c>
      <c r="T804" s="7"/>
    </row>
    <row r="805" spans="1:20" ht="15">
      <c r="A805" s="2">
        <v>5182</v>
      </c>
      <c r="B805" s="3">
        <v>46154</v>
      </c>
      <c r="C805" s="10">
        <f>YEAR(SalesDataTable[[#This Row],[Order Date]])</f>
        <v>2026</v>
      </c>
      <c r="D805" s="10" t="str">
        <f>"Q"&amp;ROUNDUP(MONTH(SalesDataTable[[#This Row],[Order Date]])/3,0)</f>
        <v>Q2</v>
      </c>
      <c r="E805" s="10">
        <f>MONTH(SalesDataTable[[#This Row],[Order Date]])</f>
        <v>5</v>
      </c>
      <c r="F805" s="10" t="str">
        <f>TEXT(SalesDataTable[[#This Row],[Order Date]],"mmm")</f>
        <v>May</v>
      </c>
      <c r="G805" s="4" t="s">
        <v>20</v>
      </c>
      <c r="H805" s="4" t="s">
        <v>31</v>
      </c>
      <c r="I805" s="4" t="s">
        <v>2</v>
      </c>
      <c r="J805" s="4" t="s">
        <v>3</v>
      </c>
      <c r="K805" s="4" t="s">
        <v>34</v>
      </c>
      <c r="L805" s="4" t="s">
        <v>45</v>
      </c>
      <c r="M805" s="8">
        <v>2</v>
      </c>
      <c r="N805" s="5">
        <v>51.15</v>
      </c>
      <c r="O805" s="6">
        <v>0</v>
      </c>
      <c r="P805" s="5">
        <v>22.53</v>
      </c>
      <c r="Q805" s="5">
        <f t="shared" si="36"/>
        <v>102.3</v>
      </c>
      <c r="R805" s="5">
        <f t="shared" si="37"/>
        <v>45.06</v>
      </c>
      <c r="S805" s="5">
        <f t="shared" si="38"/>
        <v>57.239999999999995</v>
      </c>
      <c r="T805" s="7"/>
    </row>
    <row r="806" spans="1:20" ht="15">
      <c r="A806" s="2">
        <v>1071</v>
      </c>
      <c r="B806" s="3">
        <v>46155</v>
      </c>
      <c r="C806" s="10">
        <f>YEAR(SalesDataTable[[#This Row],[Order Date]])</f>
        <v>2026</v>
      </c>
      <c r="D806" s="10" t="str">
        <f>"Q"&amp;ROUNDUP(MONTH(SalesDataTable[[#This Row],[Order Date]])/3,0)</f>
        <v>Q2</v>
      </c>
      <c r="E806" s="10">
        <f>MONTH(SalesDataTable[[#This Row],[Order Date]])</f>
        <v>5</v>
      </c>
      <c r="F806" s="10" t="str">
        <f>TEXT(SalesDataTable[[#This Row],[Order Date]],"mmm")</f>
        <v>May</v>
      </c>
      <c r="G806" s="4" t="s">
        <v>6</v>
      </c>
      <c r="H806" s="4" t="s">
        <v>43</v>
      </c>
      <c r="I806" s="4" t="s">
        <v>19</v>
      </c>
      <c r="J806" s="4" t="s">
        <v>16</v>
      </c>
      <c r="K806" s="4" t="s">
        <v>34</v>
      </c>
      <c r="L806" s="4" t="s">
        <v>45</v>
      </c>
      <c r="M806" s="8">
        <v>1</v>
      </c>
      <c r="N806" s="5">
        <v>50.83</v>
      </c>
      <c r="O806" s="6">
        <v>0.1</v>
      </c>
      <c r="P806" s="5">
        <v>21.82</v>
      </c>
      <c r="Q806" s="5">
        <f t="shared" si="36"/>
        <v>45.747</v>
      </c>
      <c r="R806" s="5">
        <f t="shared" si="37"/>
        <v>21.82</v>
      </c>
      <c r="S806" s="5">
        <f t="shared" si="38"/>
        <v>23.927</v>
      </c>
      <c r="T806" s="7"/>
    </row>
    <row r="807" spans="1:20" ht="15">
      <c r="A807" s="2">
        <v>1210</v>
      </c>
      <c r="B807" s="3">
        <v>46155</v>
      </c>
      <c r="C807" s="10">
        <f>YEAR(SalesDataTable[[#This Row],[Order Date]])</f>
        <v>2026</v>
      </c>
      <c r="D807" s="10" t="str">
        <f>"Q"&amp;ROUNDUP(MONTH(SalesDataTable[[#This Row],[Order Date]])/3,0)</f>
        <v>Q2</v>
      </c>
      <c r="E807" s="10">
        <f>MONTH(SalesDataTable[[#This Row],[Order Date]])</f>
        <v>5</v>
      </c>
      <c r="F807" s="10" t="str">
        <f>TEXT(SalesDataTable[[#This Row],[Order Date]],"mmm")</f>
        <v>May</v>
      </c>
      <c r="G807" s="4" t="s">
        <v>11</v>
      </c>
      <c r="H807" s="4" t="s">
        <v>12</v>
      </c>
      <c r="I807" s="4" t="s">
        <v>8</v>
      </c>
      <c r="J807" s="4" t="s">
        <v>16</v>
      </c>
      <c r="K807" s="4" t="s">
        <v>9</v>
      </c>
      <c r="L807" s="4" t="s">
        <v>17</v>
      </c>
      <c r="M807" s="8">
        <v>6</v>
      </c>
      <c r="N807" s="5">
        <v>141.9</v>
      </c>
      <c r="O807" s="6">
        <v>0.1</v>
      </c>
      <c r="P807" s="5">
        <v>79.64</v>
      </c>
      <c r="Q807" s="5">
        <f t="shared" si="36"/>
        <v>766.2600000000001</v>
      </c>
      <c r="R807" s="5">
        <f t="shared" si="37"/>
        <v>477.84000000000003</v>
      </c>
      <c r="S807" s="5">
        <f t="shared" si="38"/>
        <v>288.42000000000007</v>
      </c>
      <c r="T807" s="7"/>
    </row>
    <row r="808" spans="1:20" ht="15">
      <c r="A808" s="2">
        <v>1244</v>
      </c>
      <c r="B808" s="3">
        <v>46155</v>
      </c>
      <c r="C808" s="10">
        <f>YEAR(SalesDataTable[[#This Row],[Order Date]])</f>
        <v>2026</v>
      </c>
      <c r="D808" s="10" t="str">
        <f>"Q"&amp;ROUNDUP(MONTH(SalesDataTable[[#This Row],[Order Date]])/3,0)</f>
        <v>Q2</v>
      </c>
      <c r="E808" s="10">
        <f>MONTH(SalesDataTable[[#This Row],[Order Date]])</f>
        <v>5</v>
      </c>
      <c r="F808" s="10" t="str">
        <f>TEXT(SalesDataTable[[#This Row],[Order Date]],"mmm")</f>
        <v>May</v>
      </c>
      <c r="G808" s="4" t="s">
        <v>20</v>
      </c>
      <c r="H808" s="4" t="s">
        <v>33</v>
      </c>
      <c r="I808" s="4" t="s">
        <v>2</v>
      </c>
      <c r="J808" s="4" t="s">
        <v>3</v>
      </c>
      <c r="K808" s="4" t="s">
        <v>23</v>
      </c>
      <c r="L808" s="4" t="s">
        <v>51</v>
      </c>
      <c r="M808" s="8">
        <v>1</v>
      </c>
      <c r="N808" s="5">
        <v>122.11</v>
      </c>
      <c r="O808" s="6">
        <v>0</v>
      </c>
      <c r="P808" s="5">
        <v>59.86</v>
      </c>
      <c r="Q808" s="5">
        <f t="shared" si="36"/>
        <v>122.11</v>
      </c>
      <c r="R808" s="5">
        <f t="shared" si="37"/>
        <v>59.86</v>
      </c>
      <c r="S808" s="5">
        <f t="shared" si="38"/>
        <v>62.25</v>
      </c>
      <c r="T808" s="7"/>
    </row>
    <row r="809" spans="1:20" ht="15">
      <c r="A809" s="2">
        <v>1403</v>
      </c>
      <c r="B809" s="3">
        <v>46155</v>
      </c>
      <c r="C809" s="10">
        <f>YEAR(SalesDataTable[[#This Row],[Order Date]])</f>
        <v>2026</v>
      </c>
      <c r="D809" s="10" t="str">
        <f>"Q"&amp;ROUNDUP(MONTH(SalesDataTable[[#This Row],[Order Date]])/3,0)</f>
        <v>Q2</v>
      </c>
      <c r="E809" s="10">
        <f>MONTH(SalesDataTable[[#This Row],[Order Date]])</f>
        <v>5</v>
      </c>
      <c r="F809" s="10" t="str">
        <f>TEXT(SalesDataTable[[#This Row],[Order Date]],"mmm")</f>
        <v>May</v>
      </c>
      <c r="G809" s="4" t="s">
        <v>6</v>
      </c>
      <c r="H809" s="4" t="s">
        <v>41</v>
      </c>
      <c r="I809" s="4" t="s">
        <v>2</v>
      </c>
      <c r="J809" s="4" t="s">
        <v>3</v>
      </c>
      <c r="K809" s="4" t="s">
        <v>4</v>
      </c>
      <c r="L809" s="4" t="s">
        <v>30</v>
      </c>
      <c r="M809" s="8">
        <v>1</v>
      </c>
      <c r="N809" s="5">
        <v>102.38</v>
      </c>
      <c r="O809" s="6">
        <v>0</v>
      </c>
      <c r="P809" s="5">
        <v>50.82</v>
      </c>
      <c r="Q809" s="5">
        <f t="shared" si="36"/>
        <v>102.38</v>
      </c>
      <c r="R809" s="5">
        <f t="shared" si="37"/>
        <v>50.82</v>
      </c>
      <c r="S809" s="5">
        <f t="shared" si="38"/>
        <v>51.559999999999995</v>
      </c>
      <c r="T809" s="7"/>
    </row>
    <row r="810" spans="1:20" ht="15">
      <c r="A810" s="2">
        <v>1592</v>
      </c>
      <c r="B810" s="3">
        <v>46155</v>
      </c>
      <c r="C810" s="10">
        <f>YEAR(SalesDataTable[[#This Row],[Order Date]])</f>
        <v>2026</v>
      </c>
      <c r="D810" s="10" t="str">
        <f>"Q"&amp;ROUNDUP(MONTH(SalesDataTable[[#This Row],[Order Date]])/3,0)</f>
        <v>Q2</v>
      </c>
      <c r="E810" s="10">
        <f>MONTH(SalesDataTable[[#This Row],[Order Date]])</f>
        <v>5</v>
      </c>
      <c r="F810" s="10" t="str">
        <f>TEXT(SalesDataTable[[#This Row],[Order Date]],"mmm")</f>
        <v>May</v>
      </c>
      <c r="G810" s="4" t="s">
        <v>11</v>
      </c>
      <c r="H810" s="4" t="s">
        <v>52</v>
      </c>
      <c r="I810" s="4" t="s">
        <v>19</v>
      </c>
      <c r="J810" s="4" t="s">
        <v>3</v>
      </c>
      <c r="K810" s="4" t="s">
        <v>34</v>
      </c>
      <c r="L810" s="4" t="s">
        <v>42</v>
      </c>
      <c r="M810" s="8">
        <v>5</v>
      </c>
      <c r="N810" s="5">
        <v>37.119999999999997</v>
      </c>
      <c r="O810" s="6">
        <v>0.1</v>
      </c>
      <c r="P810" s="5">
        <v>13.96</v>
      </c>
      <c r="Q810" s="5">
        <f t="shared" si="36"/>
        <v>167.04</v>
      </c>
      <c r="R810" s="5">
        <f t="shared" si="37"/>
        <v>69.800000000000011</v>
      </c>
      <c r="S810" s="5">
        <f t="shared" si="38"/>
        <v>97.239999999999981</v>
      </c>
      <c r="T810" s="7"/>
    </row>
    <row r="811" spans="1:20" ht="15">
      <c r="A811" s="2">
        <v>2581</v>
      </c>
      <c r="B811" s="3">
        <v>46155</v>
      </c>
      <c r="C811" s="10">
        <f>YEAR(SalesDataTable[[#This Row],[Order Date]])</f>
        <v>2026</v>
      </c>
      <c r="D811" s="10" t="str">
        <f>"Q"&amp;ROUNDUP(MONTH(SalesDataTable[[#This Row],[Order Date]])/3,0)</f>
        <v>Q2</v>
      </c>
      <c r="E811" s="10">
        <f>MONTH(SalesDataTable[[#This Row],[Order Date]])</f>
        <v>5</v>
      </c>
      <c r="F811" s="10" t="str">
        <f>TEXT(SalesDataTable[[#This Row],[Order Date]],"mmm")</f>
        <v>May</v>
      </c>
      <c r="G811" s="4" t="s">
        <v>6</v>
      </c>
      <c r="H811" s="4" t="s">
        <v>43</v>
      </c>
      <c r="I811" s="4" t="s">
        <v>2</v>
      </c>
      <c r="J811" s="4" t="s">
        <v>13</v>
      </c>
      <c r="K811" s="4" t="s">
        <v>9</v>
      </c>
      <c r="L811" s="4" t="s">
        <v>10</v>
      </c>
      <c r="M811" s="8">
        <v>2</v>
      </c>
      <c r="N811" s="5">
        <v>91.76</v>
      </c>
      <c r="O811" s="6">
        <v>0.05</v>
      </c>
      <c r="P811" s="5">
        <v>46.31</v>
      </c>
      <c r="Q811" s="5">
        <f t="shared" si="36"/>
        <v>174.34399999999999</v>
      </c>
      <c r="R811" s="5">
        <f t="shared" si="37"/>
        <v>92.62</v>
      </c>
      <c r="S811" s="5">
        <f t="shared" si="38"/>
        <v>81.72399999999999</v>
      </c>
      <c r="T811" s="7"/>
    </row>
    <row r="812" spans="1:20" ht="15">
      <c r="A812" s="2">
        <v>3428</v>
      </c>
      <c r="B812" s="3">
        <v>46155</v>
      </c>
      <c r="C812" s="10">
        <f>YEAR(SalesDataTable[[#This Row],[Order Date]])</f>
        <v>2026</v>
      </c>
      <c r="D812" s="10" t="str">
        <f>"Q"&amp;ROUNDUP(MONTH(SalesDataTable[[#This Row],[Order Date]])/3,0)</f>
        <v>Q2</v>
      </c>
      <c r="E812" s="10">
        <f>MONTH(SalesDataTable[[#This Row],[Order Date]])</f>
        <v>5</v>
      </c>
      <c r="F812" s="10" t="str">
        <f>TEXT(SalesDataTable[[#This Row],[Order Date]],"mmm")</f>
        <v>May</v>
      </c>
      <c r="G812" s="4" t="s">
        <v>20</v>
      </c>
      <c r="H812" s="4" t="s">
        <v>21</v>
      </c>
      <c r="I812" s="4" t="s">
        <v>2</v>
      </c>
      <c r="J812" s="4" t="s">
        <v>3</v>
      </c>
      <c r="K812" s="4" t="s">
        <v>9</v>
      </c>
      <c r="L812" s="4" t="s">
        <v>17</v>
      </c>
      <c r="M812" s="8">
        <v>1</v>
      </c>
      <c r="N812" s="5">
        <v>144.51</v>
      </c>
      <c r="O812" s="6">
        <v>0</v>
      </c>
      <c r="P812" s="5">
        <v>79.22</v>
      </c>
      <c r="Q812" s="5">
        <f t="shared" si="36"/>
        <v>144.51</v>
      </c>
      <c r="R812" s="5">
        <f t="shared" si="37"/>
        <v>79.22</v>
      </c>
      <c r="S812" s="5">
        <f t="shared" si="38"/>
        <v>65.289999999999992</v>
      </c>
      <c r="T812" s="7"/>
    </row>
    <row r="813" spans="1:20" ht="15">
      <c r="A813" s="2">
        <v>765</v>
      </c>
      <c r="B813" s="3">
        <v>46156</v>
      </c>
      <c r="C813" s="10">
        <f>YEAR(SalesDataTable[[#This Row],[Order Date]])</f>
        <v>2026</v>
      </c>
      <c r="D813" s="10" t="str">
        <f>"Q"&amp;ROUNDUP(MONTH(SalesDataTable[[#This Row],[Order Date]])/3,0)</f>
        <v>Q2</v>
      </c>
      <c r="E813" s="10">
        <f>MONTH(SalesDataTable[[#This Row],[Order Date]])</f>
        <v>5</v>
      </c>
      <c r="F813" s="10" t="str">
        <f>TEXT(SalesDataTable[[#This Row],[Order Date]],"mmm")</f>
        <v>May</v>
      </c>
      <c r="G813" s="4" t="s">
        <v>6</v>
      </c>
      <c r="H813" s="4" t="s">
        <v>27</v>
      </c>
      <c r="I813" s="4" t="s">
        <v>8</v>
      </c>
      <c r="J813" s="4" t="s">
        <v>16</v>
      </c>
      <c r="K813" s="4" t="s">
        <v>34</v>
      </c>
      <c r="L813" s="4" t="s">
        <v>45</v>
      </c>
      <c r="M813" s="8">
        <v>3</v>
      </c>
      <c r="N813" s="5">
        <v>49.7</v>
      </c>
      <c r="O813" s="6">
        <v>0.1</v>
      </c>
      <c r="P813" s="5">
        <v>21.84</v>
      </c>
      <c r="Q813" s="5">
        <f t="shared" si="36"/>
        <v>134.19000000000003</v>
      </c>
      <c r="R813" s="5">
        <f t="shared" si="37"/>
        <v>65.52</v>
      </c>
      <c r="S813" s="5">
        <f t="shared" si="38"/>
        <v>68.67000000000003</v>
      </c>
      <c r="T813" s="7"/>
    </row>
    <row r="814" spans="1:20" ht="15">
      <c r="A814" s="2">
        <v>854</v>
      </c>
      <c r="B814" s="3">
        <v>46156</v>
      </c>
      <c r="C814" s="10">
        <f>YEAR(SalesDataTable[[#This Row],[Order Date]])</f>
        <v>2026</v>
      </c>
      <c r="D814" s="10" t="str">
        <f>"Q"&amp;ROUNDUP(MONTH(SalesDataTable[[#This Row],[Order Date]])/3,0)</f>
        <v>Q2</v>
      </c>
      <c r="E814" s="10">
        <f>MONTH(SalesDataTable[[#This Row],[Order Date]])</f>
        <v>5</v>
      </c>
      <c r="F814" s="10" t="str">
        <f>TEXT(SalesDataTable[[#This Row],[Order Date]],"mmm")</f>
        <v>May</v>
      </c>
      <c r="G814" s="4" t="s">
        <v>0</v>
      </c>
      <c r="H814" s="4" t="s">
        <v>1</v>
      </c>
      <c r="I814" s="4" t="s">
        <v>2</v>
      </c>
      <c r="J814" s="4" t="s">
        <v>3</v>
      </c>
      <c r="K814" s="4" t="s">
        <v>23</v>
      </c>
      <c r="L814" s="4" t="s">
        <v>51</v>
      </c>
      <c r="M814" s="8">
        <v>1</v>
      </c>
      <c r="N814" s="5">
        <v>120.9</v>
      </c>
      <c r="O814" s="6">
        <v>0</v>
      </c>
      <c r="P814" s="5">
        <v>59.31</v>
      </c>
      <c r="Q814" s="5">
        <f t="shared" si="36"/>
        <v>120.9</v>
      </c>
      <c r="R814" s="5">
        <f t="shared" si="37"/>
        <v>59.31</v>
      </c>
      <c r="S814" s="5">
        <f t="shared" si="38"/>
        <v>61.59</v>
      </c>
      <c r="T814" s="7"/>
    </row>
    <row r="815" spans="1:20" ht="15">
      <c r="A815" s="2">
        <v>1087</v>
      </c>
      <c r="B815" s="3">
        <v>46156</v>
      </c>
      <c r="C815" s="10">
        <f>YEAR(SalesDataTable[[#This Row],[Order Date]])</f>
        <v>2026</v>
      </c>
      <c r="D815" s="10" t="str">
        <f>"Q"&amp;ROUNDUP(MONTH(SalesDataTable[[#This Row],[Order Date]])/3,0)</f>
        <v>Q2</v>
      </c>
      <c r="E815" s="10">
        <f>MONTH(SalesDataTable[[#This Row],[Order Date]])</f>
        <v>5</v>
      </c>
      <c r="F815" s="10" t="str">
        <f>TEXT(SalesDataTable[[#This Row],[Order Date]],"mmm")</f>
        <v>May</v>
      </c>
      <c r="G815" s="4" t="s">
        <v>11</v>
      </c>
      <c r="H815" s="4" t="s">
        <v>39</v>
      </c>
      <c r="I815" s="4" t="s">
        <v>2</v>
      </c>
      <c r="J815" s="4" t="s">
        <v>3</v>
      </c>
      <c r="K815" s="4" t="s">
        <v>23</v>
      </c>
      <c r="L815" s="4" t="s">
        <v>29</v>
      </c>
      <c r="M815" s="8">
        <v>1</v>
      </c>
      <c r="N815" s="5">
        <v>195.72</v>
      </c>
      <c r="O815" s="6">
        <v>0.05</v>
      </c>
      <c r="P815" s="5">
        <v>105.73</v>
      </c>
      <c r="Q815" s="5">
        <f t="shared" si="36"/>
        <v>185.934</v>
      </c>
      <c r="R815" s="5">
        <f t="shared" si="37"/>
        <v>105.73</v>
      </c>
      <c r="S815" s="5">
        <f t="shared" si="38"/>
        <v>80.203999999999994</v>
      </c>
      <c r="T815" s="7"/>
    </row>
    <row r="816" spans="1:20" ht="15">
      <c r="A816" s="2">
        <v>1150</v>
      </c>
      <c r="B816" s="3">
        <v>46156</v>
      </c>
      <c r="C816" s="10">
        <f>YEAR(SalesDataTable[[#This Row],[Order Date]])</f>
        <v>2026</v>
      </c>
      <c r="D816" s="10" t="str">
        <f>"Q"&amp;ROUNDUP(MONTH(SalesDataTable[[#This Row],[Order Date]])/3,0)</f>
        <v>Q2</v>
      </c>
      <c r="E816" s="10">
        <f>MONTH(SalesDataTable[[#This Row],[Order Date]])</f>
        <v>5</v>
      </c>
      <c r="F816" s="10" t="str">
        <f>TEXT(SalesDataTable[[#This Row],[Order Date]],"mmm")</f>
        <v>May</v>
      </c>
      <c r="G816" s="4" t="s">
        <v>0</v>
      </c>
      <c r="H816" s="4" t="s">
        <v>1</v>
      </c>
      <c r="I816" s="4" t="s">
        <v>8</v>
      </c>
      <c r="J816" s="4" t="s">
        <v>3</v>
      </c>
      <c r="K816" s="4" t="s">
        <v>4</v>
      </c>
      <c r="L816" s="4" t="s">
        <v>26</v>
      </c>
      <c r="M816" s="8">
        <v>8</v>
      </c>
      <c r="N816" s="5">
        <v>40.15</v>
      </c>
      <c r="O816" s="6">
        <v>0.15</v>
      </c>
      <c r="P816" s="5">
        <v>16.91</v>
      </c>
      <c r="Q816" s="5">
        <f t="shared" si="36"/>
        <v>273.02</v>
      </c>
      <c r="R816" s="5">
        <f t="shared" si="37"/>
        <v>135.28</v>
      </c>
      <c r="S816" s="5">
        <f t="shared" si="38"/>
        <v>137.73999999999998</v>
      </c>
      <c r="T816" s="7"/>
    </row>
    <row r="817" spans="1:20" ht="15">
      <c r="A817" s="2">
        <v>1902</v>
      </c>
      <c r="B817" s="3">
        <v>46156</v>
      </c>
      <c r="C817" s="10">
        <f>YEAR(SalesDataTable[[#This Row],[Order Date]])</f>
        <v>2026</v>
      </c>
      <c r="D817" s="10" t="str">
        <f>"Q"&amp;ROUNDUP(MONTH(SalesDataTable[[#This Row],[Order Date]])/3,0)</f>
        <v>Q2</v>
      </c>
      <c r="E817" s="10">
        <f>MONTH(SalesDataTable[[#This Row],[Order Date]])</f>
        <v>5</v>
      </c>
      <c r="F817" s="10" t="str">
        <f>TEXT(SalesDataTable[[#This Row],[Order Date]],"mmm")</f>
        <v>May</v>
      </c>
      <c r="G817" s="4" t="s">
        <v>6</v>
      </c>
      <c r="H817" s="4" t="s">
        <v>49</v>
      </c>
      <c r="I817" s="4" t="s">
        <v>19</v>
      </c>
      <c r="J817" s="4" t="s">
        <v>16</v>
      </c>
      <c r="K817" s="4" t="s">
        <v>14</v>
      </c>
      <c r="L817" s="4" t="s">
        <v>44</v>
      </c>
      <c r="M817" s="8">
        <v>4</v>
      </c>
      <c r="N817" s="5">
        <v>130.83000000000001</v>
      </c>
      <c r="O817" s="6">
        <v>0</v>
      </c>
      <c r="P817" s="5">
        <v>66.959999999999994</v>
      </c>
      <c r="Q817" s="5">
        <f t="shared" si="36"/>
        <v>523.32000000000005</v>
      </c>
      <c r="R817" s="5">
        <f t="shared" si="37"/>
        <v>267.83999999999997</v>
      </c>
      <c r="S817" s="5">
        <f t="shared" si="38"/>
        <v>255.48000000000008</v>
      </c>
      <c r="T817" s="7"/>
    </row>
    <row r="818" spans="1:20" ht="15">
      <c r="A818" s="2">
        <v>3913</v>
      </c>
      <c r="B818" s="3">
        <v>46156</v>
      </c>
      <c r="C818" s="10">
        <f>YEAR(SalesDataTable[[#This Row],[Order Date]])</f>
        <v>2026</v>
      </c>
      <c r="D818" s="10" t="str">
        <f>"Q"&amp;ROUNDUP(MONTH(SalesDataTable[[#This Row],[Order Date]])/3,0)</f>
        <v>Q2</v>
      </c>
      <c r="E818" s="10">
        <f>MONTH(SalesDataTable[[#This Row],[Order Date]])</f>
        <v>5</v>
      </c>
      <c r="F818" s="10" t="str">
        <f>TEXT(SalesDataTable[[#This Row],[Order Date]],"mmm")</f>
        <v>May</v>
      </c>
      <c r="G818" s="4" t="s">
        <v>6</v>
      </c>
      <c r="H818" s="4" t="s">
        <v>43</v>
      </c>
      <c r="I818" s="4" t="s">
        <v>2</v>
      </c>
      <c r="J818" s="4" t="s">
        <v>13</v>
      </c>
      <c r="K818" s="4" t="s">
        <v>4</v>
      </c>
      <c r="L818" s="4" t="s">
        <v>22</v>
      </c>
      <c r="M818" s="8">
        <v>1</v>
      </c>
      <c r="N818" s="5">
        <v>50.34</v>
      </c>
      <c r="O818" s="6">
        <v>0.05</v>
      </c>
      <c r="P818" s="5">
        <v>22.23</v>
      </c>
      <c r="Q818" s="5">
        <f t="shared" si="36"/>
        <v>47.823</v>
      </c>
      <c r="R818" s="5">
        <f t="shared" si="37"/>
        <v>22.23</v>
      </c>
      <c r="S818" s="5">
        <f t="shared" si="38"/>
        <v>25.593</v>
      </c>
      <c r="T818" s="7"/>
    </row>
    <row r="819" spans="1:20" ht="15">
      <c r="A819" s="2">
        <v>4378</v>
      </c>
      <c r="B819" s="3">
        <v>46156</v>
      </c>
      <c r="C819" s="10">
        <f>YEAR(SalesDataTable[[#This Row],[Order Date]])</f>
        <v>2026</v>
      </c>
      <c r="D819" s="10" t="str">
        <f>"Q"&amp;ROUNDUP(MONTH(SalesDataTable[[#This Row],[Order Date]])/3,0)</f>
        <v>Q2</v>
      </c>
      <c r="E819" s="10">
        <f>MONTH(SalesDataTable[[#This Row],[Order Date]])</f>
        <v>5</v>
      </c>
      <c r="F819" s="10" t="str">
        <f>TEXT(SalesDataTable[[#This Row],[Order Date]],"mmm")</f>
        <v>May</v>
      </c>
      <c r="G819" s="4" t="s">
        <v>11</v>
      </c>
      <c r="H819" s="4" t="s">
        <v>39</v>
      </c>
      <c r="I819" s="4" t="s">
        <v>2</v>
      </c>
      <c r="J819" s="4" t="s">
        <v>3</v>
      </c>
      <c r="K819" s="4" t="s">
        <v>4</v>
      </c>
      <c r="L819" s="4" t="s">
        <v>30</v>
      </c>
      <c r="M819" s="8">
        <v>2</v>
      </c>
      <c r="N819" s="5">
        <v>103.37</v>
      </c>
      <c r="O819" s="6">
        <v>0</v>
      </c>
      <c r="P819" s="5">
        <v>50.49</v>
      </c>
      <c r="Q819" s="5">
        <f t="shared" si="36"/>
        <v>206.74</v>
      </c>
      <c r="R819" s="5">
        <f t="shared" si="37"/>
        <v>100.98</v>
      </c>
      <c r="S819" s="5">
        <f t="shared" si="38"/>
        <v>105.76</v>
      </c>
      <c r="T819" s="7"/>
    </row>
    <row r="820" spans="1:20" ht="15">
      <c r="A820" s="2">
        <v>4551</v>
      </c>
      <c r="B820" s="3">
        <v>46156</v>
      </c>
      <c r="C820" s="10">
        <f>YEAR(SalesDataTable[[#This Row],[Order Date]])</f>
        <v>2026</v>
      </c>
      <c r="D820" s="10" t="str">
        <f>"Q"&amp;ROUNDUP(MONTH(SalesDataTable[[#This Row],[Order Date]])/3,0)</f>
        <v>Q2</v>
      </c>
      <c r="E820" s="10">
        <f>MONTH(SalesDataTable[[#This Row],[Order Date]])</f>
        <v>5</v>
      </c>
      <c r="F820" s="10" t="str">
        <f>TEXT(SalesDataTable[[#This Row],[Order Date]],"mmm")</f>
        <v>May</v>
      </c>
      <c r="G820" s="4" t="s">
        <v>6</v>
      </c>
      <c r="H820" s="4" t="s">
        <v>49</v>
      </c>
      <c r="I820" s="4" t="s">
        <v>19</v>
      </c>
      <c r="J820" s="4" t="s">
        <v>16</v>
      </c>
      <c r="K820" s="4" t="s">
        <v>34</v>
      </c>
      <c r="L820" s="4" t="s">
        <v>38</v>
      </c>
      <c r="M820" s="8">
        <v>3</v>
      </c>
      <c r="N820" s="5">
        <v>122.31</v>
      </c>
      <c r="O820" s="6">
        <v>0.05</v>
      </c>
      <c r="P820" s="5">
        <v>71.11</v>
      </c>
      <c r="Q820" s="5">
        <f t="shared" si="36"/>
        <v>348.58350000000002</v>
      </c>
      <c r="R820" s="5">
        <f t="shared" si="37"/>
        <v>213.32999999999998</v>
      </c>
      <c r="S820" s="5">
        <f t="shared" si="38"/>
        <v>135.25350000000003</v>
      </c>
      <c r="T820" s="7"/>
    </row>
    <row r="821" spans="1:20" ht="15">
      <c r="A821" s="2">
        <v>787</v>
      </c>
      <c r="B821" s="3">
        <v>46157</v>
      </c>
      <c r="C821" s="10">
        <f>YEAR(SalesDataTable[[#This Row],[Order Date]])</f>
        <v>2026</v>
      </c>
      <c r="D821" s="10" t="str">
        <f>"Q"&amp;ROUNDUP(MONTH(SalesDataTable[[#This Row],[Order Date]])/3,0)</f>
        <v>Q2</v>
      </c>
      <c r="E821" s="10">
        <f>MONTH(SalesDataTable[[#This Row],[Order Date]])</f>
        <v>5</v>
      </c>
      <c r="F821" s="10" t="str">
        <f>TEXT(SalesDataTable[[#This Row],[Order Date]],"mmm")</f>
        <v>May</v>
      </c>
      <c r="G821" s="4" t="s">
        <v>0</v>
      </c>
      <c r="H821" s="4" t="s">
        <v>36</v>
      </c>
      <c r="I821" s="4" t="s">
        <v>2</v>
      </c>
      <c r="J821" s="4" t="s">
        <v>16</v>
      </c>
      <c r="K821" s="4" t="s">
        <v>14</v>
      </c>
      <c r="L821" s="4" t="s">
        <v>48</v>
      </c>
      <c r="M821" s="8">
        <v>1</v>
      </c>
      <c r="N821" s="5">
        <v>166.48</v>
      </c>
      <c r="O821" s="6">
        <v>0</v>
      </c>
      <c r="P821" s="5">
        <v>89.42</v>
      </c>
      <c r="Q821" s="5">
        <f t="shared" si="36"/>
        <v>166.48</v>
      </c>
      <c r="R821" s="5">
        <f t="shared" si="37"/>
        <v>89.42</v>
      </c>
      <c r="S821" s="5">
        <f t="shared" si="38"/>
        <v>77.059999999999988</v>
      </c>
      <c r="T821" s="7"/>
    </row>
    <row r="822" spans="1:20" ht="15">
      <c r="A822" s="2">
        <v>1133</v>
      </c>
      <c r="B822" s="3">
        <v>46157</v>
      </c>
      <c r="C822" s="10">
        <f>YEAR(SalesDataTable[[#This Row],[Order Date]])</f>
        <v>2026</v>
      </c>
      <c r="D822" s="10" t="str">
        <f>"Q"&amp;ROUNDUP(MONTH(SalesDataTable[[#This Row],[Order Date]])/3,0)</f>
        <v>Q2</v>
      </c>
      <c r="E822" s="10">
        <f>MONTH(SalesDataTable[[#This Row],[Order Date]])</f>
        <v>5</v>
      </c>
      <c r="F822" s="10" t="str">
        <f>TEXT(SalesDataTable[[#This Row],[Order Date]],"mmm")</f>
        <v>May</v>
      </c>
      <c r="G822" s="4" t="s">
        <v>0</v>
      </c>
      <c r="H822" s="4" t="s">
        <v>50</v>
      </c>
      <c r="I822" s="4" t="s">
        <v>19</v>
      </c>
      <c r="J822" s="4" t="s">
        <v>13</v>
      </c>
      <c r="K822" s="4" t="s">
        <v>23</v>
      </c>
      <c r="L822" s="4" t="s">
        <v>29</v>
      </c>
      <c r="M822" s="8">
        <v>3</v>
      </c>
      <c r="N822" s="5">
        <v>192.21</v>
      </c>
      <c r="O822" s="6">
        <v>0</v>
      </c>
      <c r="P822" s="5">
        <v>103.51</v>
      </c>
      <c r="Q822" s="5">
        <f t="shared" si="36"/>
        <v>576.63</v>
      </c>
      <c r="R822" s="5">
        <f t="shared" si="37"/>
        <v>310.53000000000003</v>
      </c>
      <c r="S822" s="5">
        <f t="shared" si="38"/>
        <v>266.09999999999997</v>
      </c>
      <c r="T822" s="7"/>
    </row>
    <row r="823" spans="1:20" ht="15">
      <c r="A823" s="2">
        <v>2075</v>
      </c>
      <c r="B823" s="3">
        <v>46157</v>
      </c>
      <c r="C823" s="10">
        <f>YEAR(SalesDataTable[[#This Row],[Order Date]])</f>
        <v>2026</v>
      </c>
      <c r="D823" s="10" t="str">
        <f>"Q"&amp;ROUNDUP(MONTH(SalesDataTable[[#This Row],[Order Date]])/3,0)</f>
        <v>Q2</v>
      </c>
      <c r="E823" s="10">
        <f>MONTH(SalesDataTable[[#This Row],[Order Date]])</f>
        <v>5</v>
      </c>
      <c r="F823" s="10" t="str">
        <f>TEXT(SalesDataTable[[#This Row],[Order Date]],"mmm")</f>
        <v>May</v>
      </c>
      <c r="G823" s="4" t="s">
        <v>0</v>
      </c>
      <c r="H823" s="4" t="s">
        <v>36</v>
      </c>
      <c r="I823" s="4" t="s">
        <v>8</v>
      </c>
      <c r="J823" s="4" t="s">
        <v>16</v>
      </c>
      <c r="K823" s="4" t="s">
        <v>23</v>
      </c>
      <c r="L823" s="4" t="s">
        <v>40</v>
      </c>
      <c r="M823" s="8">
        <v>6</v>
      </c>
      <c r="N823" s="5">
        <v>81.13</v>
      </c>
      <c r="O823" s="6">
        <v>0.05</v>
      </c>
      <c r="P823" s="5">
        <v>39.409999999999997</v>
      </c>
      <c r="Q823" s="5">
        <f t="shared" si="36"/>
        <v>462.44099999999997</v>
      </c>
      <c r="R823" s="5">
        <f t="shared" si="37"/>
        <v>236.45999999999998</v>
      </c>
      <c r="S823" s="5">
        <f t="shared" si="38"/>
        <v>225.98099999999999</v>
      </c>
      <c r="T823" s="7"/>
    </row>
    <row r="824" spans="1:20" ht="15">
      <c r="A824" s="2">
        <v>2172</v>
      </c>
      <c r="B824" s="3">
        <v>46157</v>
      </c>
      <c r="C824" s="10">
        <f>YEAR(SalesDataTable[[#This Row],[Order Date]])</f>
        <v>2026</v>
      </c>
      <c r="D824" s="10" t="str">
        <f>"Q"&amp;ROUNDUP(MONTH(SalesDataTable[[#This Row],[Order Date]])/3,0)</f>
        <v>Q2</v>
      </c>
      <c r="E824" s="10">
        <f>MONTH(SalesDataTable[[#This Row],[Order Date]])</f>
        <v>5</v>
      </c>
      <c r="F824" s="10" t="str">
        <f>TEXT(SalesDataTable[[#This Row],[Order Date]],"mmm")</f>
        <v>May</v>
      </c>
      <c r="G824" s="4" t="s">
        <v>11</v>
      </c>
      <c r="H824" s="4" t="s">
        <v>39</v>
      </c>
      <c r="I824" s="4" t="s">
        <v>8</v>
      </c>
      <c r="J824" s="4" t="s">
        <v>16</v>
      </c>
      <c r="K824" s="4" t="s">
        <v>14</v>
      </c>
      <c r="L824" s="4" t="s">
        <v>15</v>
      </c>
      <c r="M824" s="8">
        <v>6</v>
      </c>
      <c r="N824" s="5">
        <v>37.1</v>
      </c>
      <c r="O824" s="6">
        <v>0.1</v>
      </c>
      <c r="P824" s="5">
        <v>13.63</v>
      </c>
      <c r="Q824" s="5">
        <f t="shared" si="36"/>
        <v>200.34000000000003</v>
      </c>
      <c r="R824" s="5">
        <f t="shared" si="37"/>
        <v>81.78</v>
      </c>
      <c r="S824" s="5">
        <f t="shared" si="38"/>
        <v>118.56000000000003</v>
      </c>
      <c r="T824" s="7"/>
    </row>
    <row r="825" spans="1:20" ht="15">
      <c r="A825" s="2">
        <v>2977</v>
      </c>
      <c r="B825" s="3">
        <v>46157</v>
      </c>
      <c r="C825" s="10">
        <f>YEAR(SalesDataTable[[#This Row],[Order Date]])</f>
        <v>2026</v>
      </c>
      <c r="D825" s="10" t="str">
        <f>"Q"&amp;ROUNDUP(MONTH(SalesDataTable[[#This Row],[Order Date]])/3,0)</f>
        <v>Q2</v>
      </c>
      <c r="E825" s="10">
        <f>MONTH(SalesDataTable[[#This Row],[Order Date]])</f>
        <v>5</v>
      </c>
      <c r="F825" s="10" t="str">
        <f>TEXT(SalesDataTable[[#This Row],[Order Date]],"mmm")</f>
        <v>May</v>
      </c>
      <c r="G825" s="4" t="s">
        <v>6</v>
      </c>
      <c r="H825" s="4" t="s">
        <v>49</v>
      </c>
      <c r="I825" s="4" t="s">
        <v>8</v>
      </c>
      <c r="J825" s="4" t="s">
        <v>16</v>
      </c>
      <c r="K825" s="4" t="s">
        <v>14</v>
      </c>
      <c r="L825" s="4" t="s">
        <v>15</v>
      </c>
      <c r="M825" s="8">
        <v>6</v>
      </c>
      <c r="N825" s="5">
        <v>35.92</v>
      </c>
      <c r="O825" s="6">
        <v>0.15</v>
      </c>
      <c r="P825" s="5">
        <v>13.3</v>
      </c>
      <c r="Q825" s="5">
        <f t="shared" si="36"/>
        <v>183.19200000000001</v>
      </c>
      <c r="R825" s="5">
        <f t="shared" si="37"/>
        <v>79.800000000000011</v>
      </c>
      <c r="S825" s="5">
        <f t="shared" si="38"/>
        <v>103.392</v>
      </c>
      <c r="T825" s="7"/>
    </row>
    <row r="826" spans="1:20" ht="15">
      <c r="A826" s="2">
        <v>3531</v>
      </c>
      <c r="B826" s="3">
        <v>46157</v>
      </c>
      <c r="C826" s="10">
        <f>YEAR(SalesDataTable[[#This Row],[Order Date]])</f>
        <v>2026</v>
      </c>
      <c r="D826" s="10" t="str">
        <f>"Q"&amp;ROUNDUP(MONTH(SalesDataTable[[#This Row],[Order Date]])/3,0)</f>
        <v>Q2</v>
      </c>
      <c r="E826" s="10">
        <f>MONTH(SalesDataTable[[#This Row],[Order Date]])</f>
        <v>5</v>
      </c>
      <c r="F826" s="10" t="str">
        <f>TEXT(SalesDataTable[[#This Row],[Order Date]],"mmm")</f>
        <v>May</v>
      </c>
      <c r="G826" s="4" t="s">
        <v>20</v>
      </c>
      <c r="H826" s="4" t="s">
        <v>47</v>
      </c>
      <c r="I826" s="4" t="s">
        <v>19</v>
      </c>
      <c r="J826" s="4" t="s">
        <v>16</v>
      </c>
      <c r="K826" s="4" t="s">
        <v>34</v>
      </c>
      <c r="L826" s="4" t="s">
        <v>42</v>
      </c>
      <c r="M826" s="8">
        <v>4</v>
      </c>
      <c r="N826" s="5">
        <v>36.21</v>
      </c>
      <c r="O826" s="6">
        <v>0</v>
      </c>
      <c r="P826" s="5">
        <v>14.3</v>
      </c>
      <c r="Q826" s="5">
        <f t="shared" si="36"/>
        <v>144.84</v>
      </c>
      <c r="R826" s="5">
        <f t="shared" si="37"/>
        <v>57.2</v>
      </c>
      <c r="S826" s="5">
        <f t="shared" si="38"/>
        <v>87.64</v>
      </c>
      <c r="T826" s="7"/>
    </row>
    <row r="827" spans="1:20" ht="15">
      <c r="A827" s="2">
        <v>3881</v>
      </c>
      <c r="B827" s="3">
        <v>46157</v>
      </c>
      <c r="C827" s="10">
        <f>YEAR(SalesDataTable[[#This Row],[Order Date]])</f>
        <v>2026</v>
      </c>
      <c r="D827" s="10" t="str">
        <f>"Q"&amp;ROUNDUP(MONTH(SalesDataTable[[#This Row],[Order Date]])/3,0)</f>
        <v>Q2</v>
      </c>
      <c r="E827" s="10">
        <f>MONTH(SalesDataTable[[#This Row],[Order Date]])</f>
        <v>5</v>
      </c>
      <c r="F827" s="10" t="str">
        <f>TEXT(SalesDataTable[[#This Row],[Order Date]],"mmm")</f>
        <v>May</v>
      </c>
      <c r="G827" s="4" t="s">
        <v>11</v>
      </c>
      <c r="H827" s="4" t="s">
        <v>39</v>
      </c>
      <c r="I827" s="4" t="s">
        <v>2</v>
      </c>
      <c r="J827" s="4" t="s">
        <v>16</v>
      </c>
      <c r="K827" s="4" t="s">
        <v>9</v>
      </c>
      <c r="L827" s="4" t="s">
        <v>46</v>
      </c>
      <c r="M827" s="8">
        <v>3</v>
      </c>
      <c r="N827" s="5">
        <v>73.03</v>
      </c>
      <c r="O827" s="6">
        <v>0.05</v>
      </c>
      <c r="P827" s="5">
        <v>33.200000000000003</v>
      </c>
      <c r="Q827" s="5">
        <f t="shared" si="36"/>
        <v>208.13550000000001</v>
      </c>
      <c r="R827" s="5">
        <f t="shared" si="37"/>
        <v>99.600000000000009</v>
      </c>
      <c r="S827" s="5">
        <f t="shared" si="38"/>
        <v>108.5355</v>
      </c>
      <c r="T827" s="7"/>
    </row>
    <row r="828" spans="1:20" ht="15">
      <c r="A828" s="2">
        <v>4469</v>
      </c>
      <c r="B828" s="3">
        <v>46157</v>
      </c>
      <c r="C828" s="10">
        <f>YEAR(SalesDataTable[[#This Row],[Order Date]])</f>
        <v>2026</v>
      </c>
      <c r="D828" s="10" t="str">
        <f>"Q"&amp;ROUNDUP(MONTH(SalesDataTable[[#This Row],[Order Date]])/3,0)</f>
        <v>Q2</v>
      </c>
      <c r="E828" s="10">
        <f>MONTH(SalesDataTable[[#This Row],[Order Date]])</f>
        <v>5</v>
      </c>
      <c r="F828" s="10" t="str">
        <f>TEXT(SalesDataTable[[#This Row],[Order Date]],"mmm")</f>
        <v>May</v>
      </c>
      <c r="G828" s="4" t="s">
        <v>11</v>
      </c>
      <c r="H828" s="4" t="s">
        <v>25</v>
      </c>
      <c r="I828" s="4" t="s">
        <v>19</v>
      </c>
      <c r="J828" s="4" t="s">
        <v>3</v>
      </c>
      <c r="K828" s="4" t="s">
        <v>4</v>
      </c>
      <c r="L828" s="4" t="s">
        <v>5</v>
      </c>
      <c r="M828" s="8">
        <v>2</v>
      </c>
      <c r="N828" s="5">
        <v>80.81</v>
      </c>
      <c r="O828" s="6">
        <v>0</v>
      </c>
      <c r="P828" s="5">
        <v>42.53</v>
      </c>
      <c r="Q828" s="5">
        <f t="shared" si="36"/>
        <v>161.62</v>
      </c>
      <c r="R828" s="5">
        <f t="shared" si="37"/>
        <v>85.06</v>
      </c>
      <c r="S828" s="5">
        <f t="shared" si="38"/>
        <v>76.56</v>
      </c>
      <c r="T828" s="7"/>
    </row>
    <row r="829" spans="1:20" ht="15">
      <c r="A829" s="2">
        <v>5037</v>
      </c>
      <c r="B829" s="3">
        <v>46157</v>
      </c>
      <c r="C829" s="10">
        <f>YEAR(SalesDataTable[[#This Row],[Order Date]])</f>
        <v>2026</v>
      </c>
      <c r="D829" s="10" t="str">
        <f>"Q"&amp;ROUNDUP(MONTH(SalesDataTable[[#This Row],[Order Date]])/3,0)</f>
        <v>Q2</v>
      </c>
      <c r="E829" s="10">
        <f>MONTH(SalesDataTable[[#This Row],[Order Date]])</f>
        <v>5</v>
      </c>
      <c r="F829" s="10" t="str">
        <f>TEXT(SalesDataTable[[#This Row],[Order Date]],"mmm")</f>
        <v>May</v>
      </c>
      <c r="G829" s="4" t="s">
        <v>6</v>
      </c>
      <c r="H829" s="4" t="s">
        <v>41</v>
      </c>
      <c r="I829" s="4" t="s">
        <v>2</v>
      </c>
      <c r="J829" s="4" t="s">
        <v>13</v>
      </c>
      <c r="K829" s="4" t="s">
        <v>4</v>
      </c>
      <c r="L829" s="4" t="s">
        <v>22</v>
      </c>
      <c r="M829" s="8">
        <v>1</v>
      </c>
      <c r="N829" s="5">
        <v>51.53</v>
      </c>
      <c r="O829" s="6">
        <v>0.1</v>
      </c>
      <c r="P829" s="5">
        <v>23.06</v>
      </c>
      <c r="Q829" s="5">
        <f t="shared" si="36"/>
        <v>46.377000000000002</v>
      </c>
      <c r="R829" s="5">
        <f t="shared" si="37"/>
        <v>23.06</v>
      </c>
      <c r="S829" s="5">
        <f t="shared" si="38"/>
        <v>23.317000000000004</v>
      </c>
      <c r="T829" s="7"/>
    </row>
    <row r="830" spans="1:20" ht="15">
      <c r="A830" s="2">
        <v>35</v>
      </c>
      <c r="B830" s="3">
        <v>46158</v>
      </c>
      <c r="C830" s="10">
        <f>YEAR(SalesDataTable[[#This Row],[Order Date]])</f>
        <v>2026</v>
      </c>
      <c r="D830" s="10" t="str">
        <f>"Q"&amp;ROUNDUP(MONTH(SalesDataTable[[#This Row],[Order Date]])/3,0)</f>
        <v>Q2</v>
      </c>
      <c r="E830" s="10">
        <f>MONTH(SalesDataTable[[#This Row],[Order Date]])</f>
        <v>5</v>
      </c>
      <c r="F830" s="10" t="str">
        <f>TEXT(SalesDataTable[[#This Row],[Order Date]],"mmm")</f>
        <v>May</v>
      </c>
      <c r="G830" s="4" t="s">
        <v>20</v>
      </c>
      <c r="H830" s="4" t="s">
        <v>47</v>
      </c>
      <c r="I830" s="4" t="s">
        <v>8</v>
      </c>
      <c r="J830" s="4" t="s">
        <v>16</v>
      </c>
      <c r="K830" s="4" t="s">
        <v>23</v>
      </c>
      <c r="L830" s="4" t="s">
        <v>40</v>
      </c>
      <c r="M830" s="8">
        <v>5</v>
      </c>
      <c r="N830" s="5">
        <v>81.75</v>
      </c>
      <c r="O830" s="6">
        <v>0.05</v>
      </c>
      <c r="P830" s="5">
        <v>39.159999999999997</v>
      </c>
      <c r="Q830" s="5">
        <f t="shared" si="36"/>
        <v>388.3125</v>
      </c>
      <c r="R830" s="5">
        <f t="shared" si="37"/>
        <v>195.79999999999998</v>
      </c>
      <c r="S830" s="5">
        <f t="shared" si="38"/>
        <v>192.51250000000002</v>
      </c>
      <c r="T830" s="7"/>
    </row>
    <row r="831" spans="1:20" ht="15">
      <c r="A831" s="2">
        <v>226</v>
      </c>
      <c r="B831" s="3">
        <v>46158</v>
      </c>
      <c r="C831" s="10">
        <f>YEAR(SalesDataTable[[#This Row],[Order Date]])</f>
        <v>2026</v>
      </c>
      <c r="D831" s="10" t="str">
        <f>"Q"&amp;ROUNDUP(MONTH(SalesDataTable[[#This Row],[Order Date]])/3,0)</f>
        <v>Q2</v>
      </c>
      <c r="E831" s="10">
        <f>MONTH(SalesDataTable[[#This Row],[Order Date]])</f>
        <v>5</v>
      </c>
      <c r="F831" s="10" t="str">
        <f>TEXT(SalesDataTable[[#This Row],[Order Date]],"mmm")</f>
        <v>May</v>
      </c>
      <c r="G831" s="4" t="s">
        <v>11</v>
      </c>
      <c r="H831" s="4" t="s">
        <v>39</v>
      </c>
      <c r="I831" s="4" t="s">
        <v>2</v>
      </c>
      <c r="J831" s="4" t="s">
        <v>13</v>
      </c>
      <c r="K831" s="4" t="s">
        <v>14</v>
      </c>
      <c r="L831" s="4" t="s">
        <v>48</v>
      </c>
      <c r="M831" s="8">
        <v>1</v>
      </c>
      <c r="N831" s="5">
        <v>165.99</v>
      </c>
      <c r="O831" s="6">
        <v>0.1</v>
      </c>
      <c r="P831" s="5">
        <v>89.9</v>
      </c>
      <c r="Q831" s="5">
        <f t="shared" si="36"/>
        <v>149.39100000000002</v>
      </c>
      <c r="R831" s="5">
        <f t="shared" si="37"/>
        <v>89.9</v>
      </c>
      <c r="S831" s="5">
        <f t="shared" si="38"/>
        <v>59.491000000000014</v>
      </c>
      <c r="T831" s="7"/>
    </row>
    <row r="832" spans="1:20" ht="15">
      <c r="A832" s="2">
        <v>1713</v>
      </c>
      <c r="B832" s="3">
        <v>46158</v>
      </c>
      <c r="C832" s="10">
        <f>YEAR(SalesDataTable[[#This Row],[Order Date]])</f>
        <v>2026</v>
      </c>
      <c r="D832" s="10" t="str">
        <f>"Q"&amp;ROUNDUP(MONTH(SalesDataTable[[#This Row],[Order Date]])/3,0)</f>
        <v>Q2</v>
      </c>
      <c r="E832" s="10">
        <f>MONTH(SalesDataTable[[#This Row],[Order Date]])</f>
        <v>5</v>
      </c>
      <c r="F832" s="10" t="str">
        <f>TEXT(SalesDataTable[[#This Row],[Order Date]],"mmm")</f>
        <v>May</v>
      </c>
      <c r="G832" s="4" t="s">
        <v>0</v>
      </c>
      <c r="H832" s="4" t="s">
        <v>50</v>
      </c>
      <c r="I832" s="4" t="s">
        <v>19</v>
      </c>
      <c r="J832" s="4" t="s">
        <v>13</v>
      </c>
      <c r="K832" s="4" t="s">
        <v>23</v>
      </c>
      <c r="L832" s="4" t="s">
        <v>51</v>
      </c>
      <c r="M832" s="8">
        <v>2</v>
      </c>
      <c r="N832" s="5">
        <v>121.22</v>
      </c>
      <c r="O832" s="6">
        <v>0</v>
      </c>
      <c r="P832" s="5">
        <v>60.38</v>
      </c>
      <c r="Q832" s="5">
        <f t="shared" si="36"/>
        <v>242.44</v>
      </c>
      <c r="R832" s="5">
        <f t="shared" si="37"/>
        <v>120.76</v>
      </c>
      <c r="S832" s="5">
        <f t="shared" si="38"/>
        <v>121.67999999999999</v>
      </c>
      <c r="T832" s="7"/>
    </row>
    <row r="833" spans="1:20" ht="15">
      <c r="A833" s="2">
        <v>2320</v>
      </c>
      <c r="B833" s="3">
        <v>46158</v>
      </c>
      <c r="C833" s="10">
        <f>YEAR(SalesDataTable[[#This Row],[Order Date]])</f>
        <v>2026</v>
      </c>
      <c r="D833" s="10" t="str">
        <f>"Q"&amp;ROUNDUP(MONTH(SalesDataTable[[#This Row],[Order Date]])/3,0)</f>
        <v>Q2</v>
      </c>
      <c r="E833" s="10">
        <f>MONTH(SalesDataTable[[#This Row],[Order Date]])</f>
        <v>5</v>
      </c>
      <c r="F833" s="10" t="str">
        <f>TEXT(SalesDataTable[[#This Row],[Order Date]],"mmm")</f>
        <v>May</v>
      </c>
      <c r="G833" s="4" t="s">
        <v>6</v>
      </c>
      <c r="H833" s="4" t="s">
        <v>43</v>
      </c>
      <c r="I833" s="4" t="s">
        <v>19</v>
      </c>
      <c r="J833" s="4" t="s">
        <v>16</v>
      </c>
      <c r="K833" s="4" t="s">
        <v>14</v>
      </c>
      <c r="L833" s="4" t="s">
        <v>44</v>
      </c>
      <c r="M833" s="8">
        <v>2</v>
      </c>
      <c r="N833" s="5">
        <v>131.1</v>
      </c>
      <c r="O833" s="6">
        <v>0</v>
      </c>
      <c r="P833" s="5">
        <v>65.55</v>
      </c>
      <c r="Q833" s="5">
        <f t="shared" si="36"/>
        <v>262.2</v>
      </c>
      <c r="R833" s="5">
        <f t="shared" si="37"/>
        <v>131.1</v>
      </c>
      <c r="S833" s="5">
        <f t="shared" si="38"/>
        <v>131.1</v>
      </c>
      <c r="T833" s="7"/>
    </row>
    <row r="834" spans="1:20" ht="15">
      <c r="A834" s="2">
        <v>2496</v>
      </c>
      <c r="B834" s="3">
        <v>46158</v>
      </c>
      <c r="C834" s="10">
        <f>YEAR(SalesDataTable[[#This Row],[Order Date]])</f>
        <v>2026</v>
      </c>
      <c r="D834" s="10" t="str">
        <f>"Q"&amp;ROUNDUP(MONTH(SalesDataTable[[#This Row],[Order Date]])/3,0)</f>
        <v>Q2</v>
      </c>
      <c r="E834" s="10">
        <f>MONTH(SalesDataTable[[#This Row],[Order Date]])</f>
        <v>5</v>
      </c>
      <c r="F834" s="10" t="str">
        <f>TEXT(SalesDataTable[[#This Row],[Order Date]],"mmm")</f>
        <v>May</v>
      </c>
      <c r="G834" s="4" t="s">
        <v>6</v>
      </c>
      <c r="H834" s="4" t="s">
        <v>27</v>
      </c>
      <c r="I834" s="4" t="s">
        <v>2</v>
      </c>
      <c r="J834" s="4" t="s">
        <v>3</v>
      </c>
      <c r="K834" s="4" t="s">
        <v>14</v>
      </c>
      <c r="L834" s="4" t="s">
        <v>32</v>
      </c>
      <c r="M834" s="8">
        <v>2</v>
      </c>
      <c r="N834" s="5">
        <v>46.44</v>
      </c>
      <c r="O834" s="6">
        <v>0</v>
      </c>
      <c r="P834" s="5">
        <v>18.63</v>
      </c>
      <c r="Q834" s="5">
        <f t="shared" ref="Q834:Q897" si="39">M834*N834*(1-O834)</f>
        <v>92.88</v>
      </c>
      <c r="R834" s="5">
        <f t="shared" ref="R834:R897" si="40">M834*P834</f>
        <v>37.26</v>
      </c>
      <c r="S834" s="5">
        <f t="shared" ref="S834:S897" si="41">Q834-R834</f>
        <v>55.62</v>
      </c>
      <c r="T834" s="7"/>
    </row>
    <row r="835" spans="1:20" ht="15">
      <c r="A835" s="2">
        <v>2504</v>
      </c>
      <c r="B835" s="3">
        <v>46158</v>
      </c>
      <c r="C835" s="10">
        <f>YEAR(SalesDataTable[[#This Row],[Order Date]])</f>
        <v>2026</v>
      </c>
      <c r="D835" s="10" t="str">
        <f>"Q"&amp;ROUNDUP(MONTH(SalesDataTable[[#This Row],[Order Date]])/3,0)</f>
        <v>Q2</v>
      </c>
      <c r="E835" s="10">
        <f>MONTH(SalesDataTable[[#This Row],[Order Date]])</f>
        <v>5</v>
      </c>
      <c r="F835" s="10" t="str">
        <f>TEXT(SalesDataTable[[#This Row],[Order Date]],"mmm")</f>
        <v>May</v>
      </c>
      <c r="G835" s="4" t="s">
        <v>20</v>
      </c>
      <c r="H835" s="4" t="s">
        <v>31</v>
      </c>
      <c r="I835" s="4" t="s">
        <v>2</v>
      </c>
      <c r="J835" s="4" t="s">
        <v>13</v>
      </c>
      <c r="K835" s="4" t="s">
        <v>14</v>
      </c>
      <c r="L835" s="4" t="s">
        <v>15</v>
      </c>
      <c r="M835" s="8">
        <v>1</v>
      </c>
      <c r="N835" s="5">
        <v>36.659999999999997</v>
      </c>
      <c r="O835" s="6">
        <v>0</v>
      </c>
      <c r="P835" s="5">
        <v>13.61</v>
      </c>
      <c r="Q835" s="5">
        <f t="shared" si="39"/>
        <v>36.659999999999997</v>
      </c>
      <c r="R835" s="5">
        <f t="shared" si="40"/>
        <v>13.61</v>
      </c>
      <c r="S835" s="5">
        <f t="shared" si="41"/>
        <v>23.049999999999997</v>
      </c>
      <c r="T835" s="7"/>
    </row>
    <row r="836" spans="1:20" ht="15">
      <c r="A836" s="2">
        <v>2598</v>
      </c>
      <c r="B836" s="3">
        <v>46158</v>
      </c>
      <c r="C836" s="10">
        <f>YEAR(SalesDataTable[[#This Row],[Order Date]])</f>
        <v>2026</v>
      </c>
      <c r="D836" s="10" t="str">
        <f>"Q"&amp;ROUNDUP(MONTH(SalesDataTable[[#This Row],[Order Date]])/3,0)</f>
        <v>Q2</v>
      </c>
      <c r="E836" s="10">
        <f>MONTH(SalesDataTable[[#This Row],[Order Date]])</f>
        <v>5</v>
      </c>
      <c r="F836" s="10" t="str">
        <f>TEXT(SalesDataTable[[#This Row],[Order Date]],"mmm")</f>
        <v>May</v>
      </c>
      <c r="G836" s="4" t="s">
        <v>20</v>
      </c>
      <c r="H836" s="4" t="s">
        <v>33</v>
      </c>
      <c r="I836" s="4" t="s">
        <v>2</v>
      </c>
      <c r="J836" s="4" t="s">
        <v>13</v>
      </c>
      <c r="K836" s="4" t="s">
        <v>9</v>
      </c>
      <c r="L836" s="4" t="s">
        <v>37</v>
      </c>
      <c r="M836" s="8">
        <v>5</v>
      </c>
      <c r="N836" s="5">
        <v>156.16999999999999</v>
      </c>
      <c r="O836" s="6">
        <v>0.1</v>
      </c>
      <c r="P836" s="5">
        <v>80.59</v>
      </c>
      <c r="Q836" s="5">
        <f t="shared" si="39"/>
        <v>702.76499999999999</v>
      </c>
      <c r="R836" s="5">
        <f t="shared" si="40"/>
        <v>402.95000000000005</v>
      </c>
      <c r="S836" s="5">
        <f t="shared" si="41"/>
        <v>299.81499999999994</v>
      </c>
      <c r="T836" s="7"/>
    </row>
    <row r="837" spans="1:20" ht="15">
      <c r="A837" s="2">
        <v>2600</v>
      </c>
      <c r="B837" s="3">
        <v>46158</v>
      </c>
      <c r="C837" s="10">
        <f>YEAR(SalesDataTable[[#This Row],[Order Date]])</f>
        <v>2026</v>
      </c>
      <c r="D837" s="10" t="str">
        <f>"Q"&amp;ROUNDUP(MONTH(SalesDataTable[[#This Row],[Order Date]])/3,0)</f>
        <v>Q2</v>
      </c>
      <c r="E837" s="10">
        <f>MONTH(SalesDataTable[[#This Row],[Order Date]])</f>
        <v>5</v>
      </c>
      <c r="F837" s="10" t="str">
        <f>TEXT(SalesDataTable[[#This Row],[Order Date]],"mmm")</f>
        <v>May</v>
      </c>
      <c r="G837" s="4" t="s">
        <v>6</v>
      </c>
      <c r="H837" s="4" t="s">
        <v>43</v>
      </c>
      <c r="I837" s="4" t="s">
        <v>19</v>
      </c>
      <c r="J837" s="4" t="s">
        <v>13</v>
      </c>
      <c r="K837" s="4" t="s">
        <v>14</v>
      </c>
      <c r="L837" s="4" t="s">
        <v>15</v>
      </c>
      <c r="M837" s="8">
        <v>1</v>
      </c>
      <c r="N837" s="5">
        <v>35.97</v>
      </c>
      <c r="O837" s="6">
        <v>0.1</v>
      </c>
      <c r="P837" s="5">
        <v>13.54</v>
      </c>
      <c r="Q837" s="5">
        <f t="shared" si="39"/>
        <v>32.372999999999998</v>
      </c>
      <c r="R837" s="5">
        <f t="shared" si="40"/>
        <v>13.54</v>
      </c>
      <c r="S837" s="5">
        <f t="shared" si="41"/>
        <v>18.832999999999998</v>
      </c>
      <c r="T837" s="7"/>
    </row>
    <row r="838" spans="1:20" ht="15">
      <c r="A838" s="2">
        <v>2856</v>
      </c>
      <c r="B838" s="3">
        <v>46158</v>
      </c>
      <c r="C838" s="10">
        <f>YEAR(SalesDataTable[[#This Row],[Order Date]])</f>
        <v>2026</v>
      </c>
      <c r="D838" s="10" t="str">
        <f>"Q"&amp;ROUNDUP(MONTH(SalesDataTable[[#This Row],[Order Date]])/3,0)</f>
        <v>Q2</v>
      </c>
      <c r="E838" s="10">
        <f>MONTH(SalesDataTable[[#This Row],[Order Date]])</f>
        <v>5</v>
      </c>
      <c r="F838" s="10" t="str">
        <f>TEXT(SalesDataTable[[#This Row],[Order Date]],"mmm")</f>
        <v>May</v>
      </c>
      <c r="G838" s="4" t="s">
        <v>6</v>
      </c>
      <c r="H838" s="4" t="s">
        <v>41</v>
      </c>
      <c r="I838" s="4" t="s">
        <v>8</v>
      </c>
      <c r="J838" s="4" t="s">
        <v>16</v>
      </c>
      <c r="K838" s="4" t="s">
        <v>34</v>
      </c>
      <c r="L838" s="4" t="s">
        <v>38</v>
      </c>
      <c r="M838" s="8">
        <v>4</v>
      </c>
      <c r="N838" s="5">
        <v>125.11</v>
      </c>
      <c r="O838" s="6">
        <v>0.15</v>
      </c>
      <c r="P838" s="5">
        <v>70.010000000000005</v>
      </c>
      <c r="Q838" s="5">
        <f t="shared" si="39"/>
        <v>425.37399999999997</v>
      </c>
      <c r="R838" s="5">
        <f t="shared" si="40"/>
        <v>280.04000000000002</v>
      </c>
      <c r="S838" s="5">
        <f t="shared" si="41"/>
        <v>145.33399999999995</v>
      </c>
      <c r="T838" s="7"/>
    </row>
    <row r="839" spans="1:20" ht="15">
      <c r="A839" s="2">
        <v>3478</v>
      </c>
      <c r="B839" s="3">
        <v>46158</v>
      </c>
      <c r="C839" s="10">
        <f>YEAR(SalesDataTable[[#This Row],[Order Date]])</f>
        <v>2026</v>
      </c>
      <c r="D839" s="10" t="str">
        <f>"Q"&amp;ROUNDUP(MONTH(SalesDataTable[[#This Row],[Order Date]])/3,0)</f>
        <v>Q2</v>
      </c>
      <c r="E839" s="10">
        <f>MONTH(SalesDataTable[[#This Row],[Order Date]])</f>
        <v>5</v>
      </c>
      <c r="F839" s="10" t="str">
        <f>TEXT(SalesDataTable[[#This Row],[Order Date]],"mmm")</f>
        <v>May</v>
      </c>
      <c r="G839" s="4" t="s">
        <v>20</v>
      </c>
      <c r="H839" s="4" t="s">
        <v>33</v>
      </c>
      <c r="I839" s="4" t="s">
        <v>2</v>
      </c>
      <c r="J839" s="4" t="s">
        <v>13</v>
      </c>
      <c r="K839" s="4" t="s">
        <v>34</v>
      </c>
      <c r="L839" s="4" t="s">
        <v>42</v>
      </c>
      <c r="M839" s="8">
        <v>4</v>
      </c>
      <c r="N839" s="5">
        <v>36.29</v>
      </c>
      <c r="O839" s="6">
        <v>0.1</v>
      </c>
      <c r="P839" s="5">
        <v>13.77</v>
      </c>
      <c r="Q839" s="5">
        <f t="shared" si="39"/>
        <v>130.64400000000001</v>
      </c>
      <c r="R839" s="5">
        <f t="shared" si="40"/>
        <v>55.08</v>
      </c>
      <c r="S839" s="5">
        <f t="shared" si="41"/>
        <v>75.564000000000007</v>
      </c>
      <c r="T839" s="7"/>
    </row>
    <row r="840" spans="1:20" ht="15">
      <c r="A840" s="2">
        <v>3599</v>
      </c>
      <c r="B840" s="3">
        <v>46158</v>
      </c>
      <c r="C840" s="10">
        <f>YEAR(SalesDataTable[[#This Row],[Order Date]])</f>
        <v>2026</v>
      </c>
      <c r="D840" s="10" t="str">
        <f>"Q"&amp;ROUNDUP(MONTH(SalesDataTable[[#This Row],[Order Date]])/3,0)</f>
        <v>Q2</v>
      </c>
      <c r="E840" s="10">
        <f>MONTH(SalesDataTable[[#This Row],[Order Date]])</f>
        <v>5</v>
      </c>
      <c r="F840" s="10" t="str">
        <f>TEXT(SalesDataTable[[#This Row],[Order Date]],"mmm")</f>
        <v>May</v>
      </c>
      <c r="G840" s="4" t="s">
        <v>6</v>
      </c>
      <c r="H840" s="4" t="s">
        <v>27</v>
      </c>
      <c r="I840" s="4" t="s">
        <v>2</v>
      </c>
      <c r="J840" s="4" t="s">
        <v>13</v>
      </c>
      <c r="K840" s="4" t="s">
        <v>9</v>
      </c>
      <c r="L840" s="4" t="s">
        <v>17</v>
      </c>
      <c r="M840" s="8">
        <v>4</v>
      </c>
      <c r="N840" s="5">
        <v>143.34</v>
      </c>
      <c r="O840" s="6">
        <v>0</v>
      </c>
      <c r="P840" s="5">
        <v>80.55</v>
      </c>
      <c r="Q840" s="5">
        <f t="shared" si="39"/>
        <v>573.36</v>
      </c>
      <c r="R840" s="5">
        <f t="shared" si="40"/>
        <v>322.2</v>
      </c>
      <c r="S840" s="5">
        <f t="shared" si="41"/>
        <v>251.16000000000003</v>
      </c>
      <c r="T840" s="7"/>
    </row>
    <row r="841" spans="1:20" ht="15">
      <c r="A841" s="2">
        <v>282</v>
      </c>
      <c r="B841" s="3">
        <v>46159</v>
      </c>
      <c r="C841" s="10">
        <f>YEAR(SalesDataTable[[#This Row],[Order Date]])</f>
        <v>2026</v>
      </c>
      <c r="D841" s="10" t="str">
        <f>"Q"&amp;ROUNDUP(MONTH(SalesDataTable[[#This Row],[Order Date]])/3,0)</f>
        <v>Q2</v>
      </c>
      <c r="E841" s="10">
        <f>MONTH(SalesDataTable[[#This Row],[Order Date]])</f>
        <v>5</v>
      </c>
      <c r="F841" s="10" t="str">
        <f>TEXT(SalesDataTable[[#This Row],[Order Date]],"mmm")</f>
        <v>May</v>
      </c>
      <c r="G841" s="4" t="s">
        <v>6</v>
      </c>
      <c r="H841" s="4" t="s">
        <v>43</v>
      </c>
      <c r="I841" s="4" t="s">
        <v>28</v>
      </c>
      <c r="J841" s="4" t="s">
        <v>13</v>
      </c>
      <c r="K841" s="4" t="s">
        <v>4</v>
      </c>
      <c r="L841" s="4" t="s">
        <v>22</v>
      </c>
      <c r="M841" s="8">
        <v>3</v>
      </c>
      <c r="N841" s="5">
        <v>51.68</v>
      </c>
      <c r="O841" s="6">
        <v>0</v>
      </c>
      <c r="P841" s="5">
        <v>22.4</v>
      </c>
      <c r="Q841" s="5">
        <f t="shared" si="39"/>
        <v>155.04</v>
      </c>
      <c r="R841" s="5">
        <f t="shared" si="40"/>
        <v>67.199999999999989</v>
      </c>
      <c r="S841" s="5">
        <f t="shared" si="41"/>
        <v>87.84</v>
      </c>
      <c r="T841" s="7"/>
    </row>
    <row r="842" spans="1:20" ht="15">
      <c r="A842" s="2">
        <v>980</v>
      </c>
      <c r="B842" s="3">
        <v>46159</v>
      </c>
      <c r="C842" s="10">
        <f>YEAR(SalesDataTable[[#This Row],[Order Date]])</f>
        <v>2026</v>
      </c>
      <c r="D842" s="10" t="str">
        <f>"Q"&amp;ROUNDUP(MONTH(SalesDataTable[[#This Row],[Order Date]])/3,0)</f>
        <v>Q2</v>
      </c>
      <c r="E842" s="10">
        <f>MONTH(SalesDataTable[[#This Row],[Order Date]])</f>
        <v>5</v>
      </c>
      <c r="F842" s="10" t="str">
        <f>TEXT(SalesDataTable[[#This Row],[Order Date]],"mmm")</f>
        <v>May</v>
      </c>
      <c r="G842" s="4" t="s">
        <v>20</v>
      </c>
      <c r="H842" s="4" t="s">
        <v>31</v>
      </c>
      <c r="I842" s="4" t="s">
        <v>2</v>
      </c>
      <c r="J842" s="4" t="s">
        <v>3</v>
      </c>
      <c r="K842" s="4" t="s">
        <v>14</v>
      </c>
      <c r="L842" s="4" t="s">
        <v>32</v>
      </c>
      <c r="M842" s="8">
        <v>1</v>
      </c>
      <c r="N842" s="5">
        <v>46.84</v>
      </c>
      <c r="O842" s="6">
        <v>0</v>
      </c>
      <c r="P842" s="5">
        <v>17.93</v>
      </c>
      <c r="Q842" s="5">
        <f t="shared" si="39"/>
        <v>46.84</v>
      </c>
      <c r="R842" s="5">
        <f t="shared" si="40"/>
        <v>17.93</v>
      </c>
      <c r="S842" s="5">
        <f t="shared" si="41"/>
        <v>28.910000000000004</v>
      </c>
      <c r="T842" s="7"/>
    </row>
    <row r="843" spans="1:20" ht="15">
      <c r="A843" s="2">
        <v>1155</v>
      </c>
      <c r="B843" s="3">
        <v>46159</v>
      </c>
      <c r="C843" s="10">
        <f>YEAR(SalesDataTable[[#This Row],[Order Date]])</f>
        <v>2026</v>
      </c>
      <c r="D843" s="10" t="str">
        <f>"Q"&amp;ROUNDUP(MONTH(SalesDataTable[[#This Row],[Order Date]])/3,0)</f>
        <v>Q2</v>
      </c>
      <c r="E843" s="10">
        <f>MONTH(SalesDataTable[[#This Row],[Order Date]])</f>
        <v>5</v>
      </c>
      <c r="F843" s="10" t="str">
        <f>TEXT(SalesDataTable[[#This Row],[Order Date]],"mmm")</f>
        <v>May</v>
      </c>
      <c r="G843" s="4" t="s">
        <v>11</v>
      </c>
      <c r="H843" s="4" t="s">
        <v>12</v>
      </c>
      <c r="I843" s="4" t="s">
        <v>28</v>
      </c>
      <c r="J843" s="4" t="s">
        <v>13</v>
      </c>
      <c r="K843" s="4" t="s">
        <v>9</v>
      </c>
      <c r="L843" s="4" t="s">
        <v>46</v>
      </c>
      <c r="M843" s="8">
        <v>5</v>
      </c>
      <c r="N843" s="5">
        <v>72.900000000000006</v>
      </c>
      <c r="O843" s="6">
        <v>0.05</v>
      </c>
      <c r="P843" s="5">
        <v>31.57</v>
      </c>
      <c r="Q843" s="5">
        <f t="shared" si="39"/>
        <v>346.27499999999998</v>
      </c>
      <c r="R843" s="5">
        <f t="shared" si="40"/>
        <v>157.85</v>
      </c>
      <c r="S843" s="5">
        <f t="shared" si="41"/>
        <v>188.42499999999998</v>
      </c>
      <c r="T843" s="7"/>
    </row>
    <row r="844" spans="1:20" ht="15">
      <c r="A844" s="2">
        <v>1816</v>
      </c>
      <c r="B844" s="3">
        <v>46159</v>
      </c>
      <c r="C844" s="10">
        <f>YEAR(SalesDataTable[[#This Row],[Order Date]])</f>
        <v>2026</v>
      </c>
      <c r="D844" s="10" t="str">
        <f>"Q"&amp;ROUNDUP(MONTH(SalesDataTable[[#This Row],[Order Date]])/3,0)</f>
        <v>Q2</v>
      </c>
      <c r="E844" s="10">
        <f>MONTH(SalesDataTable[[#This Row],[Order Date]])</f>
        <v>5</v>
      </c>
      <c r="F844" s="10" t="str">
        <f>TEXT(SalesDataTable[[#This Row],[Order Date]],"mmm")</f>
        <v>May</v>
      </c>
      <c r="G844" s="4" t="s">
        <v>20</v>
      </c>
      <c r="H844" s="4" t="s">
        <v>31</v>
      </c>
      <c r="I844" s="4" t="s">
        <v>2</v>
      </c>
      <c r="J844" s="4" t="s">
        <v>13</v>
      </c>
      <c r="K844" s="4" t="s">
        <v>9</v>
      </c>
      <c r="L844" s="4" t="s">
        <v>10</v>
      </c>
      <c r="M844" s="8">
        <v>1</v>
      </c>
      <c r="N844" s="5">
        <v>91.07</v>
      </c>
      <c r="O844" s="6">
        <v>0</v>
      </c>
      <c r="P844" s="5">
        <v>45.3</v>
      </c>
      <c r="Q844" s="5">
        <f t="shared" si="39"/>
        <v>91.07</v>
      </c>
      <c r="R844" s="5">
        <f t="shared" si="40"/>
        <v>45.3</v>
      </c>
      <c r="S844" s="5">
        <f t="shared" si="41"/>
        <v>45.769999999999996</v>
      </c>
      <c r="T844" s="7"/>
    </row>
    <row r="845" spans="1:20" ht="15">
      <c r="A845" s="2">
        <v>2128</v>
      </c>
      <c r="B845" s="3">
        <v>46159</v>
      </c>
      <c r="C845" s="10">
        <f>YEAR(SalesDataTable[[#This Row],[Order Date]])</f>
        <v>2026</v>
      </c>
      <c r="D845" s="10" t="str">
        <f>"Q"&amp;ROUNDUP(MONTH(SalesDataTable[[#This Row],[Order Date]])/3,0)</f>
        <v>Q2</v>
      </c>
      <c r="E845" s="10">
        <f>MONTH(SalesDataTable[[#This Row],[Order Date]])</f>
        <v>5</v>
      </c>
      <c r="F845" s="10" t="str">
        <f>TEXT(SalesDataTable[[#This Row],[Order Date]],"mmm")</f>
        <v>May</v>
      </c>
      <c r="G845" s="4" t="s">
        <v>11</v>
      </c>
      <c r="H845" s="4" t="s">
        <v>39</v>
      </c>
      <c r="I845" s="4" t="s">
        <v>19</v>
      </c>
      <c r="J845" s="4" t="s">
        <v>13</v>
      </c>
      <c r="K845" s="4" t="s">
        <v>4</v>
      </c>
      <c r="L845" s="4" t="s">
        <v>5</v>
      </c>
      <c r="M845" s="8">
        <v>1</v>
      </c>
      <c r="N845" s="5">
        <v>81.86</v>
      </c>
      <c r="O845" s="6">
        <v>0</v>
      </c>
      <c r="P845" s="5">
        <v>43.14</v>
      </c>
      <c r="Q845" s="5">
        <f t="shared" si="39"/>
        <v>81.86</v>
      </c>
      <c r="R845" s="5">
        <f t="shared" si="40"/>
        <v>43.14</v>
      </c>
      <c r="S845" s="5">
        <f t="shared" si="41"/>
        <v>38.72</v>
      </c>
      <c r="T845" s="7"/>
    </row>
    <row r="846" spans="1:20" ht="15">
      <c r="A846" s="2">
        <v>2296</v>
      </c>
      <c r="B846" s="3">
        <v>46159</v>
      </c>
      <c r="C846" s="10">
        <f>YEAR(SalesDataTable[[#This Row],[Order Date]])</f>
        <v>2026</v>
      </c>
      <c r="D846" s="10" t="str">
        <f>"Q"&amp;ROUNDUP(MONTH(SalesDataTable[[#This Row],[Order Date]])/3,0)</f>
        <v>Q2</v>
      </c>
      <c r="E846" s="10">
        <f>MONTH(SalesDataTable[[#This Row],[Order Date]])</f>
        <v>5</v>
      </c>
      <c r="F846" s="10" t="str">
        <f>TEXT(SalesDataTable[[#This Row],[Order Date]],"mmm")</f>
        <v>May</v>
      </c>
      <c r="G846" s="4" t="s">
        <v>20</v>
      </c>
      <c r="H846" s="4" t="s">
        <v>33</v>
      </c>
      <c r="I846" s="4" t="s">
        <v>2</v>
      </c>
      <c r="J846" s="4" t="s">
        <v>3</v>
      </c>
      <c r="K846" s="4" t="s">
        <v>14</v>
      </c>
      <c r="L846" s="4" t="s">
        <v>32</v>
      </c>
      <c r="M846" s="8">
        <v>1</v>
      </c>
      <c r="N846" s="5">
        <v>45.45</v>
      </c>
      <c r="O846" s="6">
        <v>0</v>
      </c>
      <c r="P846" s="5">
        <v>17.93</v>
      </c>
      <c r="Q846" s="5">
        <f t="shared" si="39"/>
        <v>45.45</v>
      </c>
      <c r="R846" s="5">
        <f t="shared" si="40"/>
        <v>17.93</v>
      </c>
      <c r="S846" s="5">
        <f t="shared" si="41"/>
        <v>27.520000000000003</v>
      </c>
      <c r="T846" s="7"/>
    </row>
    <row r="847" spans="1:20" ht="15">
      <c r="A847" s="2">
        <v>2322</v>
      </c>
      <c r="B847" s="3">
        <v>46159</v>
      </c>
      <c r="C847" s="10">
        <f>YEAR(SalesDataTable[[#This Row],[Order Date]])</f>
        <v>2026</v>
      </c>
      <c r="D847" s="10" t="str">
        <f>"Q"&amp;ROUNDUP(MONTH(SalesDataTable[[#This Row],[Order Date]])/3,0)</f>
        <v>Q2</v>
      </c>
      <c r="E847" s="10">
        <f>MONTH(SalesDataTable[[#This Row],[Order Date]])</f>
        <v>5</v>
      </c>
      <c r="F847" s="10" t="str">
        <f>TEXT(SalesDataTable[[#This Row],[Order Date]],"mmm")</f>
        <v>May</v>
      </c>
      <c r="G847" s="4" t="s">
        <v>11</v>
      </c>
      <c r="H847" s="4" t="s">
        <v>39</v>
      </c>
      <c r="I847" s="4" t="s">
        <v>19</v>
      </c>
      <c r="J847" s="4" t="s">
        <v>16</v>
      </c>
      <c r="K847" s="4" t="s">
        <v>9</v>
      </c>
      <c r="L847" s="4" t="s">
        <v>46</v>
      </c>
      <c r="M847" s="8">
        <v>1</v>
      </c>
      <c r="N847" s="5">
        <v>70.62</v>
      </c>
      <c r="O847" s="6">
        <v>0</v>
      </c>
      <c r="P847" s="5">
        <v>32.53</v>
      </c>
      <c r="Q847" s="5">
        <f t="shared" si="39"/>
        <v>70.62</v>
      </c>
      <c r="R847" s="5">
        <f t="shared" si="40"/>
        <v>32.53</v>
      </c>
      <c r="S847" s="5">
        <f t="shared" si="41"/>
        <v>38.090000000000003</v>
      </c>
      <c r="T847" s="7"/>
    </row>
    <row r="848" spans="1:20" ht="15">
      <c r="A848" s="2">
        <v>3480</v>
      </c>
      <c r="B848" s="3">
        <v>46159</v>
      </c>
      <c r="C848" s="10">
        <f>YEAR(SalesDataTable[[#This Row],[Order Date]])</f>
        <v>2026</v>
      </c>
      <c r="D848" s="10" t="str">
        <f>"Q"&amp;ROUNDUP(MONTH(SalesDataTable[[#This Row],[Order Date]])/3,0)</f>
        <v>Q2</v>
      </c>
      <c r="E848" s="10">
        <f>MONTH(SalesDataTable[[#This Row],[Order Date]])</f>
        <v>5</v>
      </c>
      <c r="F848" s="10" t="str">
        <f>TEXT(SalesDataTable[[#This Row],[Order Date]],"mmm")</f>
        <v>May</v>
      </c>
      <c r="G848" s="4" t="s">
        <v>20</v>
      </c>
      <c r="H848" s="4" t="s">
        <v>33</v>
      </c>
      <c r="I848" s="4" t="s">
        <v>2</v>
      </c>
      <c r="J848" s="4" t="s">
        <v>13</v>
      </c>
      <c r="K848" s="4" t="s">
        <v>34</v>
      </c>
      <c r="L848" s="4" t="s">
        <v>45</v>
      </c>
      <c r="M848" s="8">
        <v>2</v>
      </c>
      <c r="N848" s="5">
        <v>51.56</v>
      </c>
      <c r="O848" s="6">
        <v>0</v>
      </c>
      <c r="P848" s="5">
        <v>22.46</v>
      </c>
      <c r="Q848" s="5">
        <f t="shared" si="39"/>
        <v>103.12</v>
      </c>
      <c r="R848" s="5">
        <f t="shared" si="40"/>
        <v>44.92</v>
      </c>
      <c r="S848" s="5">
        <f t="shared" si="41"/>
        <v>58.2</v>
      </c>
      <c r="T848" s="7"/>
    </row>
    <row r="849" spans="1:20" ht="15">
      <c r="A849" s="2">
        <v>4426</v>
      </c>
      <c r="B849" s="3">
        <v>46159</v>
      </c>
      <c r="C849" s="10">
        <f>YEAR(SalesDataTable[[#This Row],[Order Date]])</f>
        <v>2026</v>
      </c>
      <c r="D849" s="10" t="str">
        <f>"Q"&amp;ROUNDUP(MONTH(SalesDataTable[[#This Row],[Order Date]])/3,0)</f>
        <v>Q2</v>
      </c>
      <c r="E849" s="10">
        <f>MONTH(SalesDataTable[[#This Row],[Order Date]])</f>
        <v>5</v>
      </c>
      <c r="F849" s="10" t="str">
        <f>TEXT(SalesDataTable[[#This Row],[Order Date]],"mmm")</f>
        <v>May</v>
      </c>
      <c r="G849" s="4" t="s">
        <v>20</v>
      </c>
      <c r="H849" s="4" t="s">
        <v>33</v>
      </c>
      <c r="I849" s="4" t="s">
        <v>2</v>
      </c>
      <c r="J849" s="4" t="s">
        <v>13</v>
      </c>
      <c r="K849" s="4" t="s">
        <v>9</v>
      </c>
      <c r="L849" s="4" t="s">
        <v>17</v>
      </c>
      <c r="M849" s="8">
        <v>2</v>
      </c>
      <c r="N849" s="5">
        <v>146.22</v>
      </c>
      <c r="O849" s="6">
        <v>0</v>
      </c>
      <c r="P849" s="5">
        <v>81.069999999999993</v>
      </c>
      <c r="Q849" s="5">
        <f t="shared" si="39"/>
        <v>292.44</v>
      </c>
      <c r="R849" s="5">
        <f t="shared" si="40"/>
        <v>162.13999999999999</v>
      </c>
      <c r="S849" s="5">
        <f t="shared" si="41"/>
        <v>130.30000000000001</v>
      </c>
      <c r="T849" s="7"/>
    </row>
    <row r="850" spans="1:20" ht="15">
      <c r="A850" s="2">
        <v>4938</v>
      </c>
      <c r="B850" s="3">
        <v>46159</v>
      </c>
      <c r="C850" s="10">
        <f>YEAR(SalesDataTable[[#This Row],[Order Date]])</f>
        <v>2026</v>
      </c>
      <c r="D850" s="10" t="str">
        <f>"Q"&amp;ROUNDUP(MONTH(SalesDataTable[[#This Row],[Order Date]])/3,0)</f>
        <v>Q2</v>
      </c>
      <c r="E850" s="10">
        <f>MONTH(SalesDataTable[[#This Row],[Order Date]])</f>
        <v>5</v>
      </c>
      <c r="F850" s="10" t="str">
        <f>TEXT(SalesDataTable[[#This Row],[Order Date]],"mmm")</f>
        <v>May</v>
      </c>
      <c r="G850" s="4" t="s">
        <v>20</v>
      </c>
      <c r="H850" s="4" t="s">
        <v>47</v>
      </c>
      <c r="I850" s="4" t="s">
        <v>19</v>
      </c>
      <c r="J850" s="4" t="s">
        <v>3</v>
      </c>
      <c r="K850" s="4" t="s">
        <v>34</v>
      </c>
      <c r="L850" s="4" t="s">
        <v>45</v>
      </c>
      <c r="M850" s="8">
        <v>2</v>
      </c>
      <c r="N850" s="5">
        <v>51.34</v>
      </c>
      <c r="O850" s="6">
        <v>0</v>
      </c>
      <c r="P850" s="5">
        <v>22.17</v>
      </c>
      <c r="Q850" s="5">
        <f t="shared" si="39"/>
        <v>102.68</v>
      </c>
      <c r="R850" s="5">
        <f t="shared" si="40"/>
        <v>44.34</v>
      </c>
      <c r="S850" s="5">
        <f t="shared" si="41"/>
        <v>58.34</v>
      </c>
      <c r="T850" s="7"/>
    </row>
    <row r="851" spans="1:20" ht="15">
      <c r="A851" s="2">
        <v>915</v>
      </c>
      <c r="B851" s="3">
        <v>46160</v>
      </c>
      <c r="C851" s="10">
        <f>YEAR(SalesDataTable[[#This Row],[Order Date]])</f>
        <v>2026</v>
      </c>
      <c r="D851" s="10" t="str">
        <f>"Q"&amp;ROUNDUP(MONTH(SalesDataTable[[#This Row],[Order Date]])/3,0)</f>
        <v>Q2</v>
      </c>
      <c r="E851" s="10">
        <f>MONTH(SalesDataTable[[#This Row],[Order Date]])</f>
        <v>5</v>
      </c>
      <c r="F851" s="10" t="str">
        <f>TEXT(SalesDataTable[[#This Row],[Order Date]],"mmm")</f>
        <v>May</v>
      </c>
      <c r="G851" s="4" t="s">
        <v>20</v>
      </c>
      <c r="H851" s="4" t="s">
        <v>33</v>
      </c>
      <c r="I851" s="4" t="s">
        <v>2</v>
      </c>
      <c r="J851" s="4" t="s">
        <v>13</v>
      </c>
      <c r="K851" s="4" t="s">
        <v>9</v>
      </c>
      <c r="L851" s="4" t="s">
        <v>37</v>
      </c>
      <c r="M851" s="8">
        <v>1</v>
      </c>
      <c r="N851" s="5">
        <v>153.61000000000001</v>
      </c>
      <c r="O851" s="6">
        <v>0.05</v>
      </c>
      <c r="P851" s="5">
        <v>79.94</v>
      </c>
      <c r="Q851" s="5">
        <f t="shared" si="39"/>
        <v>145.92950000000002</v>
      </c>
      <c r="R851" s="5">
        <f t="shared" si="40"/>
        <v>79.94</v>
      </c>
      <c r="S851" s="5">
        <f t="shared" si="41"/>
        <v>65.989500000000021</v>
      </c>
      <c r="T851" s="7"/>
    </row>
    <row r="852" spans="1:20" ht="15">
      <c r="A852" s="2">
        <v>1188</v>
      </c>
      <c r="B852" s="3">
        <v>46160</v>
      </c>
      <c r="C852" s="10">
        <f>YEAR(SalesDataTable[[#This Row],[Order Date]])</f>
        <v>2026</v>
      </c>
      <c r="D852" s="10" t="str">
        <f>"Q"&amp;ROUNDUP(MONTH(SalesDataTable[[#This Row],[Order Date]])/3,0)</f>
        <v>Q2</v>
      </c>
      <c r="E852" s="10">
        <f>MONTH(SalesDataTable[[#This Row],[Order Date]])</f>
        <v>5</v>
      </c>
      <c r="F852" s="10" t="str">
        <f>TEXT(SalesDataTable[[#This Row],[Order Date]],"mmm")</f>
        <v>May</v>
      </c>
      <c r="G852" s="4" t="s">
        <v>6</v>
      </c>
      <c r="H852" s="4" t="s">
        <v>27</v>
      </c>
      <c r="I852" s="4" t="s">
        <v>2</v>
      </c>
      <c r="J852" s="4" t="s">
        <v>3</v>
      </c>
      <c r="K852" s="4" t="s">
        <v>23</v>
      </c>
      <c r="L852" s="4" t="s">
        <v>40</v>
      </c>
      <c r="M852" s="8">
        <v>1</v>
      </c>
      <c r="N852" s="5">
        <v>82.44</v>
      </c>
      <c r="O852" s="6">
        <v>0.15</v>
      </c>
      <c r="P852" s="5">
        <v>39.380000000000003</v>
      </c>
      <c r="Q852" s="5">
        <f t="shared" si="39"/>
        <v>70.073999999999998</v>
      </c>
      <c r="R852" s="5">
        <f t="shared" si="40"/>
        <v>39.380000000000003</v>
      </c>
      <c r="S852" s="5">
        <f t="shared" si="41"/>
        <v>30.693999999999996</v>
      </c>
      <c r="T852" s="7"/>
    </row>
    <row r="853" spans="1:20" ht="15">
      <c r="A853" s="2">
        <v>1594</v>
      </c>
      <c r="B853" s="3">
        <v>46160</v>
      </c>
      <c r="C853" s="10">
        <f>YEAR(SalesDataTable[[#This Row],[Order Date]])</f>
        <v>2026</v>
      </c>
      <c r="D853" s="10" t="str">
        <f>"Q"&amp;ROUNDUP(MONTH(SalesDataTable[[#This Row],[Order Date]])/3,0)</f>
        <v>Q2</v>
      </c>
      <c r="E853" s="10">
        <f>MONTH(SalesDataTable[[#This Row],[Order Date]])</f>
        <v>5</v>
      </c>
      <c r="F853" s="10" t="str">
        <f>TEXT(SalesDataTable[[#This Row],[Order Date]],"mmm")</f>
        <v>May</v>
      </c>
      <c r="G853" s="4" t="s">
        <v>0</v>
      </c>
      <c r="H853" s="4" t="s">
        <v>1</v>
      </c>
      <c r="I853" s="4" t="s">
        <v>8</v>
      </c>
      <c r="J853" s="4" t="s">
        <v>16</v>
      </c>
      <c r="K853" s="4" t="s">
        <v>9</v>
      </c>
      <c r="L853" s="4" t="s">
        <v>10</v>
      </c>
      <c r="M853" s="8">
        <v>10</v>
      </c>
      <c r="N853" s="5">
        <v>92.09</v>
      </c>
      <c r="O853" s="6">
        <v>0.15</v>
      </c>
      <c r="P853" s="5">
        <v>45.13</v>
      </c>
      <c r="Q853" s="5">
        <f t="shared" si="39"/>
        <v>782.7650000000001</v>
      </c>
      <c r="R853" s="5">
        <f t="shared" si="40"/>
        <v>451.3</v>
      </c>
      <c r="S853" s="5">
        <f t="shared" si="41"/>
        <v>331.46500000000009</v>
      </c>
      <c r="T853" s="7"/>
    </row>
    <row r="854" spans="1:20" ht="15">
      <c r="A854" s="2">
        <v>3022</v>
      </c>
      <c r="B854" s="3">
        <v>46160</v>
      </c>
      <c r="C854" s="10">
        <f>YEAR(SalesDataTable[[#This Row],[Order Date]])</f>
        <v>2026</v>
      </c>
      <c r="D854" s="10" t="str">
        <f>"Q"&amp;ROUNDUP(MONTH(SalesDataTable[[#This Row],[Order Date]])/3,0)</f>
        <v>Q2</v>
      </c>
      <c r="E854" s="10">
        <f>MONTH(SalesDataTable[[#This Row],[Order Date]])</f>
        <v>5</v>
      </c>
      <c r="F854" s="10" t="str">
        <f>TEXT(SalesDataTable[[#This Row],[Order Date]],"mmm")</f>
        <v>May</v>
      </c>
      <c r="G854" s="4" t="s">
        <v>20</v>
      </c>
      <c r="H854" s="4" t="s">
        <v>33</v>
      </c>
      <c r="I854" s="4" t="s">
        <v>28</v>
      </c>
      <c r="J854" s="4" t="s">
        <v>13</v>
      </c>
      <c r="K854" s="4" t="s">
        <v>14</v>
      </c>
      <c r="L854" s="4" t="s">
        <v>15</v>
      </c>
      <c r="M854" s="8">
        <v>1</v>
      </c>
      <c r="N854" s="5">
        <v>36.72</v>
      </c>
      <c r="O854" s="6">
        <v>0</v>
      </c>
      <c r="P854" s="5">
        <v>13.67</v>
      </c>
      <c r="Q854" s="5">
        <f t="shared" si="39"/>
        <v>36.72</v>
      </c>
      <c r="R854" s="5">
        <f t="shared" si="40"/>
        <v>13.67</v>
      </c>
      <c r="S854" s="5">
        <f t="shared" si="41"/>
        <v>23.049999999999997</v>
      </c>
      <c r="T854" s="7"/>
    </row>
    <row r="855" spans="1:20" ht="15">
      <c r="A855" s="2">
        <v>588</v>
      </c>
      <c r="B855" s="3">
        <v>46161</v>
      </c>
      <c r="C855" s="10">
        <f>YEAR(SalesDataTable[[#This Row],[Order Date]])</f>
        <v>2026</v>
      </c>
      <c r="D855" s="10" t="str">
        <f>"Q"&amp;ROUNDUP(MONTH(SalesDataTable[[#This Row],[Order Date]])/3,0)</f>
        <v>Q2</v>
      </c>
      <c r="E855" s="10">
        <f>MONTH(SalesDataTable[[#This Row],[Order Date]])</f>
        <v>5</v>
      </c>
      <c r="F855" s="10" t="str">
        <f>TEXT(SalesDataTable[[#This Row],[Order Date]],"mmm")</f>
        <v>May</v>
      </c>
      <c r="G855" s="4" t="s">
        <v>6</v>
      </c>
      <c r="H855" s="4" t="s">
        <v>7</v>
      </c>
      <c r="I855" s="4" t="s">
        <v>8</v>
      </c>
      <c r="J855" s="4" t="s">
        <v>16</v>
      </c>
      <c r="K855" s="4" t="s">
        <v>14</v>
      </c>
      <c r="L855" s="4" t="s">
        <v>44</v>
      </c>
      <c r="M855" s="8">
        <v>3</v>
      </c>
      <c r="N855" s="5">
        <v>132.41999999999999</v>
      </c>
      <c r="O855" s="6">
        <v>0.05</v>
      </c>
      <c r="P855" s="5">
        <v>67.09</v>
      </c>
      <c r="Q855" s="5">
        <f t="shared" si="39"/>
        <v>377.39699999999999</v>
      </c>
      <c r="R855" s="5">
        <f t="shared" si="40"/>
        <v>201.27</v>
      </c>
      <c r="S855" s="5">
        <f t="shared" si="41"/>
        <v>176.12699999999998</v>
      </c>
      <c r="T855" s="7"/>
    </row>
    <row r="856" spans="1:20" ht="15">
      <c r="A856" s="2">
        <v>1016</v>
      </c>
      <c r="B856" s="3">
        <v>46161</v>
      </c>
      <c r="C856" s="10">
        <f>YEAR(SalesDataTable[[#This Row],[Order Date]])</f>
        <v>2026</v>
      </c>
      <c r="D856" s="10" t="str">
        <f>"Q"&amp;ROUNDUP(MONTH(SalesDataTable[[#This Row],[Order Date]])/3,0)</f>
        <v>Q2</v>
      </c>
      <c r="E856" s="10">
        <f>MONTH(SalesDataTable[[#This Row],[Order Date]])</f>
        <v>5</v>
      </c>
      <c r="F856" s="10" t="str">
        <f>TEXT(SalesDataTable[[#This Row],[Order Date]],"mmm")</f>
        <v>May</v>
      </c>
      <c r="G856" s="4" t="s">
        <v>20</v>
      </c>
      <c r="H856" s="4" t="s">
        <v>47</v>
      </c>
      <c r="I856" s="4" t="s">
        <v>19</v>
      </c>
      <c r="J856" s="4" t="s">
        <v>3</v>
      </c>
      <c r="K856" s="4" t="s">
        <v>23</v>
      </c>
      <c r="L856" s="4" t="s">
        <v>29</v>
      </c>
      <c r="M856" s="8">
        <v>2</v>
      </c>
      <c r="N856" s="5">
        <v>192.1</v>
      </c>
      <c r="O856" s="6">
        <v>0.05</v>
      </c>
      <c r="P856" s="5">
        <v>106.07</v>
      </c>
      <c r="Q856" s="5">
        <f t="shared" si="39"/>
        <v>364.98999999999995</v>
      </c>
      <c r="R856" s="5">
        <f t="shared" si="40"/>
        <v>212.14</v>
      </c>
      <c r="S856" s="5">
        <f t="shared" si="41"/>
        <v>152.84999999999997</v>
      </c>
      <c r="T856" s="7"/>
    </row>
    <row r="857" spans="1:20" ht="15">
      <c r="A857" s="2">
        <v>1930</v>
      </c>
      <c r="B857" s="3">
        <v>46161</v>
      </c>
      <c r="C857" s="10">
        <f>YEAR(SalesDataTable[[#This Row],[Order Date]])</f>
        <v>2026</v>
      </c>
      <c r="D857" s="10" t="str">
        <f>"Q"&amp;ROUNDUP(MONTH(SalesDataTable[[#This Row],[Order Date]])/3,0)</f>
        <v>Q2</v>
      </c>
      <c r="E857" s="10">
        <f>MONTH(SalesDataTable[[#This Row],[Order Date]])</f>
        <v>5</v>
      </c>
      <c r="F857" s="10" t="str">
        <f>TEXT(SalesDataTable[[#This Row],[Order Date]],"mmm")</f>
        <v>May</v>
      </c>
      <c r="G857" s="4" t="s">
        <v>11</v>
      </c>
      <c r="H857" s="4" t="s">
        <v>52</v>
      </c>
      <c r="I857" s="4" t="s">
        <v>19</v>
      </c>
      <c r="J857" s="4" t="s">
        <v>13</v>
      </c>
      <c r="K857" s="4" t="s">
        <v>14</v>
      </c>
      <c r="L857" s="4" t="s">
        <v>15</v>
      </c>
      <c r="M857" s="8">
        <v>4</v>
      </c>
      <c r="N857" s="5">
        <v>36.94</v>
      </c>
      <c r="O857" s="6">
        <v>0</v>
      </c>
      <c r="P857" s="5">
        <v>13.63</v>
      </c>
      <c r="Q857" s="5">
        <f t="shared" si="39"/>
        <v>147.76</v>
      </c>
      <c r="R857" s="5">
        <f t="shared" si="40"/>
        <v>54.52</v>
      </c>
      <c r="S857" s="5">
        <f t="shared" si="41"/>
        <v>93.239999999999981</v>
      </c>
      <c r="T857" s="7"/>
    </row>
    <row r="858" spans="1:20" ht="15">
      <c r="A858" s="2">
        <v>2658</v>
      </c>
      <c r="B858" s="3">
        <v>46161</v>
      </c>
      <c r="C858" s="10">
        <f>YEAR(SalesDataTable[[#This Row],[Order Date]])</f>
        <v>2026</v>
      </c>
      <c r="D858" s="10" t="str">
        <f>"Q"&amp;ROUNDUP(MONTH(SalesDataTable[[#This Row],[Order Date]])/3,0)</f>
        <v>Q2</v>
      </c>
      <c r="E858" s="10">
        <f>MONTH(SalesDataTable[[#This Row],[Order Date]])</f>
        <v>5</v>
      </c>
      <c r="F858" s="10" t="str">
        <f>TEXT(SalesDataTable[[#This Row],[Order Date]],"mmm")</f>
        <v>May</v>
      </c>
      <c r="G858" s="4" t="s">
        <v>0</v>
      </c>
      <c r="H858" s="4" t="s">
        <v>50</v>
      </c>
      <c r="I858" s="4" t="s">
        <v>2</v>
      </c>
      <c r="J858" s="4" t="s">
        <v>16</v>
      </c>
      <c r="K858" s="4" t="s">
        <v>9</v>
      </c>
      <c r="L858" s="4" t="s">
        <v>37</v>
      </c>
      <c r="M858" s="8">
        <v>1</v>
      </c>
      <c r="N858" s="5">
        <v>153.16999999999999</v>
      </c>
      <c r="O858" s="6">
        <v>0</v>
      </c>
      <c r="P858" s="5">
        <v>78.489999999999995</v>
      </c>
      <c r="Q858" s="5">
        <f t="shared" si="39"/>
        <v>153.16999999999999</v>
      </c>
      <c r="R858" s="5">
        <f t="shared" si="40"/>
        <v>78.489999999999995</v>
      </c>
      <c r="S858" s="5">
        <f t="shared" si="41"/>
        <v>74.679999999999993</v>
      </c>
      <c r="T858" s="7"/>
    </row>
    <row r="859" spans="1:20" ht="15">
      <c r="A859" s="2">
        <v>2951</v>
      </c>
      <c r="B859" s="3">
        <v>46161</v>
      </c>
      <c r="C859" s="10">
        <f>YEAR(SalesDataTable[[#This Row],[Order Date]])</f>
        <v>2026</v>
      </c>
      <c r="D859" s="10" t="str">
        <f>"Q"&amp;ROUNDUP(MONTH(SalesDataTable[[#This Row],[Order Date]])/3,0)</f>
        <v>Q2</v>
      </c>
      <c r="E859" s="10">
        <f>MONTH(SalesDataTable[[#This Row],[Order Date]])</f>
        <v>5</v>
      </c>
      <c r="F859" s="10" t="str">
        <f>TEXT(SalesDataTable[[#This Row],[Order Date]],"mmm")</f>
        <v>May</v>
      </c>
      <c r="G859" s="4" t="s">
        <v>0</v>
      </c>
      <c r="H859" s="4" t="s">
        <v>1</v>
      </c>
      <c r="I859" s="4" t="s">
        <v>2</v>
      </c>
      <c r="J859" s="4" t="s">
        <v>16</v>
      </c>
      <c r="K859" s="4" t="s">
        <v>4</v>
      </c>
      <c r="L859" s="4" t="s">
        <v>5</v>
      </c>
      <c r="M859" s="8">
        <v>2</v>
      </c>
      <c r="N859" s="5">
        <v>82.85</v>
      </c>
      <c r="O859" s="6">
        <v>0</v>
      </c>
      <c r="P859" s="5">
        <v>42.53</v>
      </c>
      <c r="Q859" s="5">
        <f t="shared" si="39"/>
        <v>165.7</v>
      </c>
      <c r="R859" s="5">
        <f t="shared" si="40"/>
        <v>85.06</v>
      </c>
      <c r="S859" s="5">
        <f t="shared" si="41"/>
        <v>80.639999999999986</v>
      </c>
      <c r="T859" s="7"/>
    </row>
    <row r="860" spans="1:20" ht="15">
      <c r="A860" s="2">
        <v>4328</v>
      </c>
      <c r="B860" s="3">
        <v>46161</v>
      </c>
      <c r="C860" s="10">
        <f>YEAR(SalesDataTable[[#This Row],[Order Date]])</f>
        <v>2026</v>
      </c>
      <c r="D860" s="10" t="str">
        <f>"Q"&amp;ROUNDUP(MONTH(SalesDataTable[[#This Row],[Order Date]])/3,0)</f>
        <v>Q2</v>
      </c>
      <c r="E860" s="10">
        <f>MONTH(SalesDataTable[[#This Row],[Order Date]])</f>
        <v>5</v>
      </c>
      <c r="F860" s="10" t="str">
        <f>TEXT(SalesDataTable[[#This Row],[Order Date]],"mmm")</f>
        <v>May</v>
      </c>
      <c r="G860" s="4" t="s">
        <v>11</v>
      </c>
      <c r="H860" s="4" t="s">
        <v>25</v>
      </c>
      <c r="I860" s="4" t="s">
        <v>28</v>
      </c>
      <c r="J860" s="4" t="s">
        <v>13</v>
      </c>
      <c r="K860" s="4" t="s">
        <v>9</v>
      </c>
      <c r="L860" s="4" t="s">
        <v>17</v>
      </c>
      <c r="M860" s="8">
        <v>1</v>
      </c>
      <c r="N860" s="5">
        <v>143.52000000000001</v>
      </c>
      <c r="O860" s="6">
        <v>0</v>
      </c>
      <c r="P860" s="5">
        <v>81.040000000000006</v>
      </c>
      <c r="Q860" s="5">
        <f t="shared" si="39"/>
        <v>143.52000000000001</v>
      </c>
      <c r="R860" s="5">
        <f t="shared" si="40"/>
        <v>81.040000000000006</v>
      </c>
      <c r="S860" s="5">
        <f t="shared" si="41"/>
        <v>62.480000000000004</v>
      </c>
      <c r="T860" s="7"/>
    </row>
    <row r="861" spans="1:20" ht="15">
      <c r="A861" s="2">
        <v>4591</v>
      </c>
      <c r="B861" s="3">
        <v>46161</v>
      </c>
      <c r="C861" s="10">
        <f>YEAR(SalesDataTable[[#This Row],[Order Date]])</f>
        <v>2026</v>
      </c>
      <c r="D861" s="10" t="str">
        <f>"Q"&amp;ROUNDUP(MONTH(SalesDataTable[[#This Row],[Order Date]])/3,0)</f>
        <v>Q2</v>
      </c>
      <c r="E861" s="10">
        <f>MONTH(SalesDataTable[[#This Row],[Order Date]])</f>
        <v>5</v>
      </c>
      <c r="F861" s="10" t="str">
        <f>TEXT(SalesDataTable[[#This Row],[Order Date]],"mmm")</f>
        <v>May</v>
      </c>
      <c r="G861" s="4" t="s">
        <v>11</v>
      </c>
      <c r="H861" s="4" t="s">
        <v>52</v>
      </c>
      <c r="I861" s="4" t="s">
        <v>19</v>
      </c>
      <c r="J861" s="4" t="s">
        <v>13</v>
      </c>
      <c r="K861" s="4" t="s">
        <v>23</v>
      </c>
      <c r="L861" s="4" t="s">
        <v>29</v>
      </c>
      <c r="M861" s="8">
        <v>1</v>
      </c>
      <c r="N861" s="5">
        <v>192.94</v>
      </c>
      <c r="O861" s="6">
        <v>0</v>
      </c>
      <c r="P861" s="5">
        <v>105.15</v>
      </c>
      <c r="Q861" s="5">
        <f t="shared" si="39"/>
        <v>192.94</v>
      </c>
      <c r="R861" s="5">
        <f t="shared" si="40"/>
        <v>105.15</v>
      </c>
      <c r="S861" s="5">
        <f t="shared" si="41"/>
        <v>87.789999999999992</v>
      </c>
      <c r="T861" s="7"/>
    </row>
    <row r="862" spans="1:20" ht="15">
      <c r="A862" s="2">
        <v>280</v>
      </c>
      <c r="B862" s="3">
        <v>46162</v>
      </c>
      <c r="C862" s="10">
        <f>YEAR(SalesDataTable[[#This Row],[Order Date]])</f>
        <v>2026</v>
      </c>
      <c r="D862" s="10" t="str">
        <f>"Q"&amp;ROUNDUP(MONTH(SalesDataTable[[#This Row],[Order Date]])/3,0)</f>
        <v>Q2</v>
      </c>
      <c r="E862" s="10">
        <f>MONTH(SalesDataTable[[#This Row],[Order Date]])</f>
        <v>5</v>
      </c>
      <c r="F862" s="10" t="str">
        <f>TEXT(SalesDataTable[[#This Row],[Order Date]],"mmm")</f>
        <v>May</v>
      </c>
      <c r="G862" s="4" t="s">
        <v>20</v>
      </c>
      <c r="H862" s="4" t="s">
        <v>33</v>
      </c>
      <c r="I862" s="4" t="s">
        <v>19</v>
      </c>
      <c r="J862" s="4" t="s">
        <v>16</v>
      </c>
      <c r="K862" s="4" t="s">
        <v>14</v>
      </c>
      <c r="L862" s="4" t="s">
        <v>48</v>
      </c>
      <c r="M862" s="8">
        <v>1</v>
      </c>
      <c r="N862" s="5">
        <v>168.56</v>
      </c>
      <c r="O862" s="6">
        <v>0</v>
      </c>
      <c r="P862" s="5">
        <v>85.46</v>
      </c>
      <c r="Q862" s="5">
        <f t="shared" si="39"/>
        <v>168.56</v>
      </c>
      <c r="R862" s="5">
        <f t="shared" si="40"/>
        <v>85.46</v>
      </c>
      <c r="S862" s="5">
        <f t="shared" si="41"/>
        <v>83.100000000000009</v>
      </c>
      <c r="T862" s="7"/>
    </row>
    <row r="863" spans="1:20" ht="15">
      <c r="A863" s="2">
        <v>409</v>
      </c>
      <c r="B863" s="3">
        <v>46162</v>
      </c>
      <c r="C863" s="10">
        <f>YEAR(SalesDataTable[[#This Row],[Order Date]])</f>
        <v>2026</v>
      </c>
      <c r="D863" s="10" t="str">
        <f>"Q"&amp;ROUNDUP(MONTH(SalesDataTable[[#This Row],[Order Date]])/3,0)</f>
        <v>Q2</v>
      </c>
      <c r="E863" s="10">
        <f>MONTH(SalesDataTable[[#This Row],[Order Date]])</f>
        <v>5</v>
      </c>
      <c r="F863" s="10" t="str">
        <f>TEXT(SalesDataTable[[#This Row],[Order Date]],"mmm")</f>
        <v>May</v>
      </c>
      <c r="G863" s="4" t="s">
        <v>0</v>
      </c>
      <c r="H863" s="4" t="s">
        <v>1</v>
      </c>
      <c r="I863" s="4" t="s">
        <v>2</v>
      </c>
      <c r="J863" s="4" t="s">
        <v>13</v>
      </c>
      <c r="K863" s="4" t="s">
        <v>23</v>
      </c>
      <c r="L863" s="4" t="s">
        <v>51</v>
      </c>
      <c r="M863" s="8">
        <v>2</v>
      </c>
      <c r="N863" s="5">
        <v>123.9</v>
      </c>
      <c r="O863" s="6">
        <v>0</v>
      </c>
      <c r="P863" s="5">
        <v>58.95</v>
      </c>
      <c r="Q863" s="5">
        <f t="shared" si="39"/>
        <v>247.8</v>
      </c>
      <c r="R863" s="5">
        <f t="shared" si="40"/>
        <v>117.9</v>
      </c>
      <c r="S863" s="5">
        <f t="shared" si="41"/>
        <v>129.9</v>
      </c>
      <c r="T863" s="7"/>
    </row>
    <row r="864" spans="1:20" ht="15">
      <c r="A864" s="2">
        <v>1372</v>
      </c>
      <c r="B864" s="3">
        <v>46162</v>
      </c>
      <c r="C864" s="10">
        <f>YEAR(SalesDataTable[[#This Row],[Order Date]])</f>
        <v>2026</v>
      </c>
      <c r="D864" s="10" t="str">
        <f>"Q"&amp;ROUNDUP(MONTH(SalesDataTable[[#This Row],[Order Date]])/3,0)</f>
        <v>Q2</v>
      </c>
      <c r="E864" s="10">
        <f>MONTH(SalesDataTable[[#This Row],[Order Date]])</f>
        <v>5</v>
      </c>
      <c r="F864" s="10" t="str">
        <f>TEXT(SalesDataTable[[#This Row],[Order Date]],"mmm")</f>
        <v>May</v>
      </c>
      <c r="G864" s="4" t="s">
        <v>0</v>
      </c>
      <c r="H864" s="4" t="s">
        <v>36</v>
      </c>
      <c r="I864" s="4" t="s">
        <v>2</v>
      </c>
      <c r="J864" s="4" t="s">
        <v>13</v>
      </c>
      <c r="K864" s="4" t="s">
        <v>9</v>
      </c>
      <c r="L864" s="4" t="s">
        <v>17</v>
      </c>
      <c r="M864" s="8">
        <v>2</v>
      </c>
      <c r="N864" s="5">
        <v>140.93</v>
      </c>
      <c r="O864" s="6">
        <v>0</v>
      </c>
      <c r="P864" s="5">
        <v>81.040000000000006</v>
      </c>
      <c r="Q864" s="5">
        <f t="shared" si="39"/>
        <v>281.86</v>
      </c>
      <c r="R864" s="5">
        <f t="shared" si="40"/>
        <v>162.08000000000001</v>
      </c>
      <c r="S864" s="5">
        <f t="shared" si="41"/>
        <v>119.78</v>
      </c>
      <c r="T864" s="7"/>
    </row>
    <row r="865" spans="1:20" ht="15">
      <c r="A865" s="2">
        <v>2327</v>
      </c>
      <c r="B865" s="3">
        <v>46162</v>
      </c>
      <c r="C865" s="10">
        <f>YEAR(SalesDataTable[[#This Row],[Order Date]])</f>
        <v>2026</v>
      </c>
      <c r="D865" s="10" t="str">
        <f>"Q"&amp;ROUNDUP(MONTH(SalesDataTable[[#This Row],[Order Date]])/3,0)</f>
        <v>Q2</v>
      </c>
      <c r="E865" s="10">
        <f>MONTH(SalesDataTable[[#This Row],[Order Date]])</f>
        <v>5</v>
      </c>
      <c r="F865" s="10" t="str">
        <f>TEXT(SalesDataTable[[#This Row],[Order Date]],"mmm")</f>
        <v>May</v>
      </c>
      <c r="G865" s="4" t="s">
        <v>11</v>
      </c>
      <c r="H865" s="4" t="s">
        <v>25</v>
      </c>
      <c r="I865" s="4" t="s">
        <v>19</v>
      </c>
      <c r="J865" s="4" t="s">
        <v>3</v>
      </c>
      <c r="K865" s="4" t="s">
        <v>9</v>
      </c>
      <c r="L865" s="4" t="s">
        <v>46</v>
      </c>
      <c r="M865" s="8">
        <v>1</v>
      </c>
      <c r="N865" s="5">
        <v>73.150000000000006</v>
      </c>
      <c r="O865" s="6">
        <v>0</v>
      </c>
      <c r="P865" s="5">
        <v>32.950000000000003</v>
      </c>
      <c r="Q865" s="5">
        <f t="shared" si="39"/>
        <v>73.150000000000006</v>
      </c>
      <c r="R865" s="5">
        <f t="shared" si="40"/>
        <v>32.950000000000003</v>
      </c>
      <c r="S865" s="5">
        <f t="shared" si="41"/>
        <v>40.200000000000003</v>
      </c>
      <c r="T865" s="7"/>
    </row>
    <row r="866" spans="1:20" ht="15">
      <c r="A866" s="2">
        <v>2703</v>
      </c>
      <c r="B866" s="3">
        <v>46162</v>
      </c>
      <c r="C866" s="10">
        <f>YEAR(SalesDataTable[[#This Row],[Order Date]])</f>
        <v>2026</v>
      </c>
      <c r="D866" s="10" t="str">
        <f>"Q"&amp;ROUNDUP(MONTH(SalesDataTable[[#This Row],[Order Date]])/3,0)</f>
        <v>Q2</v>
      </c>
      <c r="E866" s="10">
        <f>MONTH(SalesDataTable[[#This Row],[Order Date]])</f>
        <v>5</v>
      </c>
      <c r="F866" s="10" t="str">
        <f>TEXT(SalesDataTable[[#This Row],[Order Date]],"mmm")</f>
        <v>May</v>
      </c>
      <c r="G866" s="4" t="s">
        <v>20</v>
      </c>
      <c r="H866" s="4" t="s">
        <v>33</v>
      </c>
      <c r="I866" s="4" t="s">
        <v>19</v>
      </c>
      <c r="J866" s="4" t="s">
        <v>16</v>
      </c>
      <c r="K866" s="4" t="s">
        <v>23</v>
      </c>
      <c r="L866" s="4" t="s">
        <v>29</v>
      </c>
      <c r="M866" s="8">
        <v>2</v>
      </c>
      <c r="N866" s="5">
        <v>197.35</v>
      </c>
      <c r="O866" s="6">
        <v>0.05</v>
      </c>
      <c r="P866" s="5">
        <v>102.63</v>
      </c>
      <c r="Q866" s="5">
        <f t="shared" si="39"/>
        <v>374.96499999999997</v>
      </c>
      <c r="R866" s="5">
        <f t="shared" si="40"/>
        <v>205.26</v>
      </c>
      <c r="S866" s="5">
        <f t="shared" si="41"/>
        <v>169.70499999999998</v>
      </c>
      <c r="T866" s="7"/>
    </row>
    <row r="867" spans="1:20" ht="15">
      <c r="A867" s="2">
        <v>2776</v>
      </c>
      <c r="B867" s="3">
        <v>46162</v>
      </c>
      <c r="C867" s="10">
        <f>YEAR(SalesDataTable[[#This Row],[Order Date]])</f>
        <v>2026</v>
      </c>
      <c r="D867" s="10" t="str">
        <f>"Q"&amp;ROUNDUP(MONTH(SalesDataTable[[#This Row],[Order Date]])/3,0)</f>
        <v>Q2</v>
      </c>
      <c r="E867" s="10">
        <f>MONTH(SalesDataTable[[#This Row],[Order Date]])</f>
        <v>5</v>
      </c>
      <c r="F867" s="10" t="str">
        <f>TEXT(SalesDataTable[[#This Row],[Order Date]],"mmm")</f>
        <v>May</v>
      </c>
      <c r="G867" s="4" t="s">
        <v>20</v>
      </c>
      <c r="H867" s="4" t="s">
        <v>21</v>
      </c>
      <c r="I867" s="4" t="s">
        <v>2</v>
      </c>
      <c r="J867" s="4" t="s">
        <v>16</v>
      </c>
      <c r="K867" s="4" t="s">
        <v>14</v>
      </c>
      <c r="L867" s="4" t="s">
        <v>15</v>
      </c>
      <c r="M867" s="8">
        <v>3</v>
      </c>
      <c r="N867" s="5">
        <v>36.74</v>
      </c>
      <c r="O867" s="6">
        <v>0.05</v>
      </c>
      <c r="P867" s="5">
        <v>13.97</v>
      </c>
      <c r="Q867" s="5">
        <f t="shared" si="39"/>
        <v>104.70899999999999</v>
      </c>
      <c r="R867" s="5">
        <f t="shared" si="40"/>
        <v>41.910000000000004</v>
      </c>
      <c r="S867" s="5">
        <f t="shared" si="41"/>
        <v>62.798999999999985</v>
      </c>
      <c r="T867" s="7"/>
    </row>
    <row r="868" spans="1:20" ht="15">
      <c r="A868" s="2">
        <v>3411</v>
      </c>
      <c r="B868" s="3">
        <v>46162</v>
      </c>
      <c r="C868" s="10">
        <f>YEAR(SalesDataTable[[#This Row],[Order Date]])</f>
        <v>2026</v>
      </c>
      <c r="D868" s="10" t="str">
        <f>"Q"&amp;ROUNDUP(MONTH(SalesDataTable[[#This Row],[Order Date]])/3,0)</f>
        <v>Q2</v>
      </c>
      <c r="E868" s="10">
        <f>MONTH(SalesDataTable[[#This Row],[Order Date]])</f>
        <v>5</v>
      </c>
      <c r="F868" s="10" t="str">
        <f>TEXT(SalesDataTable[[#This Row],[Order Date]],"mmm")</f>
        <v>May</v>
      </c>
      <c r="G868" s="4" t="s">
        <v>6</v>
      </c>
      <c r="H868" s="4" t="s">
        <v>41</v>
      </c>
      <c r="I868" s="4" t="s">
        <v>2</v>
      </c>
      <c r="J868" s="4" t="s">
        <v>3</v>
      </c>
      <c r="K868" s="4" t="s">
        <v>9</v>
      </c>
      <c r="L868" s="4" t="s">
        <v>37</v>
      </c>
      <c r="M868" s="8">
        <v>2</v>
      </c>
      <c r="N868" s="5">
        <v>151.35</v>
      </c>
      <c r="O868" s="6">
        <v>0.05</v>
      </c>
      <c r="P868" s="5">
        <v>77.150000000000006</v>
      </c>
      <c r="Q868" s="5">
        <f t="shared" si="39"/>
        <v>287.565</v>
      </c>
      <c r="R868" s="5">
        <f t="shared" si="40"/>
        <v>154.30000000000001</v>
      </c>
      <c r="S868" s="5">
        <f t="shared" si="41"/>
        <v>133.26499999999999</v>
      </c>
      <c r="T868" s="7"/>
    </row>
    <row r="869" spans="1:20" ht="15">
      <c r="A869" s="2">
        <v>3841</v>
      </c>
      <c r="B869" s="3">
        <v>46162</v>
      </c>
      <c r="C869" s="10">
        <f>YEAR(SalesDataTable[[#This Row],[Order Date]])</f>
        <v>2026</v>
      </c>
      <c r="D869" s="10" t="str">
        <f>"Q"&amp;ROUNDUP(MONTH(SalesDataTable[[#This Row],[Order Date]])/3,0)</f>
        <v>Q2</v>
      </c>
      <c r="E869" s="10">
        <f>MONTH(SalesDataTable[[#This Row],[Order Date]])</f>
        <v>5</v>
      </c>
      <c r="F869" s="10" t="str">
        <f>TEXT(SalesDataTable[[#This Row],[Order Date]],"mmm")</f>
        <v>May</v>
      </c>
      <c r="G869" s="4" t="s">
        <v>0</v>
      </c>
      <c r="H869" s="4" t="s">
        <v>50</v>
      </c>
      <c r="I869" s="4" t="s">
        <v>19</v>
      </c>
      <c r="J869" s="4" t="s">
        <v>13</v>
      </c>
      <c r="K869" s="4" t="s">
        <v>4</v>
      </c>
      <c r="L869" s="4" t="s">
        <v>22</v>
      </c>
      <c r="M869" s="8">
        <v>2</v>
      </c>
      <c r="N869" s="5">
        <v>50.09</v>
      </c>
      <c r="O869" s="6">
        <v>0.05</v>
      </c>
      <c r="P869" s="5">
        <v>23.16</v>
      </c>
      <c r="Q869" s="5">
        <f t="shared" si="39"/>
        <v>95.171000000000006</v>
      </c>
      <c r="R869" s="5">
        <f t="shared" si="40"/>
        <v>46.32</v>
      </c>
      <c r="S869" s="5">
        <f t="shared" si="41"/>
        <v>48.851000000000006</v>
      </c>
      <c r="T869" s="7"/>
    </row>
    <row r="870" spans="1:20" ht="15">
      <c r="A870" s="2">
        <v>5121</v>
      </c>
      <c r="B870" s="3">
        <v>46162</v>
      </c>
      <c r="C870" s="10">
        <f>YEAR(SalesDataTable[[#This Row],[Order Date]])</f>
        <v>2026</v>
      </c>
      <c r="D870" s="10" t="str">
        <f>"Q"&amp;ROUNDUP(MONTH(SalesDataTable[[#This Row],[Order Date]])/3,0)</f>
        <v>Q2</v>
      </c>
      <c r="E870" s="10">
        <f>MONTH(SalesDataTable[[#This Row],[Order Date]])</f>
        <v>5</v>
      </c>
      <c r="F870" s="10" t="str">
        <f>TEXT(SalesDataTable[[#This Row],[Order Date]],"mmm")</f>
        <v>May</v>
      </c>
      <c r="G870" s="4" t="s">
        <v>0</v>
      </c>
      <c r="H870" s="4" t="s">
        <v>36</v>
      </c>
      <c r="I870" s="4" t="s">
        <v>2</v>
      </c>
      <c r="J870" s="4" t="s">
        <v>13</v>
      </c>
      <c r="K870" s="4" t="s">
        <v>34</v>
      </c>
      <c r="L870" s="4" t="s">
        <v>38</v>
      </c>
      <c r="M870" s="8">
        <v>2</v>
      </c>
      <c r="N870" s="5">
        <v>121.96</v>
      </c>
      <c r="O870" s="6">
        <v>0.05</v>
      </c>
      <c r="P870" s="5">
        <v>71.2</v>
      </c>
      <c r="Q870" s="5">
        <f t="shared" si="39"/>
        <v>231.72399999999999</v>
      </c>
      <c r="R870" s="5">
        <f t="shared" si="40"/>
        <v>142.4</v>
      </c>
      <c r="S870" s="5">
        <f t="shared" si="41"/>
        <v>89.323999999999984</v>
      </c>
      <c r="T870" s="7"/>
    </row>
    <row r="871" spans="1:20" ht="15">
      <c r="A871" s="2">
        <v>53</v>
      </c>
      <c r="B871" s="3">
        <v>46163</v>
      </c>
      <c r="C871" s="10">
        <f>YEAR(SalesDataTable[[#This Row],[Order Date]])</f>
        <v>2026</v>
      </c>
      <c r="D871" s="10" t="str">
        <f>"Q"&amp;ROUNDUP(MONTH(SalesDataTable[[#This Row],[Order Date]])/3,0)</f>
        <v>Q2</v>
      </c>
      <c r="E871" s="10">
        <f>MONTH(SalesDataTable[[#This Row],[Order Date]])</f>
        <v>5</v>
      </c>
      <c r="F871" s="10" t="str">
        <f>TEXT(SalesDataTable[[#This Row],[Order Date]],"mmm")</f>
        <v>May</v>
      </c>
      <c r="G871" s="4" t="s">
        <v>20</v>
      </c>
      <c r="H871" s="4" t="s">
        <v>47</v>
      </c>
      <c r="I871" s="4" t="s">
        <v>2</v>
      </c>
      <c r="J871" s="4" t="s">
        <v>16</v>
      </c>
      <c r="K871" s="4" t="s">
        <v>14</v>
      </c>
      <c r="L871" s="4" t="s">
        <v>44</v>
      </c>
      <c r="M871" s="8">
        <v>1</v>
      </c>
      <c r="N871" s="5">
        <v>134.28</v>
      </c>
      <c r="O871" s="6">
        <v>0.05</v>
      </c>
      <c r="P871" s="5">
        <v>65.44</v>
      </c>
      <c r="Q871" s="5">
        <f t="shared" si="39"/>
        <v>127.56599999999999</v>
      </c>
      <c r="R871" s="5">
        <f t="shared" si="40"/>
        <v>65.44</v>
      </c>
      <c r="S871" s="5">
        <f t="shared" si="41"/>
        <v>62.125999999999991</v>
      </c>
      <c r="T871" s="7"/>
    </row>
    <row r="872" spans="1:20" ht="15">
      <c r="A872" s="2">
        <v>127</v>
      </c>
      <c r="B872" s="3">
        <v>46163</v>
      </c>
      <c r="C872" s="10">
        <f>YEAR(SalesDataTable[[#This Row],[Order Date]])</f>
        <v>2026</v>
      </c>
      <c r="D872" s="10" t="str">
        <f>"Q"&amp;ROUNDUP(MONTH(SalesDataTable[[#This Row],[Order Date]])/3,0)</f>
        <v>Q2</v>
      </c>
      <c r="E872" s="10">
        <f>MONTH(SalesDataTable[[#This Row],[Order Date]])</f>
        <v>5</v>
      </c>
      <c r="F872" s="10" t="str">
        <f>TEXT(SalesDataTable[[#This Row],[Order Date]],"mmm")</f>
        <v>May</v>
      </c>
      <c r="G872" s="4" t="s">
        <v>20</v>
      </c>
      <c r="H872" s="4" t="s">
        <v>31</v>
      </c>
      <c r="I872" s="4" t="s">
        <v>2</v>
      </c>
      <c r="J872" s="4" t="s">
        <v>16</v>
      </c>
      <c r="K872" s="4" t="s">
        <v>4</v>
      </c>
      <c r="L872" s="4" t="s">
        <v>30</v>
      </c>
      <c r="M872" s="8">
        <v>3</v>
      </c>
      <c r="N872" s="5">
        <v>100.48</v>
      </c>
      <c r="O872" s="6">
        <v>0.05</v>
      </c>
      <c r="P872" s="5">
        <v>50.68</v>
      </c>
      <c r="Q872" s="5">
        <f t="shared" si="39"/>
        <v>286.36799999999999</v>
      </c>
      <c r="R872" s="5">
        <f t="shared" si="40"/>
        <v>152.04</v>
      </c>
      <c r="S872" s="5">
        <f t="shared" si="41"/>
        <v>134.328</v>
      </c>
      <c r="T872" s="7"/>
    </row>
    <row r="873" spans="1:20" ht="15">
      <c r="A873" s="2">
        <v>1092</v>
      </c>
      <c r="B873" s="3">
        <v>46163</v>
      </c>
      <c r="C873" s="10">
        <f>YEAR(SalesDataTable[[#This Row],[Order Date]])</f>
        <v>2026</v>
      </c>
      <c r="D873" s="10" t="str">
        <f>"Q"&amp;ROUNDUP(MONTH(SalesDataTable[[#This Row],[Order Date]])/3,0)</f>
        <v>Q2</v>
      </c>
      <c r="E873" s="10">
        <f>MONTH(SalesDataTable[[#This Row],[Order Date]])</f>
        <v>5</v>
      </c>
      <c r="F873" s="10" t="str">
        <f>TEXT(SalesDataTable[[#This Row],[Order Date]],"mmm")</f>
        <v>May</v>
      </c>
      <c r="G873" s="4" t="s">
        <v>20</v>
      </c>
      <c r="H873" s="4" t="s">
        <v>33</v>
      </c>
      <c r="I873" s="4" t="s">
        <v>2</v>
      </c>
      <c r="J873" s="4" t="s">
        <v>13</v>
      </c>
      <c r="K873" s="4" t="s">
        <v>34</v>
      </c>
      <c r="L873" s="4" t="s">
        <v>42</v>
      </c>
      <c r="M873" s="8">
        <v>3</v>
      </c>
      <c r="N873" s="5">
        <v>36.229999999999997</v>
      </c>
      <c r="O873" s="6">
        <v>0</v>
      </c>
      <c r="P873" s="5">
        <v>13.55</v>
      </c>
      <c r="Q873" s="5">
        <f t="shared" si="39"/>
        <v>108.69</v>
      </c>
      <c r="R873" s="5">
        <f t="shared" si="40"/>
        <v>40.650000000000006</v>
      </c>
      <c r="S873" s="5">
        <f t="shared" si="41"/>
        <v>68.039999999999992</v>
      </c>
      <c r="T873" s="7"/>
    </row>
    <row r="874" spans="1:20" ht="15">
      <c r="A874" s="2">
        <v>1213</v>
      </c>
      <c r="B874" s="3">
        <v>46163</v>
      </c>
      <c r="C874" s="10">
        <f>YEAR(SalesDataTable[[#This Row],[Order Date]])</f>
        <v>2026</v>
      </c>
      <c r="D874" s="10" t="str">
        <f>"Q"&amp;ROUNDUP(MONTH(SalesDataTable[[#This Row],[Order Date]])/3,0)</f>
        <v>Q2</v>
      </c>
      <c r="E874" s="10">
        <f>MONTH(SalesDataTable[[#This Row],[Order Date]])</f>
        <v>5</v>
      </c>
      <c r="F874" s="10" t="str">
        <f>TEXT(SalesDataTable[[#This Row],[Order Date]],"mmm")</f>
        <v>May</v>
      </c>
      <c r="G874" s="4" t="s">
        <v>11</v>
      </c>
      <c r="H874" s="4" t="s">
        <v>12</v>
      </c>
      <c r="I874" s="4" t="s">
        <v>28</v>
      </c>
      <c r="J874" s="4" t="s">
        <v>3</v>
      </c>
      <c r="K874" s="4" t="s">
        <v>23</v>
      </c>
      <c r="L874" s="4" t="s">
        <v>51</v>
      </c>
      <c r="M874" s="8">
        <v>3</v>
      </c>
      <c r="N874" s="5">
        <v>120.61</v>
      </c>
      <c r="O874" s="6">
        <v>0</v>
      </c>
      <c r="P874" s="5">
        <v>60.17</v>
      </c>
      <c r="Q874" s="5">
        <f t="shared" si="39"/>
        <v>361.83</v>
      </c>
      <c r="R874" s="5">
        <f t="shared" si="40"/>
        <v>180.51</v>
      </c>
      <c r="S874" s="5">
        <f t="shared" si="41"/>
        <v>181.32</v>
      </c>
      <c r="T874" s="7"/>
    </row>
    <row r="875" spans="1:20" ht="15">
      <c r="A875" s="2">
        <v>1849</v>
      </c>
      <c r="B875" s="3">
        <v>46163</v>
      </c>
      <c r="C875" s="10">
        <f>YEAR(SalesDataTable[[#This Row],[Order Date]])</f>
        <v>2026</v>
      </c>
      <c r="D875" s="10" t="str">
        <f>"Q"&amp;ROUNDUP(MONTH(SalesDataTable[[#This Row],[Order Date]])/3,0)</f>
        <v>Q2</v>
      </c>
      <c r="E875" s="10">
        <f>MONTH(SalesDataTable[[#This Row],[Order Date]])</f>
        <v>5</v>
      </c>
      <c r="F875" s="10" t="str">
        <f>TEXT(SalesDataTable[[#This Row],[Order Date]],"mmm")</f>
        <v>May</v>
      </c>
      <c r="G875" s="4" t="s">
        <v>11</v>
      </c>
      <c r="H875" s="4" t="s">
        <v>25</v>
      </c>
      <c r="I875" s="4" t="s">
        <v>28</v>
      </c>
      <c r="J875" s="4" t="s">
        <v>3</v>
      </c>
      <c r="K875" s="4" t="s">
        <v>14</v>
      </c>
      <c r="L875" s="4" t="s">
        <v>32</v>
      </c>
      <c r="M875" s="8">
        <v>3</v>
      </c>
      <c r="N875" s="5">
        <v>46.46</v>
      </c>
      <c r="O875" s="6">
        <v>0</v>
      </c>
      <c r="P875" s="5">
        <v>18.71</v>
      </c>
      <c r="Q875" s="5">
        <f t="shared" si="39"/>
        <v>139.38</v>
      </c>
      <c r="R875" s="5">
        <f t="shared" si="40"/>
        <v>56.13</v>
      </c>
      <c r="S875" s="5">
        <f t="shared" si="41"/>
        <v>83.25</v>
      </c>
      <c r="T875" s="7"/>
    </row>
    <row r="876" spans="1:20" ht="15">
      <c r="A876" s="2">
        <v>2395</v>
      </c>
      <c r="B876" s="3">
        <v>46163</v>
      </c>
      <c r="C876" s="10">
        <f>YEAR(SalesDataTable[[#This Row],[Order Date]])</f>
        <v>2026</v>
      </c>
      <c r="D876" s="10" t="str">
        <f>"Q"&amp;ROUNDUP(MONTH(SalesDataTable[[#This Row],[Order Date]])/3,0)</f>
        <v>Q2</v>
      </c>
      <c r="E876" s="10">
        <f>MONTH(SalesDataTable[[#This Row],[Order Date]])</f>
        <v>5</v>
      </c>
      <c r="F876" s="10" t="str">
        <f>TEXT(SalesDataTable[[#This Row],[Order Date]],"mmm")</f>
        <v>May</v>
      </c>
      <c r="G876" s="4" t="s">
        <v>6</v>
      </c>
      <c r="H876" s="4" t="s">
        <v>43</v>
      </c>
      <c r="I876" s="4" t="s">
        <v>2</v>
      </c>
      <c r="J876" s="4" t="s">
        <v>16</v>
      </c>
      <c r="K876" s="4" t="s">
        <v>34</v>
      </c>
      <c r="L876" s="4" t="s">
        <v>42</v>
      </c>
      <c r="M876" s="8">
        <v>1</v>
      </c>
      <c r="N876" s="5">
        <v>36.9</v>
      </c>
      <c r="O876" s="6">
        <v>0.05</v>
      </c>
      <c r="P876" s="5">
        <v>13.89</v>
      </c>
      <c r="Q876" s="5">
        <f t="shared" si="39"/>
        <v>35.055</v>
      </c>
      <c r="R876" s="5">
        <f t="shared" si="40"/>
        <v>13.89</v>
      </c>
      <c r="S876" s="5">
        <f t="shared" si="41"/>
        <v>21.164999999999999</v>
      </c>
      <c r="T876" s="7"/>
    </row>
    <row r="877" spans="1:20" ht="15">
      <c r="A877" s="2">
        <v>4166</v>
      </c>
      <c r="B877" s="3">
        <v>46163</v>
      </c>
      <c r="C877" s="10">
        <f>YEAR(SalesDataTable[[#This Row],[Order Date]])</f>
        <v>2026</v>
      </c>
      <c r="D877" s="10" t="str">
        <f>"Q"&amp;ROUNDUP(MONTH(SalesDataTable[[#This Row],[Order Date]])/3,0)</f>
        <v>Q2</v>
      </c>
      <c r="E877" s="10">
        <f>MONTH(SalesDataTable[[#This Row],[Order Date]])</f>
        <v>5</v>
      </c>
      <c r="F877" s="10" t="str">
        <f>TEXT(SalesDataTable[[#This Row],[Order Date]],"mmm")</f>
        <v>May</v>
      </c>
      <c r="G877" s="4" t="s">
        <v>11</v>
      </c>
      <c r="H877" s="4" t="s">
        <v>18</v>
      </c>
      <c r="I877" s="4" t="s">
        <v>2</v>
      </c>
      <c r="J877" s="4" t="s">
        <v>13</v>
      </c>
      <c r="K877" s="4" t="s">
        <v>34</v>
      </c>
      <c r="L877" s="4" t="s">
        <v>35</v>
      </c>
      <c r="M877" s="8">
        <v>6</v>
      </c>
      <c r="N877" s="5">
        <v>40.61</v>
      </c>
      <c r="O877" s="6">
        <v>0.05</v>
      </c>
      <c r="P877" s="5">
        <v>15.14</v>
      </c>
      <c r="Q877" s="5">
        <f t="shared" si="39"/>
        <v>231.47699999999998</v>
      </c>
      <c r="R877" s="5">
        <f t="shared" si="40"/>
        <v>90.84</v>
      </c>
      <c r="S877" s="5">
        <f t="shared" si="41"/>
        <v>140.63699999999997</v>
      </c>
      <c r="T877" s="7"/>
    </row>
    <row r="878" spans="1:20" ht="15">
      <c r="A878" s="2">
        <v>1004</v>
      </c>
      <c r="B878" s="3">
        <v>46164</v>
      </c>
      <c r="C878" s="10">
        <f>YEAR(SalesDataTable[[#This Row],[Order Date]])</f>
        <v>2026</v>
      </c>
      <c r="D878" s="10" t="str">
        <f>"Q"&amp;ROUNDUP(MONTH(SalesDataTable[[#This Row],[Order Date]])/3,0)</f>
        <v>Q2</v>
      </c>
      <c r="E878" s="10">
        <f>MONTH(SalesDataTable[[#This Row],[Order Date]])</f>
        <v>5</v>
      </c>
      <c r="F878" s="10" t="str">
        <f>TEXT(SalesDataTable[[#This Row],[Order Date]],"mmm")</f>
        <v>May</v>
      </c>
      <c r="G878" s="4" t="s">
        <v>20</v>
      </c>
      <c r="H878" s="4" t="s">
        <v>47</v>
      </c>
      <c r="I878" s="4" t="s">
        <v>2</v>
      </c>
      <c r="J878" s="4" t="s">
        <v>16</v>
      </c>
      <c r="K878" s="4" t="s">
        <v>14</v>
      </c>
      <c r="L878" s="4" t="s">
        <v>15</v>
      </c>
      <c r="M878" s="8">
        <v>2</v>
      </c>
      <c r="N878" s="5">
        <v>36.86</v>
      </c>
      <c r="O878" s="6">
        <v>0.05</v>
      </c>
      <c r="P878" s="5">
        <v>13.85</v>
      </c>
      <c r="Q878" s="5">
        <f t="shared" si="39"/>
        <v>70.033999999999992</v>
      </c>
      <c r="R878" s="5">
        <f t="shared" si="40"/>
        <v>27.7</v>
      </c>
      <c r="S878" s="5">
        <f t="shared" si="41"/>
        <v>42.333999999999989</v>
      </c>
      <c r="T878" s="7"/>
    </row>
    <row r="879" spans="1:20" ht="15">
      <c r="A879" s="2">
        <v>1012</v>
      </c>
      <c r="B879" s="3">
        <v>46164</v>
      </c>
      <c r="C879" s="10">
        <f>YEAR(SalesDataTable[[#This Row],[Order Date]])</f>
        <v>2026</v>
      </c>
      <c r="D879" s="10" t="str">
        <f>"Q"&amp;ROUNDUP(MONTH(SalesDataTable[[#This Row],[Order Date]])/3,0)</f>
        <v>Q2</v>
      </c>
      <c r="E879" s="10">
        <f>MONTH(SalesDataTable[[#This Row],[Order Date]])</f>
        <v>5</v>
      </c>
      <c r="F879" s="10" t="str">
        <f>TEXT(SalesDataTable[[#This Row],[Order Date]],"mmm")</f>
        <v>May</v>
      </c>
      <c r="G879" s="4" t="s">
        <v>6</v>
      </c>
      <c r="H879" s="4" t="s">
        <v>27</v>
      </c>
      <c r="I879" s="4" t="s">
        <v>2</v>
      </c>
      <c r="J879" s="4" t="s">
        <v>13</v>
      </c>
      <c r="K879" s="4" t="s">
        <v>9</v>
      </c>
      <c r="L879" s="4" t="s">
        <v>37</v>
      </c>
      <c r="M879" s="8">
        <v>3</v>
      </c>
      <c r="N879" s="5">
        <v>156.74</v>
      </c>
      <c r="O879" s="6">
        <v>0</v>
      </c>
      <c r="P879" s="5">
        <v>79.819999999999993</v>
      </c>
      <c r="Q879" s="5">
        <f t="shared" si="39"/>
        <v>470.22</v>
      </c>
      <c r="R879" s="5">
        <f t="shared" si="40"/>
        <v>239.45999999999998</v>
      </c>
      <c r="S879" s="5">
        <f t="shared" si="41"/>
        <v>230.76000000000005</v>
      </c>
      <c r="T879" s="7"/>
    </row>
    <row r="880" spans="1:20" ht="15">
      <c r="A880" s="2">
        <v>2180</v>
      </c>
      <c r="B880" s="3">
        <v>46164</v>
      </c>
      <c r="C880" s="10">
        <f>YEAR(SalesDataTable[[#This Row],[Order Date]])</f>
        <v>2026</v>
      </c>
      <c r="D880" s="10" t="str">
        <f>"Q"&amp;ROUNDUP(MONTH(SalesDataTable[[#This Row],[Order Date]])/3,0)</f>
        <v>Q2</v>
      </c>
      <c r="E880" s="10">
        <f>MONTH(SalesDataTable[[#This Row],[Order Date]])</f>
        <v>5</v>
      </c>
      <c r="F880" s="10" t="str">
        <f>TEXT(SalesDataTable[[#This Row],[Order Date]],"mmm")</f>
        <v>May</v>
      </c>
      <c r="G880" s="4" t="s">
        <v>0</v>
      </c>
      <c r="H880" s="4" t="s">
        <v>36</v>
      </c>
      <c r="I880" s="4" t="s">
        <v>8</v>
      </c>
      <c r="J880" s="4" t="s">
        <v>3</v>
      </c>
      <c r="K880" s="4" t="s">
        <v>4</v>
      </c>
      <c r="L880" s="4" t="s">
        <v>22</v>
      </c>
      <c r="M880" s="8">
        <v>3</v>
      </c>
      <c r="N880" s="5">
        <v>51.04</v>
      </c>
      <c r="O880" s="6">
        <v>0.2</v>
      </c>
      <c r="P880" s="5">
        <v>22.32</v>
      </c>
      <c r="Q880" s="5">
        <f t="shared" si="39"/>
        <v>122.49600000000001</v>
      </c>
      <c r="R880" s="5">
        <f t="shared" si="40"/>
        <v>66.960000000000008</v>
      </c>
      <c r="S880" s="5">
        <f t="shared" si="41"/>
        <v>55.536000000000001</v>
      </c>
      <c r="T880" s="7"/>
    </row>
    <row r="881" spans="1:20" ht="15">
      <c r="A881" s="2">
        <v>3659</v>
      </c>
      <c r="B881" s="3">
        <v>46164</v>
      </c>
      <c r="C881" s="10">
        <f>YEAR(SalesDataTable[[#This Row],[Order Date]])</f>
        <v>2026</v>
      </c>
      <c r="D881" s="10" t="str">
        <f>"Q"&amp;ROUNDUP(MONTH(SalesDataTable[[#This Row],[Order Date]])/3,0)</f>
        <v>Q2</v>
      </c>
      <c r="E881" s="10">
        <f>MONTH(SalesDataTable[[#This Row],[Order Date]])</f>
        <v>5</v>
      </c>
      <c r="F881" s="10" t="str">
        <f>TEXT(SalesDataTable[[#This Row],[Order Date]],"mmm")</f>
        <v>May</v>
      </c>
      <c r="G881" s="4" t="s">
        <v>20</v>
      </c>
      <c r="H881" s="4" t="s">
        <v>47</v>
      </c>
      <c r="I881" s="4" t="s">
        <v>19</v>
      </c>
      <c r="J881" s="4" t="s">
        <v>13</v>
      </c>
      <c r="K881" s="4" t="s">
        <v>9</v>
      </c>
      <c r="L881" s="4" t="s">
        <v>10</v>
      </c>
      <c r="M881" s="8">
        <v>2</v>
      </c>
      <c r="N881" s="5">
        <v>93.55</v>
      </c>
      <c r="O881" s="6">
        <v>0</v>
      </c>
      <c r="P881" s="5">
        <v>44.31</v>
      </c>
      <c r="Q881" s="5">
        <f t="shared" si="39"/>
        <v>187.1</v>
      </c>
      <c r="R881" s="5">
        <f t="shared" si="40"/>
        <v>88.62</v>
      </c>
      <c r="S881" s="5">
        <f t="shared" si="41"/>
        <v>98.47999999999999</v>
      </c>
      <c r="T881" s="7"/>
    </row>
    <row r="882" spans="1:20" ht="15">
      <c r="A882" s="2">
        <v>3775</v>
      </c>
      <c r="B882" s="3">
        <v>46164</v>
      </c>
      <c r="C882" s="10">
        <f>YEAR(SalesDataTable[[#This Row],[Order Date]])</f>
        <v>2026</v>
      </c>
      <c r="D882" s="10" t="str">
        <f>"Q"&amp;ROUNDUP(MONTH(SalesDataTable[[#This Row],[Order Date]])/3,0)</f>
        <v>Q2</v>
      </c>
      <c r="E882" s="10">
        <f>MONTH(SalesDataTable[[#This Row],[Order Date]])</f>
        <v>5</v>
      </c>
      <c r="F882" s="10" t="str">
        <f>TEXT(SalesDataTable[[#This Row],[Order Date]],"mmm")</f>
        <v>May</v>
      </c>
      <c r="G882" s="4" t="s">
        <v>11</v>
      </c>
      <c r="H882" s="4" t="s">
        <v>12</v>
      </c>
      <c r="I882" s="4" t="s">
        <v>2</v>
      </c>
      <c r="J882" s="4" t="s">
        <v>16</v>
      </c>
      <c r="K882" s="4" t="s">
        <v>14</v>
      </c>
      <c r="L882" s="4" t="s">
        <v>44</v>
      </c>
      <c r="M882" s="8">
        <v>1</v>
      </c>
      <c r="N882" s="5">
        <v>131.74</v>
      </c>
      <c r="O882" s="6">
        <v>0</v>
      </c>
      <c r="P882" s="5">
        <v>66.650000000000006</v>
      </c>
      <c r="Q882" s="5">
        <f t="shared" si="39"/>
        <v>131.74</v>
      </c>
      <c r="R882" s="5">
        <f t="shared" si="40"/>
        <v>66.650000000000006</v>
      </c>
      <c r="S882" s="5">
        <f t="shared" si="41"/>
        <v>65.09</v>
      </c>
      <c r="T882" s="7"/>
    </row>
    <row r="883" spans="1:20" ht="15">
      <c r="A883" s="2">
        <v>4071</v>
      </c>
      <c r="B883" s="3">
        <v>46164</v>
      </c>
      <c r="C883" s="10">
        <f>YEAR(SalesDataTable[[#This Row],[Order Date]])</f>
        <v>2026</v>
      </c>
      <c r="D883" s="10" t="str">
        <f>"Q"&amp;ROUNDUP(MONTH(SalesDataTable[[#This Row],[Order Date]])/3,0)</f>
        <v>Q2</v>
      </c>
      <c r="E883" s="10">
        <f>MONTH(SalesDataTable[[#This Row],[Order Date]])</f>
        <v>5</v>
      </c>
      <c r="F883" s="10" t="str">
        <f>TEXT(SalesDataTable[[#This Row],[Order Date]],"mmm")</f>
        <v>May</v>
      </c>
      <c r="G883" s="4" t="s">
        <v>20</v>
      </c>
      <c r="H883" s="4" t="s">
        <v>33</v>
      </c>
      <c r="I883" s="4" t="s">
        <v>2</v>
      </c>
      <c r="J883" s="4" t="s">
        <v>13</v>
      </c>
      <c r="K883" s="4" t="s">
        <v>9</v>
      </c>
      <c r="L883" s="4" t="s">
        <v>10</v>
      </c>
      <c r="M883" s="8">
        <v>5</v>
      </c>
      <c r="N883" s="5">
        <v>91.79</v>
      </c>
      <c r="O883" s="6">
        <v>0.05</v>
      </c>
      <c r="P883" s="5">
        <v>44.48</v>
      </c>
      <c r="Q883" s="5">
        <f t="shared" si="39"/>
        <v>436.0025</v>
      </c>
      <c r="R883" s="5">
        <f t="shared" si="40"/>
        <v>222.39999999999998</v>
      </c>
      <c r="S883" s="5">
        <f t="shared" si="41"/>
        <v>213.60250000000002</v>
      </c>
      <c r="T883" s="7"/>
    </row>
    <row r="884" spans="1:20" ht="15">
      <c r="A884" s="2">
        <v>5137</v>
      </c>
      <c r="B884" s="3">
        <v>46164</v>
      </c>
      <c r="C884" s="10">
        <f>YEAR(SalesDataTable[[#This Row],[Order Date]])</f>
        <v>2026</v>
      </c>
      <c r="D884" s="10" t="str">
        <f>"Q"&amp;ROUNDUP(MONTH(SalesDataTable[[#This Row],[Order Date]])/3,0)</f>
        <v>Q2</v>
      </c>
      <c r="E884" s="10">
        <f>MONTH(SalesDataTable[[#This Row],[Order Date]])</f>
        <v>5</v>
      </c>
      <c r="F884" s="10" t="str">
        <f>TEXT(SalesDataTable[[#This Row],[Order Date]],"mmm")</f>
        <v>May</v>
      </c>
      <c r="G884" s="4" t="s">
        <v>20</v>
      </c>
      <c r="H884" s="4" t="s">
        <v>47</v>
      </c>
      <c r="I884" s="4" t="s">
        <v>2</v>
      </c>
      <c r="J884" s="4" t="s">
        <v>16</v>
      </c>
      <c r="K884" s="4" t="s">
        <v>9</v>
      </c>
      <c r="L884" s="4" t="s">
        <v>37</v>
      </c>
      <c r="M884" s="8">
        <v>4</v>
      </c>
      <c r="N884" s="5">
        <v>155.4</v>
      </c>
      <c r="O884" s="6">
        <v>0.05</v>
      </c>
      <c r="P884" s="5">
        <v>77.31</v>
      </c>
      <c r="Q884" s="5">
        <f t="shared" si="39"/>
        <v>590.52</v>
      </c>
      <c r="R884" s="5">
        <f t="shared" si="40"/>
        <v>309.24</v>
      </c>
      <c r="S884" s="5">
        <f t="shared" si="41"/>
        <v>281.27999999999997</v>
      </c>
      <c r="T884" s="7"/>
    </row>
    <row r="885" spans="1:20" ht="15">
      <c r="A885" s="2">
        <v>133</v>
      </c>
      <c r="B885" s="3">
        <v>46165</v>
      </c>
      <c r="C885" s="10">
        <f>YEAR(SalesDataTable[[#This Row],[Order Date]])</f>
        <v>2026</v>
      </c>
      <c r="D885" s="10" t="str">
        <f>"Q"&amp;ROUNDUP(MONTH(SalesDataTable[[#This Row],[Order Date]])/3,0)</f>
        <v>Q2</v>
      </c>
      <c r="E885" s="10">
        <f>MONTH(SalesDataTable[[#This Row],[Order Date]])</f>
        <v>5</v>
      </c>
      <c r="F885" s="10" t="str">
        <f>TEXT(SalesDataTable[[#This Row],[Order Date]],"mmm")</f>
        <v>May</v>
      </c>
      <c r="G885" s="4" t="s">
        <v>6</v>
      </c>
      <c r="H885" s="4" t="s">
        <v>7</v>
      </c>
      <c r="I885" s="4" t="s">
        <v>2</v>
      </c>
      <c r="J885" s="4" t="s">
        <v>13</v>
      </c>
      <c r="K885" s="4" t="s">
        <v>14</v>
      </c>
      <c r="L885" s="4" t="s">
        <v>15</v>
      </c>
      <c r="M885" s="8">
        <v>1</v>
      </c>
      <c r="N885" s="5">
        <v>36.57</v>
      </c>
      <c r="O885" s="6">
        <v>0.05</v>
      </c>
      <c r="P885" s="5">
        <v>13.33</v>
      </c>
      <c r="Q885" s="5">
        <f t="shared" si="39"/>
        <v>34.741500000000002</v>
      </c>
      <c r="R885" s="5">
        <f t="shared" si="40"/>
        <v>13.33</v>
      </c>
      <c r="S885" s="5">
        <f t="shared" si="41"/>
        <v>21.411500000000004</v>
      </c>
      <c r="T885" s="7"/>
    </row>
    <row r="886" spans="1:20" ht="15">
      <c r="A886" s="2">
        <v>1385</v>
      </c>
      <c r="B886" s="3">
        <v>46165</v>
      </c>
      <c r="C886" s="10">
        <f>YEAR(SalesDataTable[[#This Row],[Order Date]])</f>
        <v>2026</v>
      </c>
      <c r="D886" s="10" t="str">
        <f>"Q"&amp;ROUNDUP(MONTH(SalesDataTable[[#This Row],[Order Date]])/3,0)</f>
        <v>Q2</v>
      </c>
      <c r="E886" s="10">
        <f>MONTH(SalesDataTable[[#This Row],[Order Date]])</f>
        <v>5</v>
      </c>
      <c r="F886" s="10" t="str">
        <f>TEXT(SalesDataTable[[#This Row],[Order Date]],"mmm")</f>
        <v>May</v>
      </c>
      <c r="G886" s="4" t="s">
        <v>11</v>
      </c>
      <c r="H886" s="4" t="s">
        <v>52</v>
      </c>
      <c r="I886" s="4" t="s">
        <v>2</v>
      </c>
      <c r="J886" s="4" t="s">
        <v>13</v>
      </c>
      <c r="K886" s="4" t="s">
        <v>4</v>
      </c>
      <c r="L886" s="4" t="s">
        <v>26</v>
      </c>
      <c r="M886" s="8">
        <v>2</v>
      </c>
      <c r="N886" s="5">
        <v>41.19</v>
      </c>
      <c r="O886" s="6">
        <v>0</v>
      </c>
      <c r="P886" s="5">
        <v>17.190000000000001</v>
      </c>
      <c r="Q886" s="5">
        <f t="shared" si="39"/>
        <v>82.38</v>
      </c>
      <c r="R886" s="5">
        <f t="shared" si="40"/>
        <v>34.380000000000003</v>
      </c>
      <c r="S886" s="5">
        <f t="shared" si="41"/>
        <v>47.999999999999993</v>
      </c>
      <c r="T886" s="7"/>
    </row>
    <row r="887" spans="1:20" ht="15">
      <c r="A887" s="2">
        <v>1597</v>
      </c>
      <c r="B887" s="3">
        <v>46165</v>
      </c>
      <c r="C887" s="10">
        <f>YEAR(SalesDataTable[[#This Row],[Order Date]])</f>
        <v>2026</v>
      </c>
      <c r="D887" s="10" t="str">
        <f>"Q"&amp;ROUNDUP(MONTH(SalesDataTable[[#This Row],[Order Date]])/3,0)</f>
        <v>Q2</v>
      </c>
      <c r="E887" s="10">
        <f>MONTH(SalesDataTable[[#This Row],[Order Date]])</f>
        <v>5</v>
      </c>
      <c r="F887" s="10" t="str">
        <f>TEXT(SalesDataTable[[#This Row],[Order Date]],"mmm")</f>
        <v>May</v>
      </c>
      <c r="G887" s="4" t="s">
        <v>20</v>
      </c>
      <c r="H887" s="4" t="s">
        <v>33</v>
      </c>
      <c r="I887" s="4" t="s">
        <v>2</v>
      </c>
      <c r="J887" s="4" t="s">
        <v>3</v>
      </c>
      <c r="K887" s="4" t="s">
        <v>14</v>
      </c>
      <c r="L887" s="4" t="s">
        <v>44</v>
      </c>
      <c r="M887" s="8">
        <v>1</v>
      </c>
      <c r="N887" s="5">
        <v>136.66999999999999</v>
      </c>
      <c r="O887" s="6">
        <v>0.05</v>
      </c>
      <c r="P887" s="5">
        <v>67.099999999999994</v>
      </c>
      <c r="Q887" s="5">
        <f t="shared" si="39"/>
        <v>129.83649999999997</v>
      </c>
      <c r="R887" s="5">
        <f t="shared" si="40"/>
        <v>67.099999999999994</v>
      </c>
      <c r="S887" s="5">
        <f t="shared" si="41"/>
        <v>62.736499999999978</v>
      </c>
      <c r="T887" s="7"/>
    </row>
    <row r="888" spans="1:20" ht="15">
      <c r="A888" s="2">
        <v>2273</v>
      </c>
      <c r="B888" s="3">
        <v>46165</v>
      </c>
      <c r="C888" s="10">
        <f>YEAR(SalesDataTable[[#This Row],[Order Date]])</f>
        <v>2026</v>
      </c>
      <c r="D888" s="10" t="str">
        <f>"Q"&amp;ROUNDUP(MONTH(SalesDataTable[[#This Row],[Order Date]])/3,0)</f>
        <v>Q2</v>
      </c>
      <c r="E888" s="10">
        <f>MONTH(SalesDataTable[[#This Row],[Order Date]])</f>
        <v>5</v>
      </c>
      <c r="F888" s="10" t="str">
        <f>TEXT(SalesDataTable[[#This Row],[Order Date]],"mmm")</f>
        <v>May</v>
      </c>
      <c r="G888" s="4" t="s">
        <v>11</v>
      </c>
      <c r="H888" s="4" t="s">
        <v>12</v>
      </c>
      <c r="I888" s="4" t="s">
        <v>19</v>
      </c>
      <c r="J888" s="4" t="s">
        <v>13</v>
      </c>
      <c r="K888" s="4" t="s">
        <v>34</v>
      </c>
      <c r="L888" s="4" t="s">
        <v>42</v>
      </c>
      <c r="M888" s="8">
        <v>2</v>
      </c>
      <c r="N888" s="5">
        <v>35.700000000000003</v>
      </c>
      <c r="O888" s="6">
        <v>0</v>
      </c>
      <c r="P888" s="5">
        <v>13.52</v>
      </c>
      <c r="Q888" s="5">
        <f t="shared" si="39"/>
        <v>71.400000000000006</v>
      </c>
      <c r="R888" s="5">
        <f t="shared" si="40"/>
        <v>27.04</v>
      </c>
      <c r="S888" s="5">
        <f t="shared" si="41"/>
        <v>44.360000000000007</v>
      </c>
      <c r="T888" s="7"/>
    </row>
    <row r="889" spans="1:20" ht="15">
      <c r="A889" s="2">
        <v>2931</v>
      </c>
      <c r="B889" s="3">
        <v>46165</v>
      </c>
      <c r="C889" s="10">
        <f>YEAR(SalesDataTable[[#This Row],[Order Date]])</f>
        <v>2026</v>
      </c>
      <c r="D889" s="10" t="str">
        <f>"Q"&amp;ROUNDUP(MONTH(SalesDataTable[[#This Row],[Order Date]])/3,0)</f>
        <v>Q2</v>
      </c>
      <c r="E889" s="10">
        <f>MONTH(SalesDataTable[[#This Row],[Order Date]])</f>
        <v>5</v>
      </c>
      <c r="F889" s="10" t="str">
        <f>TEXT(SalesDataTable[[#This Row],[Order Date]],"mmm")</f>
        <v>May</v>
      </c>
      <c r="G889" s="4" t="s">
        <v>0</v>
      </c>
      <c r="H889" s="4" t="s">
        <v>1</v>
      </c>
      <c r="I889" s="4" t="s">
        <v>2</v>
      </c>
      <c r="J889" s="4" t="s">
        <v>3</v>
      </c>
      <c r="K889" s="4" t="s">
        <v>4</v>
      </c>
      <c r="L889" s="4" t="s">
        <v>30</v>
      </c>
      <c r="M889" s="8">
        <v>1</v>
      </c>
      <c r="N889" s="5">
        <v>100.87</v>
      </c>
      <c r="O889" s="6">
        <v>0</v>
      </c>
      <c r="P889" s="5">
        <v>50.4</v>
      </c>
      <c r="Q889" s="5">
        <f t="shared" si="39"/>
        <v>100.87</v>
      </c>
      <c r="R889" s="5">
        <f t="shared" si="40"/>
        <v>50.4</v>
      </c>
      <c r="S889" s="5">
        <f t="shared" si="41"/>
        <v>50.470000000000006</v>
      </c>
      <c r="T889" s="7"/>
    </row>
    <row r="890" spans="1:20" ht="15">
      <c r="A890" s="2">
        <v>4143</v>
      </c>
      <c r="B890" s="3">
        <v>46165</v>
      </c>
      <c r="C890" s="10">
        <f>YEAR(SalesDataTable[[#This Row],[Order Date]])</f>
        <v>2026</v>
      </c>
      <c r="D890" s="10" t="str">
        <f>"Q"&amp;ROUNDUP(MONTH(SalesDataTable[[#This Row],[Order Date]])/3,0)</f>
        <v>Q2</v>
      </c>
      <c r="E890" s="10">
        <f>MONTH(SalesDataTable[[#This Row],[Order Date]])</f>
        <v>5</v>
      </c>
      <c r="F890" s="10" t="str">
        <f>TEXT(SalesDataTable[[#This Row],[Order Date]],"mmm")</f>
        <v>May</v>
      </c>
      <c r="G890" s="4" t="s">
        <v>11</v>
      </c>
      <c r="H890" s="4" t="s">
        <v>52</v>
      </c>
      <c r="I890" s="4" t="s">
        <v>19</v>
      </c>
      <c r="J890" s="4" t="s">
        <v>3</v>
      </c>
      <c r="K890" s="4" t="s">
        <v>14</v>
      </c>
      <c r="L890" s="4" t="s">
        <v>44</v>
      </c>
      <c r="M890" s="8">
        <v>1</v>
      </c>
      <c r="N890" s="5">
        <v>130.80000000000001</v>
      </c>
      <c r="O890" s="6">
        <v>0</v>
      </c>
      <c r="P890" s="5">
        <v>68.7</v>
      </c>
      <c r="Q890" s="5">
        <f t="shared" si="39"/>
        <v>130.80000000000001</v>
      </c>
      <c r="R890" s="5">
        <f t="shared" si="40"/>
        <v>68.7</v>
      </c>
      <c r="S890" s="5">
        <f t="shared" si="41"/>
        <v>62.100000000000009</v>
      </c>
      <c r="T890" s="7"/>
    </row>
    <row r="891" spans="1:20" ht="15">
      <c r="A891" s="2">
        <v>4504</v>
      </c>
      <c r="B891" s="3">
        <v>46165</v>
      </c>
      <c r="C891" s="10">
        <f>YEAR(SalesDataTable[[#This Row],[Order Date]])</f>
        <v>2026</v>
      </c>
      <c r="D891" s="10" t="str">
        <f>"Q"&amp;ROUNDUP(MONTH(SalesDataTable[[#This Row],[Order Date]])/3,0)</f>
        <v>Q2</v>
      </c>
      <c r="E891" s="10">
        <f>MONTH(SalesDataTable[[#This Row],[Order Date]])</f>
        <v>5</v>
      </c>
      <c r="F891" s="10" t="str">
        <f>TEXT(SalesDataTable[[#This Row],[Order Date]],"mmm")</f>
        <v>May</v>
      </c>
      <c r="G891" s="4" t="s">
        <v>0</v>
      </c>
      <c r="H891" s="4" t="s">
        <v>36</v>
      </c>
      <c r="I891" s="4" t="s">
        <v>28</v>
      </c>
      <c r="J891" s="4" t="s">
        <v>3</v>
      </c>
      <c r="K891" s="4" t="s">
        <v>9</v>
      </c>
      <c r="L891" s="4" t="s">
        <v>37</v>
      </c>
      <c r="M891" s="8">
        <v>1</v>
      </c>
      <c r="N891" s="5">
        <v>153.88999999999999</v>
      </c>
      <c r="O891" s="6">
        <v>0</v>
      </c>
      <c r="P891" s="5">
        <v>79.64</v>
      </c>
      <c r="Q891" s="5">
        <f t="shared" si="39"/>
        <v>153.88999999999999</v>
      </c>
      <c r="R891" s="5">
        <f t="shared" si="40"/>
        <v>79.64</v>
      </c>
      <c r="S891" s="5">
        <f t="shared" si="41"/>
        <v>74.249999999999986</v>
      </c>
      <c r="T891" s="7"/>
    </row>
    <row r="892" spans="1:20" ht="15">
      <c r="A892" s="2">
        <v>656</v>
      </c>
      <c r="B892" s="3">
        <v>46166</v>
      </c>
      <c r="C892" s="10">
        <f>YEAR(SalesDataTable[[#This Row],[Order Date]])</f>
        <v>2026</v>
      </c>
      <c r="D892" s="10" t="str">
        <f>"Q"&amp;ROUNDUP(MONTH(SalesDataTable[[#This Row],[Order Date]])/3,0)</f>
        <v>Q2</v>
      </c>
      <c r="E892" s="10">
        <f>MONTH(SalesDataTable[[#This Row],[Order Date]])</f>
        <v>5</v>
      </c>
      <c r="F892" s="10" t="str">
        <f>TEXT(SalesDataTable[[#This Row],[Order Date]],"mmm")</f>
        <v>May</v>
      </c>
      <c r="G892" s="4" t="s">
        <v>20</v>
      </c>
      <c r="H892" s="4" t="s">
        <v>31</v>
      </c>
      <c r="I892" s="4" t="s">
        <v>2</v>
      </c>
      <c r="J892" s="4" t="s">
        <v>13</v>
      </c>
      <c r="K892" s="4" t="s">
        <v>23</v>
      </c>
      <c r="L892" s="4" t="s">
        <v>51</v>
      </c>
      <c r="M892" s="8">
        <v>1</v>
      </c>
      <c r="N892" s="5">
        <v>122.51</v>
      </c>
      <c r="O892" s="6">
        <v>0.15</v>
      </c>
      <c r="P892" s="5">
        <v>62.2</v>
      </c>
      <c r="Q892" s="5">
        <f t="shared" si="39"/>
        <v>104.1335</v>
      </c>
      <c r="R892" s="5">
        <f t="shared" si="40"/>
        <v>62.2</v>
      </c>
      <c r="S892" s="5">
        <f t="shared" si="41"/>
        <v>41.933499999999995</v>
      </c>
      <c r="T892" s="7"/>
    </row>
    <row r="893" spans="1:20" ht="15">
      <c r="A893" s="2">
        <v>979</v>
      </c>
      <c r="B893" s="3">
        <v>46166</v>
      </c>
      <c r="C893" s="10">
        <f>YEAR(SalesDataTable[[#This Row],[Order Date]])</f>
        <v>2026</v>
      </c>
      <c r="D893" s="10" t="str">
        <f>"Q"&amp;ROUNDUP(MONTH(SalesDataTable[[#This Row],[Order Date]])/3,0)</f>
        <v>Q2</v>
      </c>
      <c r="E893" s="10">
        <f>MONTH(SalesDataTable[[#This Row],[Order Date]])</f>
        <v>5</v>
      </c>
      <c r="F893" s="10" t="str">
        <f>TEXT(SalesDataTable[[#This Row],[Order Date]],"mmm")</f>
        <v>May</v>
      </c>
      <c r="G893" s="4" t="s">
        <v>20</v>
      </c>
      <c r="H893" s="4" t="s">
        <v>21</v>
      </c>
      <c r="I893" s="4" t="s">
        <v>8</v>
      </c>
      <c r="J893" s="4" t="s">
        <v>3</v>
      </c>
      <c r="K893" s="4" t="s">
        <v>4</v>
      </c>
      <c r="L893" s="4" t="s">
        <v>5</v>
      </c>
      <c r="M893" s="8">
        <v>8</v>
      </c>
      <c r="N893" s="5">
        <v>79.94</v>
      </c>
      <c r="O893" s="6">
        <v>0.15</v>
      </c>
      <c r="P893" s="5">
        <v>41.65</v>
      </c>
      <c r="Q893" s="5">
        <f t="shared" si="39"/>
        <v>543.59199999999998</v>
      </c>
      <c r="R893" s="5">
        <f t="shared" si="40"/>
        <v>333.2</v>
      </c>
      <c r="S893" s="5">
        <f t="shared" si="41"/>
        <v>210.392</v>
      </c>
      <c r="T893" s="7"/>
    </row>
    <row r="894" spans="1:20" ht="15">
      <c r="A894" s="2">
        <v>1510</v>
      </c>
      <c r="B894" s="3">
        <v>46166</v>
      </c>
      <c r="C894" s="10">
        <f>YEAR(SalesDataTable[[#This Row],[Order Date]])</f>
        <v>2026</v>
      </c>
      <c r="D894" s="10" t="str">
        <f>"Q"&amp;ROUNDUP(MONTH(SalesDataTable[[#This Row],[Order Date]])/3,0)</f>
        <v>Q2</v>
      </c>
      <c r="E894" s="10">
        <f>MONTH(SalesDataTable[[#This Row],[Order Date]])</f>
        <v>5</v>
      </c>
      <c r="F894" s="10" t="str">
        <f>TEXT(SalesDataTable[[#This Row],[Order Date]],"mmm")</f>
        <v>May</v>
      </c>
      <c r="G894" s="4" t="s">
        <v>20</v>
      </c>
      <c r="H894" s="4" t="s">
        <v>31</v>
      </c>
      <c r="I894" s="4" t="s">
        <v>2</v>
      </c>
      <c r="J894" s="4" t="s">
        <v>13</v>
      </c>
      <c r="K894" s="4" t="s">
        <v>4</v>
      </c>
      <c r="L894" s="4" t="s">
        <v>22</v>
      </c>
      <c r="M894" s="8">
        <v>2</v>
      </c>
      <c r="N894" s="5">
        <v>50.78</v>
      </c>
      <c r="O894" s="6">
        <v>0.05</v>
      </c>
      <c r="P894" s="5">
        <v>23.03</v>
      </c>
      <c r="Q894" s="5">
        <f t="shared" si="39"/>
        <v>96.481999999999999</v>
      </c>
      <c r="R894" s="5">
        <f t="shared" si="40"/>
        <v>46.06</v>
      </c>
      <c r="S894" s="5">
        <f t="shared" si="41"/>
        <v>50.421999999999997</v>
      </c>
      <c r="T894" s="7"/>
    </row>
    <row r="895" spans="1:20" ht="15">
      <c r="A895" s="2">
        <v>1959</v>
      </c>
      <c r="B895" s="3">
        <v>46166</v>
      </c>
      <c r="C895" s="10">
        <f>YEAR(SalesDataTable[[#This Row],[Order Date]])</f>
        <v>2026</v>
      </c>
      <c r="D895" s="10" t="str">
        <f>"Q"&amp;ROUNDUP(MONTH(SalesDataTable[[#This Row],[Order Date]])/3,0)</f>
        <v>Q2</v>
      </c>
      <c r="E895" s="10">
        <f>MONTH(SalesDataTable[[#This Row],[Order Date]])</f>
        <v>5</v>
      </c>
      <c r="F895" s="10" t="str">
        <f>TEXT(SalesDataTable[[#This Row],[Order Date]],"mmm")</f>
        <v>May</v>
      </c>
      <c r="G895" s="4" t="s">
        <v>0</v>
      </c>
      <c r="H895" s="4" t="s">
        <v>50</v>
      </c>
      <c r="I895" s="4" t="s">
        <v>28</v>
      </c>
      <c r="J895" s="4" t="s">
        <v>16</v>
      </c>
      <c r="K895" s="4" t="s">
        <v>4</v>
      </c>
      <c r="L895" s="4" t="s">
        <v>5</v>
      </c>
      <c r="M895" s="8">
        <v>2</v>
      </c>
      <c r="N895" s="5">
        <v>80.59</v>
      </c>
      <c r="O895" s="6">
        <v>0.05</v>
      </c>
      <c r="P895" s="5">
        <v>41.44</v>
      </c>
      <c r="Q895" s="5">
        <f t="shared" si="39"/>
        <v>153.12100000000001</v>
      </c>
      <c r="R895" s="5">
        <f t="shared" si="40"/>
        <v>82.88</v>
      </c>
      <c r="S895" s="5">
        <f t="shared" si="41"/>
        <v>70.241000000000014</v>
      </c>
      <c r="T895" s="7"/>
    </row>
    <row r="896" spans="1:20" ht="15">
      <c r="A896" s="2">
        <v>2089</v>
      </c>
      <c r="B896" s="3">
        <v>46166</v>
      </c>
      <c r="C896" s="10">
        <f>YEAR(SalesDataTable[[#This Row],[Order Date]])</f>
        <v>2026</v>
      </c>
      <c r="D896" s="10" t="str">
        <f>"Q"&amp;ROUNDUP(MONTH(SalesDataTable[[#This Row],[Order Date]])/3,0)</f>
        <v>Q2</v>
      </c>
      <c r="E896" s="10">
        <f>MONTH(SalesDataTable[[#This Row],[Order Date]])</f>
        <v>5</v>
      </c>
      <c r="F896" s="10" t="str">
        <f>TEXT(SalesDataTable[[#This Row],[Order Date]],"mmm")</f>
        <v>May</v>
      </c>
      <c r="G896" s="4" t="s">
        <v>0</v>
      </c>
      <c r="H896" s="4" t="s">
        <v>50</v>
      </c>
      <c r="I896" s="4" t="s">
        <v>28</v>
      </c>
      <c r="J896" s="4" t="s">
        <v>13</v>
      </c>
      <c r="K896" s="4" t="s">
        <v>34</v>
      </c>
      <c r="L896" s="4" t="s">
        <v>42</v>
      </c>
      <c r="M896" s="8">
        <v>3</v>
      </c>
      <c r="N896" s="5">
        <v>35.75</v>
      </c>
      <c r="O896" s="6">
        <v>0.15</v>
      </c>
      <c r="P896" s="5">
        <v>13.54</v>
      </c>
      <c r="Q896" s="5">
        <f t="shared" si="39"/>
        <v>91.162499999999994</v>
      </c>
      <c r="R896" s="5">
        <f t="shared" si="40"/>
        <v>40.619999999999997</v>
      </c>
      <c r="S896" s="5">
        <f t="shared" si="41"/>
        <v>50.542499999999997</v>
      </c>
      <c r="T896" s="7"/>
    </row>
    <row r="897" spans="1:20" ht="15">
      <c r="A897" s="2">
        <v>2446</v>
      </c>
      <c r="B897" s="3">
        <v>46166</v>
      </c>
      <c r="C897" s="10">
        <f>YEAR(SalesDataTable[[#This Row],[Order Date]])</f>
        <v>2026</v>
      </c>
      <c r="D897" s="10" t="str">
        <f>"Q"&amp;ROUNDUP(MONTH(SalesDataTable[[#This Row],[Order Date]])/3,0)</f>
        <v>Q2</v>
      </c>
      <c r="E897" s="10">
        <f>MONTH(SalesDataTable[[#This Row],[Order Date]])</f>
        <v>5</v>
      </c>
      <c r="F897" s="10" t="str">
        <f>TEXT(SalesDataTable[[#This Row],[Order Date]],"mmm")</f>
        <v>May</v>
      </c>
      <c r="G897" s="4" t="s">
        <v>6</v>
      </c>
      <c r="H897" s="4" t="s">
        <v>43</v>
      </c>
      <c r="I897" s="4" t="s">
        <v>2</v>
      </c>
      <c r="J897" s="4" t="s">
        <v>13</v>
      </c>
      <c r="K897" s="4" t="s">
        <v>23</v>
      </c>
      <c r="L897" s="4" t="s">
        <v>29</v>
      </c>
      <c r="M897" s="8">
        <v>5</v>
      </c>
      <c r="N897" s="5">
        <v>195.78</v>
      </c>
      <c r="O897" s="6">
        <v>0.1</v>
      </c>
      <c r="P897" s="5">
        <v>101.98</v>
      </c>
      <c r="Q897" s="5">
        <f t="shared" si="39"/>
        <v>881.01</v>
      </c>
      <c r="R897" s="5">
        <f t="shared" si="40"/>
        <v>509.90000000000003</v>
      </c>
      <c r="S897" s="5">
        <f t="shared" si="41"/>
        <v>371.10999999999996</v>
      </c>
      <c r="T897" s="7"/>
    </row>
    <row r="898" spans="1:20" ht="15">
      <c r="A898" s="2">
        <v>2847</v>
      </c>
      <c r="B898" s="3">
        <v>46166</v>
      </c>
      <c r="C898" s="10">
        <f>YEAR(SalesDataTable[[#This Row],[Order Date]])</f>
        <v>2026</v>
      </c>
      <c r="D898" s="10" t="str">
        <f>"Q"&amp;ROUNDUP(MONTH(SalesDataTable[[#This Row],[Order Date]])/3,0)</f>
        <v>Q2</v>
      </c>
      <c r="E898" s="10">
        <f>MONTH(SalesDataTable[[#This Row],[Order Date]])</f>
        <v>5</v>
      </c>
      <c r="F898" s="10" t="str">
        <f>TEXT(SalesDataTable[[#This Row],[Order Date]],"mmm")</f>
        <v>May</v>
      </c>
      <c r="G898" s="4" t="s">
        <v>20</v>
      </c>
      <c r="H898" s="4" t="s">
        <v>47</v>
      </c>
      <c r="I898" s="4" t="s">
        <v>2</v>
      </c>
      <c r="J898" s="4" t="s">
        <v>3</v>
      </c>
      <c r="K898" s="4" t="s">
        <v>23</v>
      </c>
      <c r="L898" s="4" t="s">
        <v>51</v>
      </c>
      <c r="M898" s="8">
        <v>2</v>
      </c>
      <c r="N898" s="5">
        <v>125.95</v>
      </c>
      <c r="O898" s="6">
        <v>0.05</v>
      </c>
      <c r="P898" s="5">
        <v>61.74</v>
      </c>
      <c r="Q898" s="5">
        <f t="shared" ref="Q898:Q961" si="42">M898*N898*(1-O898)</f>
        <v>239.30500000000001</v>
      </c>
      <c r="R898" s="5">
        <f t="shared" ref="R898:R961" si="43">M898*P898</f>
        <v>123.48</v>
      </c>
      <c r="S898" s="5">
        <f t="shared" ref="S898:S961" si="44">Q898-R898</f>
        <v>115.825</v>
      </c>
      <c r="T898" s="7"/>
    </row>
    <row r="899" spans="1:20" ht="15">
      <c r="A899" s="2">
        <v>3454</v>
      </c>
      <c r="B899" s="3">
        <v>46166</v>
      </c>
      <c r="C899" s="10">
        <f>YEAR(SalesDataTable[[#This Row],[Order Date]])</f>
        <v>2026</v>
      </c>
      <c r="D899" s="10" t="str">
        <f>"Q"&amp;ROUNDUP(MONTH(SalesDataTable[[#This Row],[Order Date]])/3,0)</f>
        <v>Q2</v>
      </c>
      <c r="E899" s="10">
        <f>MONTH(SalesDataTable[[#This Row],[Order Date]])</f>
        <v>5</v>
      </c>
      <c r="F899" s="10" t="str">
        <f>TEXT(SalesDataTable[[#This Row],[Order Date]],"mmm")</f>
        <v>May</v>
      </c>
      <c r="G899" s="4" t="s">
        <v>20</v>
      </c>
      <c r="H899" s="4" t="s">
        <v>31</v>
      </c>
      <c r="I899" s="4" t="s">
        <v>2</v>
      </c>
      <c r="J899" s="4" t="s">
        <v>13</v>
      </c>
      <c r="K899" s="4" t="s">
        <v>34</v>
      </c>
      <c r="L899" s="4" t="s">
        <v>35</v>
      </c>
      <c r="M899" s="8">
        <v>2</v>
      </c>
      <c r="N899" s="5">
        <v>41.32</v>
      </c>
      <c r="O899" s="6">
        <v>0</v>
      </c>
      <c r="P899" s="5">
        <v>14.91</v>
      </c>
      <c r="Q899" s="5">
        <f t="shared" si="42"/>
        <v>82.64</v>
      </c>
      <c r="R899" s="5">
        <f t="shared" si="43"/>
        <v>29.82</v>
      </c>
      <c r="S899" s="5">
        <f t="shared" si="44"/>
        <v>52.82</v>
      </c>
      <c r="T899" s="7"/>
    </row>
    <row r="900" spans="1:20" ht="15">
      <c r="A900" s="2">
        <v>4472</v>
      </c>
      <c r="B900" s="3">
        <v>46166</v>
      </c>
      <c r="C900" s="10">
        <f>YEAR(SalesDataTable[[#This Row],[Order Date]])</f>
        <v>2026</v>
      </c>
      <c r="D900" s="10" t="str">
        <f>"Q"&amp;ROUNDUP(MONTH(SalesDataTable[[#This Row],[Order Date]])/3,0)</f>
        <v>Q2</v>
      </c>
      <c r="E900" s="10">
        <f>MONTH(SalesDataTable[[#This Row],[Order Date]])</f>
        <v>5</v>
      </c>
      <c r="F900" s="10" t="str">
        <f>TEXT(SalesDataTable[[#This Row],[Order Date]],"mmm")</f>
        <v>May</v>
      </c>
      <c r="G900" s="4" t="s">
        <v>20</v>
      </c>
      <c r="H900" s="4" t="s">
        <v>33</v>
      </c>
      <c r="I900" s="4" t="s">
        <v>28</v>
      </c>
      <c r="J900" s="4" t="s">
        <v>13</v>
      </c>
      <c r="K900" s="4" t="s">
        <v>9</v>
      </c>
      <c r="L900" s="4" t="s">
        <v>17</v>
      </c>
      <c r="M900" s="8">
        <v>2</v>
      </c>
      <c r="N900" s="5">
        <v>144.01</v>
      </c>
      <c r="O900" s="6">
        <v>0</v>
      </c>
      <c r="P900" s="5">
        <v>79.37</v>
      </c>
      <c r="Q900" s="5">
        <f t="shared" si="42"/>
        <v>288.02</v>
      </c>
      <c r="R900" s="5">
        <f t="shared" si="43"/>
        <v>158.74</v>
      </c>
      <c r="S900" s="5">
        <f t="shared" si="44"/>
        <v>129.27999999999997</v>
      </c>
      <c r="T900" s="7"/>
    </row>
    <row r="901" spans="1:20" ht="15">
      <c r="A901" s="2">
        <v>4852</v>
      </c>
      <c r="B901" s="3">
        <v>46166</v>
      </c>
      <c r="C901" s="10">
        <f>YEAR(SalesDataTable[[#This Row],[Order Date]])</f>
        <v>2026</v>
      </c>
      <c r="D901" s="10" t="str">
        <f>"Q"&amp;ROUNDUP(MONTH(SalesDataTable[[#This Row],[Order Date]])/3,0)</f>
        <v>Q2</v>
      </c>
      <c r="E901" s="10">
        <f>MONTH(SalesDataTable[[#This Row],[Order Date]])</f>
        <v>5</v>
      </c>
      <c r="F901" s="10" t="str">
        <f>TEXT(SalesDataTable[[#This Row],[Order Date]],"mmm")</f>
        <v>May</v>
      </c>
      <c r="G901" s="4" t="s">
        <v>0</v>
      </c>
      <c r="H901" s="4" t="s">
        <v>50</v>
      </c>
      <c r="I901" s="4" t="s">
        <v>2</v>
      </c>
      <c r="J901" s="4" t="s">
        <v>16</v>
      </c>
      <c r="K901" s="4" t="s">
        <v>4</v>
      </c>
      <c r="L901" s="4" t="s">
        <v>22</v>
      </c>
      <c r="M901" s="8">
        <v>2</v>
      </c>
      <c r="N901" s="5">
        <v>51.17</v>
      </c>
      <c r="O901" s="6">
        <v>0.05</v>
      </c>
      <c r="P901" s="5">
        <v>21.97</v>
      </c>
      <c r="Q901" s="5">
        <f t="shared" si="42"/>
        <v>97.222999999999999</v>
      </c>
      <c r="R901" s="5">
        <f t="shared" si="43"/>
        <v>43.94</v>
      </c>
      <c r="S901" s="5">
        <f t="shared" si="44"/>
        <v>53.283000000000001</v>
      </c>
      <c r="T901" s="7"/>
    </row>
    <row r="902" spans="1:20" ht="15">
      <c r="A902" s="2">
        <v>4959</v>
      </c>
      <c r="B902" s="3">
        <v>46166</v>
      </c>
      <c r="C902" s="10">
        <f>YEAR(SalesDataTable[[#This Row],[Order Date]])</f>
        <v>2026</v>
      </c>
      <c r="D902" s="10" t="str">
        <f>"Q"&amp;ROUNDUP(MONTH(SalesDataTable[[#This Row],[Order Date]])/3,0)</f>
        <v>Q2</v>
      </c>
      <c r="E902" s="10">
        <f>MONTH(SalesDataTable[[#This Row],[Order Date]])</f>
        <v>5</v>
      </c>
      <c r="F902" s="10" t="str">
        <f>TEXT(SalesDataTable[[#This Row],[Order Date]],"mmm")</f>
        <v>May</v>
      </c>
      <c r="G902" s="4" t="s">
        <v>0</v>
      </c>
      <c r="H902" s="4" t="s">
        <v>1</v>
      </c>
      <c r="I902" s="4" t="s">
        <v>8</v>
      </c>
      <c r="J902" s="4" t="s">
        <v>16</v>
      </c>
      <c r="K902" s="4" t="s">
        <v>23</v>
      </c>
      <c r="L902" s="4" t="s">
        <v>40</v>
      </c>
      <c r="M902" s="8">
        <v>6</v>
      </c>
      <c r="N902" s="5">
        <v>83.58</v>
      </c>
      <c r="O902" s="6">
        <v>0.2</v>
      </c>
      <c r="P902" s="5">
        <v>40.5</v>
      </c>
      <c r="Q902" s="5">
        <f t="shared" si="42"/>
        <v>401.18400000000003</v>
      </c>
      <c r="R902" s="5">
        <f t="shared" si="43"/>
        <v>243</v>
      </c>
      <c r="S902" s="5">
        <f t="shared" si="44"/>
        <v>158.18400000000003</v>
      </c>
      <c r="T902" s="7"/>
    </row>
    <row r="903" spans="1:20" ht="15">
      <c r="A903" s="2">
        <v>5056</v>
      </c>
      <c r="B903" s="3">
        <v>46166</v>
      </c>
      <c r="C903" s="10">
        <f>YEAR(SalesDataTable[[#This Row],[Order Date]])</f>
        <v>2026</v>
      </c>
      <c r="D903" s="10" t="str">
        <f>"Q"&amp;ROUNDUP(MONTH(SalesDataTable[[#This Row],[Order Date]])/3,0)</f>
        <v>Q2</v>
      </c>
      <c r="E903" s="10">
        <f>MONTH(SalesDataTable[[#This Row],[Order Date]])</f>
        <v>5</v>
      </c>
      <c r="F903" s="10" t="str">
        <f>TEXT(SalesDataTable[[#This Row],[Order Date]],"mmm")</f>
        <v>May</v>
      </c>
      <c r="G903" s="4" t="s">
        <v>11</v>
      </c>
      <c r="H903" s="4" t="s">
        <v>52</v>
      </c>
      <c r="I903" s="4" t="s">
        <v>28</v>
      </c>
      <c r="J903" s="4" t="s">
        <v>3</v>
      </c>
      <c r="K903" s="4" t="s">
        <v>23</v>
      </c>
      <c r="L903" s="4" t="s">
        <v>40</v>
      </c>
      <c r="M903" s="8">
        <v>2</v>
      </c>
      <c r="N903" s="5">
        <v>80.010000000000005</v>
      </c>
      <c r="O903" s="6">
        <v>0</v>
      </c>
      <c r="P903" s="5">
        <v>38.54</v>
      </c>
      <c r="Q903" s="5">
        <f t="shared" si="42"/>
        <v>160.02000000000001</v>
      </c>
      <c r="R903" s="5">
        <f t="shared" si="43"/>
        <v>77.08</v>
      </c>
      <c r="S903" s="5">
        <f t="shared" si="44"/>
        <v>82.940000000000012</v>
      </c>
      <c r="T903" s="7"/>
    </row>
    <row r="904" spans="1:20" ht="15">
      <c r="A904" s="2">
        <v>1152</v>
      </c>
      <c r="B904" s="3">
        <v>46167</v>
      </c>
      <c r="C904" s="10">
        <f>YEAR(SalesDataTable[[#This Row],[Order Date]])</f>
        <v>2026</v>
      </c>
      <c r="D904" s="10" t="str">
        <f>"Q"&amp;ROUNDUP(MONTH(SalesDataTable[[#This Row],[Order Date]])/3,0)</f>
        <v>Q2</v>
      </c>
      <c r="E904" s="10">
        <f>MONTH(SalesDataTable[[#This Row],[Order Date]])</f>
        <v>5</v>
      </c>
      <c r="F904" s="10" t="str">
        <f>TEXT(SalesDataTable[[#This Row],[Order Date]],"mmm")</f>
        <v>May</v>
      </c>
      <c r="G904" s="4" t="s">
        <v>20</v>
      </c>
      <c r="H904" s="4" t="s">
        <v>31</v>
      </c>
      <c r="I904" s="4" t="s">
        <v>2</v>
      </c>
      <c r="J904" s="4" t="s">
        <v>13</v>
      </c>
      <c r="K904" s="4" t="s">
        <v>9</v>
      </c>
      <c r="L904" s="4" t="s">
        <v>10</v>
      </c>
      <c r="M904" s="8">
        <v>2</v>
      </c>
      <c r="N904" s="5">
        <v>94.4</v>
      </c>
      <c r="O904" s="6">
        <v>0</v>
      </c>
      <c r="P904" s="5">
        <v>46.39</v>
      </c>
      <c r="Q904" s="5">
        <f t="shared" si="42"/>
        <v>188.8</v>
      </c>
      <c r="R904" s="5">
        <f t="shared" si="43"/>
        <v>92.78</v>
      </c>
      <c r="S904" s="5">
        <f t="shared" si="44"/>
        <v>96.02000000000001</v>
      </c>
      <c r="T904" s="7"/>
    </row>
    <row r="905" spans="1:20" ht="15">
      <c r="A905" s="2">
        <v>3919</v>
      </c>
      <c r="B905" s="3">
        <v>46167</v>
      </c>
      <c r="C905" s="10">
        <f>YEAR(SalesDataTable[[#This Row],[Order Date]])</f>
        <v>2026</v>
      </c>
      <c r="D905" s="10" t="str">
        <f>"Q"&amp;ROUNDUP(MONTH(SalesDataTable[[#This Row],[Order Date]])/3,0)</f>
        <v>Q2</v>
      </c>
      <c r="E905" s="10">
        <f>MONTH(SalesDataTable[[#This Row],[Order Date]])</f>
        <v>5</v>
      </c>
      <c r="F905" s="10" t="str">
        <f>TEXT(SalesDataTable[[#This Row],[Order Date]],"mmm")</f>
        <v>May</v>
      </c>
      <c r="G905" s="4" t="s">
        <v>11</v>
      </c>
      <c r="H905" s="4" t="s">
        <v>12</v>
      </c>
      <c r="I905" s="4" t="s">
        <v>19</v>
      </c>
      <c r="J905" s="4" t="s">
        <v>16</v>
      </c>
      <c r="K905" s="4" t="s">
        <v>9</v>
      </c>
      <c r="L905" s="4" t="s">
        <v>37</v>
      </c>
      <c r="M905" s="8">
        <v>6</v>
      </c>
      <c r="N905" s="5">
        <v>157.33000000000001</v>
      </c>
      <c r="O905" s="6">
        <v>0</v>
      </c>
      <c r="P905" s="5">
        <v>78.849999999999994</v>
      </c>
      <c r="Q905" s="5">
        <f t="shared" si="42"/>
        <v>943.98</v>
      </c>
      <c r="R905" s="5">
        <f t="shared" si="43"/>
        <v>473.09999999999997</v>
      </c>
      <c r="S905" s="5">
        <f t="shared" si="44"/>
        <v>470.88000000000005</v>
      </c>
      <c r="T905" s="7"/>
    </row>
    <row r="906" spans="1:20" ht="15">
      <c r="A906" s="2">
        <v>4202</v>
      </c>
      <c r="B906" s="3">
        <v>46167</v>
      </c>
      <c r="C906" s="10">
        <f>YEAR(SalesDataTable[[#This Row],[Order Date]])</f>
        <v>2026</v>
      </c>
      <c r="D906" s="10" t="str">
        <f>"Q"&amp;ROUNDUP(MONTH(SalesDataTable[[#This Row],[Order Date]])/3,0)</f>
        <v>Q2</v>
      </c>
      <c r="E906" s="10">
        <f>MONTH(SalesDataTable[[#This Row],[Order Date]])</f>
        <v>5</v>
      </c>
      <c r="F906" s="10" t="str">
        <f>TEXT(SalesDataTable[[#This Row],[Order Date]],"mmm")</f>
        <v>May</v>
      </c>
      <c r="G906" s="4" t="s">
        <v>11</v>
      </c>
      <c r="H906" s="4" t="s">
        <v>18</v>
      </c>
      <c r="I906" s="4" t="s">
        <v>2</v>
      </c>
      <c r="J906" s="4" t="s">
        <v>13</v>
      </c>
      <c r="K906" s="4" t="s">
        <v>23</v>
      </c>
      <c r="L906" s="4" t="s">
        <v>51</v>
      </c>
      <c r="M906" s="8">
        <v>1</v>
      </c>
      <c r="N906" s="5">
        <v>125.44</v>
      </c>
      <c r="O906" s="6">
        <v>0</v>
      </c>
      <c r="P906" s="5">
        <v>59.92</v>
      </c>
      <c r="Q906" s="5">
        <f t="shared" si="42"/>
        <v>125.44</v>
      </c>
      <c r="R906" s="5">
        <f t="shared" si="43"/>
        <v>59.92</v>
      </c>
      <c r="S906" s="5">
        <f t="shared" si="44"/>
        <v>65.52</v>
      </c>
      <c r="T906" s="7"/>
    </row>
    <row r="907" spans="1:20" ht="15">
      <c r="A907" s="2">
        <v>4274</v>
      </c>
      <c r="B907" s="3">
        <v>46167</v>
      </c>
      <c r="C907" s="10">
        <f>YEAR(SalesDataTable[[#This Row],[Order Date]])</f>
        <v>2026</v>
      </c>
      <c r="D907" s="10" t="str">
        <f>"Q"&amp;ROUNDUP(MONTH(SalesDataTable[[#This Row],[Order Date]])/3,0)</f>
        <v>Q2</v>
      </c>
      <c r="E907" s="10">
        <f>MONTH(SalesDataTable[[#This Row],[Order Date]])</f>
        <v>5</v>
      </c>
      <c r="F907" s="10" t="str">
        <f>TEXT(SalesDataTable[[#This Row],[Order Date]],"mmm")</f>
        <v>May</v>
      </c>
      <c r="G907" s="4" t="s">
        <v>6</v>
      </c>
      <c r="H907" s="4" t="s">
        <v>43</v>
      </c>
      <c r="I907" s="4" t="s">
        <v>28</v>
      </c>
      <c r="J907" s="4" t="s">
        <v>3</v>
      </c>
      <c r="K907" s="4" t="s">
        <v>34</v>
      </c>
      <c r="L907" s="4" t="s">
        <v>42</v>
      </c>
      <c r="M907" s="8">
        <v>2</v>
      </c>
      <c r="N907" s="5">
        <v>36.18</v>
      </c>
      <c r="O907" s="6">
        <v>0</v>
      </c>
      <c r="P907" s="5">
        <v>13.71</v>
      </c>
      <c r="Q907" s="5">
        <f t="shared" si="42"/>
        <v>72.36</v>
      </c>
      <c r="R907" s="5">
        <f t="shared" si="43"/>
        <v>27.42</v>
      </c>
      <c r="S907" s="5">
        <f t="shared" si="44"/>
        <v>44.94</v>
      </c>
      <c r="T907" s="7"/>
    </row>
    <row r="908" spans="1:20" ht="15">
      <c r="A908" s="2">
        <v>4364</v>
      </c>
      <c r="B908" s="3">
        <v>46167</v>
      </c>
      <c r="C908" s="10">
        <f>YEAR(SalesDataTable[[#This Row],[Order Date]])</f>
        <v>2026</v>
      </c>
      <c r="D908" s="10" t="str">
        <f>"Q"&amp;ROUNDUP(MONTH(SalesDataTable[[#This Row],[Order Date]])/3,0)</f>
        <v>Q2</v>
      </c>
      <c r="E908" s="10">
        <f>MONTH(SalesDataTable[[#This Row],[Order Date]])</f>
        <v>5</v>
      </c>
      <c r="F908" s="10" t="str">
        <f>TEXT(SalesDataTable[[#This Row],[Order Date]],"mmm")</f>
        <v>May</v>
      </c>
      <c r="G908" s="4" t="s">
        <v>0</v>
      </c>
      <c r="H908" s="4" t="s">
        <v>50</v>
      </c>
      <c r="I908" s="4" t="s">
        <v>19</v>
      </c>
      <c r="J908" s="4" t="s">
        <v>3</v>
      </c>
      <c r="K908" s="4" t="s">
        <v>34</v>
      </c>
      <c r="L908" s="4" t="s">
        <v>35</v>
      </c>
      <c r="M908" s="8">
        <v>1</v>
      </c>
      <c r="N908" s="5">
        <v>41</v>
      </c>
      <c r="O908" s="6">
        <v>0.05</v>
      </c>
      <c r="P908" s="5">
        <v>14.51</v>
      </c>
      <c r="Q908" s="5">
        <f t="shared" si="42"/>
        <v>38.949999999999996</v>
      </c>
      <c r="R908" s="5">
        <f t="shared" si="43"/>
        <v>14.51</v>
      </c>
      <c r="S908" s="5">
        <f t="shared" si="44"/>
        <v>24.439999999999998</v>
      </c>
      <c r="T908" s="7"/>
    </row>
    <row r="909" spans="1:20" ht="15">
      <c r="A909" s="2">
        <v>4896</v>
      </c>
      <c r="B909" s="3">
        <v>46167</v>
      </c>
      <c r="C909" s="10">
        <f>YEAR(SalesDataTable[[#This Row],[Order Date]])</f>
        <v>2026</v>
      </c>
      <c r="D909" s="10" t="str">
        <f>"Q"&amp;ROUNDUP(MONTH(SalesDataTable[[#This Row],[Order Date]])/3,0)</f>
        <v>Q2</v>
      </c>
      <c r="E909" s="10">
        <f>MONTH(SalesDataTable[[#This Row],[Order Date]])</f>
        <v>5</v>
      </c>
      <c r="F909" s="10" t="str">
        <f>TEXT(SalesDataTable[[#This Row],[Order Date]],"mmm")</f>
        <v>May</v>
      </c>
      <c r="G909" s="4" t="s">
        <v>11</v>
      </c>
      <c r="H909" s="4" t="s">
        <v>25</v>
      </c>
      <c r="I909" s="4" t="s">
        <v>2</v>
      </c>
      <c r="J909" s="4" t="s">
        <v>3</v>
      </c>
      <c r="K909" s="4" t="s">
        <v>9</v>
      </c>
      <c r="L909" s="4" t="s">
        <v>46</v>
      </c>
      <c r="M909" s="8">
        <v>1</v>
      </c>
      <c r="N909" s="5">
        <v>72.33</v>
      </c>
      <c r="O909" s="6">
        <v>0.1</v>
      </c>
      <c r="P909" s="5">
        <v>32.61</v>
      </c>
      <c r="Q909" s="5">
        <f t="shared" si="42"/>
        <v>65.096999999999994</v>
      </c>
      <c r="R909" s="5">
        <f t="shared" si="43"/>
        <v>32.61</v>
      </c>
      <c r="S909" s="5">
        <f t="shared" si="44"/>
        <v>32.486999999999995</v>
      </c>
      <c r="T909" s="7"/>
    </row>
    <row r="910" spans="1:20" ht="15">
      <c r="A910" s="2">
        <v>5109</v>
      </c>
      <c r="B910" s="3">
        <v>46167</v>
      </c>
      <c r="C910" s="10">
        <f>YEAR(SalesDataTable[[#This Row],[Order Date]])</f>
        <v>2026</v>
      </c>
      <c r="D910" s="10" t="str">
        <f>"Q"&amp;ROUNDUP(MONTH(SalesDataTable[[#This Row],[Order Date]])/3,0)</f>
        <v>Q2</v>
      </c>
      <c r="E910" s="10">
        <f>MONTH(SalesDataTable[[#This Row],[Order Date]])</f>
        <v>5</v>
      </c>
      <c r="F910" s="10" t="str">
        <f>TEXT(SalesDataTable[[#This Row],[Order Date]],"mmm")</f>
        <v>May</v>
      </c>
      <c r="G910" s="4" t="s">
        <v>20</v>
      </c>
      <c r="H910" s="4" t="s">
        <v>21</v>
      </c>
      <c r="I910" s="4" t="s">
        <v>2</v>
      </c>
      <c r="J910" s="4" t="s">
        <v>16</v>
      </c>
      <c r="K910" s="4" t="s">
        <v>23</v>
      </c>
      <c r="L910" s="4" t="s">
        <v>51</v>
      </c>
      <c r="M910" s="8">
        <v>2</v>
      </c>
      <c r="N910" s="5">
        <v>125.42</v>
      </c>
      <c r="O910" s="6">
        <v>0</v>
      </c>
      <c r="P910" s="5">
        <v>62.28</v>
      </c>
      <c r="Q910" s="5">
        <f t="shared" si="42"/>
        <v>250.84</v>
      </c>
      <c r="R910" s="5">
        <f t="shared" si="43"/>
        <v>124.56</v>
      </c>
      <c r="S910" s="5">
        <f t="shared" si="44"/>
        <v>126.28</v>
      </c>
      <c r="T910" s="7"/>
    </row>
    <row r="911" spans="1:20" ht="15">
      <c r="A911" s="2">
        <v>289</v>
      </c>
      <c r="B911" s="3">
        <v>46168</v>
      </c>
      <c r="C911" s="10">
        <f>YEAR(SalesDataTable[[#This Row],[Order Date]])</f>
        <v>2026</v>
      </c>
      <c r="D911" s="10" t="str">
        <f>"Q"&amp;ROUNDUP(MONTH(SalesDataTable[[#This Row],[Order Date]])/3,0)</f>
        <v>Q2</v>
      </c>
      <c r="E911" s="10">
        <f>MONTH(SalesDataTable[[#This Row],[Order Date]])</f>
        <v>5</v>
      </c>
      <c r="F911" s="10" t="str">
        <f>TEXT(SalesDataTable[[#This Row],[Order Date]],"mmm")</f>
        <v>May</v>
      </c>
      <c r="G911" s="4" t="s">
        <v>0</v>
      </c>
      <c r="H911" s="4" t="s">
        <v>50</v>
      </c>
      <c r="I911" s="4" t="s">
        <v>2</v>
      </c>
      <c r="J911" s="4" t="s">
        <v>16</v>
      </c>
      <c r="K911" s="4" t="s">
        <v>4</v>
      </c>
      <c r="L911" s="4" t="s">
        <v>26</v>
      </c>
      <c r="M911" s="8">
        <v>2</v>
      </c>
      <c r="N911" s="5">
        <v>41.29</v>
      </c>
      <c r="O911" s="6">
        <v>0.15</v>
      </c>
      <c r="P911" s="5">
        <v>16.43</v>
      </c>
      <c r="Q911" s="5">
        <f t="shared" si="42"/>
        <v>70.192999999999998</v>
      </c>
      <c r="R911" s="5">
        <f t="shared" si="43"/>
        <v>32.86</v>
      </c>
      <c r="S911" s="5">
        <f t="shared" si="44"/>
        <v>37.332999999999998</v>
      </c>
      <c r="T911" s="7"/>
    </row>
    <row r="912" spans="1:20" ht="15">
      <c r="A912" s="2">
        <v>4092</v>
      </c>
      <c r="B912" s="3">
        <v>46168</v>
      </c>
      <c r="C912" s="10">
        <f>YEAR(SalesDataTable[[#This Row],[Order Date]])</f>
        <v>2026</v>
      </c>
      <c r="D912" s="10" t="str">
        <f>"Q"&amp;ROUNDUP(MONTH(SalesDataTable[[#This Row],[Order Date]])/3,0)</f>
        <v>Q2</v>
      </c>
      <c r="E912" s="10">
        <f>MONTH(SalesDataTable[[#This Row],[Order Date]])</f>
        <v>5</v>
      </c>
      <c r="F912" s="10" t="str">
        <f>TEXT(SalesDataTable[[#This Row],[Order Date]],"mmm")</f>
        <v>May</v>
      </c>
      <c r="G912" s="4" t="s">
        <v>20</v>
      </c>
      <c r="H912" s="4" t="s">
        <v>33</v>
      </c>
      <c r="I912" s="4" t="s">
        <v>8</v>
      </c>
      <c r="J912" s="4" t="s">
        <v>16</v>
      </c>
      <c r="K912" s="4" t="s">
        <v>14</v>
      </c>
      <c r="L912" s="4" t="s">
        <v>44</v>
      </c>
      <c r="M912" s="8">
        <v>8</v>
      </c>
      <c r="N912" s="5">
        <v>131.4</v>
      </c>
      <c r="O912" s="6">
        <v>0.05</v>
      </c>
      <c r="P912" s="5">
        <v>66.489999999999995</v>
      </c>
      <c r="Q912" s="5">
        <f t="shared" si="42"/>
        <v>998.64</v>
      </c>
      <c r="R912" s="5">
        <f t="shared" si="43"/>
        <v>531.91999999999996</v>
      </c>
      <c r="S912" s="5">
        <f t="shared" si="44"/>
        <v>466.72</v>
      </c>
      <c r="T912" s="7"/>
    </row>
    <row r="913" spans="1:20" ht="15">
      <c r="A913" s="2">
        <v>4727</v>
      </c>
      <c r="B913" s="3">
        <v>46168</v>
      </c>
      <c r="C913" s="10">
        <f>YEAR(SalesDataTable[[#This Row],[Order Date]])</f>
        <v>2026</v>
      </c>
      <c r="D913" s="10" t="str">
        <f>"Q"&amp;ROUNDUP(MONTH(SalesDataTable[[#This Row],[Order Date]])/3,0)</f>
        <v>Q2</v>
      </c>
      <c r="E913" s="10">
        <f>MONTH(SalesDataTable[[#This Row],[Order Date]])</f>
        <v>5</v>
      </c>
      <c r="F913" s="10" t="str">
        <f>TEXT(SalesDataTable[[#This Row],[Order Date]],"mmm")</f>
        <v>May</v>
      </c>
      <c r="G913" s="4" t="s">
        <v>11</v>
      </c>
      <c r="H913" s="4" t="s">
        <v>52</v>
      </c>
      <c r="I913" s="4" t="s">
        <v>2</v>
      </c>
      <c r="J913" s="4" t="s">
        <v>13</v>
      </c>
      <c r="K913" s="4" t="s">
        <v>9</v>
      </c>
      <c r="L913" s="4" t="s">
        <v>17</v>
      </c>
      <c r="M913" s="8">
        <v>4</v>
      </c>
      <c r="N913" s="5">
        <v>140.66999999999999</v>
      </c>
      <c r="O913" s="6">
        <v>0</v>
      </c>
      <c r="P913" s="5">
        <v>80.72</v>
      </c>
      <c r="Q913" s="5">
        <f t="shared" si="42"/>
        <v>562.67999999999995</v>
      </c>
      <c r="R913" s="5">
        <f t="shared" si="43"/>
        <v>322.88</v>
      </c>
      <c r="S913" s="5">
        <f t="shared" si="44"/>
        <v>239.79999999999995</v>
      </c>
      <c r="T913" s="7"/>
    </row>
    <row r="914" spans="1:20" ht="15">
      <c r="A914" s="2">
        <v>4753</v>
      </c>
      <c r="B914" s="3">
        <v>46168</v>
      </c>
      <c r="C914" s="10">
        <f>YEAR(SalesDataTable[[#This Row],[Order Date]])</f>
        <v>2026</v>
      </c>
      <c r="D914" s="10" t="str">
        <f>"Q"&amp;ROUNDUP(MONTH(SalesDataTable[[#This Row],[Order Date]])/3,0)</f>
        <v>Q2</v>
      </c>
      <c r="E914" s="10">
        <f>MONTH(SalesDataTable[[#This Row],[Order Date]])</f>
        <v>5</v>
      </c>
      <c r="F914" s="10" t="str">
        <f>TEXT(SalesDataTable[[#This Row],[Order Date]],"mmm")</f>
        <v>May</v>
      </c>
      <c r="G914" s="4" t="s">
        <v>20</v>
      </c>
      <c r="H914" s="4" t="s">
        <v>33</v>
      </c>
      <c r="I914" s="4" t="s">
        <v>2</v>
      </c>
      <c r="J914" s="4" t="s">
        <v>3</v>
      </c>
      <c r="K914" s="4" t="s">
        <v>34</v>
      </c>
      <c r="L914" s="4" t="s">
        <v>42</v>
      </c>
      <c r="M914" s="8">
        <v>1</v>
      </c>
      <c r="N914" s="5">
        <v>36.659999999999997</v>
      </c>
      <c r="O914" s="6">
        <v>0.05</v>
      </c>
      <c r="P914" s="5">
        <v>13.51</v>
      </c>
      <c r="Q914" s="5">
        <f t="shared" si="42"/>
        <v>34.826999999999998</v>
      </c>
      <c r="R914" s="5">
        <f t="shared" si="43"/>
        <v>13.51</v>
      </c>
      <c r="S914" s="5">
        <f t="shared" si="44"/>
        <v>21.317</v>
      </c>
      <c r="T914" s="7"/>
    </row>
    <row r="915" spans="1:20" ht="15">
      <c r="A915" s="2">
        <v>942</v>
      </c>
      <c r="B915" s="3">
        <v>46169</v>
      </c>
      <c r="C915" s="10">
        <f>YEAR(SalesDataTable[[#This Row],[Order Date]])</f>
        <v>2026</v>
      </c>
      <c r="D915" s="10" t="str">
        <f>"Q"&amp;ROUNDUP(MONTH(SalesDataTable[[#This Row],[Order Date]])/3,0)</f>
        <v>Q2</v>
      </c>
      <c r="E915" s="10">
        <f>MONTH(SalesDataTable[[#This Row],[Order Date]])</f>
        <v>5</v>
      </c>
      <c r="F915" s="10" t="str">
        <f>TEXT(SalesDataTable[[#This Row],[Order Date]],"mmm")</f>
        <v>May</v>
      </c>
      <c r="G915" s="4" t="s">
        <v>20</v>
      </c>
      <c r="H915" s="4" t="s">
        <v>21</v>
      </c>
      <c r="I915" s="4" t="s">
        <v>2</v>
      </c>
      <c r="J915" s="4" t="s">
        <v>3</v>
      </c>
      <c r="K915" s="4" t="s">
        <v>14</v>
      </c>
      <c r="L915" s="4" t="s">
        <v>32</v>
      </c>
      <c r="M915" s="8">
        <v>1</v>
      </c>
      <c r="N915" s="5">
        <v>46.28</v>
      </c>
      <c r="O915" s="6">
        <v>0.05</v>
      </c>
      <c r="P915" s="5">
        <v>17.95</v>
      </c>
      <c r="Q915" s="5">
        <f t="shared" si="42"/>
        <v>43.966000000000001</v>
      </c>
      <c r="R915" s="5">
        <f t="shared" si="43"/>
        <v>17.95</v>
      </c>
      <c r="S915" s="5">
        <f t="shared" si="44"/>
        <v>26.016000000000002</v>
      </c>
      <c r="T915" s="7"/>
    </row>
    <row r="916" spans="1:20" ht="15">
      <c r="A916" s="2">
        <v>1755</v>
      </c>
      <c r="B916" s="3">
        <v>46169</v>
      </c>
      <c r="C916" s="10">
        <f>YEAR(SalesDataTable[[#This Row],[Order Date]])</f>
        <v>2026</v>
      </c>
      <c r="D916" s="10" t="str">
        <f>"Q"&amp;ROUNDUP(MONTH(SalesDataTable[[#This Row],[Order Date]])/3,0)</f>
        <v>Q2</v>
      </c>
      <c r="E916" s="10">
        <f>MONTH(SalesDataTable[[#This Row],[Order Date]])</f>
        <v>5</v>
      </c>
      <c r="F916" s="10" t="str">
        <f>TEXT(SalesDataTable[[#This Row],[Order Date]],"mmm")</f>
        <v>May</v>
      </c>
      <c r="G916" s="4" t="s">
        <v>20</v>
      </c>
      <c r="H916" s="4" t="s">
        <v>47</v>
      </c>
      <c r="I916" s="4" t="s">
        <v>28</v>
      </c>
      <c r="J916" s="4" t="s">
        <v>3</v>
      </c>
      <c r="K916" s="4" t="s">
        <v>9</v>
      </c>
      <c r="L916" s="4" t="s">
        <v>10</v>
      </c>
      <c r="M916" s="8">
        <v>2</v>
      </c>
      <c r="N916" s="5">
        <v>92.12</v>
      </c>
      <c r="O916" s="6">
        <v>0</v>
      </c>
      <c r="P916" s="5">
        <v>46.64</v>
      </c>
      <c r="Q916" s="5">
        <f t="shared" si="42"/>
        <v>184.24</v>
      </c>
      <c r="R916" s="5">
        <f t="shared" si="43"/>
        <v>93.28</v>
      </c>
      <c r="S916" s="5">
        <f t="shared" si="44"/>
        <v>90.960000000000008</v>
      </c>
      <c r="T916" s="7"/>
    </row>
    <row r="917" spans="1:20" ht="15">
      <c r="A917" s="2">
        <v>3073</v>
      </c>
      <c r="B917" s="3">
        <v>46169</v>
      </c>
      <c r="C917" s="10">
        <f>YEAR(SalesDataTable[[#This Row],[Order Date]])</f>
        <v>2026</v>
      </c>
      <c r="D917" s="10" t="str">
        <f>"Q"&amp;ROUNDUP(MONTH(SalesDataTable[[#This Row],[Order Date]])/3,0)</f>
        <v>Q2</v>
      </c>
      <c r="E917" s="10">
        <f>MONTH(SalesDataTable[[#This Row],[Order Date]])</f>
        <v>5</v>
      </c>
      <c r="F917" s="10" t="str">
        <f>TEXT(SalesDataTable[[#This Row],[Order Date]],"mmm")</f>
        <v>May</v>
      </c>
      <c r="G917" s="4" t="s">
        <v>20</v>
      </c>
      <c r="H917" s="4" t="s">
        <v>47</v>
      </c>
      <c r="I917" s="4" t="s">
        <v>2</v>
      </c>
      <c r="J917" s="4" t="s">
        <v>3</v>
      </c>
      <c r="K917" s="4" t="s">
        <v>34</v>
      </c>
      <c r="L917" s="4" t="s">
        <v>35</v>
      </c>
      <c r="M917" s="8">
        <v>3</v>
      </c>
      <c r="N917" s="5">
        <v>39.549999999999997</v>
      </c>
      <c r="O917" s="6">
        <v>0</v>
      </c>
      <c r="P917" s="5">
        <v>14.87</v>
      </c>
      <c r="Q917" s="5">
        <f t="shared" si="42"/>
        <v>118.64999999999999</v>
      </c>
      <c r="R917" s="5">
        <f t="shared" si="43"/>
        <v>44.61</v>
      </c>
      <c r="S917" s="5">
        <f t="shared" si="44"/>
        <v>74.039999999999992</v>
      </c>
      <c r="T917" s="7"/>
    </row>
    <row r="918" spans="1:20" ht="15">
      <c r="A918" s="2">
        <v>4230</v>
      </c>
      <c r="B918" s="3">
        <v>46169</v>
      </c>
      <c r="C918" s="10">
        <f>YEAR(SalesDataTable[[#This Row],[Order Date]])</f>
        <v>2026</v>
      </c>
      <c r="D918" s="10" t="str">
        <f>"Q"&amp;ROUNDUP(MONTH(SalesDataTable[[#This Row],[Order Date]])/3,0)</f>
        <v>Q2</v>
      </c>
      <c r="E918" s="10">
        <f>MONTH(SalesDataTable[[#This Row],[Order Date]])</f>
        <v>5</v>
      </c>
      <c r="F918" s="10" t="str">
        <f>TEXT(SalesDataTable[[#This Row],[Order Date]],"mmm")</f>
        <v>May</v>
      </c>
      <c r="G918" s="4" t="s">
        <v>0</v>
      </c>
      <c r="H918" s="4" t="s">
        <v>1</v>
      </c>
      <c r="I918" s="4" t="s">
        <v>19</v>
      </c>
      <c r="J918" s="4" t="s">
        <v>13</v>
      </c>
      <c r="K918" s="4" t="s">
        <v>4</v>
      </c>
      <c r="L918" s="4" t="s">
        <v>5</v>
      </c>
      <c r="M918" s="8">
        <v>1</v>
      </c>
      <c r="N918" s="5">
        <v>83.3</v>
      </c>
      <c r="O918" s="6">
        <v>0</v>
      </c>
      <c r="P918" s="5">
        <v>41.93</v>
      </c>
      <c r="Q918" s="5">
        <f t="shared" si="42"/>
        <v>83.3</v>
      </c>
      <c r="R918" s="5">
        <f t="shared" si="43"/>
        <v>41.93</v>
      </c>
      <c r="S918" s="5">
        <f t="shared" si="44"/>
        <v>41.37</v>
      </c>
      <c r="T918" s="7"/>
    </row>
    <row r="919" spans="1:20" ht="15">
      <c r="A919" s="2">
        <v>644</v>
      </c>
      <c r="B919" s="3">
        <v>46170</v>
      </c>
      <c r="C919" s="10">
        <f>YEAR(SalesDataTable[[#This Row],[Order Date]])</f>
        <v>2026</v>
      </c>
      <c r="D919" s="10" t="str">
        <f>"Q"&amp;ROUNDUP(MONTH(SalesDataTable[[#This Row],[Order Date]])/3,0)</f>
        <v>Q2</v>
      </c>
      <c r="E919" s="10">
        <f>MONTH(SalesDataTable[[#This Row],[Order Date]])</f>
        <v>5</v>
      </c>
      <c r="F919" s="10" t="str">
        <f>TEXT(SalesDataTable[[#This Row],[Order Date]],"mmm")</f>
        <v>May</v>
      </c>
      <c r="G919" s="4" t="s">
        <v>20</v>
      </c>
      <c r="H919" s="4" t="s">
        <v>47</v>
      </c>
      <c r="I919" s="4" t="s">
        <v>19</v>
      </c>
      <c r="J919" s="4" t="s">
        <v>13</v>
      </c>
      <c r="K919" s="4" t="s">
        <v>9</v>
      </c>
      <c r="L919" s="4" t="s">
        <v>10</v>
      </c>
      <c r="M919" s="8">
        <v>2</v>
      </c>
      <c r="N919" s="5">
        <v>93.84</v>
      </c>
      <c r="O919" s="6">
        <v>0</v>
      </c>
      <c r="P919" s="5">
        <v>44.72</v>
      </c>
      <c r="Q919" s="5">
        <f t="shared" si="42"/>
        <v>187.68</v>
      </c>
      <c r="R919" s="5">
        <f t="shared" si="43"/>
        <v>89.44</v>
      </c>
      <c r="S919" s="5">
        <f t="shared" si="44"/>
        <v>98.240000000000009</v>
      </c>
      <c r="T919" s="7"/>
    </row>
    <row r="920" spans="1:20" ht="15">
      <c r="A920" s="2">
        <v>1122</v>
      </c>
      <c r="B920" s="3">
        <v>46170</v>
      </c>
      <c r="C920" s="10">
        <f>YEAR(SalesDataTable[[#This Row],[Order Date]])</f>
        <v>2026</v>
      </c>
      <c r="D920" s="10" t="str">
        <f>"Q"&amp;ROUNDUP(MONTH(SalesDataTable[[#This Row],[Order Date]])/3,0)</f>
        <v>Q2</v>
      </c>
      <c r="E920" s="10">
        <f>MONTH(SalesDataTable[[#This Row],[Order Date]])</f>
        <v>5</v>
      </c>
      <c r="F920" s="10" t="str">
        <f>TEXT(SalesDataTable[[#This Row],[Order Date]],"mmm")</f>
        <v>May</v>
      </c>
      <c r="G920" s="4" t="s">
        <v>11</v>
      </c>
      <c r="H920" s="4" t="s">
        <v>52</v>
      </c>
      <c r="I920" s="4" t="s">
        <v>2</v>
      </c>
      <c r="J920" s="4" t="s">
        <v>3</v>
      </c>
      <c r="K920" s="4" t="s">
        <v>4</v>
      </c>
      <c r="L920" s="4" t="s">
        <v>22</v>
      </c>
      <c r="M920" s="8">
        <v>2</v>
      </c>
      <c r="N920" s="5">
        <v>51.25</v>
      </c>
      <c r="O920" s="6">
        <v>0</v>
      </c>
      <c r="P920" s="5">
        <v>22.57</v>
      </c>
      <c r="Q920" s="5">
        <f t="shared" si="42"/>
        <v>102.5</v>
      </c>
      <c r="R920" s="5">
        <f t="shared" si="43"/>
        <v>45.14</v>
      </c>
      <c r="S920" s="5">
        <f t="shared" si="44"/>
        <v>57.36</v>
      </c>
      <c r="T920" s="7"/>
    </row>
    <row r="921" spans="1:20" ht="15">
      <c r="A921" s="2">
        <v>2019</v>
      </c>
      <c r="B921" s="3">
        <v>46170</v>
      </c>
      <c r="C921" s="10">
        <f>YEAR(SalesDataTable[[#This Row],[Order Date]])</f>
        <v>2026</v>
      </c>
      <c r="D921" s="10" t="str">
        <f>"Q"&amp;ROUNDUP(MONTH(SalesDataTable[[#This Row],[Order Date]])/3,0)</f>
        <v>Q2</v>
      </c>
      <c r="E921" s="10">
        <f>MONTH(SalesDataTable[[#This Row],[Order Date]])</f>
        <v>5</v>
      </c>
      <c r="F921" s="10" t="str">
        <f>TEXT(SalesDataTable[[#This Row],[Order Date]],"mmm")</f>
        <v>May</v>
      </c>
      <c r="G921" s="4" t="s">
        <v>20</v>
      </c>
      <c r="H921" s="4" t="s">
        <v>47</v>
      </c>
      <c r="I921" s="4" t="s">
        <v>8</v>
      </c>
      <c r="J921" s="4" t="s">
        <v>16</v>
      </c>
      <c r="K921" s="4" t="s">
        <v>4</v>
      </c>
      <c r="L921" s="4" t="s">
        <v>5</v>
      </c>
      <c r="M921" s="8">
        <v>8</v>
      </c>
      <c r="N921" s="5">
        <v>80.13</v>
      </c>
      <c r="O921" s="6">
        <v>0.1</v>
      </c>
      <c r="P921" s="5">
        <v>43.8</v>
      </c>
      <c r="Q921" s="5">
        <f t="shared" si="42"/>
        <v>576.93600000000004</v>
      </c>
      <c r="R921" s="5">
        <f t="shared" si="43"/>
        <v>350.4</v>
      </c>
      <c r="S921" s="5">
        <f t="shared" si="44"/>
        <v>226.53600000000006</v>
      </c>
      <c r="T921" s="7"/>
    </row>
    <row r="922" spans="1:20" ht="15">
      <c r="A922" s="2">
        <v>2432</v>
      </c>
      <c r="B922" s="3">
        <v>46170</v>
      </c>
      <c r="C922" s="10">
        <f>YEAR(SalesDataTable[[#This Row],[Order Date]])</f>
        <v>2026</v>
      </c>
      <c r="D922" s="10" t="str">
        <f>"Q"&amp;ROUNDUP(MONTH(SalesDataTable[[#This Row],[Order Date]])/3,0)</f>
        <v>Q2</v>
      </c>
      <c r="E922" s="10">
        <f>MONTH(SalesDataTable[[#This Row],[Order Date]])</f>
        <v>5</v>
      </c>
      <c r="F922" s="10" t="str">
        <f>TEXT(SalesDataTable[[#This Row],[Order Date]],"mmm")</f>
        <v>May</v>
      </c>
      <c r="G922" s="4" t="s">
        <v>6</v>
      </c>
      <c r="H922" s="4" t="s">
        <v>43</v>
      </c>
      <c r="I922" s="4" t="s">
        <v>2</v>
      </c>
      <c r="J922" s="4" t="s">
        <v>3</v>
      </c>
      <c r="K922" s="4" t="s">
        <v>34</v>
      </c>
      <c r="L922" s="4" t="s">
        <v>35</v>
      </c>
      <c r="M922" s="8">
        <v>1</v>
      </c>
      <c r="N922" s="5">
        <v>41.13</v>
      </c>
      <c r="O922" s="6">
        <v>0</v>
      </c>
      <c r="P922" s="5">
        <v>14.8</v>
      </c>
      <c r="Q922" s="5">
        <f t="shared" si="42"/>
        <v>41.13</v>
      </c>
      <c r="R922" s="5">
        <f t="shared" si="43"/>
        <v>14.8</v>
      </c>
      <c r="S922" s="5">
        <f t="shared" si="44"/>
        <v>26.330000000000002</v>
      </c>
      <c r="T922" s="7"/>
    </row>
    <row r="923" spans="1:20" ht="15">
      <c r="A923" s="2">
        <v>2989</v>
      </c>
      <c r="B923" s="3">
        <v>46170</v>
      </c>
      <c r="C923" s="10">
        <f>YEAR(SalesDataTable[[#This Row],[Order Date]])</f>
        <v>2026</v>
      </c>
      <c r="D923" s="10" t="str">
        <f>"Q"&amp;ROUNDUP(MONTH(SalesDataTable[[#This Row],[Order Date]])/3,0)</f>
        <v>Q2</v>
      </c>
      <c r="E923" s="10">
        <f>MONTH(SalesDataTable[[#This Row],[Order Date]])</f>
        <v>5</v>
      </c>
      <c r="F923" s="10" t="str">
        <f>TEXT(SalesDataTable[[#This Row],[Order Date]],"mmm")</f>
        <v>May</v>
      </c>
      <c r="G923" s="4" t="s">
        <v>20</v>
      </c>
      <c r="H923" s="4" t="s">
        <v>47</v>
      </c>
      <c r="I923" s="4" t="s">
        <v>2</v>
      </c>
      <c r="J923" s="4" t="s">
        <v>3</v>
      </c>
      <c r="K923" s="4" t="s">
        <v>23</v>
      </c>
      <c r="L923" s="4" t="s">
        <v>40</v>
      </c>
      <c r="M923" s="8">
        <v>1</v>
      </c>
      <c r="N923" s="5">
        <v>81.28</v>
      </c>
      <c r="O923" s="6">
        <v>0.15</v>
      </c>
      <c r="P923" s="5">
        <v>39.020000000000003</v>
      </c>
      <c r="Q923" s="5">
        <f t="shared" si="42"/>
        <v>69.087999999999994</v>
      </c>
      <c r="R923" s="5">
        <f t="shared" si="43"/>
        <v>39.020000000000003</v>
      </c>
      <c r="S923" s="5">
        <f t="shared" si="44"/>
        <v>30.067999999999991</v>
      </c>
      <c r="T923" s="7"/>
    </row>
    <row r="924" spans="1:20" ht="15">
      <c r="A924" s="2">
        <v>3019</v>
      </c>
      <c r="B924" s="3">
        <v>46170</v>
      </c>
      <c r="C924" s="10">
        <f>YEAR(SalesDataTable[[#This Row],[Order Date]])</f>
        <v>2026</v>
      </c>
      <c r="D924" s="10" t="str">
        <f>"Q"&amp;ROUNDUP(MONTH(SalesDataTable[[#This Row],[Order Date]])/3,0)</f>
        <v>Q2</v>
      </c>
      <c r="E924" s="10">
        <f>MONTH(SalesDataTable[[#This Row],[Order Date]])</f>
        <v>5</v>
      </c>
      <c r="F924" s="10" t="str">
        <f>TEXT(SalesDataTable[[#This Row],[Order Date]],"mmm")</f>
        <v>May</v>
      </c>
      <c r="G924" s="4" t="s">
        <v>11</v>
      </c>
      <c r="H924" s="4" t="s">
        <v>18</v>
      </c>
      <c r="I924" s="4" t="s">
        <v>2</v>
      </c>
      <c r="J924" s="4" t="s">
        <v>16</v>
      </c>
      <c r="K924" s="4" t="s">
        <v>14</v>
      </c>
      <c r="L924" s="4" t="s">
        <v>32</v>
      </c>
      <c r="M924" s="8">
        <v>1</v>
      </c>
      <c r="N924" s="5">
        <v>46.19</v>
      </c>
      <c r="O924" s="6">
        <v>0</v>
      </c>
      <c r="P924" s="5">
        <v>18.329999999999998</v>
      </c>
      <c r="Q924" s="5">
        <f t="shared" si="42"/>
        <v>46.19</v>
      </c>
      <c r="R924" s="5">
        <f t="shared" si="43"/>
        <v>18.329999999999998</v>
      </c>
      <c r="S924" s="5">
        <f t="shared" si="44"/>
        <v>27.86</v>
      </c>
      <c r="T924" s="7"/>
    </row>
    <row r="925" spans="1:20" ht="15">
      <c r="A925" s="2">
        <v>3798</v>
      </c>
      <c r="B925" s="3">
        <v>46170</v>
      </c>
      <c r="C925" s="10">
        <f>YEAR(SalesDataTable[[#This Row],[Order Date]])</f>
        <v>2026</v>
      </c>
      <c r="D925" s="10" t="str">
        <f>"Q"&amp;ROUNDUP(MONTH(SalesDataTable[[#This Row],[Order Date]])/3,0)</f>
        <v>Q2</v>
      </c>
      <c r="E925" s="10">
        <f>MONTH(SalesDataTable[[#This Row],[Order Date]])</f>
        <v>5</v>
      </c>
      <c r="F925" s="10" t="str">
        <f>TEXT(SalesDataTable[[#This Row],[Order Date]],"mmm")</f>
        <v>May</v>
      </c>
      <c r="G925" s="4" t="s">
        <v>20</v>
      </c>
      <c r="H925" s="4" t="s">
        <v>33</v>
      </c>
      <c r="I925" s="4" t="s">
        <v>2</v>
      </c>
      <c r="J925" s="4" t="s">
        <v>3</v>
      </c>
      <c r="K925" s="4" t="s">
        <v>9</v>
      </c>
      <c r="L925" s="4" t="s">
        <v>37</v>
      </c>
      <c r="M925" s="8">
        <v>3</v>
      </c>
      <c r="N925" s="5">
        <v>156.58000000000001</v>
      </c>
      <c r="O925" s="6">
        <v>0</v>
      </c>
      <c r="P925" s="5">
        <v>79.099999999999994</v>
      </c>
      <c r="Q925" s="5">
        <f t="shared" si="42"/>
        <v>469.74</v>
      </c>
      <c r="R925" s="5">
        <f t="shared" si="43"/>
        <v>237.29999999999998</v>
      </c>
      <c r="S925" s="5">
        <f t="shared" si="44"/>
        <v>232.44000000000003</v>
      </c>
      <c r="T925" s="7"/>
    </row>
    <row r="926" spans="1:20" ht="15">
      <c r="A926" s="2">
        <v>3862</v>
      </c>
      <c r="B926" s="3">
        <v>46170</v>
      </c>
      <c r="C926" s="10">
        <f>YEAR(SalesDataTable[[#This Row],[Order Date]])</f>
        <v>2026</v>
      </c>
      <c r="D926" s="10" t="str">
        <f>"Q"&amp;ROUNDUP(MONTH(SalesDataTable[[#This Row],[Order Date]])/3,0)</f>
        <v>Q2</v>
      </c>
      <c r="E926" s="10">
        <f>MONTH(SalesDataTable[[#This Row],[Order Date]])</f>
        <v>5</v>
      </c>
      <c r="F926" s="10" t="str">
        <f>TEXT(SalesDataTable[[#This Row],[Order Date]],"mmm")</f>
        <v>May</v>
      </c>
      <c r="G926" s="4" t="s">
        <v>20</v>
      </c>
      <c r="H926" s="4" t="s">
        <v>47</v>
      </c>
      <c r="I926" s="4" t="s">
        <v>28</v>
      </c>
      <c r="J926" s="4" t="s">
        <v>13</v>
      </c>
      <c r="K926" s="4" t="s">
        <v>34</v>
      </c>
      <c r="L926" s="4" t="s">
        <v>38</v>
      </c>
      <c r="M926" s="8">
        <v>1</v>
      </c>
      <c r="N926" s="5">
        <v>123.91</v>
      </c>
      <c r="O926" s="6">
        <v>0</v>
      </c>
      <c r="P926" s="5">
        <v>68.89</v>
      </c>
      <c r="Q926" s="5">
        <f t="shared" si="42"/>
        <v>123.91</v>
      </c>
      <c r="R926" s="5">
        <f t="shared" si="43"/>
        <v>68.89</v>
      </c>
      <c r="S926" s="5">
        <f t="shared" si="44"/>
        <v>55.019999999999996</v>
      </c>
      <c r="T926" s="7"/>
    </row>
    <row r="927" spans="1:20" ht="15">
      <c r="A927" s="2">
        <v>4281</v>
      </c>
      <c r="B927" s="3">
        <v>46170</v>
      </c>
      <c r="C927" s="10">
        <f>YEAR(SalesDataTable[[#This Row],[Order Date]])</f>
        <v>2026</v>
      </c>
      <c r="D927" s="10" t="str">
        <f>"Q"&amp;ROUNDUP(MONTH(SalesDataTable[[#This Row],[Order Date]])/3,0)</f>
        <v>Q2</v>
      </c>
      <c r="E927" s="10">
        <f>MONTH(SalesDataTable[[#This Row],[Order Date]])</f>
        <v>5</v>
      </c>
      <c r="F927" s="10" t="str">
        <f>TEXT(SalesDataTable[[#This Row],[Order Date]],"mmm")</f>
        <v>May</v>
      </c>
      <c r="G927" s="4" t="s">
        <v>11</v>
      </c>
      <c r="H927" s="4" t="s">
        <v>12</v>
      </c>
      <c r="I927" s="4" t="s">
        <v>28</v>
      </c>
      <c r="J927" s="4" t="s">
        <v>13</v>
      </c>
      <c r="K927" s="4" t="s">
        <v>4</v>
      </c>
      <c r="L927" s="4" t="s">
        <v>22</v>
      </c>
      <c r="M927" s="8">
        <v>1</v>
      </c>
      <c r="N927" s="5">
        <v>50.64</v>
      </c>
      <c r="O927" s="6">
        <v>0</v>
      </c>
      <c r="P927" s="5">
        <v>22.97</v>
      </c>
      <c r="Q927" s="5">
        <f t="shared" si="42"/>
        <v>50.64</v>
      </c>
      <c r="R927" s="5">
        <f t="shared" si="43"/>
        <v>22.97</v>
      </c>
      <c r="S927" s="5">
        <f t="shared" si="44"/>
        <v>27.67</v>
      </c>
      <c r="T927" s="7"/>
    </row>
    <row r="928" spans="1:20" ht="15">
      <c r="A928" s="2">
        <v>191</v>
      </c>
      <c r="B928" s="3">
        <v>46171</v>
      </c>
      <c r="C928" s="10">
        <f>YEAR(SalesDataTable[[#This Row],[Order Date]])</f>
        <v>2026</v>
      </c>
      <c r="D928" s="10" t="str">
        <f>"Q"&amp;ROUNDUP(MONTH(SalesDataTable[[#This Row],[Order Date]])/3,0)</f>
        <v>Q2</v>
      </c>
      <c r="E928" s="10">
        <f>MONTH(SalesDataTable[[#This Row],[Order Date]])</f>
        <v>5</v>
      </c>
      <c r="F928" s="10" t="str">
        <f>TEXT(SalesDataTable[[#This Row],[Order Date]],"mmm")</f>
        <v>May</v>
      </c>
      <c r="G928" s="4" t="s">
        <v>11</v>
      </c>
      <c r="H928" s="4" t="s">
        <v>25</v>
      </c>
      <c r="I928" s="4" t="s">
        <v>2</v>
      </c>
      <c r="J928" s="4" t="s">
        <v>3</v>
      </c>
      <c r="K928" s="4" t="s">
        <v>9</v>
      </c>
      <c r="L928" s="4" t="s">
        <v>46</v>
      </c>
      <c r="M928" s="8">
        <v>2</v>
      </c>
      <c r="N928" s="5">
        <v>70.48</v>
      </c>
      <c r="O928" s="6">
        <v>0.1</v>
      </c>
      <c r="P928" s="5">
        <v>33.229999999999997</v>
      </c>
      <c r="Q928" s="5">
        <f t="shared" si="42"/>
        <v>126.864</v>
      </c>
      <c r="R928" s="5">
        <f t="shared" si="43"/>
        <v>66.459999999999994</v>
      </c>
      <c r="S928" s="5">
        <f t="shared" si="44"/>
        <v>60.404000000000011</v>
      </c>
      <c r="T928" s="7"/>
    </row>
    <row r="929" spans="1:20" ht="15">
      <c r="A929" s="2">
        <v>1039</v>
      </c>
      <c r="B929" s="3">
        <v>46171</v>
      </c>
      <c r="C929" s="10">
        <f>YEAR(SalesDataTable[[#This Row],[Order Date]])</f>
        <v>2026</v>
      </c>
      <c r="D929" s="10" t="str">
        <f>"Q"&amp;ROUNDUP(MONTH(SalesDataTable[[#This Row],[Order Date]])/3,0)</f>
        <v>Q2</v>
      </c>
      <c r="E929" s="10">
        <f>MONTH(SalesDataTable[[#This Row],[Order Date]])</f>
        <v>5</v>
      </c>
      <c r="F929" s="10" t="str">
        <f>TEXT(SalesDataTable[[#This Row],[Order Date]],"mmm")</f>
        <v>May</v>
      </c>
      <c r="G929" s="4" t="s">
        <v>6</v>
      </c>
      <c r="H929" s="4" t="s">
        <v>41</v>
      </c>
      <c r="I929" s="4" t="s">
        <v>28</v>
      </c>
      <c r="J929" s="4" t="s">
        <v>13</v>
      </c>
      <c r="K929" s="4" t="s">
        <v>4</v>
      </c>
      <c r="L929" s="4" t="s">
        <v>26</v>
      </c>
      <c r="M929" s="8">
        <v>1</v>
      </c>
      <c r="N929" s="5">
        <v>41.27</v>
      </c>
      <c r="O929" s="6">
        <v>0.05</v>
      </c>
      <c r="P929" s="5">
        <v>17.149999999999999</v>
      </c>
      <c r="Q929" s="5">
        <f t="shared" si="42"/>
        <v>39.206499999999998</v>
      </c>
      <c r="R929" s="5">
        <f t="shared" si="43"/>
        <v>17.149999999999999</v>
      </c>
      <c r="S929" s="5">
        <f t="shared" si="44"/>
        <v>22.0565</v>
      </c>
      <c r="T929" s="7"/>
    </row>
    <row r="930" spans="1:20" ht="15">
      <c r="A930" s="2">
        <v>2641</v>
      </c>
      <c r="B930" s="3">
        <v>46171</v>
      </c>
      <c r="C930" s="10">
        <f>YEAR(SalesDataTable[[#This Row],[Order Date]])</f>
        <v>2026</v>
      </c>
      <c r="D930" s="10" t="str">
        <f>"Q"&amp;ROUNDUP(MONTH(SalesDataTable[[#This Row],[Order Date]])/3,0)</f>
        <v>Q2</v>
      </c>
      <c r="E930" s="10">
        <f>MONTH(SalesDataTable[[#This Row],[Order Date]])</f>
        <v>5</v>
      </c>
      <c r="F930" s="10" t="str">
        <f>TEXT(SalesDataTable[[#This Row],[Order Date]],"mmm")</f>
        <v>May</v>
      </c>
      <c r="G930" s="4" t="s">
        <v>0</v>
      </c>
      <c r="H930" s="4" t="s">
        <v>50</v>
      </c>
      <c r="I930" s="4" t="s">
        <v>28</v>
      </c>
      <c r="J930" s="4" t="s">
        <v>3</v>
      </c>
      <c r="K930" s="4" t="s">
        <v>34</v>
      </c>
      <c r="L930" s="4" t="s">
        <v>42</v>
      </c>
      <c r="M930" s="8">
        <v>2</v>
      </c>
      <c r="N930" s="5">
        <v>36.9</v>
      </c>
      <c r="O930" s="6">
        <v>0</v>
      </c>
      <c r="P930" s="5">
        <v>14.07</v>
      </c>
      <c r="Q930" s="5">
        <f t="shared" si="42"/>
        <v>73.8</v>
      </c>
      <c r="R930" s="5">
        <f t="shared" si="43"/>
        <v>28.14</v>
      </c>
      <c r="S930" s="5">
        <f t="shared" si="44"/>
        <v>45.66</v>
      </c>
      <c r="T930" s="7"/>
    </row>
    <row r="931" spans="1:20" ht="15">
      <c r="A931" s="2">
        <v>3058</v>
      </c>
      <c r="B931" s="3">
        <v>46171</v>
      </c>
      <c r="C931" s="10">
        <f>YEAR(SalesDataTable[[#This Row],[Order Date]])</f>
        <v>2026</v>
      </c>
      <c r="D931" s="10" t="str">
        <f>"Q"&amp;ROUNDUP(MONTH(SalesDataTable[[#This Row],[Order Date]])/3,0)</f>
        <v>Q2</v>
      </c>
      <c r="E931" s="10">
        <f>MONTH(SalesDataTable[[#This Row],[Order Date]])</f>
        <v>5</v>
      </c>
      <c r="F931" s="10" t="str">
        <f>TEXT(SalesDataTable[[#This Row],[Order Date]],"mmm")</f>
        <v>May</v>
      </c>
      <c r="G931" s="4" t="s">
        <v>6</v>
      </c>
      <c r="H931" s="4" t="s">
        <v>41</v>
      </c>
      <c r="I931" s="4" t="s">
        <v>2</v>
      </c>
      <c r="J931" s="4" t="s">
        <v>3</v>
      </c>
      <c r="K931" s="4" t="s">
        <v>23</v>
      </c>
      <c r="L931" s="4" t="s">
        <v>29</v>
      </c>
      <c r="M931" s="8">
        <v>1</v>
      </c>
      <c r="N931" s="5">
        <v>196.91</v>
      </c>
      <c r="O931" s="6">
        <v>0</v>
      </c>
      <c r="P931" s="5">
        <v>106.31</v>
      </c>
      <c r="Q931" s="5">
        <f t="shared" si="42"/>
        <v>196.91</v>
      </c>
      <c r="R931" s="5">
        <f t="shared" si="43"/>
        <v>106.31</v>
      </c>
      <c r="S931" s="5">
        <f t="shared" si="44"/>
        <v>90.6</v>
      </c>
      <c r="T931" s="7"/>
    </row>
    <row r="932" spans="1:20" ht="15">
      <c r="A932" s="2">
        <v>3110</v>
      </c>
      <c r="B932" s="3">
        <v>46171</v>
      </c>
      <c r="C932" s="10">
        <f>YEAR(SalesDataTable[[#This Row],[Order Date]])</f>
        <v>2026</v>
      </c>
      <c r="D932" s="10" t="str">
        <f>"Q"&amp;ROUNDUP(MONTH(SalesDataTable[[#This Row],[Order Date]])/3,0)</f>
        <v>Q2</v>
      </c>
      <c r="E932" s="10">
        <f>MONTH(SalesDataTable[[#This Row],[Order Date]])</f>
        <v>5</v>
      </c>
      <c r="F932" s="10" t="str">
        <f>TEXT(SalesDataTable[[#This Row],[Order Date]],"mmm")</f>
        <v>May</v>
      </c>
      <c r="G932" s="4" t="s">
        <v>6</v>
      </c>
      <c r="H932" s="4" t="s">
        <v>27</v>
      </c>
      <c r="I932" s="4" t="s">
        <v>19</v>
      </c>
      <c r="J932" s="4" t="s">
        <v>16</v>
      </c>
      <c r="K932" s="4" t="s">
        <v>34</v>
      </c>
      <c r="L932" s="4" t="s">
        <v>42</v>
      </c>
      <c r="M932" s="8">
        <v>3</v>
      </c>
      <c r="N932" s="5">
        <v>35.79</v>
      </c>
      <c r="O932" s="6">
        <v>0</v>
      </c>
      <c r="P932" s="5">
        <v>13.67</v>
      </c>
      <c r="Q932" s="5">
        <f t="shared" si="42"/>
        <v>107.37</v>
      </c>
      <c r="R932" s="5">
        <f t="shared" si="43"/>
        <v>41.01</v>
      </c>
      <c r="S932" s="5">
        <f t="shared" si="44"/>
        <v>66.360000000000014</v>
      </c>
      <c r="T932" s="7"/>
    </row>
    <row r="933" spans="1:20" ht="15">
      <c r="A933" s="2">
        <v>3981</v>
      </c>
      <c r="B933" s="3">
        <v>46171</v>
      </c>
      <c r="C933" s="10">
        <f>YEAR(SalesDataTable[[#This Row],[Order Date]])</f>
        <v>2026</v>
      </c>
      <c r="D933" s="10" t="str">
        <f>"Q"&amp;ROUNDUP(MONTH(SalesDataTable[[#This Row],[Order Date]])/3,0)</f>
        <v>Q2</v>
      </c>
      <c r="E933" s="10">
        <f>MONTH(SalesDataTable[[#This Row],[Order Date]])</f>
        <v>5</v>
      </c>
      <c r="F933" s="10" t="str">
        <f>TEXT(SalesDataTable[[#This Row],[Order Date]],"mmm")</f>
        <v>May</v>
      </c>
      <c r="G933" s="4" t="s">
        <v>20</v>
      </c>
      <c r="H933" s="4" t="s">
        <v>47</v>
      </c>
      <c r="I933" s="4" t="s">
        <v>2</v>
      </c>
      <c r="J933" s="4" t="s">
        <v>13</v>
      </c>
      <c r="K933" s="4" t="s">
        <v>4</v>
      </c>
      <c r="L933" s="4" t="s">
        <v>5</v>
      </c>
      <c r="M933" s="8">
        <v>2</v>
      </c>
      <c r="N933" s="5">
        <v>82.22</v>
      </c>
      <c r="O933" s="6">
        <v>0.05</v>
      </c>
      <c r="P933" s="5">
        <v>42.35</v>
      </c>
      <c r="Q933" s="5">
        <f t="shared" si="42"/>
        <v>156.21799999999999</v>
      </c>
      <c r="R933" s="5">
        <f t="shared" si="43"/>
        <v>84.7</v>
      </c>
      <c r="S933" s="5">
        <f t="shared" si="44"/>
        <v>71.517999999999986</v>
      </c>
      <c r="T933" s="7"/>
    </row>
    <row r="934" spans="1:20" ht="15">
      <c r="A934" s="2">
        <v>4663</v>
      </c>
      <c r="B934" s="3">
        <v>46171</v>
      </c>
      <c r="C934" s="10">
        <f>YEAR(SalesDataTable[[#This Row],[Order Date]])</f>
        <v>2026</v>
      </c>
      <c r="D934" s="10" t="str">
        <f>"Q"&amp;ROUNDUP(MONTH(SalesDataTable[[#This Row],[Order Date]])/3,0)</f>
        <v>Q2</v>
      </c>
      <c r="E934" s="10">
        <f>MONTH(SalesDataTable[[#This Row],[Order Date]])</f>
        <v>5</v>
      </c>
      <c r="F934" s="10" t="str">
        <f>TEXT(SalesDataTable[[#This Row],[Order Date]],"mmm")</f>
        <v>May</v>
      </c>
      <c r="G934" s="4" t="s">
        <v>11</v>
      </c>
      <c r="H934" s="4" t="s">
        <v>25</v>
      </c>
      <c r="I934" s="4" t="s">
        <v>2</v>
      </c>
      <c r="J934" s="4" t="s">
        <v>13</v>
      </c>
      <c r="K934" s="4" t="s">
        <v>4</v>
      </c>
      <c r="L934" s="4" t="s">
        <v>26</v>
      </c>
      <c r="M934" s="8">
        <v>1</v>
      </c>
      <c r="N934" s="5">
        <v>40.57</v>
      </c>
      <c r="O934" s="6">
        <v>0</v>
      </c>
      <c r="P934" s="5">
        <v>16.809999999999999</v>
      </c>
      <c r="Q934" s="5">
        <f t="shared" si="42"/>
        <v>40.57</v>
      </c>
      <c r="R934" s="5">
        <f t="shared" si="43"/>
        <v>16.809999999999999</v>
      </c>
      <c r="S934" s="5">
        <f t="shared" si="44"/>
        <v>23.76</v>
      </c>
      <c r="T934" s="7"/>
    </row>
    <row r="935" spans="1:20" ht="15">
      <c r="A935" s="2">
        <v>5021</v>
      </c>
      <c r="B935" s="3">
        <v>46171</v>
      </c>
      <c r="C935" s="10">
        <f>YEAR(SalesDataTable[[#This Row],[Order Date]])</f>
        <v>2026</v>
      </c>
      <c r="D935" s="10" t="str">
        <f>"Q"&amp;ROUNDUP(MONTH(SalesDataTable[[#This Row],[Order Date]])/3,0)</f>
        <v>Q2</v>
      </c>
      <c r="E935" s="10">
        <f>MONTH(SalesDataTable[[#This Row],[Order Date]])</f>
        <v>5</v>
      </c>
      <c r="F935" s="10" t="str">
        <f>TEXT(SalesDataTable[[#This Row],[Order Date]],"mmm")</f>
        <v>May</v>
      </c>
      <c r="G935" s="4" t="s">
        <v>11</v>
      </c>
      <c r="H935" s="4" t="s">
        <v>39</v>
      </c>
      <c r="I935" s="4" t="s">
        <v>19</v>
      </c>
      <c r="J935" s="4" t="s">
        <v>3</v>
      </c>
      <c r="K935" s="4" t="s">
        <v>23</v>
      </c>
      <c r="L935" s="4" t="s">
        <v>29</v>
      </c>
      <c r="M935" s="8">
        <v>1</v>
      </c>
      <c r="N935" s="5">
        <v>191.62</v>
      </c>
      <c r="O935" s="6">
        <v>0.05</v>
      </c>
      <c r="P935" s="5">
        <v>106.15</v>
      </c>
      <c r="Q935" s="5">
        <f t="shared" si="42"/>
        <v>182.03899999999999</v>
      </c>
      <c r="R935" s="5">
        <f t="shared" si="43"/>
        <v>106.15</v>
      </c>
      <c r="S935" s="5">
        <f t="shared" si="44"/>
        <v>75.888999999999982</v>
      </c>
      <c r="T935" s="7"/>
    </row>
    <row r="936" spans="1:20" ht="15">
      <c r="A936" s="2">
        <v>5107</v>
      </c>
      <c r="B936" s="3">
        <v>46171</v>
      </c>
      <c r="C936" s="10">
        <f>YEAR(SalesDataTable[[#This Row],[Order Date]])</f>
        <v>2026</v>
      </c>
      <c r="D936" s="10" t="str">
        <f>"Q"&amp;ROUNDUP(MONTH(SalesDataTable[[#This Row],[Order Date]])/3,0)</f>
        <v>Q2</v>
      </c>
      <c r="E936" s="10">
        <f>MONTH(SalesDataTable[[#This Row],[Order Date]])</f>
        <v>5</v>
      </c>
      <c r="F936" s="10" t="str">
        <f>TEXT(SalesDataTable[[#This Row],[Order Date]],"mmm")</f>
        <v>May</v>
      </c>
      <c r="G936" s="4" t="s">
        <v>6</v>
      </c>
      <c r="H936" s="4" t="s">
        <v>27</v>
      </c>
      <c r="I936" s="4" t="s">
        <v>28</v>
      </c>
      <c r="J936" s="4" t="s">
        <v>3</v>
      </c>
      <c r="K936" s="4" t="s">
        <v>9</v>
      </c>
      <c r="L936" s="4" t="s">
        <v>37</v>
      </c>
      <c r="M936" s="8">
        <v>1</v>
      </c>
      <c r="N936" s="5">
        <v>154.07</v>
      </c>
      <c r="O936" s="6">
        <v>0.05</v>
      </c>
      <c r="P936" s="5">
        <v>78.400000000000006</v>
      </c>
      <c r="Q936" s="5">
        <f t="shared" si="42"/>
        <v>146.36649999999997</v>
      </c>
      <c r="R936" s="5">
        <f t="shared" si="43"/>
        <v>78.400000000000006</v>
      </c>
      <c r="S936" s="5">
        <f t="shared" si="44"/>
        <v>67.966499999999968</v>
      </c>
      <c r="T936" s="7"/>
    </row>
    <row r="937" spans="1:20" ht="15">
      <c r="A937" s="2">
        <v>454</v>
      </c>
      <c r="B937" s="3">
        <v>46172</v>
      </c>
      <c r="C937" s="10">
        <f>YEAR(SalesDataTable[[#This Row],[Order Date]])</f>
        <v>2026</v>
      </c>
      <c r="D937" s="10" t="str">
        <f>"Q"&amp;ROUNDUP(MONTH(SalesDataTable[[#This Row],[Order Date]])/3,0)</f>
        <v>Q2</v>
      </c>
      <c r="E937" s="10">
        <f>MONTH(SalesDataTable[[#This Row],[Order Date]])</f>
        <v>5</v>
      </c>
      <c r="F937" s="10" t="str">
        <f>TEXT(SalesDataTable[[#This Row],[Order Date]],"mmm")</f>
        <v>May</v>
      </c>
      <c r="G937" s="4" t="s">
        <v>11</v>
      </c>
      <c r="H937" s="4" t="s">
        <v>39</v>
      </c>
      <c r="I937" s="4" t="s">
        <v>28</v>
      </c>
      <c r="J937" s="4" t="s">
        <v>3</v>
      </c>
      <c r="K937" s="4" t="s">
        <v>23</v>
      </c>
      <c r="L937" s="4" t="s">
        <v>51</v>
      </c>
      <c r="M937" s="8">
        <v>1</v>
      </c>
      <c r="N937" s="5">
        <v>120.8</v>
      </c>
      <c r="O937" s="6">
        <v>0</v>
      </c>
      <c r="P937" s="5">
        <v>61.4</v>
      </c>
      <c r="Q937" s="5">
        <f t="shared" si="42"/>
        <v>120.8</v>
      </c>
      <c r="R937" s="5">
        <f t="shared" si="43"/>
        <v>61.4</v>
      </c>
      <c r="S937" s="5">
        <f t="shared" si="44"/>
        <v>59.4</v>
      </c>
      <c r="T937" s="7"/>
    </row>
    <row r="938" spans="1:20" ht="15">
      <c r="A938" s="2">
        <v>873</v>
      </c>
      <c r="B938" s="3">
        <v>46172</v>
      </c>
      <c r="C938" s="10">
        <f>YEAR(SalesDataTable[[#This Row],[Order Date]])</f>
        <v>2026</v>
      </c>
      <c r="D938" s="10" t="str">
        <f>"Q"&amp;ROUNDUP(MONTH(SalesDataTable[[#This Row],[Order Date]])/3,0)</f>
        <v>Q2</v>
      </c>
      <c r="E938" s="10">
        <f>MONTH(SalesDataTable[[#This Row],[Order Date]])</f>
        <v>5</v>
      </c>
      <c r="F938" s="10" t="str">
        <f>TEXT(SalesDataTable[[#This Row],[Order Date]],"mmm")</f>
        <v>May</v>
      </c>
      <c r="G938" s="4" t="s">
        <v>11</v>
      </c>
      <c r="H938" s="4" t="s">
        <v>39</v>
      </c>
      <c r="I938" s="4" t="s">
        <v>2</v>
      </c>
      <c r="J938" s="4" t="s">
        <v>16</v>
      </c>
      <c r="K938" s="4" t="s">
        <v>4</v>
      </c>
      <c r="L938" s="4" t="s">
        <v>26</v>
      </c>
      <c r="M938" s="8">
        <v>1</v>
      </c>
      <c r="N938" s="5">
        <v>40.15</v>
      </c>
      <c r="O938" s="6">
        <v>0</v>
      </c>
      <c r="P938" s="5">
        <v>16.82</v>
      </c>
      <c r="Q938" s="5">
        <f t="shared" si="42"/>
        <v>40.15</v>
      </c>
      <c r="R938" s="5">
        <f t="shared" si="43"/>
        <v>16.82</v>
      </c>
      <c r="S938" s="5">
        <f t="shared" si="44"/>
        <v>23.33</v>
      </c>
      <c r="T938" s="7"/>
    </row>
    <row r="939" spans="1:20" ht="15">
      <c r="A939" s="2">
        <v>1116</v>
      </c>
      <c r="B939" s="3">
        <v>46172</v>
      </c>
      <c r="C939" s="10">
        <f>YEAR(SalesDataTable[[#This Row],[Order Date]])</f>
        <v>2026</v>
      </c>
      <c r="D939" s="10" t="str">
        <f>"Q"&amp;ROUNDUP(MONTH(SalesDataTable[[#This Row],[Order Date]])/3,0)</f>
        <v>Q2</v>
      </c>
      <c r="E939" s="10">
        <f>MONTH(SalesDataTable[[#This Row],[Order Date]])</f>
        <v>5</v>
      </c>
      <c r="F939" s="10" t="str">
        <f>TEXT(SalesDataTable[[#This Row],[Order Date]],"mmm")</f>
        <v>May</v>
      </c>
      <c r="G939" s="4" t="s">
        <v>6</v>
      </c>
      <c r="H939" s="4" t="s">
        <v>43</v>
      </c>
      <c r="I939" s="4" t="s">
        <v>8</v>
      </c>
      <c r="J939" s="4" t="s">
        <v>16</v>
      </c>
      <c r="K939" s="4" t="s">
        <v>14</v>
      </c>
      <c r="L939" s="4" t="s">
        <v>44</v>
      </c>
      <c r="M939" s="8">
        <v>5</v>
      </c>
      <c r="N939" s="5">
        <v>134.4</v>
      </c>
      <c r="O939" s="6">
        <v>0.15</v>
      </c>
      <c r="P939" s="5">
        <v>67.709999999999994</v>
      </c>
      <c r="Q939" s="5">
        <f t="shared" si="42"/>
        <v>571.19999999999993</v>
      </c>
      <c r="R939" s="5">
        <f t="shared" si="43"/>
        <v>338.54999999999995</v>
      </c>
      <c r="S939" s="5">
        <f t="shared" si="44"/>
        <v>232.64999999999998</v>
      </c>
      <c r="T939" s="7"/>
    </row>
    <row r="940" spans="1:20" ht="15">
      <c r="A940" s="2">
        <v>1206</v>
      </c>
      <c r="B940" s="3">
        <v>46172</v>
      </c>
      <c r="C940" s="10">
        <f>YEAR(SalesDataTable[[#This Row],[Order Date]])</f>
        <v>2026</v>
      </c>
      <c r="D940" s="10" t="str">
        <f>"Q"&amp;ROUNDUP(MONTH(SalesDataTable[[#This Row],[Order Date]])/3,0)</f>
        <v>Q2</v>
      </c>
      <c r="E940" s="10">
        <f>MONTH(SalesDataTable[[#This Row],[Order Date]])</f>
        <v>5</v>
      </c>
      <c r="F940" s="10" t="str">
        <f>TEXT(SalesDataTable[[#This Row],[Order Date]],"mmm")</f>
        <v>May</v>
      </c>
      <c r="G940" s="4" t="s">
        <v>20</v>
      </c>
      <c r="H940" s="4" t="s">
        <v>47</v>
      </c>
      <c r="I940" s="4" t="s">
        <v>2</v>
      </c>
      <c r="J940" s="4" t="s">
        <v>3</v>
      </c>
      <c r="K940" s="4" t="s">
        <v>14</v>
      </c>
      <c r="L940" s="4" t="s">
        <v>15</v>
      </c>
      <c r="M940" s="8">
        <v>2</v>
      </c>
      <c r="N940" s="5">
        <v>37.130000000000003</v>
      </c>
      <c r="O940" s="6">
        <v>0.05</v>
      </c>
      <c r="P940" s="5">
        <v>13.44</v>
      </c>
      <c r="Q940" s="5">
        <f t="shared" si="42"/>
        <v>70.546999999999997</v>
      </c>
      <c r="R940" s="5">
        <f t="shared" si="43"/>
        <v>26.88</v>
      </c>
      <c r="S940" s="5">
        <f t="shared" si="44"/>
        <v>43.667000000000002</v>
      </c>
      <c r="T940" s="7"/>
    </row>
    <row r="941" spans="1:20" ht="15">
      <c r="A941" s="2">
        <v>1576</v>
      </c>
      <c r="B941" s="3">
        <v>46172</v>
      </c>
      <c r="C941" s="10">
        <f>YEAR(SalesDataTable[[#This Row],[Order Date]])</f>
        <v>2026</v>
      </c>
      <c r="D941" s="10" t="str">
        <f>"Q"&amp;ROUNDUP(MONTH(SalesDataTable[[#This Row],[Order Date]])/3,0)</f>
        <v>Q2</v>
      </c>
      <c r="E941" s="10">
        <f>MONTH(SalesDataTable[[#This Row],[Order Date]])</f>
        <v>5</v>
      </c>
      <c r="F941" s="10" t="str">
        <f>TEXT(SalesDataTable[[#This Row],[Order Date]],"mmm")</f>
        <v>May</v>
      </c>
      <c r="G941" s="4" t="s">
        <v>6</v>
      </c>
      <c r="H941" s="4" t="s">
        <v>7</v>
      </c>
      <c r="I941" s="4" t="s">
        <v>2</v>
      </c>
      <c r="J941" s="4" t="s">
        <v>16</v>
      </c>
      <c r="K941" s="4" t="s">
        <v>23</v>
      </c>
      <c r="L941" s="4" t="s">
        <v>51</v>
      </c>
      <c r="M941" s="8">
        <v>6</v>
      </c>
      <c r="N941" s="5">
        <v>123.82</v>
      </c>
      <c r="O941" s="6">
        <v>0</v>
      </c>
      <c r="P941" s="5">
        <v>61.91</v>
      </c>
      <c r="Q941" s="5">
        <f t="shared" si="42"/>
        <v>742.92</v>
      </c>
      <c r="R941" s="5">
        <f t="shared" si="43"/>
        <v>371.46</v>
      </c>
      <c r="S941" s="5">
        <f t="shared" si="44"/>
        <v>371.46</v>
      </c>
      <c r="T941" s="7"/>
    </row>
    <row r="942" spans="1:20" ht="15">
      <c r="A942" s="2">
        <v>2634</v>
      </c>
      <c r="B942" s="3">
        <v>46172</v>
      </c>
      <c r="C942" s="10">
        <f>YEAR(SalesDataTable[[#This Row],[Order Date]])</f>
        <v>2026</v>
      </c>
      <c r="D942" s="10" t="str">
        <f>"Q"&amp;ROUNDUP(MONTH(SalesDataTable[[#This Row],[Order Date]])/3,0)</f>
        <v>Q2</v>
      </c>
      <c r="E942" s="10">
        <f>MONTH(SalesDataTable[[#This Row],[Order Date]])</f>
        <v>5</v>
      </c>
      <c r="F942" s="10" t="str">
        <f>TEXT(SalesDataTable[[#This Row],[Order Date]],"mmm")</f>
        <v>May</v>
      </c>
      <c r="G942" s="4" t="s">
        <v>11</v>
      </c>
      <c r="H942" s="4" t="s">
        <v>52</v>
      </c>
      <c r="I942" s="4" t="s">
        <v>28</v>
      </c>
      <c r="J942" s="4" t="s">
        <v>3</v>
      </c>
      <c r="K942" s="4" t="s">
        <v>14</v>
      </c>
      <c r="L942" s="4" t="s">
        <v>15</v>
      </c>
      <c r="M942" s="8">
        <v>2</v>
      </c>
      <c r="N942" s="5">
        <v>36.94</v>
      </c>
      <c r="O942" s="6">
        <v>0.05</v>
      </c>
      <c r="P942" s="5">
        <v>13.82</v>
      </c>
      <c r="Q942" s="5">
        <f t="shared" si="42"/>
        <v>70.185999999999993</v>
      </c>
      <c r="R942" s="5">
        <f t="shared" si="43"/>
        <v>27.64</v>
      </c>
      <c r="S942" s="5">
        <f t="shared" si="44"/>
        <v>42.545999999999992</v>
      </c>
      <c r="T942" s="7"/>
    </row>
    <row r="943" spans="1:20" ht="15">
      <c r="A943" s="2">
        <v>2649</v>
      </c>
      <c r="B943" s="3">
        <v>46172</v>
      </c>
      <c r="C943" s="10">
        <f>YEAR(SalesDataTable[[#This Row],[Order Date]])</f>
        <v>2026</v>
      </c>
      <c r="D943" s="10" t="str">
        <f>"Q"&amp;ROUNDUP(MONTH(SalesDataTable[[#This Row],[Order Date]])/3,0)</f>
        <v>Q2</v>
      </c>
      <c r="E943" s="10">
        <f>MONTH(SalesDataTable[[#This Row],[Order Date]])</f>
        <v>5</v>
      </c>
      <c r="F943" s="10" t="str">
        <f>TEXT(SalesDataTable[[#This Row],[Order Date]],"mmm")</f>
        <v>May</v>
      </c>
      <c r="G943" s="4" t="s">
        <v>0</v>
      </c>
      <c r="H943" s="4" t="s">
        <v>1</v>
      </c>
      <c r="I943" s="4" t="s">
        <v>2</v>
      </c>
      <c r="J943" s="4" t="s">
        <v>13</v>
      </c>
      <c r="K943" s="4" t="s">
        <v>23</v>
      </c>
      <c r="L943" s="4" t="s">
        <v>29</v>
      </c>
      <c r="M943" s="8">
        <v>3</v>
      </c>
      <c r="N943" s="5">
        <v>199.17</v>
      </c>
      <c r="O943" s="6">
        <v>0.05</v>
      </c>
      <c r="P943" s="5">
        <v>105.24</v>
      </c>
      <c r="Q943" s="5">
        <f t="shared" si="42"/>
        <v>567.6345</v>
      </c>
      <c r="R943" s="5">
        <f t="shared" si="43"/>
        <v>315.71999999999997</v>
      </c>
      <c r="S943" s="5">
        <f t="shared" si="44"/>
        <v>251.91450000000003</v>
      </c>
      <c r="T943" s="7"/>
    </row>
    <row r="944" spans="1:20" ht="15">
      <c r="A944" s="2">
        <v>2774</v>
      </c>
      <c r="B944" s="3">
        <v>46172</v>
      </c>
      <c r="C944" s="10">
        <f>YEAR(SalesDataTable[[#This Row],[Order Date]])</f>
        <v>2026</v>
      </c>
      <c r="D944" s="10" t="str">
        <f>"Q"&amp;ROUNDUP(MONTH(SalesDataTable[[#This Row],[Order Date]])/3,0)</f>
        <v>Q2</v>
      </c>
      <c r="E944" s="10">
        <f>MONTH(SalesDataTable[[#This Row],[Order Date]])</f>
        <v>5</v>
      </c>
      <c r="F944" s="10" t="str">
        <f>TEXT(SalesDataTable[[#This Row],[Order Date]],"mmm")</f>
        <v>May</v>
      </c>
      <c r="G944" s="4" t="s">
        <v>0</v>
      </c>
      <c r="H944" s="4" t="s">
        <v>36</v>
      </c>
      <c r="I944" s="4" t="s">
        <v>2</v>
      </c>
      <c r="J944" s="4" t="s">
        <v>3</v>
      </c>
      <c r="K944" s="4" t="s">
        <v>23</v>
      </c>
      <c r="L944" s="4" t="s">
        <v>40</v>
      </c>
      <c r="M944" s="8">
        <v>3</v>
      </c>
      <c r="N944" s="5">
        <v>83.17</v>
      </c>
      <c r="O944" s="6">
        <v>0</v>
      </c>
      <c r="P944" s="5">
        <v>40.520000000000003</v>
      </c>
      <c r="Q944" s="5">
        <f t="shared" si="42"/>
        <v>249.51</v>
      </c>
      <c r="R944" s="5">
        <f t="shared" si="43"/>
        <v>121.56</v>
      </c>
      <c r="S944" s="5">
        <f t="shared" si="44"/>
        <v>127.94999999999999</v>
      </c>
      <c r="T944" s="7"/>
    </row>
    <row r="945" spans="1:20" ht="15">
      <c r="A945" s="2">
        <v>3037</v>
      </c>
      <c r="B945" s="3">
        <v>46172</v>
      </c>
      <c r="C945" s="10">
        <f>YEAR(SalesDataTable[[#This Row],[Order Date]])</f>
        <v>2026</v>
      </c>
      <c r="D945" s="10" t="str">
        <f>"Q"&amp;ROUNDUP(MONTH(SalesDataTable[[#This Row],[Order Date]])/3,0)</f>
        <v>Q2</v>
      </c>
      <c r="E945" s="10">
        <f>MONTH(SalesDataTable[[#This Row],[Order Date]])</f>
        <v>5</v>
      </c>
      <c r="F945" s="10" t="str">
        <f>TEXT(SalesDataTable[[#This Row],[Order Date]],"mmm")</f>
        <v>May</v>
      </c>
      <c r="G945" s="4" t="s">
        <v>6</v>
      </c>
      <c r="H945" s="4" t="s">
        <v>27</v>
      </c>
      <c r="I945" s="4" t="s">
        <v>2</v>
      </c>
      <c r="J945" s="4" t="s">
        <v>16</v>
      </c>
      <c r="K945" s="4" t="s">
        <v>14</v>
      </c>
      <c r="L945" s="4" t="s">
        <v>32</v>
      </c>
      <c r="M945" s="8">
        <v>1</v>
      </c>
      <c r="N945" s="5">
        <v>45.8</v>
      </c>
      <c r="O945" s="6">
        <v>0.05</v>
      </c>
      <c r="P945" s="5">
        <v>17.88</v>
      </c>
      <c r="Q945" s="5">
        <f t="shared" si="42"/>
        <v>43.51</v>
      </c>
      <c r="R945" s="5">
        <f t="shared" si="43"/>
        <v>17.88</v>
      </c>
      <c r="S945" s="5">
        <f t="shared" si="44"/>
        <v>25.63</v>
      </c>
      <c r="T945" s="7"/>
    </row>
    <row r="946" spans="1:20" ht="15">
      <c r="A946" s="2">
        <v>3138</v>
      </c>
      <c r="B946" s="3">
        <v>46172</v>
      </c>
      <c r="C946" s="10">
        <f>YEAR(SalesDataTable[[#This Row],[Order Date]])</f>
        <v>2026</v>
      </c>
      <c r="D946" s="10" t="str">
        <f>"Q"&amp;ROUNDUP(MONTH(SalesDataTable[[#This Row],[Order Date]])/3,0)</f>
        <v>Q2</v>
      </c>
      <c r="E946" s="10">
        <f>MONTH(SalesDataTable[[#This Row],[Order Date]])</f>
        <v>5</v>
      </c>
      <c r="F946" s="10" t="str">
        <f>TEXT(SalesDataTable[[#This Row],[Order Date]],"mmm")</f>
        <v>May</v>
      </c>
      <c r="G946" s="4" t="s">
        <v>11</v>
      </c>
      <c r="H946" s="4" t="s">
        <v>12</v>
      </c>
      <c r="I946" s="4" t="s">
        <v>28</v>
      </c>
      <c r="J946" s="4" t="s">
        <v>3</v>
      </c>
      <c r="K946" s="4" t="s">
        <v>9</v>
      </c>
      <c r="L946" s="4" t="s">
        <v>37</v>
      </c>
      <c r="M946" s="8">
        <v>1</v>
      </c>
      <c r="N946" s="5">
        <v>154.85</v>
      </c>
      <c r="O946" s="6">
        <v>0</v>
      </c>
      <c r="P946" s="5">
        <v>80.17</v>
      </c>
      <c r="Q946" s="5">
        <f t="shared" si="42"/>
        <v>154.85</v>
      </c>
      <c r="R946" s="5">
        <f t="shared" si="43"/>
        <v>80.17</v>
      </c>
      <c r="S946" s="5">
        <f t="shared" si="44"/>
        <v>74.679999999999993</v>
      </c>
      <c r="T946" s="7"/>
    </row>
    <row r="947" spans="1:20" ht="15">
      <c r="A947" s="2">
        <v>3228</v>
      </c>
      <c r="B947" s="3">
        <v>46172</v>
      </c>
      <c r="C947" s="10">
        <f>YEAR(SalesDataTable[[#This Row],[Order Date]])</f>
        <v>2026</v>
      </c>
      <c r="D947" s="10" t="str">
        <f>"Q"&amp;ROUNDUP(MONTH(SalesDataTable[[#This Row],[Order Date]])/3,0)</f>
        <v>Q2</v>
      </c>
      <c r="E947" s="10">
        <f>MONTH(SalesDataTable[[#This Row],[Order Date]])</f>
        <v>5</v>
      </c>
      <c r="F947" s="10" t="str">
        <f>TEXT(SalesDataTable[[#This Row],[Order Date]],"mmm")</f>
        <v>May</v>
      </c>
      <c r="G947" s="4" t="s">
        <v>20</v>
      </c>
      <c r="H947" s="4" t="s">
        <v>47</v>
      </c>
      <c r="I947" s="4" t="s">
        <v>2</v>
      </c>
      <c r="J947" s="4" t="s">
        <v>16</v>
      </c>
      <c r="K947" s="4" t="s">
        <v>23</v>
      </c>
      <c r="L947" s="4" t="s">
        <v>29</v>
      </c>
      <c r="M947" s="8">
        <v>1</v>
      </c>
      <c r="N947" s="5">
        <v>194.99</v>
      </c>
      <c r="O947" s="6">
        <v>0</v>
      </c>
      <c r="P947" s="5">
        <v>101.21</v>
      </c>
      <c r="Q947" s="5">
        <f t="shared" si="42"/>
        <v>194.99</v>
      </c>
      <c r="R947" s="5">
        <f t="shared" si="43"/>
        <v>101.21</v>
      </c>
      <c r="S947" s="5">
        <f t="shared" si="44"/>
        <v>93.780000000000015</v>
      </c>
      <c r="T947" s="7"/>
    </row>
    <row r="948" spans="1:20" ht="15">
      <c r="A948" s="2">
        <v>3401</v>
      </c>
      <c r="B948" s="3">
        <v>46172</v>
      </c>
      <c r="C948" s="10">
        <f>YEAR(SalesDataTable[[#This Row],[Order Date]])</f>
        <v>2026</v>
      </c>
      <c r="D948" s="10" t="str">
        <f>"Q"&amp;ROUNDUP(MONTH(SalesDataTable[[#This Row],[Order Date]])/3,0)</f>
        <v>Q2</v>
      </c>
      <c r="E948" s="10">
        <f>MONTH(SalesDataTable[[#This Row],[Order Date]])</f>
        <v>5</v>
      </c>
      <c r="F948" s="10" t="str">
        <f>TEXT(SalesDataTable[[#This Row],[Order Date]],"mmm")</f>
        <v>May</v>
      </c>
      <c r="G948" s="4" t="s">
        <v>11</v>
      </c>
      <c r="H948" s="4" t="s">
        <v>39</v>
      </c>
      <c r="I948" s="4" t="s">
        <v>2</v>
      </c>
      <c r="J948" s="4" t="s">
        <v>3</v>
      </c>
      <c r="K948" s="4" t="s">
        <v>34</v>
      </c>
      <c r="L948" s="4" t="s">
        <v>42</v>
      </c>
      <c r="M948" s="8">
        <v>1</v>
      </c>
      <c r="N948" s="5">
        <v>36.31</v>
      </c>
      <c r="O948" s="6">
        <v>0</v>
      </c>
      <c r="P948" s="5">
        <v>13.93</v>
      </c>
      <c r="Q948" s="5">
        <f t="shared" si="42"/>
        <v>36.31</v>
      </c>
      <c r="R948" s="5">
        <f t="shared" si="43"/>
        <v>13.93</v>
      </c>
      <c r="S948" s="5">
        <f t="shared" si="44"/>
        <v>22.380000000000003</v>
      </c>
      <c r="T948" s="7"/>
    </row>
    <row r="949" spans="1:20" ht="15">
      <c r="A949" s="2">
        <v>3511</v>
      </c>
      <c r="B949" s="3">
        <v>46172</v>
      </c>
      <c r="C949" s="10">
        <f>YEAR(SalesDataTable[[#This Row],[Order Date]])</f>
        <v>2026</v>
      </c>
      <c r="D949" s="10" t="str">
        <f>"Q"&amp;ROUNDUP(MONTH(SalesDataTable[[#This Row],[Order Date]])/3,0)</f>
        <v>Q2</v>
      </c>
      <c r="E949" s="10">
        <f>MONTH(SalesDataTable[[#This Row],[Order Date]])</f>
        <v>5</v>
      </c>
      <c r="F949" s="10" t="str">
        <f>TEXT(SalesDataTable[[#This Row],[Order Date]],"mmm")</f>
        <v>May</v>
      </c>
      <c r="G949" s="4" t="s">
        <v>0</v>
      </c>
      <c r="H949" s="4" t="s">
        <v>1</v>
      </c>
      <c r="I949" s="4" t="s">
        <v>2</v>
      </c>
      <c r="J949" s="4" t="s">
        <v>3</v>
      </c>
      <c r="K949" s="4" t="s">
        <v>14</v>
      </c>
      <c r="L949" s="4" t="s">
        <v>32</v>
      </c>
      <c r="M949" s="8">
        <v>1</v>
      </c>
      <c r="N949" s="5">
        <v>47.19</v>
      </c>
      <c r="O949" s="6">
        <v>0</v>
      </c>
      <c r="P949" s="5">
        <v>18.54</v>
      </c>
      <c r="Q949" s="5">
        <f t="shared" si="42"/>
        <v>47.19</v>
      </c>
      <c r="R949" s="5">
        <f t="shared" si="43"/>
        <v>18.54</v>
      </c>
      <c r="S949" s="5">
        <f t="shared" si="44"/>
        <v>28.65</v>
      </c>
      <c r="T949" s="7"/>
    </row>
    <row r="950" spans="1:20" ht="15">
      <c r="A950" s="2">
        <v>4485</v>
      </c>
      <c r="B950" s="3">
        <v>46172</v>
      </c>
      <c r="C950" s="10">
        <f>YEAR(SalesDataTable[[#This Row],[Order Date]])</f>
        <v>2026</v>
      </c>
      <c r="D950" s="10" t="str">
        <f>"Q"&amp;ROUNDUP(MONTH(SalesDataTable[[#This Row],[Order Date]])/3,0)</f>
        <v>Q2</v>
      </c>
      <c r="E950" s="10">
        <f>MONTH(SalesDataTable[[#This Row],[Order Date]])</f>
        <v>5</v>
      </c>
      <c r="F950" s="10" t="str">
        <f>TEXT(SalesDataTable[[#This Row],[Order Date]],"mmm")</f>
        <v>May</v>
      </c>
      <c r="G950" s="4" t="s">
        <v>20</v>
      </c>
      <c r="H950" s="4" t="s">
        <v>33</v>
      </c>
      <c r="I950" s="4" t="s">
        <v>2</v>
      </c>
      <c r="J950" s="4" t="s">
        <v>13</v>
      </c>
      <c r="K950" s="4" t="s">
        <v>34</v>
      </c>
      <c r="L950" s="4" t="s">
        <v>38</v>
      </c>
      <c r="M950" s="8">
        <v>1</v>
      </c>
      <c r="N950" s="5">
        <v>124.14</v>
      </c>
      <c r="O950" s="6">
        <v>0</v>
      </c>
      <c r="P950" s="5">
        <v>70.900000000000006</v>
      </c>
      <c r="Q950" s="5">
        <f t="shared" si="42"/>
        <v>124.14</v>
      </c>
      <c r="R950" s="5">
        <f t="shared" si="43"/>
        <v>70.900000000000006</v>
      </c>
      <c r="S950" s="5">
        <f t="shared" si="44"/>
        <v>53.239999999999995</v>
      </c>
      <c r="T950" s="7"/>
    </row>
    <row r="951" spans="1:20" ht="15">
      <c r="A951" s="2">
        <v>447</v>
      </c>
      <c r="B951" s="3">
        <v>46173</v>
      </c>
      <c r="C951" s="10">
        <f>YEAR(SalesDataTable[[#This Row],[Order Date]])</f>
        <v>2026</v>
      </c>
      <c r="D951" s="10" t="str">
        <f>"Q"&amp;ROUNDUP(MONTH(SalesDataTable[[#This Row],[Order Date]])/3,0)</f>
        <v>Q2</v>
      </c>
      <c r="E951" s="10">
        <f>MONTH(SalesDataTable[[#This Row],[Order Date]])</f>
        <v>5</v>
      </c>
      <c r="F951" s="10" t="str">
        <f>TEXT(SalesDataTable[[#This Row],[Order Date]],"mmm")</f>
        <v>May</v>
      </c>
      <c r="G951" s="4" t="s">
        <v>20</v>
      </c>
      <c r="H951" s="4" t="s">
        <v>33</v>
      </c>
      <c r="I951" s="4" t="s">
        <v>2</v>
      </c>
      <c r="J951" s="4" t="s">
        <v>3</v>
      </c>
      <c r="K951" s="4" t="s">
        <v>14</v>
      </c>
      <c r="L951" s="4" t="s">
        <v>44</v>
      </c>
      <c r="M951" s="8">
        <v>1</v>
      </c>
      <c r="N951" s="5">
        <v>131.94999999999999</v>
      </c>
      <c r="O951" s="6">
        <v>0</v>
      </c>
      <c r="P951" s="5">
        <v>65.17</v>
      </c>
      <c r="Q951" s="5">
        <f t="shared" si="42"/>
        <v>131.94999999999999</v>
      </c>
      <c r="R951" s="5">
        <f t="shared" si="43"/>
        <v>65.17</v>
      </c>
      <c r="S951" s="5">
        <f t="shared" si="44"/>
        <v>66.779999999999987</v>
      </c>
      <c r="T951" s="7"/>
    </row>
    <row r="952" spans="1:20" ht="15">
      <c r="A952" s="2">
        <v>1208</v>
      </c>
      <c r="B952" s="3">
        <v>46173</v>
      </c>
      <c r="C952" s="10">
        <f>YEAR(SalesDataTable[[#This Row],[Order Date]])</f>
        <v>2026</v>
      </c>
      <c r="D952" s="10" t="str">
        <f>"Q"&amp;ROUNDUP(MONTH(SalesDataTable[[#This Row],[Order Date]])/3,0)</f>
        <v>Q2</v>
      </c>
      <c r="E952" s="10">
        <f>MONTH(SalesDataTable[[#This Row],[Order Date]])</f>
        <v>5</v>
      </c>
      <c r="F952" s="10" t="str">
        <f>TEXT(SalesDataTable[[#This Row],[Order Date]],"mmm")</f>
        <v>May</v>
      </c>
      <c r="G952" s="4" t="s">
        <v>20</v>
      </c>
      <c r="H952" s="4" t="s">
        <v>33</v>
      </c>
      <c r="I952" s="4" t="s">
        <v>28</v>
      </c>
      <c r="J952" s="4" t="s">
        <v>13</v>
      </c>
      <c r="K952" s="4" t="s">
        <v>4</v>
      </c>
      <c r="L952" s="4" t="s">
        <v>30</v>
      </c>
      <c r="M952" s="8">
        <v>1</v>
      </c>
      <c r="N952" s="5">
        <v>102.24</v>
      </c>
      <c r="O952" s="6">
        <v>0</v>
      </c>
      <c r="P952" s="5">
        <v>50.75</v>
      </c>
      <c r="Q952" s="5">
        <f t="shared" si="42"/>
        <v>102.24</v>
      </c>
      <c r="R952" s="5">
        <f t="shared" si="43"/>
        <v>50.75</v>
      </c>
      <c r="S952" s="5">
        <f t="shared" si="44"/>
        <v>51.489999999999995</v>
      </c>
      <c r="T952" s="7"/>
    </row>
    <row r="953" spans="1:20" ht="15">
      <c r="A953" s="2">
        <v>1355</v>
      </c>
      <c r="B953" s="3">
        <v>46173</v>
      </c>
      <c r="C953" s="10">
        <f>YEAR(SalesDataTable[[#This Row],[Order Date]])</f>
        <v>2026</v>
      </c>
      <c r="D953" s="10" t="str">
        <f>"Q"&amp;ROUNDUP(MONTH(SalesDataTable[[#This Row],[Order Date]])/3,0)</f>
        <v>Q2</v>
      </c>
      <c r="E953" s="10">
        <f>MONTH(SalesDataTable[[#This Row],[Order Date]])</f>
        <v>5</v>
      </c>
      <c r="F953" s="10" t="str">
        <f>TEXT(SalesDataTable[[#This Row],[Order Date]],"mmm")</f>
        <v>May</v>
      </c>
      <c r="G953" s="4" t="s">
        <v>20</v>
      </c>
      <c r="H953" s="4" t="s">
        <v>47</v>
      </c>
      <c r="I953" s="4" t="s">
        <v>28</v>
      </c>
      <c r="J953" s="4" t="s">
        <v>13</v>
      </c>
      <c r="K953" s="4" t="s">
        <v>9</v>
      </c>
      <c r="L953" s="4" t="s">
        <v>37</v>
      </c>
      <c r="M953" s="8">
        <v>2</v>
      </c>
      <c r="N953" s="5">
        <v>152.07</v>
      </c>
      <c r="O953" s="6">
        <v>0</v>
      </c>
      <c r="P953" s="5">
        <v>76.849999999999994</v>
      </c>
      <c r="Q953" s="5">
        <f t="shared" si="42"/>
        <v>304.14</v>
      </c>
      <c r="R953" s="5">
        <f t="shared" si="43"/>
        <v>153.69999999999999</v>
      </c>
      <c r="S953" s="5">
        <f t="shared" si="44"/>
        <v>150.44</v>
      </c>
      <c r="T953" s="7"/>
    </row>
    <row r="954" spans="1:20" ht="15">
      <c r="A954" s="2">
        <v>1474</v>
      </c>
      <c r="B954" s="3">
        <v>46173</v>
      </c>
      <c r="C954" s="10">
        <f>YEAR(SalesDataTable[[#This Row],[Order Date]])</f>
        <v>2026</v>
      </c>
      <c r="D954" s="10" t="str">
        <f>"Q"&amp;ROUNDUP(MONTH(SalesDataTable[[#This Row],[Order Date]])/3,0)</f>
        <v>Q2</v>
      </c>
      <c r="E954" s="10">
        <f>MONTH(SalesDataTable[[#This Row],[Order Date]])</f>
        <v>5</v>
      </c>
      <c r="F954" s="10" t="str">
        <f>TEXT(SalesDataTable[[#This Row],[Order Date]],"mmm")</f>
        <v>May</v>
      </c>
      <c r="G954" s="4" t="s">
        <v>11</v>
      </c>
      <c r="H954" s="4" t="s">
        <v>18</v>
      </c>
      <c r="I954" s="4" t="s">
        <v>2</v>
      </c>
      <c r="J954" s="4" t="s">
        <v>13</v>
      </c>
      <c r="K954" s="4" t="s">
        <v>23</v>
      </c>
      <c r="L954" s="4" t="s">
        <v>51</v>
      </c>
      <c r="M954" s="8">
        <v>2</v>
      </c>
      <c r="N954" s="5">
        <v>123.34</v>
      </c>
      <c r="O954" s="6">
        <v>0.05</v>
      </c>
      <c r="P954" s="5">
        <v>58.96</v>
      </c>
      <c r="Q954" s="5">
        <f t="shared" si="42"/>
        <v>234.346</v>
      </c>
      <c r="R954" s="5">
        <f t="shared" si="43"/>
        <v>117.92</v>
      </c>
      <c r="S954" s="5">
        <f t="shared" si="44"/>
        <v>116.426</v>
      </c>
      <c r="T954" s="7"/>
    </row>
    <row r="955" spans="1:20" ht="15">
      <c r="A955" s="2">
        <v>1625</v>
      </c>
      <c r="B955" s="3">
        <v>46173</v>
      </c>
      <c r="C955" s="10">
        <f>YEAR(SalesDataTable[[#This Row],[Order Date]])</f>
        <v>2026</v>
      </c>
      <c r="D955" s="10" t="str">
        <f>"Q"&amp;ROUNDUP(MONTH(SalesDataTable[[#This Row],[Order Date]])/3,0)</f>
        <v>Q2</v>
      </c>
      <c r="E955" s="10">
        <f>MONTH(SalesDataTable[[#This Row],[Order Date]])</f>
        <v>5</v>
      </c>
      <c r="F955" s="10" t="str">
        <f>TEXT(SalesDataTable[[#This Row],[Order Date]],"mmm")</f>
        <v>May</v>
      </c>
      <c r="G955" s="4" t="s">
        <v>11</v>
      </c>
      <c r="H955" s="4" t="s">
        <v>12</v>
      </c>
      <c r="I955" s="4" t="s">
        <v>19</v>
      </c>
      <c r="J955" s="4" t="s">
        <v>3</v>
      </c>
      <c r="K955" s="4" t="s">
        <v>9</v>
      </c>
      <c r="L955" s="4" t="s">
        <v>37</v>
      </c>
      <c r="M955" s="8">
        <v>1</v>
      </c>
      <c r="N955" s="5">
        <v>155.81</v>
      </c>
      <c r="O955" s="6">
        <v>0</v>
      </c>
      <c r="P955" s="5">
        <v>80.31</v>
      </c>
      <c r="Q955" s="5">
        <f t="shared" si="42"/>
        <v>155.81</v>
      </c>
      <c r="R955" s="5">
        <f t="shared" si="43"/>
        <v>80.31</v>
      </c>
      <c r="S955" s="5">
        <f t="shared" si="44"/>
        <v>75.5</v>
      </c>
      <c r="T955" s="7"/>
    </row>
    <row r="956" spans="1:20" ht="15">
      <c r="A956" s="2">
        <v>1877</v>
      </c>
      <c r="B956" s="3">
        <v>46173</v>
      </c>
      <c r="C956" s="10">
        <f>YEAR(SalesDataTable[[#This Row],[Order Date]])</f>
        <v>2026</v>
      </c>
      <c r="D956" s="10" t="str">
        <f>"Q"&amp;ROUNDUP(MONTH(SalesDataTable[[#This Row],[Order Date]])/3,0)</f>
        <v>Q2</v>
      </c>
      <c r="E956" s="10">
        <f>MONTH(SalesDataTable[[#This Row],[Order Date]])</f>
        <v>5</v>
      </c>
      <c r="F956" s="10" t="str">
        <f>TEXT(SalesDataTable[[#This Row],[Order Date]],"mmm")</f>
        <v>May</v>
      </c>
      <c r="G956" s="4" t="s">
        <v>11</v>
      </c>
      <c r="H956" s="4" t="s">
        <v>52</v>
      </c>
      <c r="I956" s="4" t="s">
        <v>2</v>
      </c>
      <c r="J956" s="4" t="s">
        <v>3</v>
      </c>
      <c r="K956" s="4" t="s">
        <v>14</v>
      </c>
      <c r="L956" s="4" t="s">
        <v>48</v>
      </c>
      <c r="M956" s="8">
        <v>1</v>
      </c>
      <c r="N956" s="5">
        <v>163.19</v>
      </c>
      <c r="O956" s="6">
        <v>0.05</v>
      </c>
      <c r="P956" s="5">
        <v>87.95</v>
      </c>
      <c r="Q956" s="5">
        <f t="shared" si="42"/>
        <v>155.03049999999999</v>
      </c>
      <c r="R956" s="5">
        <f t="shared" si="43"/>
        <v>87.95</v>
      </c>
      <c r="S956" s="5">
        <f t="shared" si="44"/>
        <v>67.080499999999986</v>
      </c>
      <c r="T956" s="7"/>
    </row>
    <row r="957" spans="1:20" ht="15">
      <c r="A957" s="2">
        <v>1978</v>
      </c>
      <c r="B957" s="3">
        <v>46173</v>
      </c>
      <c r="C957" s="10">
        <f>YEAR(SalesDataTable[[#This Row],[Order Date]])</f>
        <v>2026</v>
      </c>
      <c r="D957" s="10" t="str">
        <f>"Q"&amp;ROUNDUP(MONTH(SalesDataTable[[#This Row],[Order Date]])/3,0)</f>
        <v>Q2</v>
      </c>
      <c r="E957" s="10">
        <f>MONTH(SalesDataTable[[#This Row],[Order Date]])</f>
        <v>5</v>
      </c>
      <c r="F957" s="10" t="str">
        <f>TEXT(SalesDataTable[[#This Row],[Order Date]],"mmm")</f>
        <v>May</v>
      </c>
      <c r="G957" s="4" t="s">
        <v>6</v>
      </c>
      <c r="H957" s="4" t="s">
        <v>43</v>
      </c>
      <c r="I957" s="4" t="s">
        <v>2</v>
      </c>
      <c r="J957" s="4" t="s">
        <v>3</v>
      </c>
      <c r="K957" s="4" t="s">
        <v>9</v>
      </c>
      <c r="L957" s="4" t="s">
        <v>17</v>
      </c>
      <c r="M957" s="8">
        <v>1</v>
      </c>
      <c r="N957" s="5">
        <v>147.30000000000001</v>
      </c>
      <c r="O957" s="6">
        <v>0.05</v>
      </c>
      <c r="P957" s="5">
        <v>81.510000000000005</v>
      </c>
      <c r="Q957" s="5">
        <f t="shared" si="42"/>
        <v>139.935</v>
      </c>
      <c r="R957" s="5">
        <f t="shared" si="43"/>
        <v>81.510000000000005</v>
      </c>
      <c r="S957" s="5">
        <f t="shared" si="44"/>
        <v>58.424999999999997</v>
      </c>
      <c r="T957" s="7"/>
    </row>
    <row r="958" spans="1:20" ht="15">
      <c r="A958" s="2">
        <v>3616</v>
      </c>
      <c r="B958" s="3">
        <v>46173</v>
      </c>
      <c r="C958" s="10">
        <f>YEAR(SalesDataTable[[#This Row],[Order Date]])</f>
        <v>2026</v>
      </c>
      <c r="D958" s="10" t="str">
        <f>"Q"&amp;ROUNDUP(MONTH(SalesDataTable[[#This Row],[Order Date]])/3,0)</f>
        <v>Q2</v>
      </c>
      <c r="E958" s="10">
        <f>MONTH(SalesDataTable[[#This Row],[Order Date]])</f>
        <v>5</v>
      </c>
      <c r="F958" s="10" t="str">
        <f>TEXT(SalesDataTable[[#This Row],[Order Date]],"mmm")</f>
        <v>May</v>
      </c>
      <c r="G958" s="4" t="s">
        <v>11</v>
      </c>
      <c r="H958" s="4" t="s">
        <v>12</v>
      </c>
      <c r="I958" s="4" t="s">
        <v>2</v>
      </c>
      <c r="J958" s="4" t="s">
        <v>3</v>
      </c>
      <c r="K958" s="4" t="s">
        <v>34</v>
      </c>
      <c r="L958" s="4" t="s">
        <v>38</v>
      </c>
      <c r="M958" s="8">
        <v>5</v>
      </c>
      <c r="N958" s="5">
        <v>126.16</v>
      </c>
      <c r="O958" s="6">
        <v>0</v>
      </c>
      <c r="P958" s="5">
        <v>68.59</v>
      </c>
      <c r="Q958" s="5">
        <f t="shared" si="42"/>
        <v>630.79999999999995</v>
      </c>
      <c r="R958" s="5">
        <f t="shared" si="43"/>
        <v>342.95000000000005</v>
      </c>
      <c r="S958" s="5">
        <f t="shared" si="44"/>
        <v>287.84999999999991</v>
      </c>
      <c r="T958" s="7"/>
    </row>
    <row r="959" spans="1:20" ht="15">
      <c r="A959" s="2">
        <v>3992</v>
      </c>
      <c r="B959" s="3">
        <v>46173</v>
      </c>
      <c r="C959" s="10">
        <f>YEAR(SalesDataTable[[#This Row],[Order Date]])</f>
        <v>2026</v>
      </c>
      <c r="D959" s="10" t="str">
        <f>"Q"&amp;ROUNDUP(MONTH(SalesDataTable[[#This Row],[Order Date]])/3,0)</f>
        <v>Q2</v>
      </c>
      <c r="E959" s="10">
        <f>MONTH(SalesDataTable[[#This Row],[Order Date]])</f>
        <v>5</v>
      </c>
      <c r="F959" s="10" t="str">
        <f>TEXT(SalesDataTable[[#This Row],[Order Date]],"mmm")</f>
        <v>May</v>
      </c>
      <c r="G959" s="4" t="s">
        <v>20</v>
      </c>
      <c r="H959" s="4" t="s">
        <v>33</v>
      </c>
      <c r="I959" s="4" t="s">
        <v>2</v>
      </c>
      <c r="J959" s="4" t="s">
        <v>13</v>
      </c>
      <c r="K959" s="4" t="s">
        <v>14</v>
      </c>
      <c r="L959" s="4" t="s">
        <v>48</v>
      </c>
      <c r="M959" s="8">
        <v>2</v>
      </c>
      <c r="N959" s="5">
        <v>163.57</v>
      </c>
      <c r="O959" s="6">
        <v>0</v>
      </c>
      <c r="P959" s="5">
        <v>85.72</v>
      </c>
      <c r="Q959" s="5">
        <f t="shared" si="42"/>
        <v>327.14</v>
      </c>
      <c r="R959" s="5">
        <f t="shared" si="43"/>
        <v>171.44</v>
      </c>
      <c r="S959" s="5">
        <f t="shared" si="44"/>
        <v>155.69999999999999</v>
      </c>
      <c r="T959" s="7"/>
    </row>
    <row r="960" spans="1:20" ht="15">
      <c r="A960" s="2">
        <v>4091</v>
      </c>
      <c r="B960" s="3">
        <v>46173</v>
      </c>
      <c r="C960" s="10">
        <f>YEAR(SalesDataTable[[#This Row],[Order Date]])</f>
        <v>2026</v>
      </c>
      <c r="D960" s="10" t="str">
        <f>"Q"&amp;ROUNDUP(MONTH(SalesDataTable[[#This Row],[Order Date]])/3,0)</f>
        <v>Q2</v>
      </c>
      <c r="E960" s="10">
        <f>MONTH(SalesDataTable[[#This Row],[Order Date]])</f>
        <v>5</v>
      </c>
      <c r="F960" s="10" t="str">
        <f>TEXT(SalesDataTable[[#This Row],[Order Date]],"mmm")</f>
        <v>May</v>
      </c>
      <c r="G960" s="4" t="s">
        <v>11</v>
      </c>
      <c r="H960" s="4" t="s">
        <v>52</v>
      </c>
      <c r="I960" s="4" t="s">
        <v>2</v>
      </c>
      <c r="J960" s="4" t="s">
        <v>13</v>
      </c>
      <c r="K960" s="4" t="s">
        <v>9</v>
      </c>
      <c r="L960" s="4" t="s">
        <v>17</v>
      </c>
      <c r="M960" s="8">
        <v>1</v>
      </c>
      <c r="N960" s="5">
        <v>142.06</v>
      </c>
      <c r="O960" s="6">
        <v>0</v>
      </c>
      <c r="P960" s="5">
        <v>77.36</v>
      </c>
      <c r="Q960" s="5">
        <f t="shared" si="42"/>
        <v>142.06</v>
      </c>
      <c r="R960" s="5">
        <f t="shared" si="43"/>
        <v>77.36</v>
      </c>
      <c r="S960" s="5">
        <f t="shared" si="44"/>
        <v>64.7</v>
      </c>
      <c r="T960" s="7"/>
    </row>
    <row r="961" spans="1:20" ht="15">
      <c r="A961" s="2">
        <v>4204</v>
      </c>
      <c r="B961" s="3">
        <v>46173</v>
      </c>
      <c r="C961" s="10">
        <f>YEAR(SalesDataTable[[#This Row],[Order Date]])</f>
        <v>2026</v>
      </c>
      <c r="D961" s="10" t="str">
        <f>"Q"&amp;ROUNDUP(MONTH(SalesDataTable[[#This Row],[Order Date]])/3,0)</f>
        <v>Q2</v>
      </c>
      <c r="E961" s="10">
        <f>MONTH(SalesDataTable[[#This Row],[Order Date]])</f>
        <v>5</v>
      </c>
      <c r="F961" s="10" t="str">
        <f>TEXT(SalesDataTable[[#This Row],[Order Date]],"mmm")</f>
        <v>May</v>
      </c>
      <c r="G961" s="4" t="s">
        <v>6</v>
      </c>
      <c r="H961" s="4" t="s">
        <v>41</v>
      </c>
      <c r="I961" s="4" t="s">
        <v>2</v>
      </c>
      <c r="J961" s="4" t="s">
        <v>13</v>
      </c>
      <c r="K961" s="4" t="s">
        <v>4</v>
      </c>
      <c r="L961" s="4" t="s">
        <v>5</v>
      </c>
      <c r="M961" s="8">
        <v>1</v>
      </c>
      <c r="N961" s="5">
        <v>81.37</v>
      </c>
      <c r="O961" s="6">
        <v>0</v>
      </c>
      <c r="P961" s="5">
        <v>42.01</v>
      </c>
      <c r="Q961" s="5">
        <f t="shared" si="42"/>
        <v>81.37</v>
      </c>
      <c r="R961" s="5">
        <f t="shared" si="43"/>
        <v>42.01</v>
      </c>
      <c r="S961" s="5">
        <f t="shared" si="44"/>
        <v>39.360000000000007</v>
      </c>
      <c r="T961" s="7"/>
    </row>
    <row r="962" spans="1:20" ht="15">
      <c r="A962" s="2">
        <v>4234</v>
      </c>
      <c r="B962" s="3">
        <v>46173</v>
      </c>
      <c r="C962" s="10">
        <f>YEAR(SalesDataTable[[#This Row],[Order Date]])</f>
        <v>2026</v>
      </c>
      <c r="D962" s="10" t="str">
        <f>"Q"&amp;ROUNDUP(MONTH(SalesDataTable[[#This Row],[Order Date]])/3,0)</f>
        <v>Q2</v>
      </c>
      <c r="E962" s="10">
        <f>MONTH(SalesDataTable[[#This Row],[Order Date]])</f>
        <v>5</v>
      </c>
      <c r="F962" s="10" t="str">
        <f>TEXT(SalesDataTable[[#This Row],[Order Date]],"mmm")</f>
        <v>May</v>
      </c>
      <c r="G962" s="4" t="s">
        <v>20</v>
      </c>
      <c r="H962" s="4" t="s">
        <v>33</v>
      </c>
      <c r="I962" s="4" t="s">
        <v>19</v>
      </c>
      <c r="J962" s="4" t="s">
        <v>13</v>
      </c>
      <c r="K962" s="4" t="s">
        <v>23</v>
      </c>
      <c r="L962" s="4" t="s">
        <v>51</v>
      </c>
      <c r="M962" s="8">
        <v>1</v>
      </c>
      <c r="N962" s="5">
        <v>120.75</v>
      </c>
      <c r="O962" s="6">
        <v>0</v>
      </c>
      <c r="P962" s="5">
        <v>61.21</v>
      </c>
      <c r="Q962" s="5">
        <f t="shared" ref="Q962:Q1025" si="45">M962*N962*(1-O962)</f>
        <v>120.75</v>
      </c>
      <c r="R962" s="5">
        <f t="shared" ref="R962:R1025" si="46">M962*P962</f>
        <v>61.21</v>
      </c>
      <c r="S962" s="5">
        <f t="shared" ref="S962:S1025" si="47">Q962-R962</f>
        <v>59.54</v>
      </c>
      <c r="T962" s="7"/>
    </row>
    <row r="963" spans="1:20" ht="15">
      <c r="A963" s="2">
        <v>4696</v>
      </c>
      <c r="B963" s="3">
        <v>46173</v>
      </c>
      <c r="C963" s="10">
        <f>YEAR(SalesDataTable[[#This Row],[Order Date]])</f>
        <v>2026</v>
      </c>
      <c r="D963" s="10" t="str">
        <f>"Q"&amp;ROUNDUP(MONTH(SalesDataTable[[#This Row],[Order Date]])/3,0)</f>
        <v>Q2</v>
      </c>
      <c r="E963" s="10">
        <f>MONTH(SalesDataTable[[#This Row],[Order Date]])</f>
        <v>5</v>
      </c>
      <c r="F963" s="10" t="str">
        <f>TEXT(SalesDataTable[[#This Row],[Order Date]],"mmm")</f>
        <v>May</v>
      </c>
      <c r="G963" s="4" t="s">
        <v>6</v>
      </c>
      <c r="H963" s="4" t="s">
        <v>49</v>
      </c>
      <c r="I963" s="4" t="s">
        <v>2</v>
      </c>
      <c r="J963" s="4" t="s">
        <v>13</v>
      </c>
      <c r="K963" s="4" t="s">
        <v>4</v>
      </c>
      <c r="L963" s="4" t="s">
        <v>5</v>
      </c>
      <c r="M963" s="8">
        <v>4</v>
      </c>
      <c r="N963" s="5">
        <v>81.790000000000006</v>
      </c>
      <c r="O963" s="6">
        <v>0</v>
      </c>
      <c r="P963" s="5">
        <v>42.96</v>
      </c>
      <c r="Q963" s="5">
        <f t="shared" si="45"/>
        <v>327.16000000000003</v>
      </c>
      <c r="R963" s="5">
        <f t="shared" si="46"/>
        <v>171.84</v>
      </c>
      <c r="S963" s="5">
        <f t="shared" si="47"/>
        <v>155.32000000000002</v>
      </c>
      <c r="T963" s="7"/>
    </row>
    <row r="964" spans="1:20" ht="15">
      <c r="A964" s="2">
        <v>4755</v>
      </c>
      <c r="B964" s="3">
        <v>46173</v>
      </c>
      <c r="C964" s="10">
        <f>YEAR(SalesDataTable[[#This Row],[Order Date]])</f>
        <v>2026</v>
      </c>
      <c r="D964" s="10" t="str">
        <f>"Q"&amp;ROUNDUP(MONTH(SalesDataTable[[#This Row],[Order Date]])/3,0)</f>
        <v>Q2</v>
      </c>
      <c r="E964" s="10">
        <f>MONTH(SalesDataTable[[#This Row],[Order Date]])</f>
        <v>5</v>
      </c>
      <c r="F964" s="10" t="str">
        <f>TEXT(SalesDataTable[[#This Row],[Order Date]],"mmm")</f>
        <v>May</v>
      </c>
      <c r="G964" s="4" t="s">
        <v>0</v>
      </c>
      <c r="H964" s="4" t="s">
        <v>50</v>
      </c>
      <c r="I964" s="4" t="s">
        <v>2</v>
      </c>
      <c r="J964" s="4" t="s">
        <v>13</v>
      </c>
      <c r="K964" s="4" t="s">
        <v>23</v>
      </c>
      <c r="L964" s="4" t="s">
        <v>40</v>
      </c>
      <c r="M964" s="8">
        <v>1</v>
      </c>
      <c r="N964" s="5">
        <v>81.2</v>
      </c>
      <c r="O964" s="6">
        <v>0.1</v>
      </c>
      <c r="P964" s="5">
        <v>40.270000000000003</v>
      </c>
      <c r="Q964" s="5">
        <f t="shared" si="45"/>
        <v>73.08</v>
      </c>
      <c r="R964" s="5">
        <f t="shared" si="46"/>
        <v>40.270000000000003</v>
      </c>
      <c r="S964" s="5">
        <f t="shared" si="47"/>
        <v>32.809999999999995</v>
      </c>
      <c r="T964" s="7"/>
    </row>
    <row r="965" spans="1:20" ht="15">
      <c r="A965" s="2">
        <v>5090</v>
      </c>
      <c r="B965" s="3">
        <v>46173</v>
      </c>
      <c r="C965" s="10">
        <f>YEAR(SalesDataTable[[#This Row],[Order Date]])</f>
        <v>2026</v>
      </c>
      <c r="D965" s="10" t="str">
        <f>"Q"&amp;ROUNDUP(MONTH(SalesDataTable[[#This Row],[Order Date]])/3,0)</f>
        <v>Q2</v>
      </c>
      <c r="E965" s="10">
        <f>MONTH(SalesDataTable[[#This Row],[Order Date]])</f>
        <v>5</v>
      </c>
      <c r="F965" s="10" t="str">
        <f>TEXT(SalesDataTable[[#This Row],[Order Date]],"mmm")</f>
        <v>May</v>
      </c>
      <c r="G965" s="4" t="s">
        <v>6</v>
      </c>
      <c r="H965" s="4" t="s">
        <v>7</v>
      </c>
      <c r="I965" s="4" t="s">
        <v>28</v>
      </c>
      <c r="J965" s="4" t="s">
        <v>13</v>
      </c>
      <c r="K965" s="4" t="s">
        <v>14</v>
      </c>
      <c r="L965" s="4" t="s">
        <v>32</v>
      </c>
      <c r="M965" s="8">
        <v>2</v>
      </c>
      <c r="N965" s="5">
        <v>46.52</v>
      </c>
      <c r="O965" s="6">
        <v>0.05</v>
      </c>
      <c r="P965" s="5">
        <v>18.739999999999998</v>
      </c>
      <c r="Q965" s="5">
        <f t="shared" si="45"/>
        <v>88.388000000000005</v>
      </c>
      <c r="R965" s="5">
        <f t="shared" si="46"/>
        <v>37.479999999999997</v>
      </c>
      <c r="S965" s="5">
        <f t="shared" si="47"/>
        <v>50.908000000000008</v>
      </c>
      <c r="T965" s="7"/>
    </row>
    <row r="966" spans="1:20" ht="15">
      <c r="A966" s="2">
        <v>27</v>
      </c>
      <c r="B966" s="3">
        <v>46174</v>
      </c>
      <c r="C966" s="10">
        <f>YEAR(SalesDataTable[[#This Row],[Order Date]])</f>
        <v>2026</v>
      </c>
      <c r="D966" s="10" t="str">
        <f>"Q"&amp;ROUNDUP(MONTH(SalesDataTable[[#This Row],[Order Date]])/3,0)</f>
        <v>Q2</v>
      </c>
      <c r="E966" s="10">
        <f>MONTH(SalesDataTable[[#This Row],[Order Date]])</f>
        <v>6</v>
      </c>
      <c r="F966" s="10" t="str">
        <f>TEXT(SalesDataTable[[#This Row],[Order Date]],"mmm")</f>
        <v>Jun</v>
      </c>
      <c r="G966" s="4" t="s">
        <v>20</v>
      </c>
      <c r="H966" s="4" t="s">
        <v>47</v>
      </c>
      <c r="I966" s="4" t="s">
        <v>2</v>
      </c>
      <c r="J966" s="4" t="s">
        <v>3</v>
      </c>
      <c r="K966" s="4" t="s">
        <v>23</v>
      </c>
      <c r="L966" s="4" t="s">
        <v>29</v>
      </c>
      <c r="M966" s="8">
        <v>1</v>
      </c>
      <c r="N966" s="5">
        <v>195.22</v>
      </c>
      <c r="O966" s="6">
        <v>0</v>
      </c>
      <c r="P966" s="5">
        <v>105.91</v>
      </c>
      <c r="Q966" s="5">
        <f t="shared" si="45"/>
        <v>195.22</v>
      </c>
      <c r="R966" s="5">
        <f t="shared" si="46"/>
        <v>105.91</v>
      </c>
      <c r="S966" s="5">
        <f t="shared" si="47"/>
        <v>89.31</v>
      </c>
      <c r="T966" s="7"/>
    </row>
    <row r="967" spans="1:20" ht="15">
      <c r="A967" s="2">
        <v>463</v>
      </c>
      <c r="B967" s="3">
        <v>46174</v>
      </c>
      <c r="C967" s="10">
        <f>YEAR(SalesDataTable[[#This Row],[Order Date]])</f>
        <v>2026</v>
      </c>
      <c r="D967" s="10" t="str">
        <f>"Q"&amp;ROUNDUP(MONTH(SalesDataTable[[#This Row],[Order Date]])/3,0)</f>
        <v>Q2</v>
      </c>
      <c r="E967" s="10">
        <f>MONTH(SalesDataTable[[#This Row],[Order Date]])</f>
        <v>6</v>
      </c>
      <c r="F967" s="10" t="str">
        <f>TEXT(SalesDataTable[[#This Row],[Order Date]],"mmm")</f>
        <v>Jun</v>
      </c>
      <c r="G967" s="4" t="s">
        <v>20</v>
      </c>
      <c r="H967" s="4" t="s">
        <v>21</v>
      </c>
      <c r="I967" s="4" t="s">
        <v>2</v>
      </c>
      <c r="J967" s="4" t="s">
        <v>13</v>
      </c>
      <c r="K967" s="4" t="s">
        <v>4</v>
      </c>
      <c r="L967" s="4" t="s">
        <v>26</v>
      </c>
      <c r="M967" s="8">
        <v>1</v>
      </c>
      <c r="N967" s="5">
        <v>40.71</v>
      </c>
      <c r="O967" s="6">
        <v>0.05</v>
      </c>
      <c r="P967" s="5">
        <v>16.559999999999999</v>
      </c>
      <c r="Q967" s="5">
        <f t="shared" si="45"/>
        <v>38.674500000000002</v>
      </c>
      <c r="R967" s="5">
        <f t="shared" si="46"/>
        <v>16.559999999999999</v>
      </c>
      <c r="S967" s="5">
        <f t="shared" si="47"/>
        <v>22.114500000000003</v>
      </c>
      <c r="T967" s="7"/>
    </row>
    <row r="968" spans="1:20" ht="15">
      <c r="A968" s="2">
        <v>653</v>
      </c>
      <c r="B968" s="3">
        <v>46174</v>
      </c>
      <c r="C968" s="10">
        <f>YEAR(SalesDataTable[[#This Row],[Order Date]])</f>
        <v>2026</v>
      </c>
      <c r="D968" s="10" t="str">
        <f>"Q"&amp;ROUNDUP(MONTH(SalesDataTable[[#This Row],[Order Date]])/3,0)</f>
        <v>Q2</v>
      </c>
      <c r="E968" s="10">
        <f>MONTH(SalesDataTable[[#This Row],[Order Date]])</f>
        <v>6</v>
      </c>
      <c r="F968" s="10" t="str">
        <f>TEXT(SalesDataTable[[#This Row],[Order Date]],"mmm")</f>
        <v>Jun</v>
      </c>
      <c r="G968" s="4" t="s">
        <v>6</v>
      </c>
      <c r="H968" s="4" t="s">
        <v>41</v>
      </c>
      <c r="I968" s="4" t="s">
        <v>2</v>
      </c>
      <c r="J968" s="4" t="s">
        <v>3</v>
      </c>
      <c r="K968" s="4" t="s">
        <v>34</v>
      </c>
      <c r="L968" s="4" t="s">
        <v>35</v>
      </c>
      <c r="M968" s="8">
        <v>1</v>
      </c>
      <c r="N968" s="5">
        <v>41.26</v>
      </c>
      <c r="O968" s="6">
        <v>0.05</v>
      </c>
      <c r="P968" s="5">
        <v>14.32</v>
      </c>
      <c r="Q968" s="5">
        <f t="shared" si="45"/>
        <v>39.196999999999996</v>
      </c>
      <c r="R968" s="5">
        <f t="shared" si="46"/>
        <v>14.32</v>
      </c>
      <c r="S968" s="5">
        <f t="shared" si="47"/>
        <v>24.876999999999995</v>
      </c>
      <c r="T968" s="7"/>
    </row>
    <row r="969" spans="1:20" ht="15">
      <c r="A969" s="2">
        <v>1485</v>
      </c>
      <c r="B969" s="3">
        <v>46174</v>
      </c>
      <c r="C969" s="10">
        <f>YEAR(SalesDataTable[[#This Row],[Order Date]])</f>
        <v>2026</v>
      </c>
      <c r="D969" s="10" t="str">
        <f>"Q"&amp;ROUNDUP(MONTH(SalesDataTable[[#This Row],[Order Date]])/3,0)</f>
        <v>Q2</v>
      </c>
      <c r="E969" s="10">
        <f>MONTH(SalesDataTable[[#This Row],[Order Date]])</f>
        <v>6</v>
      </c>
      <c r="F969" s="10" t="str">
        <f>TEXT(SalesDataTable[[#This Row],[Order Date]],"mmm")</f>
        <v>Jun</v>
      </c>
      <c r="G969" s="4" t="s">
        <v>6</v>
      </c>
      <c r="H969" s="4" t="s">
        <v>41</v>
      </c>
      <c r="I969" s="4" t="s">
        <v>19</v>
      </c>
      <c r="J969" s="4" t="s">
        <v>13</v>
      </c>
      <c r="K969" s="4" t="s">
        <v>34</v>
      </c>
      <c r="L969" s="4" t="s">
        <v>35</v>
      </c>
      <c r="M969" s="8">
        <v>2</v>
      </c>
      <c r="N969" s="5">
        <v>40.840000000000003</v>
      </c>
      <c r="O969" s="6">
        <v>0</v>
      </c>
      <c r="P969" s="5">
        <v>14.48</v>
      </c>
      <c r="Q969" s="5">
        <f t="shared" si="45"/>
        <v>81.680000000000007</v>
      </c>
      <c r="R969" s="5">
        <f t="shared" si="46"/>
        <v>28.96</v>
      </c>
      <c r="S969" s="5">
        <f t="shared" si="47"/>
        <v>52.720000000000006</v>
      </c>
      <c r="T969" s="7"/>
    </row>
    <row r="970" spans="1:20" ht="15">
      <c r="A970" s="2">
        <v>1925</v>
      </c>
      <c r="B970" s="3">
        <v>46174</v>
      </c>
      <c r="C970" s="10">
        <f>YEAR(SalesDataTable[[#This Row],[Order Date]])</f>
        <v>2026</v>
      </c>
      <c r="D970" s="10" t="str">
        <f>"Q"&amp;ROUNDUP(MONTH(SalesDataTable[[#This Row],[Order Date]])/3,0)</f>
        <v>Q2</v>
      </c>
      <c r="E970" s="10">
        <f>MONTH(SalesDataTable[[#This Row],[Order Date]])</f>
        <v>6</v>
      </c>
      <c r="F970" s="10" t="str">
        <f>TEXT(SalesDataTable[[#This Row],[Order Date]],"mmm")</f>
        <v>Jun</v>
      </c>
      <c r="G970" s="4" t="s">
        <v>20</v>
      </c>
      <c r="H970" s="4" t="s">
        <v>21</v>
      </c>
      <c r="I970" s="4" t="s">
        <v>2</v>
      </c>
      <c r="J970" s="4" t="s">
        <v>3</v>
      </c>
      <c r="K970" s="4" t="s">
        <v>9</v>
      </c>
      <c r="L970" s="4" t="s">
        <v>17</v>
      </c>
      <c r="M970" s="8">
        <v>1</v>
      </c>
      <c r="N970" s="5">
        <v>143.32</v>
      </c>
      <c r="O970" s="6">
        <v>0</v>
      </c>
      <c r="P970" s="5">
        <v>80.36</v>
      </c>
      <c r="Q970" s="5">
        <f t="shared" si="45"/>
        <v>143.32</v>
      </c>
      <c r="R970" s="5">
        <f t="shared" si="46"/>
        <v>80.36</v>
      </c>
      <c r="S970" s="5">
        <f t="shared" si="47"/>
        <v>62.959999999999994</v>
      </c>
      <c r="T970" s="7"/>
    </row>
    <row r="971" spans="1:20" ht="15">
      <c r="A971" s="2">
        <v>1952</v>
      </c>
      <c r="B971" s="3">
        <v>46174</v>
      </c>
      <c r="C971" s="10">
        <f>YEAR(SalesDataTable[[#This Row],[Order Date]])</f>
        <v>2026</v>
      </c>
      <c r="D971" s="10" t="str">
        <f>"Q"&amp;ROUNDUP(MONTH(SalesDataTable[[#This Row],[Order Date]])/3,0)</f>
        <v>Q2</v>
      </c>
      <c r="E971" s="10">
        <f>MONTH(SalesDataTable[[#This Row],[Order Date]])</f>
        <v>6</v>
      </c>
      <c r="F971" s="10" t="str">
        <f>TEXT(SalesDataTable[[#This Row],[Order Date]],"mmm")</f>
        <v>Jun</v>
      </c>
      <c r="G971" s="4" t="s">
        <v>0</v>
      </c>
      <c r="H971" s="4" t="s">
        <v>50</v>
      </c>
      <c r="I971" s="4" t="s">
        <v>2</v>
      </c>
      <c r="J971" s="4" t="s">
        <v>13</v>
      </c>
      <c r="K971" s="4" t="s">
        <v>9</v>
      </c>
      <c r="L971" s="4" t="s">
        <v>37</v>
      </c>
      <c r="M971" s="8">
        <v>2</v>
      </c>
      <c r="N971" s="5">
        <v>156.31</v>
      </c>
      <c r="O971" s="6">
        <v>0</v>
      </c>
      <c r="P971" s="5">
        <v>79.87</v>
      </c>
      <c r="Q971" s="5">
        <f t="shared" si="45"/>
        <v>312.62</v>
      </c>
      <c r="R971" s="5">
        <f t="shared" si="46"/>
        <v>159.74</v>
      </c>
      <c r="S971" s="5">
        <f t="shared" si="47"/>
        <v>152.88</v>
      </c>
      <c r="T971" s="7"/>
    </row>
    <row r="972" spans="1:20" ht="15">
      <c r="A972" s="2">
        <v>2010</v>
      </c>
      <c r="B972" s="3">
        <v>46174</v>
      </c>
      <c r="C972" s="10">
        <f>YEAR(SalesDataTable[[#This Row],[Order Date]])</f>
        <v>2026</v>
      </c>
      <c r="D972" s="10" t="str">
        <f>"Q"&amp;ROUNDUP(MONTH(SalesDataTable[[#This Row],[Order Date]])/3,0)</f>
        <v>Q2</v>
      </c>
      <c r="E972" s="10">
        <f>MONTH(SalesDataTable[[#This Row],[Order Date]])</f>
        <v>6</v>
      </c>
      <c r="F972" s="10" t="str">
        <f>TEXT(SalesDataTable[[#This Row],[Order Date]],"mmm")</f>
        <v>Jun</v>
      </c>
      <c r="G972" s="4" t="s">
        <v>20</v>
      </c>
      <c r="H972" s="4" t="s">
        <v>33</v>
      </c>
      <c r="I972" s="4" t="s">
        <v>2</v>
      </c>
      <c r="J972" s="4" t="s">
        <v>13</v>
      </c>
      <c r="K972" s="4" t="s">
        <v>4</v>
      </c>
      <c r="L972" s="4" t="s">
        <v>30</v>
      </c>
      <c r="M972" s="8">
        <v>3</v>
      </c>
      <c r="N972" s="5">
        <v>100.69</v>
      </c>
      <c r="O972" s="6">
        <v>0.1</v>
      </c>
      <c r="P972" s="5">
        <v>51.31</v>
      </c>
      <c r="Q972" s="5">
        <f t="shared" si="45"/>
        <v>271.863</v>
      </c>
      <c r="R972" s="5">
        <f t="shared" si="46"/>
        <v>153.93</v>
      </c>
      <c r="S972" s="5">
        <f t="shared" si="47"/>
        <v>117.93299999999999</v>
      </c>
      <c r="T972" s="7"/>
    </row>
    <row r="973" spans="1:20" ht="15">
      <c r="A973" s="2">
        <v>2114</v>
      </c>
      <c r="B973" s="3">
        <v>46174</v>
      </c>
      <c r="C973" s="10">
        <f>YEAR(SalesDataTable[[#This Row],[Order Date]])</f>
        <v>2026</v>
      </c>
      <c r="D973" s="10" t="str">
        <f>"Q"&amp;ROUNDUP(MONTH(SalesDataTable[[#This Row],[Order Date]])/3,0)</f>
        <v>Q2</v>
      </c>
      <c r="E973" s="10">
        <f>MONTH(SalesDataTable[[#This Row],[Order Date]])</f>
        <v>6</v>
      </c>
      <c r="F973" s="10" t="str">
        <f>TEXT(SalesDataTable[[#This Row],[Order Date]],"mmm")</f>
        <v>Jun</v>
      </c>
      <c r="G973" s="4" t="s">
        <v>20</v>
      </c>
      <c r="H973" s="4" t="s">
        <v>47</v>
      </c>
      <c r="I973" s="4" t="s">
        <v>19</v>
      </c>
      <c r="J973" s="4" t="s">
        <v>16</v>
      </c>
      <c r="K973" s="4" t="s">
        <v>14</v>
      </c>
      <c r="L973" s="4" t="s">
        <v>32</v>
      </c>
      <c r="M973" s="8">
        <v>2</v>
      </c>
      <c r="N973" s="5">
        <v>45.54</v>
      </c>
      <c r="O973" s="6">
        <v>0.1</v>
      </c>
      <c r="P973" s="5">
        <v>18.309999999999999</v>
      </c>
      <c r="Q973" s="5">
        <f t="shared" si="45"/>
        <v>81.971999999999994</v>
      </c>
      <c r="R973" s="5">
        <f t="shared" si="46"/>
        <v>36.619999999999997</v>
      </c>
      <c r="S973" s="5">
        <f t="shared" si="47"/>
        <v>45.351999999999997</v>
      </c>
      <c r="T973" s="7"/>
    </row>
    <row r="974" spans="1:20" ht="15">
      <c r="A974" s="2">
        <v>3104</v>
      </c>
      <c r="B974" s="3">
        <v>46174</v>
      </c>
      <c r="C974" s="10">
        <f>YEAR(SalesDataTable[[#This Row],[Order Date]])</f>
        <v>2026</v>
      </c>
      <c r="D974" s="10" t="str">
        <f>"Q"&amp;ROUNDUP(MONTH(SalesDataTable[[#This Row],[Order Date]])/3,0)</f>
        <v>Q2</v>
      </c>
      <c r="E974" s="10">
        <f>MONTH(SalesDataTable[[#This Row],[Order Date]])</f>
        <v>6</v>
      </c>
      <c r="F974" s="10" t="str">
        <f>TEXT(SalesDataTable[[#This Row],[Order Date]],"mmm")</f>
        <v>Jun</v>
      </c>
      <c r="G974" s="4" t="s">
        <v>11</v>
      </c>
      <c r="H974" s="4" t="s">
        <v>18</v>
      </c>
      <c r="I974" s="4" t="s">
        <v>8</v>
      </c>
      <c r="J974" s="4" t="s">
        <v>16</v>
      </c>
      <c r="K974" s="4" t="s">
        <v>9</v>
      </c>
      <c r="L974" s="4" t="s">
        <v>37</v>
      </c>
      <c r="M974" s="8">
        <v>5</v>
      </c>
      <c r="N974" s="5">
        <v>153.97</v>
      </c>
      <c r="O974" s="6">
        <v>0.15</v>
      </c>
      <c r="P974" s="5">
        <v>79.81</v>
      </c>
      <c r="Q974" s="5">
        <f t="shared" si="45"/>
        <v>654.37249999999995</v>
      </c>
      <c r="R974" s="5">
        <f t="shared" si="46"/>
        <v>399.05</v>
      </c>
      <c r="S974" s="5">
        <f t="shared" si="47"/>
        <v>255.32249999999993</v>
      </c>
      <c r="T974" s="7"/>
    </row>
    <row r="975" spans="1:20" ht="15">
      <c r="A975" s="2">
        <v>3230</v>
      </c>
      <c r="B975" s="3">
        <v>46174</v>
      </c>
      <c r="C975" s="10">
        <f>YEAR(SalesDataTable[[#This Row],[Order Date]])</f>
        <v>2026</v>
      </c>
      <c r="D975" s="10" t="str">
        <f>"Q"&amp;ROUNDUP(MONTH(SalesDataTable[[#This Row],[Order Date]])/3,0)</f>
        <v>Q2</v>
      </c>
      <c r="E975" s="10">
        <f>MONTH(SalesDataTable[[#This Row],[Order Date]])</f>
        <v>6</v>
      </c>
      <c r="F975" s="10" t="str">
        <f>TEXT(SalesDataTable[[#This Row],[Order Date]],"mmm")</f>
        <v>Jun</v>
      </c>
      <c r="G975" s="4" t="s">
        <v>11</v>
      </c>
      <c r="H975" s="4" t="s">
        <v>52</v>
      </c>
      <c r="I975" s="4" t="s">
        <v>19</v>
      </c>
      <c r="J975" s="4" t="s">
        <v>3</v>
      </c>
      <c r="K975" s="4" t="s">
        <v>34</v>
      </c>
      <c r="L975" s="4" t="s">
        <v>38</v>
      </c>
      <c r="M975" s="8">
        <v>1</v>
      </c>
      <c r="N975" s="5">
        <v>124.17</v>
      </c>
      <c r="O975" s="6">
        <v>0</v>
      </c>
      <c r="P975" s="5">
        <v>71.040000000000006</v>
      </c>
      <c r="Q975" s="5">
        <f t="shared" si="45"/>
        <v>124.17</v>
      </c>
      <c r="R975" s="5">
        <f t="shared" si="46"/>
        <v>71.040000000000006</v>
      </c>
      <c r="S975" s="5">
        <f t="shared" si="47"/>
        <v>53.129999999999995</v>
      </c>
      <c r="T975" s="7"/>
    </row>
    <row r="976" spans="1:20" ht="15">
      <c r="A976" s="2">
        <v>3415</v>
      </c>
      <c r="B976" s="3">
        <v>46174</v>
      </c>
      <c r="C976" s="10">
        <f>YEAR(SalesDataTable[[#This Row],[Order Date]])</f>
        <v>2026</v>
      </c>
      <c r="D976" s="10" t="str">
        <f>"Q"&amp;ROUNDUP(MONTH(SalesDataTable[[#This Row],[Order Date]])/3,0)</f>
        <v>Q2</v>
      </c>
      <c r="E976" s="10">
        <f>MONTH(SalesDataTable[[#This Row],[Order Date]])</f>
        <v>6</v>
      </c>
      <c r="F976" s="10" t="str">
        <f>TEXT(SalesDataTable[[#This Row],[Order Date]],"mmm")</f>
        <v>Jun</v>
      </c>
      <c r="G976" s="4" t="s">
        <v>11</v>
      </c>
      <c r="H976" s="4" t="s">
        <v>25</v>
      </c>
      <c r="I976" s="4" t="s">
        <v>19</v>
      </c>
      <c r="J976" s="4" t="s">
        <v>3</v>
      </c>
      <c r="K976" s="4" t="s">
        <v>9</v>
      </c>
      <c r="L976" s="4" t="s">
        <v>37</v>
      </c>
      <c r="M976" s="8">
        <v>1</v>
      </c>
      <c r="N976" s="5">
        <v>152.94999999999999</v>
      </c>
      <c r="O976" s="6">
        <v>0.05</v>
      </c>
      <c r="P976" s="5">
        <v>76.97</v>
      </c>
      <c r="Q976" s="5">
        <f t="shared" si="45"/>
        <v>145.30249999999998</v>
      </c>
      <c r="R976" s="5">
        <f t="shared" si="46"/>
        <v>76.97</v>
      </c>
      <c r="S976" s="5">
        <f t="shared" si="47"/>
        <v>68.332499999999982</v>
      </c>
      <c r="T976" s="7"/>
    </row>
    <row r="977" spans="1:20" ht="15">
      <c r="A977" s="2">
        <v>4130</v>
      </c>
      <c r="B977" s="3">
        <v>46174</v>
      </c>
      <c r="C977" s="10">
        <f>YEAR(SalesDataTable[[#This Row],[Order Date]])</f>
        <v>2026</v>
      </c>
      <c r="D977" s="10" t="str">
        <f>"Q"&amp;ROUNDUP(MONTH(SalesDataTable[[#This Row],[Order Date]])/3,0)</f>
        <v>Q2</v>
      </c>
      <c r="E977" s="10">
        <f>MONTH(SalesDataTable[[#This Row],[Order Date]])</f>
        <v>6</v>
      </c>
      <c r="F977" s="10" t="str">
        <f>TEXT(SalesDataTable[[#This Row],[Order Date]],"mmm")</f>
        <v>Jun</v>
      </c>
      <c r="G977" s="4" t="s">
        <v>20</v>
      </c>
      <c r="H977" s="4" t="s">
        <v>47</v>
      </c>
      <c r="I977" s="4" t="s">
        <v>2</v>
      </c>
      <c r="J977" s="4" t="s">
        <v>13</v>
      </c>
      <c r="K977" s="4" t="s">
        <v>4</v>
      </c>
      <c r="L977" s="4" t="s">
        <v>5</v>
      </c>
      <c r="M977" s="8">
        <v>3</v>
      </c>
      <c r="N977" s="5">
        <v>80.099999999999994</v>
      </c>
      <c r="O977" s="6">
        <v>0</v>
      </c>
      <c r="P977" s="5">
        <v>43.51</v>
      </c>
      <c r="Q977" s="5">
        <f t="shared" si="45"/>
        <v>240.29999999999998</v>
      </c>
      <c r="R977" s="5">
        <f t="shared" si="46"/>
        <v>130.53</v>
      </c>
      <c r="S977" s="5">
        <f t="shared" si="47"/>
        <v>109.76999999999998</v>
      </c>
      <c r="T977" s="7"/>
    </row>
    <row r="978" spans="1:20" ht="15">
      <c r="A978" s="2">
        <v>4314</v>
      </c>
      <c r="B978" s="3">
        <v>46174</v>
      </c>
      <c r="C978" s="10">
        <f>YEAR(SalesDataTable[[#This Row],[Order Date]])</f>
        <v>2026</v>
      </c>
      <c r="D978" s="10" t="str">
        <f>"Q"&amp;ROUNDUP(MONTH(SalesDataTable[[#This Row],[Order Date]])/3,0)</f>
        <v>Q2</v>
      </c>
      <c r="E978" s="10">
        <f>MONTH(SalesDataTable[[#This Row],[Order Date]])</f>
        <v>6</v>
      </c>
      <c r="F978" s="10" t="str">
        <f>TEXT(SalesDataTable[[#This Row],[Order Date]],"mmm")</f>
        <v>Jun</v>
      </c>
      <c r="G978" s="4" t="s">
        <v>20</v>
      </c>
      <c r="H978" s="4" t="s">
        <v>21</v>
      </c>
      <c r="I978" s="4" t="s">
        <v>19</v>
      </c>
      <c r="J978" s="4" t="s">
        <v>13</v>
      </c>
      <c r="K978" s="4" t="s">
        <v>34</v>
      </c>
      <c r="L978" s="4" t="s">
        <v>42</v>
      </c>
      <c r="M978" s="8">
        <v>2</v>
      </c>
      <c r="N978" s="5">
        <v>36.61</v>
      </c>
      <c r="O978" s="6">
        <v>0</v>
      </c>
      <c r="P978" s="5">
        <v>14.15</v>
      </c>
      <c r="Q978" s="5">
        <f t="shared" si="45"/>
        <v>73.22</v>
      </c>
      <c r="R978" s="5">
        <f t="shared" si="46"/>
        <v>28.3</v>
      </c>
      <c r="S978" s="5">
        <f t="shared" si="47"/>
        <v>44.92</v>
      </c>
      <c r="T978" s="7"/>
    </row>
    <row r="979" spans="1:20" ht="15">
      <c r="A979" s="2">
        <v>998</v>
      </c>
      <c r="B979" s="3">
        <v>46175</v>
      </c>
      <c r="C979" s="10">
        <f>YEAR(SalesDataTable[[#This Row],[Order Date]])</f>
        <v>2026</v>
      </c>
      <c r="D979" s="10" t="str">
        <f>"Q"&amp;ROUNDUP(MONTH(SalesDataTable[[#This Row],[Order Date]])/3,0)</f>
        <v>Q2</v>
      </c>
      <c r="E979" s="10">
        <f>MONTH(SalesDataTable[[#This Row],[Order Date]])</f>
        <v>6</v>
      </c>
      <c r="F979" s="10" t="str">
        <f>TEXT(SalesDataTable[[#This Row],[Order Date]],"mmm")</f>
        <v>Jun</v>
      </c>
      <c r="G979" s="4" t="s">
        <v>6</v>
      </c>
      <c r="H979" s="4" t="s">
        <v>41</v>
      </c>
      <c r="I979" s="4" t="s">
        <v>2</v>
      </c>
      <c r="J979" s="4" t="s">
        <v>3</v>
      </c>
      <c r="K979" s="4" t="s">
        <v>14</v>
      </c>
      <c r="L979" s="4" t="s">
        <v>44</v>
      </c>
      <c r="M979" s="8">
        <v>2</v>
      </c>
      <c r="N979" s="5">
        <v>131.81</v>
      </c>
      <c r="O979" s="6">
        <v>0.05</v>
      </c>
      <c r="P979" s="5">
        <v>66.09</v>
      </c>
      <c r="Q979" s="5">
        <f t="shared" si="45"/>
        <v>250.43899999999999</v>
      </c>
      <c r="R979" s="5">
        <f t="shared" si="46"/>
        <v>132.18</v>
      </c>
      <c r="S979" s="5">
        <f t="shared" si="47"/>
        <v>118.25899999999999</v>
      </c>
      <c r="T979" s="7"/>
    </row>
    <row r="980" spans="1:20" ht="15">
      <c r="A980" s="2">
        <v>1172</v>
      </c>
      <c r="B980" s="3">
        <v>46175</v>
      </c>
      <c r="C980" s="10">
        <f>YEAR(SalesDataTable[[#This Row],[Order Date]])</f>
        <v>2026</v>
      </c>
      <c r="D980" s="10" t="str">
        <f>"Q"&amp;ROUNDUP(MONTH(SalesDataTable[[#This Row],[Order Date]])/3,0)</f>
        <v>Q2</v>
      </c>
      <c r="E980" s="10">
        <f>MONTH(SalesDataTable[[#This Row],[Order Date]])</f>
        <v>6</v>
      </c>
      <c r="F980" s="10" t="str">
        <f>TEXT(SalesDataTable[[#This Row],[Order Date]],"mmm")</f>
        <v>Jun</v>
      </c>
      <c r="G980" s="4" t="s">
        <v>0</v>
      </c>
      <c r="H980" s="4" t="s">
        <v>50</v>
      </c>
      <c r="I980" s="4" t="s">
        <v>2</v>
      </c>
      <c r="J980" s="4" t="s">
        <v>3</v>
      </c>
      <c r="K980" s="4" t="s">
        <v>9</v>
      </c>
      <c r="L980" s="4" t="s">
        <v>37</v>
      </c>
      <c r="M980" s="8">
        <v>1</v>
      </c>
      <c r="N980" s="5">
        <v>153.43</v>
      </c>
      <c r="O980" s="6">
        <v>0.05</v>
      </c>
      <c r="P980" s="5">
        <v>78.16</v>
      </c>
      <c r="Q980" s="5">
        <f t="shared" si="45"/>
        <v>145.7585</v>
      </c>
      <c r="R980" s="5">
        <f t="shared" si="46"/>
        <v>78.16</v>
      </c>
      <c r="S980" s="5">
        <f t="shared" si="47"/>
        <v>67.598500000000001</v>
      </c>
      <c r="T980" s="7"/>
    </row>
    <row r="981" spans="1:20" ht="15">
      <c r="A981" s="2">
        <v>1261</v>
      </c>
      <c r="B981" s="3">
        <v>46175</v>
      </c>
      <c r="C981" s="10">
        <f>YEAR(SalesDataTable[[#This Row],[Order Date]])</f>
        <v>2026</v>
      </c>
      <c r="D981" s="10" t="str">
        <f>"Q"&amp;ROUNDUP(MONTH(SalesDataTable[[#This Row],[Order Date]])/3,0)</f>
        <v>Q2</v>
      </c>
      <c r="E981" s="10">
        <f>MONTH(SalesDataTable[[#This Row],[Order Date]])</f>
        <v>6</v>
      </c>
      <c r="F981" s="10" t="str">
        <f>TEXT(SalesDataTable[[#This Row],[Order Date]],"mmm")</f>
        <v>Jun</v>
      </c>
      <c r="G981" s="4" t="s">
        <v>6</v>
      </c>
      <c r="H981" s="4" t="s">
        <v>49</v>
      </c>
      <c r="I981" s="4" t="s">
        <v>2</v>
      </c>
      <c r="J981" s="4" t="s">
        <v>13</v>
      </c>
      <c r="K981" s="4" t="s">
        <v>4</v>
      </c>
      <c r="L981" s="4" t="s">
        <v>5</v>
      </c>
      <c r="M981" s="8">
        <v>2</v>
      </c>
      <c r="N981" s="5">
        <v>80.06</v>
      </c>
      <c r="O981" s="6">
        <v>0</v>
      </c>
      <c r="P981" s="5">
        <v>42.87</v>
      </c>
      <c r="Q981" s="5">
        <f t="shared" si="45"/>
        <v>160.12</v>
      </c>
      <c r="R981" s="5">
        <f t="shared" si="46"/>
        <v>85.74</v>
      </c>
      <c r="S981" s="5">
        <f t="shared" si="47"/>
        <v>74.38000000000001</v>
      </c>
      <c r="T981" s="7"/>
    </row>
    <row r="982" spans="1:20" ht="15">
      <c r="A982" s="2">
        <v>1762</v>
      </c>
      <c r="B982" s="3">
        <v>46175</v>
      </c>
      <c r="C982" s="10">
        <f>YEAR(SalesDataTable[[#This Row],[Order Date]])</f>
        <v>2026</v>
      </c>
      <c r="D982" s="10" t="str">
        <f>"Q"&amp;ROUNDUP(MONTH(SalesDataTable[[#This Row],[Order Date]])/3,0)</f>
        <v>Q2</v>
      </c>
      <c r="E982" s="10">
        <f>MONTH(SalesDataTable[[#This Row],[Order Date]])</f>
        <v>6</v>
      </c>
      <c r="F982" s="10" t="str">
        <f>TEXT(SalesDataTable[[#This Row],[Order Date]],"mmm")</f>
        <v>Jun</v>
      </c>
      <c r="G982" s="4" t="s">
        <v>20</v>
      </c>
      <c r="H982" s="4" t="s">
        <v>47</v>
      </c>
      <c r="I982" s="4" t="s">
        <v>19</v>
      </c>
      <c r="J982" s="4" t="s">
        <v>16</v>
      </c>
      <c r="K982" s="4" t="s">
        <v>34</v>
      </c>
      <c r="L982" s="4" t="s">
        <v>35</v>
      </c>
      <c r="M982" s="8">
        <v>1</v>
      </c>
      <c r="N982" s="5">
        <v>40.549999999999997</v>
      </c>
      <c r="O982" s="6">
        <v>0</v>
      </c>
      <c r="P982" s="5">
        <v>15.16</v>
      </c>
      <c r="Q982" s="5">
        <f t="shared" si="45"/>
        <v>40.549999999999997</v>
      </c>
      <c r="R982" s="5">
        <f t="shared" si="46"/>
        <v>15.16</v>
      </c>
      <c r="S982" s="5">
        <f t="shared" si="47"/>
        <v>25.389999999999997</v>
      </c>
      <c r="T982" s="7"/>
    </row>
    <row r="983" spans="1:20" ht="15">
      <c r="A983" s="2">
        <v>1851</v>
      </c>
      <c r="B983" s="3">
        <v>46175</v>
      </c>
      <c r="C983" s="10">
        <f>YEAR(SalesDataTable[[#This Row],[Order Date]])</f>
        <v>2026</v>
      </c>
      <c r="D983" s="10" t="str">
        <f>"Q"&amp;ROUNDUP(MONTH(SalesDataTable[[#This Row],[Order Date]])/3,0)</f>
        <v>Q2</v>
      </c>
      <c r="E983" s="10">
        <f>MONTH(SalesDataTable[[#This Row],[Order Date]])</f>
        <v>6</v>
      </c>
      <c r="F983" s="10" t="str">
        <f>TEXT(SalesDataTable[[#This Row],[Order Date]],"mmm")</f>
        <v>Jun</v>
      </c>
      <c r="G983" s="4" t="s">
        <v>6</v>
      </c>
      <c r="H983" s="4" t="s">
        <v>27</v>
      </c>
      <c r="I983" s="4" t="s">
        <v>2</v>
      </c>
      <c r="J983" s="4" t="s">
        <v>13</v>
      </c>
      <c r="K983" s="4" t="s">
        <v>14</v>
      </c>
      <c r="L983" s="4" t="s">
        <v>32</v>
      </c>
      <c r="M983" s="8">
        <v>3</v>
      </c>
      <c r="N983" s="5">
        <v>45.43</v>
      </c>
      <c r="O983" s="6">
        <v>0.15</v>
      </c>
      <c r="P983" s="5">
        <v>17.850000000000001</v>
      </c>
      <c r="Q983" s="5">
        <f t="shared" si="45"/>
        <v>115.84649999999999</v>
      </c>
      <c r="R983" s="5">
        <f t="shared" si="46"/>
        <v>53.550000000000004</v>
      </c>
      <c r="S983" s="5">
        <f t="shared" si="47"/>
        <v>62.296499999999988</v>
      </c>
      <c r="T983" s="7"/>
    </row>
    <row r="984" spans="1:20" ht="15">
      <c r="A984" s="2">
        <v>3205</v>
      </c>
      <c r="B984" s="3">
        <v>46175</v>
      </c>
      <c r="C984" s="10">
        <f>YEAR(SalesDataTable[[#This Row],[Order Date]])</f>
        <v>2026</v>
      </c>
      <c r="D984" s="10" t="str">
        <f>"Q"&amp;ROUNDUP(MONTH(SalesDataTable[[#This Row],[Order Date]])/3,0)</f>
        <v>Q2</v>
      </c>
      <c r="E984" s="10">
        <f>MONTH(SalesDataTable[[#This Row],[Order Date]])</f>
        <v>6</v>
      </c>
      <c r="F984" s="10" t="str">
        <f>TEXT(SalesDataTable[[#This Row],[Order Date]],"mmm")</f>
        <v>Jun</v>
      </c>
      <c r="G984" s="4" t="s">
        <v>20</v>
      </c>
      <c r="H984" s="4" t="s">
        <v>21</v>
      </c>
      <c r="I984" s="4" t="s">
        <v>8</v>
      </c>
      <c r="J984" s="4" t="s">
        <v>16</v>
      </c>
      <c r="K984" s="4" t="s">
        <v>9</v>
      </c>
      <c r="L984" s="4" t="s">
        <v>17</v>
      </c>
      <c r="M984" s="8">
        <v>6</v>
      </c>
      <c r="N984" s="5">
        <v>146.85</v>
      </c>
      <c r="O984" s="6">
        <v>0.15</v>
      </c>
      <c r="P984" s="5">
        <v>80.45</v>
      </c>
      <c r="Q984" s="5">
        <f t="shared" si="45"/>
        <v>748.93499999999995</v>
      </c>
      <c r="R984" s="5">
        <f t="shared" si="46"/>
        <v>482.70000000000005</v>
      </c>
      <c r="S984" s="5">
        <f t="shared" si="47"/>
        <v>266.2349999999999</v>
      </c>
      <c r="T984" s="7"/>
    </row>
    <row r="985" spans="1:20" ht="15">
      <c r="A985" s="2">
        <v>1396</v>
      </c>
      <c r="B985" s="3">
        <v>46176</v>
      </c>
      <c r="C985" s="10">
        <f>YEAR(SalesDataTable[[#This Row],[Order Date]])</f>
        <v>2026</v>
      </c>
      <c r="D985" s="10" t="str">
        <f>"Q"&amp;ROUNDUP(MONTH(SalesDataTable[[#This Row],[Order Date]])/3,0)</f>
        <v>Q2</v>
      </c>
      <c r="E985" s="10">
        <f>MONTH(SalesDataTable[[#This Row],[Order Date]])</f>
        <v>6</v>
      </c>
      <c r="F985" s="10" t="str">
        <f>TEXT(SalesDataTable[[#This Row],[Order Date]],"mmm")</f>
        <v>Jun</v>
      </c>
      <c r="G985" s="4" t="s">
        <v>11</v>
      </c>
      <c r="H985" s="4" t="s">
        <v>18</v>
      </c>
      <c r="I985" s="4" t="s">
        <v>2</v>
      </c>
      <c r="J985" s="4" t="s">
        <v>16</v>
      </c>
      <c r="K985" s="4" t="s">
        <v>23</v>
      </c>
      <c r="L985" s="4" t="s">
        <v>29</v>
      </c>
      <c r="M985" s="8">
        <v>1</v>
      </c>
      <c r="N985" s="5">
        <v>192.33</v>
      </c>
      <c r="O985" s="6">
        <v>0.1</v>
      </c>
      <c r="P985" s="5">
        <v>105.15</v>
      </c>
      <c r="Q985" s="5">
        <f t="shared" si="45"/>
        <v>173.09700000000001</v>
      </c>
      <c r="R985" s="5">
        <f t="shared" si="46"/>
        <v>105.15</v>
      </c>
      <c r="S985" s="5">
        <f t="shared" si="47"/>
        <v>67.947000000000003</v>
      </c>
      <c r="T985" s="7"/>
    </row>
    <row r="986" spans="1:20" ht="15">
      <c r="A986" s="2">
        <v>1441</v>
      </c>
      <c r="B986" s="3">
        <v>46176</v>
      </c>
      <c r="C986" s="10">
        <f>YEAR(SalesDataTable[[#This Row],[Order Date]])</f>
        <v>2026</v>
      </c>
      <c r="D986" s="10" t="str">
        <f>"Q"&amp;ROUNDUP(MONTH(SalesDataTable[[#This Row],[Order Date]])/3,0)</f>
        <v>Q2</v>
      </c>
      <c r="E986" s="10">
        <f>MONTH(SalesDataTable[[#This Row],[Order Date]])</f>
        <v>6</v>
      </c>
      <c r="F986" s="10" t="str">
        <f>TEXT(SalesDataTable[[#This Row],[Order Date]],"mmm")</f>
        <v>Jun</v>
      </c>
      <c r="G986" s="4" t="s">
        <v>11</v>
      </c>
      <c r="H986" s="4" t="s">
        <v>39</v>
      </c>
      <c r="I986" s="4" t="s">
        <v>28</v>
      </c>
      <c r="J986" s="4" t="s">
        <v>13</v>
      </c>
      <c r="K986" s="4" t="s">
        <v>14</v>
      </c>
      <c r="L986" s="4" t="s">
        <v>44</v>
      </c>
      <c r="M986" s="8">
        <v>3</v>
      </c>
      <c r="N986" s="5">
        <v>135.4</v>
      </c>
      <c r="O986" s="6">
        <v>0</v>
      </c>
      <c r="P986" s="5">
        <v>65.16</v>
      </c>
      <c r="Q986" s="5">
        <f t="shared" si="45"/>
        <v>406.20000000000005</v>
      </c>
      <c r="R986" s="5">
        <f t="shared" si="46"/>
        <v>195.48</v>
      </c>
      <c r="S986" s="5">
        <f t="shared" si="47"/>
        <v>210.72000000000006</v>
      </c>
      <c r="T986" s="7"/>
    </row>
    <row r="987" spans="1:20" ht="15">
      <c r="A987" s="2">
        <v>1511</v>
      </c>
      <c r="B987" s="3">
        <v>46176</v>
      </c>
      <c r="C987" s="10">
        <f>YEAR(SalesDataTable[[#This Row],[Order Date]])</f>
        <v>2026</v>
      </c>
      <c r="D987" s="10" t="str">
        <f>"Q"&amp;ROUNDUP(MONTH(SalesDataTable[[#This Row],[Order Date]])/3,0)</f>
        <v>Q2</v>
      </c>
      <c r="E987" s="10">
        <f>MONTH(SalesDataTable[[#This Row],[Order Date]])</f>
        <v>6</v>
      </c>
      <c r="F987" s="10" t="str">
        <f>TEXT(SalesDataTable[[#This Row],[Order Date]],"mmm")</f>
        <v>Jun</v>
      </c>
      <c r="G987" s="4" t="s">
        <v>11</v>
      </c>
      <c r="H987" s="4" t="s">
        <v>25</v>
      </c>
      <c r="I987" s="4" t="s">
        <v>2</v>
      </c>
      <c r="J987" s="4" t="s">
        <v>13</v>
      </c>
      <c r="K987" s="4" t="s">
        <v>34</v>
      </c>
      <c r="L987" s="4" t="s">
        <v>42</v>
      </c>
      <c r="M987" s="8">
        <v>2</v>
      </c>
      <c r="N987" s="5">
        <v>36.08</v>
      </c>
      <c r="O987" s="6">
        <v>0.05</v>
      </c>
      <c r="P987" s="5">
        <v>13.73</v>
      </c>
      <c r="Q987" s="5">
        <f t="shared" si="45"/>
        <v>68.551999999999992</v>
      </c>
      <c r="R987" s="5">
        <f t="shared" si="46"/>
        <v>27.46</v>
      </c>
      <c r="S987" s="5">
        <f t="shared" si="47"/>
        <v>41.091999999999992</v>
      </c>
      <c r="T987" s="7"/>
    </row>
    <row r="988" spans="1:20" ht="15">
      <c r="A988" s="2">
        <v>1701</v>
      </c>
      <c r="B988" s="3">
        <v>46176</v>
      </c>
      <c r="C988" s="10">
        <f>YEAR(SalesDataTable[[#This Row],[Order Date]])</f>
        <v>2026</v>
      </c>
      <c r="D988" s="10" t="str">
        <f>"Q"&amp;ROUNDUP(MONTH(SalesDataTable[[#This Row],[Order Date]])/3,0)</f>
        <v>Q2</v>
      </c>
      <c r="E988" s="10">
        <f>MONTH(SalesDataTable[[#This Row],[Order Date]])</f>
        <v>6</v>
      </c>
      <c r="F988" s="10" t="str">
        <f>TEXT(SalesDataTable[[#This Row],[Order Date]],"mmm")</f>
        <v>Jun</v>
      </c>
      <c r="G988" s="4" t="s">
        <v>0</v>
      </c>
      <c r="H988" s="4" t="s">
        <v>36</v>
      </c>
      <c r="I988" s="4" t="s">
        <v>2</v>
      </c>
      <c r="J988" s="4" t="s">
        <v>13</v>
      </c>
      <c r="K988" s="4" t="s">
        <v>14</v>
      </c>
      <c r="L988" s="4" t="s">
        <v>32</v>
      </c>
      <c r="M988" s="8">
        <v>1</v>
      </c>
      <c r="N988" s="5">
        <v>46.16</v>
      </c>
      <c r="O988" s="6">
        <v>0</v>
      </c>
      <c r="P988" s="5">
        <v>18.36</v>
      </c>
      <c r="Q988" s="5">
        <f t="shared" si="45"/>
        <v>46.16</v>
      </c>
      <c r="R988" s="5">
        <f t="shared" si="46"/>
        <v>18.36</v>
      </c>
      <c r="S988" s="5">
        <f t="shared" si="47"/>
        <v>27.799999999999997</v>
      </c>
      <c r="T988" s="7"/>
    </row>
    <row r="989" spans="1:20" ht="15">
      <c r="A989" s="2">
        <v>1984</v>
      </c>
      <c r="B989" s="3">
        <v>46176</v>
      </c>
      <c r="C989" s="10">
        <f>YEAR(SalesDataTable[[#This Row],[Order Date]])</f>
        <v>2026</v>
      </c>
      <c r="D989" s="10" t="str">
        <f>"Q"&amp;ROUNDUP(MONTH(SalesDataTable[[#This Row],[Order Date]])/3,0)</f>
        <v>Q2</v>
      </c>
      <c r="E989" s="10">
        <f>MONTH(SalesDataTable[[#This Row],[Order Date]])</f>
        <v>6</v>
      </c>
      <c r="F989" s="10" t="str">
        <f>TEXT(SalesDataTable[[#This Row],[Order Date]],"mmm")</f>
        <v>Jun</v>
      </c>
      <c r="G989" s="4" t="s">
        <v>6</v>
      </c>
      <c r="H989" s="4" t="s">
        <v>7</v>
      </c>
      <c r="I989" s="4" t="s">
        <v>2</v>
      </c>
      <c r="J989" s="4" t="s">
        <v>3</v>
      </c>
      <c r="K989" s="4" t="s">
        <v>4</v>
      </c>
      <c r="L989" s="4" t="s">
        <v>22</v>
      </c>
      <c r="M989" s="8">
        <v>2</v>
      </c>
      <c r="N989" s="5">
        <v>50.77</v>
      </c>
      <c r="O989" s="6">
        <v>0</v>
      </c>
      <c r="P989" s="5">
        <v>22.93</v>
      </c>
      <c r="Q989" s="5">
        <f t="shared" si="45"/>
        <v>101.54</v>
      </c>
      <c r="R989" s="5">
        <f t="shared" si="46"/>
        <v>45.86</v>
      </c>
      <c r="S989" s="5">
        <f t="shared" si="47"/>
        <v>55.680000000000007</v>
      </c>
      <c r="T989" s="7"/>
    </row>
    <row r="990" spans="1:20" ht="15">
      <c r="A990" s="2">
        <v>2572</v>
      </c>
      <c r="B990" s="3">
        <v>46176</v>
      </c>
      <c r="C990" s="10">
        <f>YEAR(SalesDataTable[[#This Row],[Order Date]])</f>
        <v>2026</v>
      </c>
      <c r="D990" s="10" t="str">
        <f>"Q"&amp;ROUNDUP(MONTH(SalesDataTable[[#This Row],[Order Date]])/3,0)</f>
        <v>Q2</v>
      </c>
      <c r="E990" s="10">
        <f>MONTH(SalesDataTable[[#This Row],[Order Date]])</f>
        <v>6</v>
      </c>
      <c r="F990" s="10" t="str">
        <f>TEXT(SalesDataTable[[#This Row],[Order Date]],"mmm")</f>
        <v>Jun</v>
      </c>
      <c r="G990" s="4" t="s">
        <v>20</v>
      </c>
      <c r="H990" s="4" t="s">
        <v>33</v>
      </c>
      <c r="I990" s="4" t="s">
        <v>28</v>
      </c>
      <c r="J990" s="4" t="s">
        <v>16</v>
      </c>
      <c r="K990" s="4" t="s">
        <v>9</v>
      </c>
      <c r="L990" s="4" t="s">
        <v>46</v>
      </c>
      <c r="M990" s="8">
        <v>2</v>
      </c>
      <c r="N990" s="5">
        <v>70.97</v>
      </c>
      <c r="O990" s="6">
        <v>0.05</v>
      </c>
      <c r="P990" s="5">
        <v>32.54</v>
      </c>
      <c r="Q990" s="5">
        <f t="shared" si="45"/>
        <v>134.84299999999999</v>
      </c>
      <c r="R990" s="5">
        <f t="shared" si="46"/>
        <v>65.08</v>
      </c>
      <c r="S990" s="5">
        <f t="shared" si="47"/>
        <v>69.762999999999991</v>
      </c>
      <c r="T990" s="7"/>
    </row>
    <row r="991" spans="1:20" ht="15">
      <c r="A991" s="2">
        <v>2833</v>
      </c>
      <c r="B991" s="3">
        <v>46176</v>
      </c>
      <c r="C991" s="10">
        <f>YEAR(SalesDataTable[[#This Row],[Order Date]])</f>
        <v>2026</v>
      </c>
      <c r="D991" s="10" t="str">
        <f>"Q"&amp;ROUNDUP(MONTH(SalesDataTable[[#This Row],[Order Date]])/3,0)</f>
        <v>Q2</v>
      </c>
      <c r="E991" s="10">
        <f>MONTH(SalesDataTable[[#This Row],[Order Date]])</f>
        <v>6</v>
      </c>
      <c r="F991" s="10" t="str">
        <f>TEXT(SalesDataTable[[#This Row],[Order Date]],"mmm")</f>
        <v>Jun</v>
      </c>
      <c r="G991" s="4" t="s">
        <v>20</v>
      </c>
      <c r="H991" s="4" t="s">
        <v>47</v>
      </c>
      <c r="I991" s="4" t="s">
        <v>2</v>
      </c>
      <c r="J991" s="4" t="s">
        <v>3</v>
      </c>
      <c r="K991" s="4" t="s">
        <v>9</v>
      </c>
      <c r="L991" s="4" t="s">
        <v>17</v>
      </c>
      <c r="M991" s="8">
        <v>3</v>
      </c>
      <c r="N991" s="5">
        <v>141.6</v>
      </c>
      <c r="O991" s="6">
        <v>0</v>
      </c>
      <c r="P991" s="5">
        <v>78.02</v>
      </c>
      <c r="Q991" s="5">
        <f t="shared" si="45"/>
        <v>424.79999999999995</v>
      </c>
      <c r="R991" s="5">
        <f t="shared" si="46"/>
        <v>234.06</v>
      </c>
      <c r="S991" s="5">
        <f t="shared" si="47"/>
        <v>190.73999999999995</v>
      </c>
      <c r="T991" s="7"/>
    </row>
    <row r="992" spans="1:20" ht="15">
      <c r="A992" s="2">
        <v>3522</v>
      </c>
      <c r="B992" s="3">
        <v>46176</v>
      </c>
      <c r="C992" s="10">
        <f>YEAR(SalesDataTable[[#This Row],[Order Date]])</f>
        <v>2026</v>
      </c>
      <c r="D992" s="10" t="str">
        <f>"Q"&amp;ROUNDUP(MONTH(SalesDataTable[[#This Row],[Order Date]])/3,0)</f>
        <v>Q2</v>
      </c>
      <c r="E992" s="10">
        <f>MONTH(SalesDataTable[[#This Row],[Order Date]])</f>
        <v>6</v>
      </c>
      <c r="F992" s="10" t="str">
        <f>TEXT(SalesDataTable[[#This Row],[Order Date]],"mmm")</f>
        <v>Jun</v>
      </c>
      <c r="G992" s="4" t="s">
        <v>20</v>
      </c>
      <c r="H992" s="4" t="s">
        <v>47</v>
      </c>
      <c r="I992" s="4" t="s">
        <v>2</v>
      </c>
      <c r="J992" s="4" t="s">
        <v>13</v>
      </c>
      <c r="K992" s="4" t="s">
        <v>4</v>
      </c>
      <c r="L992" s="4" t="s">
        <v>26</v>
      </c>
      <c r="M992" s="8">
        <v>1</v>
      </c>
      <c r="N992" s="5">
        <v>40.57</v>
      </c>
      <c r="O992" s="6">
        <v>0</v>
      </c>
      <c r="P992" s="5">
        <v>16.329999999999998</v>
      </c>
      <c r="Q992" s="5">
        <f t="shared" si="45"/>
        <v>40.57</v>
      </c>
      <c r="R992" s="5">
        <f t="shared" si="46"/>
        <v>16.329999999999998</v>
      </c>
      <c r="S992" s="5">
        <f t="shared" si="47"/>
        <v>24.240000000000002</v>
      </c>
      <c r="T992" s="7"/>
    </row>
    <row r="993" spans="1:20" ht="15">
      <c r="A993" s="2">
        <v>146</v>
      </c>
      <c r="B993" s="3">
        <v>46177</v>
      </c>
      <c r="C993" s="10">
        <f>YEAR(SalesDataTable[[#This Row],[Order Date]])</f>
        <v>2026</v>
      </c>
      <c r="D993" s="10" t="str">
        <f>"Q"&amp;ROUNDUP(MONTH(SalesDataTable[[#This Row],[Order Date]])/3,0)</f>
        <v>Q2</v>
      </c>
      <c r="E993" s="10">
        <f>MONTH(SalesDataTable[[#This Row],[Order Date]])</f>
        <v>6</v>
      </c>
      <c r="F993" s="10" t="str">
        <f>TEXT(SalesDataTable[[#This Row],[Order Date]],"mmm")</f>
        <v>Jun</v>
      </c>
      <c r="G993" s="4" t="s">
        <v>6</v>
      </c>
      <c r="H993" s="4" t="s">
        <v>49</v>
      </c>
      <c r="I993" s="4" t="s">
        <v>28</v>
      </c>
      <c r="J993" s="4" t="s">
        <v>3</v>
      </c>
      <c r="K993" s="4" t="s">
        <v>4</v>
      </c>
      <c r="L993" s="4" t="s">
        <v>5</v>
      </c>
      <c r="M993" s="8">
        <v>2</v>
      </c>
      <c r="N993" s="5">
        <v>81.81</v>
      </c>
      <c r="O993" s="6">
        <v>0</v>
      </c>
      <c r="P993" s="5">
        <v>42.54</v>
      </c>
      <c r="Q993" s="5">
        <f t="shared" si="45"/>
        <v>163.62</v>
      </c>
      <c r="R993" s="5">
        <f t="shared" si="46"/>
        <v>85.08</v>
      </c>
      <c r="S993" s="5">
        <f t="shared" si="47"/>
        <v>78.540000000000006</v>
      </c>
      <c r="T993" s="7"/>
    </row>
    <row r="994" spans="1:20" ht="15">
      <c r="A994" s="2">
        <v>161</v>
      </c>
      <c r="B994" s="3">
        <v>46177</v>
      </c>
      <c r="C994" s="10">
        <f>YEAR(SalesDataTable[[#This Row],[Order Date]])</f>
        <v>2026</v>
      </c>
      <c r="D994" s="10" t="str">
        <f>"Q"&amp;ROUNDUP(MONTH(SalesDataTable[[#This Row],[Order Date]])/3,0)</f>
        <v>Q2</v>
      </c>
      <c r="E994" s="10">
        <f>MONTH(SalesDataTable[[#This Row],[Order Date]])</f>
        <v>6</v>
      </c>
      <c r="F994" s="10" t="str">
        <f>TEXT(SalesDataTable[[#This Row],[Order Date]],"mmm")</f>
        <v>Jun</v>
      </c>
      <c r="G994" s="4" t="s">
        <v>0</v>
      </c>
      <c r="H994" s="4" t="s">
        <v>1</v>
      </c>
      <c r="I994" s="4" t="s">
        <v>28</v>
      </c>
      <c r="J994" s="4" t="s">
        <v>3</v>
      </c>
      <c r="K994" s="4" t="s">
        <v>4</v>
      </c>
      <c r="L994" s="4" t="s">
        <v>22</v>
      </c>
      <c r="M994" s="8">
        <v>2</v>
      </c>
      <c r="N994" s="5">
        <v>50.09</v>
      </c>
      <c r="O994" s="6">
        <v>0</v>
      </c>
      <c r="P994" s="5">
        <v>22.91</v>
      </c>
      <c r="Q994" s="5">
        <f t="shared" si="45"/>
        <v>100.18</v>
      </c>
      <c r="R994" s="5">
        <f t="shared" si="46"/>
        <v>45.82</v>
      </c>
      <c r="S994" s="5">
        <f t="shared" si="47"/>
        <v>54.360000000000007</v>
      </c>
      <c r="T994" s="7"/>
    </row>
    <row r="995" spans="1:20" ht="15">
      <c r="A995" s="2">
        <v>819</v>
      </c>
      <c r="B995" s="3">
        <v>46177</v>
      </c>
      <c r="C995" s="10">
        <f>YEAR(SalesDataTable[[#This Row],[Order Date]])</f>
        <v>2026</v>
      </c>
      <c r="D995" s="10" t="str">
        <f>"Q"&amp;ROUNDUP(MONTH(SalesDataTable[[#This Row],[Order Date]])/3,0)</f>
        <v>Q2</v>
      </c>
      <c r="E995" s="10">
        <f>MONTH(SalesDataTable[[#This Row],[Order Date]])</f>
        <v>6</v>
      </c>
      <c r="F995" s="10" t="str">
        <f>TEXT(SalesDataTable[[#This Row],[Order Date]],"mmm")</f>
        <v>Jun</v>
      </c>
      <c r="G995" s="4" t="s">
        <v>20</v>
      </c>
      <c r="H995" s="4" t="s">
        <v>33</v>
      </c>
      <c r="I995" s="4" t="s">
        <v>2</v>
      </c>
      <c r="J995" s="4" t="s">
        <v>3</v>
      </c>
      <c r="K995" s="4" t="s">
        <v>9</v>
      </c>
      <c r="L995" s="4" t="s">
        <v>46</v>
      </c>
      <c r="M995" s="8">
        <v>1</v>
      </c>
      <c r="N995" s="5">
        <v>72.38</v>
      </c>
      <c r="O995" s="6">
        <v>0</v>
      </c>
      <c r="P995" s="5">
        <v>32.68</v>
      </c>
      <c r="Q995" s="5">
        <f t="shared" si="45"/>
        <v>72.38</v>
      </c>
      <c r="R995" s="5">
        <f t="shared" si="46"/>
        <v>32.68</v>
      </c>
      <c r="S995" s="5">
        <f t="shared" si="47"/>
        <v>39.699999999999996</v>
      </c>
      <c r="T995" s="7"/>
    </row>
    <row r="996" spans="1:20" ht="15">
      <c r="A996" s="2">
        <v>2104</v>
      </c>
      <c r="B996" s="3">
        <v>46177</v>
      </c>
      <c r="C996" s="10">
        <f>YEAR(SalesDataTable[[#This Row],[Order Date]])</f>
        <v>2026</v>
      </c>
      <c r="D996" s="10" t="str">
        <f>"Q"&amp;ROUNDUP(MONTH(SalesDataTable[[#This Row],[Order Date]])/3,0)</f>
        <v>Q2</v>
      </c>
      <c r="E996" s="10">
        <f>MONTH(SalesDataTable[[#This Row],[Order Date]])</f>
        <v>6</v>
      </c>
      <c r="F996" s="10" t="str">
        <f>TEXT(SalesDataTable[[#This Row],[Order Date]],"mmm")</f>
        <v>Jun</v>
      </c>
      <c r="G996" s="4" t="s">
        <v>6</v>
      </c>
      <c r="H996" s="4" t="s">
        <v>7</v>
      </c>
      <c r="I996" s="4" t="s">
        <v>2</v>
      </c>
      <c r="J996" s="4" t="s">
        <v>13</v>
      </c>
      <c r="K996" s="4" t="s">
        <v>9</v>
      </c>
      <c r="L996" s="4" t="s">
        <v>10</v>
      </c>
      <c r="M996" s="8">
        <v>1</v>
      </c>
      <c r="N996" s="5">
        <v>92.31</v>
      </c>
      <c r="O996" s="6">
        <v>0</v>
      </c>
      <c r="P996" s="5">
        <v>45.58</v>
      </c>
      <c r="Q996" s="5">
        <f t="shared" si="45"/>
        <v>92.31</v>
      </c>
      <c r="R996" s="5">
        <f t="shared" si="46"/>
        <v>45.58</v>
      </c>
      <c r="S996" s="5">
        <f t="shared" si="47"/>
        <v>46.730000000000004</v>
      </c>
      <c r="T996" s="7"/>
    </row>
    <row r="997" spans="1:20" ht="15">
      <c r="A997" s="2">
        <v>2678</v>
      </c>
      <c r="B997" s="3">
        <v>46177</v>
      </c>
      <c r="C997" s="10">
        <f>YEAR(SalesDataTable[[#This Row],[Order Date]])</f>
        <v>2026</v>
      </c>
      <c r="D997" s="10" t="str">
        <f>"Q"&amp;ROUNDUP(MONTH(SalesDataTable[[#This Row],[Order Date]])/3,0)</f>
        <v>Q2</v>
      </c>
      <c r="E997" s="10">
        <f>MONTH(SalesDataTable[[#This Row],[Order Date]])</f>
        <v>6</v>
      </c>
      <c r="F997" s="10" t="str">
        <f>TEXT(SalesDataTable[[#This Row],[Order Date]],"mmm")</f>
        <v>Jun</v>
      </c>
      <c r="G997" s="4" t="s">
        <v>20</v>
      </c>
      <c r="H997" s="4" t="s">
        <v>33</v>
      </c>
      <c r="I997" s="4" t="s">
        <v>8</v>
      </c>
      <c r="J997" s="4" t="s">
        <v>3</v>
      </c>
      <c r="K997" s="4" t="s">
        <v>14</v>
      </c>
      <c r="L997" s="4" t="s">
        <v>32</v>
      </c>
      <c r="M997" s="8">
        <v>12</v>
      </c>
      <c r="N997" s="5">
        <v>47.6</v>
      </c>
      <c r="O997" s="6">
        <v>0.15</v>
      </c>
      <c r="P997" s="5">
        <v>18.670000000000002</v>
      </c>
      <c r="Q997" s="5">
        <f t="shared" si="45"/>
        <v>485.52000000000004</v>
      </c>
      <c r="R997" s="5">
        <f t="shared" si="46"/>
        <v>224.04000000000002</v>
      </c>
      <c r="S997" s="5">
        <f t="shared" si="47"/>
        <v>261.48</v>
      </c>
      <c r="T997" s="7"/>
    </row>
    <row r="998" spans="1:20" ht="15">
      <c r="A998" s="2">
        <v>3015</v>
      </c>
      <c r="B998" s="3">
        <v>46177</v>
      </c>
      <c r="C998" s="10">
        <f>YEAR(SalesDataTable[[#This Row],[Order Date]])</f>
        <v>2026</v>
      </c>
      <c r="D998" s="10" t="str">
        <f>"Q"&amp;ROUNDUP(MONTH(SalesDataTable[[#This Row],[Order Date]])/3,0)</f>
        <v>Q2</v>
      </c>
      <c r="E998" s="10">
        <f>MONTH(SalesDataTable[[#This Row],[Order Date]])</f>
        <v>6</v>
      </c>
      <c r="F998" s="10" t="str">
        <f>TEXT(SalesDataTable[[#This Row],[Order Date]],"mmm")</f>
        <v>Jun</v>
      </c>
      <c r="G998" s="4" t="s">
        <v>6</v>
      </c>
      <c r="H998" s="4" t="s">
        <v>49</v>
      </c>
      <c r="I998" s="4" t="s">
        <v>2</v>
      </c>
      <c r="J998" s="4" t="s">
        <v>3</v>
      </c>
      <c r="K998" s="4" t="s">
        <v>14</v>
      </c>
      <c r="L998" s="4" t="s">
        <v>32</v>
      </c>
      <c r="M998" s="8">
        <v>1</v>
      </c>
      <c r="N998" s="5">
        <v>45.5</v>
      </c>
      <c r="O998" s="6">
        <v>0.05</v>
      </c>
      <c r="P998" s="5">
        <v>18.89</v>
      </c>
      <c r="Q998" s="5">
        <f t="shared" si="45"/>
        <v>43.225000000000001</v>
      </c>
      <c r="R998" s="5">
        <f t="shared" si="46"/>
        <v>18.89</v>
      </c>
      <c r="S998" s="5">
        <f t="shared" si="47"/>
        <v>24.335000000000001</v>
      </c>
      <c r="T998" s="7"/>
    </row>
    <row r="999" spans="1:20" ht="15">
      <c r="A999" s="2">
        <v>3243</v>
      </c>
      <c r="B999" s="3">
        <v>46177</v>
      </c>
      <c r="C999" s="10">
        <f>YEAR(SalesDataTable[[#This Row],[Order Date]])</f>
        <v>2026</v>
      </c>
      <c r="D999" s="10" t="str">
        <f>"Q"&amp;ROUNDUP(MONTH(SalesDataTable[[#This Row],[Order Date]])/3,0)</f>
        <v>Q2</v>
      </c>
      <c r="E999" s="10">
        <f>MONTH(SalesDataTable[[#This Row],[Order Date]])</f>
        <v>6</v>
      </c>
      <c r="F999" s="10" t="str">
        <f>TEXT(SalesDataTable[[#This Row],[Order Date]],"mmm")</f>
        <v>Jun</v>
      </c>
      <c r="G999" s="4" t="s">
        <v>11</v>
      </c>
      <c r="H999" s="4" t="s">
        <v>25</v>
      </c>
      <c r="I999" s="4" t="s">
        <v>2</v>
      </c>
      <c r="J999" s="4" t="s">
        <v>3</v>
      </c>
      <c r="K999" s="4" t="s">
        <v>34</v>
      </c>
      <c r="L999" s="4" t="s">
        <v>42</v>
      </c>
      <c r="M999" s="8">
        <v>1</v>
      </c>
      <c r="N999" s="5">
        <v>35.99</v>
      </c>
      <c r="O999" s="6">
        <v>0</v>
      </c>
      <c r="P999" s="5">
        <v>14.05</v>
      </c>
      <c r="Q999" s="5">
        <f t="shared" si="45"/>
        <v>35.99</v>
      </c>
      <c r="R999" s="5">
        <f t="shared" si="46"/>
        <v>14.05</v>
      </c>
      <c r="S999" s="5">
        <f t="shared" si="47"/>
        <v>21.94</v>
      </c>
      <c r="T999" s="7"/>
    </row>
    <row r="1000" spans="1:20" ht="15">
      <c r="A1000" s="2">
        <v>3283</v>
      </c>
      <c r="B1000" s="3">
        <v>46177</v>
      </c>
      <c r="C1000" s="10">
        <f>YEAR(SalesDataTable[[#This Row],[Order Date]])</f>
        <v>2026</v>
      </c>
      <c r="D1000" s="10" t="str">
        <f>"Q"&amp;ROUNDUP(MONTH(SalesDataTable[[#This Row],[Order Date]])/3,0)</f>
        <v>Q2</v>
      </c>
      <c r="E1000" s="10">
        <f>MONTH(SalesDataTable[[#This Row],[Order Date]])</f>
        <v>6</v>
      </c>
      <c r="F1000" s="10" t="str">
        <f>TEXT(SalesDataTable[[#This Row],[Order Date]],"mmm")</f>
        <v>Jun</v>
      </c>
      <c r="G1000" s="4" t="s">
        <v>6</v>
      </c>
      <c r="H1000" s="4" t="s">
        <v>43</v>
      </c>
      <c r="I1000" s="4" t="s">
        <v>28</v>
      </c>
      <c r="J1000" s="4" t="s">
        <v>3</v>
      </c>
      <c r="K1000" s="4" t="s">
        <v>34</v>
      </c>
      <c r="L1000" s="4" t="s">
        <v>38</v>
      </c>
      <c r="M1000" s="8">
        <v>1</v>
      </c>
      <c r="N1000" s="5">
        <v>122.55</v>
      </c>
      <c r="O1000" s="6">
        <v>0</v>
      </c>
      <c r="P1000" s="5">
        <v>68.97</v>
      </c>
      <c r="Q1000" s="5">
        <f t="shared" si="45"/>
        <v>122.55</v>
      </c>
      <c r="R1000" s="5">
        <f t="shared" si="46"/>
        <v>68.97</v>
      </c>
      <c r="S1000" s="5">
        <f t="shared" si="47"/>
        <v>53.58</v>
      </c>
      <c r="T1000" s="7"/>
    </row>
    <row r="1001" spans="1:20" ht="15">
      <c r="A1001" s="2">
        <v>3966</v>
      </c>
      <c r="B1001" s="3">
        <v>46177</v>
      </c>
      <c r="C1001" s="10">
        <f>YEAR(SalesDataTable[[#This Row],[Order Date]])</f>
        <v>2026</v>
      </c>
      <c r="D1001" s="10" t="str">
        <f>"Q"&amp;ROUNDUP(MONTH(SalesDataTable[[#This Row],[Order Date]])/3,0)</f>
        <v>Q2</v>
      </c>
      <c r="E1001" s="10">
        <f>MONTH(SalesDataTable[[#This Row],[Order Date]])</f>
        <v>6</v>
      </c>
      <c r="F1001" s="10" t="str">
        <f>TEXT(SalesDataTable[[#This Row],[Order Date]],"mmm")</f>
        <v>Jun</v>
      </c>
      <c r="G1001" s="4" t="s">
        <v>20</v>
      </c>
      <c r="H1001" s="4" t="s">
        <v>33</v>
      </c>
      <c r="I1001" s="4" t="s">
        <v>2</v>
      </c>
      <c r="J1001" s="4" t="s">
        <v>13</v>
      </c>
      <c r="K1001" s="4" t="s">
        <v>34</v>
      </c>
      <c r="L1001" s="4" t="s">
        <v>38</v>
      </c>
      <c r="M1001" s="8">
        <v>3</v>
      </c>
      <c r="N1001" s="5">
        <v>126.22</v>
      </c>
      <c r="O1001" s="6">
        <v>0</v>
      </c>
      <c r="P1001" s="5">
        <v>69.599999999999994</v>
      </c>
      <c r="Q1001" s="5">
        <f t="shared" si="45"/>
        <v>378.65999999999997</v>
      </c>
      <c r="R1001" s="5">
        <f t="shared" si="46"/>
        <v>208.79999999999998</v>
      </c>
      <c r="S1001" s="5">
        <f t="shared" si="47"/>
        <v>169.85999999999999</v>
      </c>
      <c r="T1001" s="7"/>
    </row>
    <row r="1002" spans="1:20" ht="15">
      <c r="A1002" s="2">
        <v>1349</v>
      </c>
      <c r="B1002" s="3">
        <v>46178</v>
      </c>
      <c r="C1002" s="10">
        <f>YEAR(SalesDataTable[[#This Row],[Order Date]])</f>
        <v>2026</v>
      </c>
      <c r="D1002" s="10" t="str">
        <f>"Q"&amp;ROUNDUP(MONTH(SalesDataTable[[#This Row],[Order Date]])/3,0)</f>
        <v>Q2</v>
      </c>
      <c r="E1002" s="10">
        <f>MONTH(SalesDataTable[[#This Row],[Order Date]])</f>
        <v>6</v>
      </c>
      <c r="F1002" s="10" t="str">
        <f>TEXT(SalesDataTable[[#This Row],[Order Date]],"mmm")</f>
        <v>Jun</v>
      </c>
      <c r="G1002" s="4" t="s">
        <v>0</v>
      </c>
      <c r="H1002" s="4" t="s">
        <v>50</v>
      </c>
      <c r="I1002" s="4" t="s">
        <v>19</v>
      </c>
      <c r="J1002" s="4" t="s">
        <v>3</v>
      </c>
      <c r="K1002" s="4" t="s">
        <v>9</v>
      </c>
      <c r="L1002" s="4" t="s">
        <v>10</v>
      </c>
      <c r="M1002" s="8">
        <v>6</v>
      </c>
      <c r="N1002" s="5">
        <v>91.98</v>
      </c>
      <c r="O1002" s="6">
        <v>0.05</v>
      </c>
      <c r="P1002" s="5">
        <v>46.46</v>
      </c>
      <c r="Q1002" s="5">
        <f t="shared" si="45"/>
        <v>524.28599999999994</v>
      </c>
      <c r="R1002" s="5">
        <f t="shared" si="46"/>
        <v>278.76</v>
      </c>
      <c r="S1002" s="5">
        <f t="shared" si="47"/>
        <v>245.52599999999995</v>
      </c>
      <c r="T1002" s="7"/>
    </row>
    <row r="1003" spans="1:20" ht="15">
      <c r="A1003" s="2">
        <v>2333</v>
      </c>
      <c r="B1003" s="3">
        <v>46178</v>
      </c>
      <c r="C1003" s="10">
        <f>YEAR(SalesDataTable[[#This Row],[Order Date]])</f>
        <v>2026</v>
      </c>
      <c r="D1003" s="10" t="str">
        <f>"Q"&amp;ROUNDUP(MONTH(SalesDataTable[[#This Row],[Order Date]])/3,0)</f>
        <v>Q2</v>
      </c>
      <c r="E1003" s="10">
        <f>MONTH(SalesDataTable[[#This Row],[Order Date]])</f>
        <v>6</v>
      </c>
      <c r="F1003" s="10" t="str">
        <f>TEXT(SalesDataTable[[#This Row],[Order Date]],"mmm")</f>
        <v>Jun</v>
      </c>
      <c r="G1003" s="4" t="s">
        <v>11</v>
      </c>
      <c r="H1003" s="4" t="s">
        <v>25</v>
      </c>
      <c r="I1003" s="4" t="s">
        <v>2</v>
      </c>
      <c r="J1003" s="4" t="s">
        <v>16</v>
      </c>
      <c r="K1003" s="4" t="s">
        <v>23</v>
      </c>
      <c r="L1003" s="4" t="s">
        <v>51</v>
      </c>
      <c r="M1003" s="8">
        <v>1</v>
      </c>
      <c r="N1003" s="5">
        <v>125.32</v>
      </c>
      <c r="O1003" s="6">
        <v>0</v>
      </c>
      <c r="P1003" s="5">
        <v>59.03</v>
      </c>
      <c r="Q1003" s="5">
        <f t="shared" si="45"/>
        <v>125.32</v>
      </c>
      <c r="R1003" s="5">
        <f t="shared" si="46"/>
        <v>59.03</v>
      </c>
      <c r="S1003" s="5">
        <f t="shared" si="47"/>
        <v>66.289999999999992</v>
      </c>
      <c r="T1003" s="7"/>
    </row>
    <row r="1004" spans="1:20" ht="15">
      <c r="A1004" s="2">
        <v>2628</v>
      </c>
      <c r="B1004" s="3">
        <v>46178</v>
      </c>
      <c r="C1004" s="10">
        <f>YEAR(SalesDataTable[[#This Row],[Order Date]])</f>
        <v>2026</v>
      </c>
      <c r="D1004" s="10" t="str">
        <f>"Q"&amp;ROUNDUP(MONTH(SalesDataTable[[#This Row],[Order Date]])/3,0)</f>
        <v>Q2</v>
      </c>
      <c r="E1004" s="10">
        <f>MONTH(SalesDataTable[[#This Row],[Order Date]])</f>
        <v>6</v>
      </c>
      <c r="F1004" s="10" t="str">
        <f>TEXT(SalesDataTable[[#This Row],[Order Date]],"mmm")</f>
        <v>Jun</v>
      </c>
      <c r="G1004" s="4" t="s">
        <v>20</v>
      </c>
      <c r="H1004" s="4" t="s">
        <v>33</v>
      </c>
      <c r="I1004" s="4" t="s">
        <v>28</v>
      </c>
      <c r="J1004" s="4" t="s">
        <v>3</v>
      </c>
      <c r="K1004" s="4" t="s">
        <v>14</v>
      </c>
      <c r="L1004" s="4" t="s">
        <v>48</v>
      </c>
      <c r="M1004" s="8">
        <v>2</v>
      </c>
      <c r="N1004" s="5">
        <v>167.26</v>
      </c>
      <c r="O1004" s="6">
        <v>0</v>
      </c>
      <c r="P1004" s="5">
        <v>89.65</v>
      </c>
      <c r="Q1004" s="5">
        <f t="shared" si="45"/>
        <v>334.52</v>
      </c>
      <c r="R1004" s="5">
        <f t="shared" si="46"/>
        <v>179.3</v>
      </c>
      <c r="S1004" s="5">
        <f t="shared" si="47"/>
        <v>155.21999999999997</v>
      </c>
      <c r="T1004" s="7"/>
    </row>
    <row r="1005" spans="1:20" ht="15">
      <c r="A1005" s="2">
        <v>2718</v>
      </c>
      <c r="B1005" s="3">
        <v>46178</v>
      </c>
      <c r="C1005" s="10">
        <f>YEAR(SalesDataTable[[#This Row],[Order Date]])</f>
        <v>2026</v>
      </c>
      <c r="D1005" s="10" t="str">
        <f>"Q"&amp;ROUNDUP(MONTH(SalesDataTable[[#This Row],[Order Date]])/3,0)</f>
        <v>Q2</v>
      </c>
      <c r="E1005" s="10">
        <f>MONTH(SalesDataTable[[#This Row],[Order Date]])</f>
        <v>6</v>
      </c>
      <c r="F1005" s="10" t="str">
        <f>TEXT(SalesDataTable[[#This Row],[Order Date]],"mmm")</f>
        <v>Jun</v>
      </c>
      <c r="G1005" s="4" t="s">
        <v>0</v>
      </c>
      <c r="H1005" s="4" t="s">
        <v>1</v>
      </c>
      <c r="I1005" s="4" t="s">
        <v>28</v>
      </c>
      <c r="J1005" s="4" t="s">
        <v>3</v>
      </c>
      <c r="K1005" s="4" t="s">
        <v>4</v>
      </c>
      <c r="L1005" s="4" t="s">
        <v>5</v>
      </c>
      <c r="M1005" s="8">
        <v>1</v>
      </c>
      <c r="N1005" s="5">
        <v>80.19</v>
      </c>
      <c r="O1005" s="6">
        <v>0</v>
      </c>
      <c r="P1005" s="5">
        <v>42.18</v>
      </c>
      <c r="Q1005" s="5">
        <f t="shared" si="45"/>
        <v>80.19</v>
      </c>
      <c r="R1005" s="5">
        <f t="shared" si="46"/>
        <v>42.18</v>
      </c>
      <c r="S1005" s="5">
        <f t="shared" si="47"/>
        <v>38.01</v>
      </c>
      <c r="T1005" s="7"/>
    </row>
    <row r="1006" spans="1:20" ht="15">
      <c r="A1006" s="2">
        <v>3185</v>
      </c>
      <c r="B1006" s="3">
        <v>46178</v>
      </c>
      <c r="C1006" s="10">
        <f>YEAR(SalesDataTable[[#This Row],[Order Date]])</f>
        <v>2026</v>
      </c>
      <c r="D1006" s="10" t="str">
        <f>"Q"&amp;ROUNDUP(MONTH(SalesDataTable[[#This Row],[Order Date]])/3,0)</f>
        <v>Q2</v>
      </c>
      <c r="E1006" s="10">
        <f>MONTH(SalesDataTable[[#This Row],[Order Date]])</f>
        <v>6</v>
      </c>
      <c r="F1006" s="10" t="str">
        <f>TEXT(SalesDataTable[[#This Row],[Order Date]],"mmm")</f>
        <v>Jun</v>
      </c>
      <c r="G1006" s="4" t="s">
        <v>0</v>
      </c>
      <c r="H1006" s="4" t="s">
        <v>50</v>
      </c>
      <c r="I1006" s="4" t="s">
        <v>2</v>
      </c>
      <c r="J1006" s="4" t="s">
        <v>13</v>
      </c>
      <c r="K1006" s="4" t="s">
        <v>4</v>
      </c>
      <c r="L1006" s="4" t="s">
        <v>22</v>
      </c>
      <c r="M1006" s="8">
        <v>1</v>
      </c>
      <c r="N1006" s="5">
        <v>49.86</v>
      </c>
      <c r="O1006" s="6">
        <v>0</v>
      </c>
      <c r="P1006" s="5">
        <v>22.72</v>
      </c>
      <c r="Q1006" s="5">
        <f t="shared" si="45"/>
        <v>49.86</v>
      </c>
      <c r="R1006" s="5">
        <f t="shared" si="46"/>
        <v>22.72</v>
      </c>
      <c r="S1006" s="5">
        <f t="shared" si="47"/>
        <v>27.14</v>
      </c>
      <c r="T1006" s="7"/>
    </row>
    <row r="1007" spans="1:20" ht="15">
      <c r="A1007" s="2">
        <v>4495</v>
      </c>
      <c r="B1007" s="3">
        <v>46178</v>
      </c>
      <c r="C1007" s="10">
        <f>YEAR(SalesDataTable[[#This Row],[Order Date]])</f>
        <v>2026</v>
      </c>
      <c r="D1007" s="10" t="str">
        <f>"Q"&amp;ROUNDUP(MONTH(SalesDataTable[[#This Row],[Order Date]])/3,0)</f>
        <v>Q2</v>
      </c>
      <c r="E1007" s="10">
        <f>MONTH(SalesDataTable[[#This Row],[Order Date]])</f>
        <v>6</v>
      </c>
      <c r="F1007" s="10" t="str">
        <f>TEXT(SalesDataTable[[#This Row],[Order Date]],"mmm")</f>
        <v>Jun</v>
      </c>
      <c r="G1007" s="4" t="s">
        <v>11</v>
      </c>
      <c r="H1007" s="4" t="s">
        <v>39</v>
      </c>
      <c r="I1007" s="4" t="s">
        <v>19</v>
      </c>
      <c r="J1007" s="4" t="s">
        <v>13</v>
      </c>
      <c r="K1007" s="4" t="s">
        <v>23</v>
      </c>
      <c r="L1007" s="4" t="s">
        <v>29</v>
      </c>
      <c r="M1007" s="8">
        <v>2</v>
      </c>
      <c r="N1007" s="5">
        <v>195.51</v>
      </c>
      <c r="O1007" s="6">
        <v>0</v>
      </c>
      <c r="P1007" s="5">
        <v>102.97</v>
      </c>
      <c r="Q1007" s="5">
        <f t="shared" si="45"/>
        <v>391.02</v>
      </c>
      <c r="R1007" s="5">
        <f t="shared" si="46"/>
        <v>205.94</v>
      </c>
      <c r="S1007" s="5">
        <f t="shared" si="47"/>
        <v>185.07999999999998</v>
      </c>
      <c r="T1007" s="7"/>
    </row>
    <row r="1008" spans="1:20" ht="15">
      <c r="A1008" s="2">
        <v>815</v>
      </c>
      <c r="B1008" s="3">
        <v>46179</v>
      </c>
      <c r="C1008" s="10">
        <f>YEAR(SalesDataTable[[#This Row],[Order Date]])</f>
        <v>2026</v>
      </c>
      <c r="D1008" s="10" t="str">
        <f>"Q"&amp;ROUNDUP(MONTH(SalesDataTable[[#This Row],[Order Date]])/3,0)</f>
        <v>Q2</v>
      </c>
      <c r="E1008" s="10">
        <f>MONTH(SalesDataTable[[#This Row],[Order Date]])</f>
        <v>6</v>
      </c>
      <c r="F1008" s="10" t="str">
        <f>TEXT(SalesDataTable[[#This Row],[Order Date]],"mmm")</f>
        <v>Jun</v>
      </c>
      <c r="G1008" s="4" t="s">
        <v>0</v>
      </c>
      <c r="H1008" s="4" t="s">
        <v>1</v>
      </c>
      <c r="I1008" s="4" t="s">
        <v>19</v>
      </c>
      <c r="J1008" s="4" t="s">
        <v>13</v>
      </c>
      <c r="K1008" s="4" t="s">
        <v>34</v>
      </c>
      <c r="L1008" s="4" t="s">
        <v>35</v>
      </c>
      <c r="M1008" s="8">
        <v>1</v>
      </c>
      <c r="N1008" s="5">
        <v>39.61</v>
      </c>
      <c r="O1008" s="6">
        <v>0</v>
      </c>
      <c r="P1008" s="5">
        <v>14.75</v>
      </c>
      <c r="Q1008" s="5">
        <f t="shared" si="45"/>
        <v>39.61</v>
      </c>
      <c r="R1008" s="5">
        <f t="shared" si="46"/>
        <v>14.75</v>
      </c>
      <c r="S1008" s="5">
        <f t="shared" si="47"/>
        <v>24.86</v>
      </c>
      <c r="T1008" s="7"/>
    </row>
    <row r="1009" spans="1:20" ht="15">
      <c r="A1009" s="2">
        <v>1140</v>
      </c>
      <c r="B1009" s="3">
        <v>46179</v>
      </c>
      <c r="C1009" s="10">
        <f>YEAR(SalesDataTable[[#This Row],[Order Date]])</f>
        <v>2026</v>
      </c>
      <c r="D1009" s="10" t="str">
        <f>"Q"&amp;ROUNDUP(MONTH(SalesDataTable[[#This Row],[Order Date]])/3,0)</f>
        <v>Q2</v>
      </c>
      <c r="E1009" s="10">
        <f>MONTH(SalesDataTable[[#This Row],[Order Date]])</f>
        <v>6</v>
      </c>
      <c r="F1009" s="10" t="str">
        <f>TEXT(SalesDataTable[[#This Row],[Order Date]],"mmm")</f>
        <v>Jun</v>
      </c>
      <c r="G1009" s="4" t="s">
        <v>6</v>
      </c>
      <c r="H1009" s="4" t="s">
        <v>7</v>
      </c>
      <c r="I1009" s="4" t="s">
        <v>19</v>
      </c>
      <c r="J1009" s="4" t="s">
        <v>3</v>
      </c>
      <c r="K1009" s="4" t="s">
        <v>9</v>
      </c>
      <c r="L1009" s="4" t="s">
        <v>46</v>
      </c>
      <c r="M1009" s="8">
        <v>1</v>
      </c>
      <c r="N1009" s="5">
        <v>70.86</v>
      </c>
      <c r="O1009" s="6">
        <v>0</v>
      </c>
      <c r="P1009" s="5">
        <v>31.47</v>
      </c>
      <c r="Q1009" s="5">
        <f t="shared" si="45"/>
        <v>70.86</v>
      </c>
      <c r="R1009" s="5">
        <f t="shared" si="46"/>
        <v>31.47</v>
      </c>
      <c r="S1009" s="5">
        <f t="shared" si="47"/>
        <v>39.39</v>
      </c>
      <c r="T1009" s="7"/>
    </row>
    <row r="1010" spans="1:20" ht="15">
      <c r="A1010" s="2">
        <v>1544</v>
      </c>
      <c r="B1010" s="3">
        <v>46179</v>
      </c>
      <c r="C1010" s="10">
        <f>YEAR(SalesDataTable[[#This Row],[Order Date]])</f>
        <v>2026</v>
      </c>
      <c r="D1010" s="10" t="str">
        <f>"Q"&amp;ROUNDUP(MONTH(SalesDataTable[[#This Row],[Order Date]])/3,0)</f>
        <v>Q2</v>
      </c>
      <c r="E1010" s="10">
        <f>MONTH(SalesDataTable[[#This Row],[Order Date]])</f>
        <v>6</v>
      </c>
      <c r="F1010" s="10" t="str">
        <f>TEXT(SalesDataTable[[#This Row],[Order Date]],"mmm")</f>
        <v>Jun</v>
      </c>
      <c r="G1010" s="4" t="s">
        <v>20</v>
      </c>
      <c r="H1010" s="4" t="s">
        <v>31</v>
      </c>
      <c r="I1010" s="4" t="s">
        <v>8</v>
      </c>
      <c r="J1010" s="4" t="s">
        <v>3</v>
      </c>
      <c r="K1010" s="4" t="s">
        <v>34</v>
      </c>
      <c r="L1010" s="4" t="s">
        <v>35</v>
      </c>
      <c r="M1010" s="8">
        <v>8</v>
      </c>
      <c r="N1010" s="5">
        <v>40.46</v>
      </c>
      <c r="O1010" s="6">
        <v>0.2</v>
      </c>
      <c r="P1010" s="5">
        <v>14.7</v>
      </c>
      <c r="Q1010" s="5">
        <f t="shared" si="45"/>
        <v>258.94400000000002</v>
      </c>
      <c r="R1010" s="5">
        <f t="shared" si="46"/>
        <v>117.6</v>
      </c>
      <c r="S1010" s="5">
        <f t="shared" si="47"/>
        <v>141.34400000000002</v>
      </c>
      <c r="T1010" s="7"/>
    </row>
    <row r="1011" spans="1:20" ht="15">
      <c r="A1011" s="2">
        <v>2420</v>
      </c>
      <c r="B1011" s="3">
        <v>46179</v>
      </c>
      <c r="C1011" s="10">
        <f>YEAR(SalesDataTable[[#This Row],[Order Date]])</f>
        <v>2026</v>
      </c>
      <c r="D1011" s="10" t="str">
        <f>"Q"&amp;ROUNDUP(MONTH(SalesDataTable[[#This Row],[Order Date]])/3,0)</f>
        <v>Q2</v>
      </c>
      <c r="E1011" s="10">
        <f>MONTH(SalesDataTable[[#This Row],[Order Date]])</f>
        <v>6</v>
      </c>
      <c r="F1011" s="10" t="str">
        <f>TEXT(SalesDataTable[[#This Row],[Order Date]],"mmm")</f>
        <v>Jun</v>
      </c>
      <c r="G1011" s="4" t="s">
        <v>11</v>
      </c>
      <c r="H1011" s="4" t="s">
        <v>25</v>
      </c>
      <c r="I1011" s="4" t="s">
        <v>2</v>
      </c>
      <c r="J1011" s="4" t="s">
        <v>13</v>
      </c>
      <c r="K1011" s="4" t="s">
        <v>14</v>
      </c>
      <c r="L1011" s="4" t="s">
        <v>44</v>
      </c>
      <c r="M1011" s="8">
        <v>1</v>
      </c>
      <c r="N1011" s="5">
        <v>131.79</v>
      </c>
      <c r="O1011" s="6">
        <v>0</v>
      </c>
      <c r="P1011" s="5">
        <v>68.22</v>
      </c>
      <c r="Q1011" s="5">
        <f t="shared" si="45"/>
        <v>131.79</v>
      </c>
      <c r="R1011" s="5">
        <f t="shared" si="46"/>
        <v>68.22</v>
      </c>
      <c r="S1011" s="5">
        <f t="shared" si="47"/>
        <v>63.569999999999993</v>
      </c>
      <c r="T1011" s="7"/>
    </row>
    <row r="1012" spans="1:20" ht="15">
      <c r="A1012" s="2">
        <v>2805</v>
      </c>
      <c r="B1012" s="3">
        <v>46179</v>
      </c>
      <c r="C1012" s="10">
        <f>YEAR(SalesDataTable[[#This Row],[Order Date]])</f>
        <v>2026</v>
      </c>
      <c r="D1012" s="10" t="str">
        <f>"Q"&amp;ROUNDUP(MONTH(SalesDataTable[[#This Row],[Order Date]])/3,0)</f>
        <v>Q2</v>
      </c>
      <c r="E1012" s="10">
        <f>MONTH(SalesDataTable[[#This Row],[Order Date]])</f>
        <v>6</v>
      </c>
      <c r="F1012" s="10" t="str">
        <f>TEXT(SalesDataTable[[#This Row],[Order Date]],"mmm")</f>
        <v>Jun</v>
      </c>
      <c r="G1012" s="4" t="s">
        <v>11</v>
      </c>
      <c r="H1012" s="4" t="s">
        <v>39</v>
      </c>
      <c r="I1012" s="4" t="s">
        <v>8</v>
      </c>
      <c r="J1012" s="4" t="s">
        <v>3</v>
      </c>
      <c r="K1012" s="4" t="s">
        <v>23</v>
      </c>
      <c r="L1012" s="4" t="s">
        <v>24</v>
      </c>
      <c r="M1012" s="8">
        <v>12</v>
      </c>
      <c r="N1012" s="5">
        <v>338.45</v>
      </c>
      <c r="O1012" s="6">
        <v>0.1</v>
      </c>
      <c r="P1012" s="5">
        <v>196.78</v>
      </c>
      <c r="Q1012" s="5">
        <f t="shared" si="45"/>
        <v>3655.2599999999998</v>
      </c>
      <c r="R1012" s="5">
        <f t="shared" si="46"/>
        <v>2361.36</v>
      </c>
      <c r="S1012" s="5">
        <f t="shared" si="47"/>
        <v>1293.8999999999996</v>
      </c>
      <c r="T1012" s="7"/>
    </row>
    <row r="1013" spans="1:20" ht="15">
      <c r="A1013" s="2">
        <v>3160</v>
      </c>
      <c r="B1013" s="3">
        <v>46179</v>
      </c>
      <c r="C1013" s="10">
        <f>YEAR(SalesDataTable[[#This Row],[Order Date]])</f>
        <v>2026</v>
      </c>
      <c r="D1013" s="10" t="str">
        <f>"Q"&amp;ROUNDUP(MONTH(SalesDataTable[[#This Row],[Order Date]])/3,0)</f>
        <v>Q2</v>
      </c>
      <c r="E1013" s="10">
        <f>MONTH(SalesDataTable[[#This Row],[Order Date]])</f>
        <v>6</v>
      </c>
      <c r="F1013" s="10" t="str">
        <f>TEXT(SalesDataTable[[#This Row],[Order Date]],"mmm")</f>
        <v>Jun</v>
      </c>
      <c r="G1013" s="4" t="s">
        <v>11</v>
      </c>
      <c r="H1013" s="4" t="s">
        <v>18</v>
      </c>
      <c r="I1013" s="4" t="s">
        <v>19</v>
      </c>
      <c r="J1013" s="4" t="s">
        <v>3</v>
      </c>
      <c r="K1013" s="4" t="s">
        <v>34</v>
      </c>
      <c r="L1013" s="4" t="s">
        <v>35</v>
      </c>
      <c r="M1013" s="8">
        <v>2</v>
      </c>
      <c r="N1013" s="5">
        <v>40.99</v>
      </c>
      <c r="O1013" s="6">
        <v>0</v>
      </c>
      <c r="P1013" s="5">
        <v>14.53</v>
      </c>
      <c r="Q1013" s="5">
        <f t="shared" si="45"/>
        <v>81.98</v>
      </c>
      <c r="R1013" s="5">
        <f t="shared" si="46"/>
        <v>29.06</v>
      </c>
      <c r="S1013" s="5">
        <f t="shared" si="47"/>
        <v>52.92</v>
      </c>
      <c r="T1013" s="7"/>
    </row>
    <row r="1014" spans="1:20" ht="15">
      <c r="A1014" s="2">
        <v>3278</v>
      </c>
      <c r="B1014" s="3">
        <v>46179</v>
      </c>
      <c r="C1014" s="10">
        <f>YEAR(SalesDataTable[[#This Row],[Order Date]])</f>
        <v>2026</v>
      </c>
      <c r="D1014" s="10" t="str">
        <f>"Q"&amp;ROUNDUP(MONTH(SalesDataTable[[#This Row],[Order Date]])/3,0)</f>
        <v>Q2</v>
      </c>
      <c r="E1014" s="10">
        <f>MONTH(SalesDataTable[[#This Row],[Order Date]])</f>
        <v>6</v>
      </c>
      <c r="F1014" s="10" t="str">
        <f>TEXT(SalesDataTable[[#This Row],[Order Date]],"mmm")</f>
        <v>Jun</v>
      </c>
      <c r="G1014" s="4" t="s">
        <v>6</v>
      </c>
      <c r="H1014" s="4" t="s">
        <v>43</v>
      </c>
      <c r="I1014" s="4" t="s">
        <v>19</v>
      </c>
      <c r="J1014" s="4" t="s">
        <v>3</v>
      </c>
      <c r="K1014" s="4" t="s">
        <v>4</v>
      </c>
      <c r="L1014" s="4" t="s">
        <v>30</v>
      </c>
      <c r="M1014" s="8">
        <v>1</v>
      </c>
      <c r="N1014" s="5">
        <v>101.85</v>
      </c>
      <c r="O1014" s="6">
        <v>0</v>
      </c>
      <c r="P1014" s="5">
        <v>51.59</v>
      </c>
      <c r="Q1014" s="5">
        <f t="shared" si="45"/>
        <v>101.85</v>
      </c>
      <c r="R1014" s="5">
        <f t="shared" si="46"/>
        <v>51.59</v>
      </c>
      <c r="S1014" s="5">
        <f t="shared" si="47"/>
        <v>50.259999999999991</v>
      </c>
      <c r="T1014" s="7"/>
    </row>
    <row r="1015" spans="1:20" ht="15">
      <c r="A1015" s="2">
        <v>3555</v>
      </c>
      <c r="B1015" s="3">
        <v>46179</v>
      </c>
      <c r="C1015" s="10">
        <f>YEAR(SalesDataTable[[#This Row],[Order Date]])</f>
        <v>2026</v>
      </c>
      <c r="D1015" s="10" t="str">
        <f>"Q"&amp;ROUNDUP(MONTH(SalesDataTable[[#This Row],[Order Date]])/3,0)</f>
        <v>Q2</v>
      </c>
      <c r="E1015" s="10">
        <f>MONTH(SalesDataTable[[#This Row],[Order Date]])</f>
        <v>6</v>
      </c>
      <c r="F1015" s="10" t="str">
        <f>TEXT(SalesDataTable[[#This Row],[Order Date]],"mmm")</f>
        <v>Jun</v>
      </c>
      <c r="G1015" s="4" t="s">
        <v>11</v>
      </c>
      <c r="H1015" s="4" t="s">
        <v>12</v>
      </c>
      <c r="I1015" s="4" t="s">
        <v>8</v>
      </c>
      <c r="J1015" s="4" t="s">
        <v>16</v>
      </c>
      <c r="K1015" s="4" t="s">
        <v>23</v>
      </c>
      <c r="L1015" s="4" t="s">
        <v>24</v>
      </c>
      <c r="M1015" s="8">
        <v>4</v>
      </c>
      <c r="N1015" s="5">
        <v>346.14</v>
      </c>
      <c r="O1015" s="6">
        <v>0.05</v>
      </c>
      <c r="P1015" s="5">
        <v>198.97</v>
      </c>
      <c r="Q1015" s="5">
        <f t="shared" si="45"/>
        <v>1315.3319999999999</v>
      </c>
      <c r="R1015" s="5">
        <f t="shared" si="46"/>
        <v>795.88</v>
      </c>
      <c r="S1015" s="5">
        <f t="shared" si="47"/>
        <v>519.45199999999988</v>
      </c>
      <c r="T1015" s="7"/>
    </row>
    <row r="1016" spans="1:20" ht="15">
      <c r="A1016" s="2">
        <v>3702</v>
      </c>
      <c r="B1016" s="3">
        <v>46179</v>
      </c>
      <c r="C1016" s="10">
        <f>YEAR(SalesDataTable[[#This Row],[Order Date]])</f>
        <v>2026</v>
      </c>
      <c r="D1016" s="10" t="str">
        <f>"Q"&amp;ROUNDUP(MONTH(SalesDataTable[[#This Row],[Order Date]])/3,0)</f>
        <v>Q2</v>
      </c>
      <c r="E1016" s="10">
        <f>MONTH(SalesDataTable[[#This Row],[Order Date]])</f>
        <v>6</v>
      </c>
      <c r="F1016" s="10" t="str">
        <f>TEXT(SalesDataTable[[#This Row],[Order Date]],"mmm")</f>
        <v>Jun</v>
      </c>
      <c r="G1016" s="4" t="s">
        <v>0</v>
      </c>
      <c r="H1016" s="4" t="s">
        <v>36</v>
      </c>
      <c r="I1016" s="4" t="s">
        <v>19</v>
      </c>
      <c r="J1016" s="4" t="s">
        <v>16</v>
      </c>
      <c r="K1016" s="4" t="s">
        <v>4</v>
      </c>
      <c r="L1016" s="4" t="s">
        <v>5</v>
      </c>
      <c r="M1016" s="8">
        <v>2</v>
      </c>
      <c r="N1016" s="5">
        <v>83.28</v>
      </c>
      <c r="O1016" s="6">
        <v>0</v>
      </c>
      <c r="P1016" s="5">
        <v>43.56</v>
      </c>
      <c r="Q1016" s="5">
        <f t="shared" si="45"/>
        <v>166.56</v>
      </c>
      <c r="R1016" s="5">
        <f t="shared" si="46"/>
        <v>87.12</v>
      </c>
      <c r="S1016" s="5">
        <f t="shared" si="47"/>
        <v>79.44</v>
      </c>
      <c r="T1016" s="7"/>
    </row>
    <row r="1017" spans="1:20" ht="15">
      <c r="A1017" s="2">
        <v>4349</v>
      </c>
      <c r="B1017" s="3">
        <v>46179</v>
      </c>
      <c r="C1017" s="10">
        <f>YEAR(SalesDataTable[[#This Row],[Order Date]])</f>
        <v>2026</v>
      </c>
      <c r="D1017" s="10" t="str">
        <f>"Q"&amp;ROUNDUP(MONTH(SalesDataTable[[#This Row],[Order Date]])/3,0)</f>
        <v>Q2</v>
      </c>
      <c r="E1017" s="10">
        <f>MONTH(SalesDataTable[[#This Row],[Order Date]])</f>
        <v>6</v>
      </c>
      <c r="F1017" s="10" t="str">
        <f>TEXT(SalesDataTable[[#This Row],[Order Date]],"mmm")</f>
        <v>Jun</v>
      </c>
      <c r="G1017" s="4" t="s">
        <v>20</v>
      </c>
      <c r="H1017" s="4" t="s">
        <v>31</v>
      </c>
      <c r="I1017" s="4" t="s">
        <v>19</v>
      </c>
      <c r="J1017" s="4" t="s">
        <v>16</v>
      </c>
      <c r="K1017" s="4" t="s">
        <v>4</v>
      </c>
      <c r="L1017" s="4" t="s">
        <v>5</v>
      </c>
      <c r="M1017" s="8">
        <v>1</v>
      </c>
      <c r="N1017" s="5">
        <v>80.349999999999994</v>
      </c>
      <c r="O1017" s="6">
        <v>0.15</v>
      </c>
      <c r="P1017" s="5">
        <v>43.51</v>
      </c>
      <c r="Q1017" s="5">
        <f t="shared" si="45"/>
        <v>68.297499999999999</v>
      </c>
      <c r="R1017" s="5">
        <f t="shared" si="46"/>
        <v>43.51</v>
      </c>
      <c r="S1017" s="5">
        <f t="shared" si="47"/>
        <v>24.787500000000001</v>
      </c>
      <c r="T1017" s="7"/>
    </row>
    <row r="1018" spans="1:20" ht="15">
      <c r="A1018" s="2">
        <v>4989</v>
      </c>
      <c r="B1018" s="3">
        <v>46179</v>
      </c>
      <c r="C1018" s="10">
        <f>YEAR(SalesDataTable[[#This Row],[Order Date]])</f>
        <v>2026</v>
      </c>
      <c r="D1018" s="10" t="str">
        <f>"Q"&amp;ROUNDUP(MONTH(SalesDataTable[[#This Row],[Order Date]])/3,0)</f>
        <v>Q2</v>
      </c>
      <c r="E1018" s="10">
        <f>MONTH(SalesDataTable[[#This Row],[Order Date]])</f>
        <v>6</v>
      </c>
      <c r="F1018" s="10" t="str">
        <f>TEXT(SalesDataTable[[#This Row],[Order Date]],"mmm")</f>
        <v>Jun</v>
      </c>
      <c r="G1018" s="4" t="s">
        <v>6</v>
      </c>
      <c r="H1018" s="4" t="s">
        <v>7</v>
      </c>
      <c r="I1018" s="4" t="s">
        <v>2</v>
      </c>
      <c r="J1018" s="4" t="s">
        <v>3</v>
      </c>
      <c r="K1018" s="4" t="s">
        <v>4</v>
      </c>
      <c r="L1018" s="4" t="s">
        <v>26</v>
      </c>
      <c r="M1018" s="8">
        <v>1</v>
      </c>
      <c r="N1018" s="5">
        <v>40.86</v>
      </c>
      <c r="O1018" s="6">
        <v>0.05</v>
      </c>
      <c r="P1018" s="5">
        <v>16.899999999999999</v>
      </c>
      <c r="Q1018" s="5">
        <f t="shared" si="45"/>
        <v>38.817</v>
      </c>
      <c r="R1018" s="5">
        <f t="shared" si="46"/>
        <v>16.899999999999999</v>
      </c>
      <c r="S1018" s="5">
        <f t="shared" si="47"/>
        <v>21.917000000000002</v>
      </c>
      <c r="T1018" s="7"/>
    </row>
    <row r="1019" spans="1:20" ht="15">
      <c r="A1019" s="2">
        <v>713</v>
      </c>
      <c r="B1019" s="3">
        <v>46180</v>
      </c>
      <c r="C1019" s="10">
        <f>YEAR(SalesDataTable[[#This Row],[Order Date]])</f>
        <v>2026</v>
      </c>
      <c r="D1019" s="10" t="str">
        <f>"Q"&amp;ROUNDUP(MONTH(SalesDataTable[[#This Row],[Order Date]])/3,0)</f>
        <v>Q2</v>
      </c>
      <c r="E1019" s="10">
        <f>MONTH(SalesDataTable[[#This Row],[Order Date]])</f>
        <v>6</v>
      </c>
      <c r="F1019" s="10" t="str">
        <f>TEXT(SalesDataTable[[#This Row],[Order Date]],"mmm")</f>
        <v>Jun</v>
      </c>
      <c r="G1019" s="4" t="s">
        <v>6</v>
      </c>
      <c r="H1019" s="4" t="s">
        <v>27</v>
      </c>
      <c r="I1019" s="4" t="s">
        <v>19</v>
      </c>
      <c r="J1019" s="4" t="s">
        <v>3</v>
      </c>
      <c r="K1019" s="4" t="s">
        <v>14</v>
      </c>
      <c r="L1019" s="4" t="s">
        <v>15</v>
      </c>
      <c r="M1019" s="8">
        <v>4</v>
      </c>
      <c r="N1019" s="5">
        <v>36.299999999999997</v>
      </c>
      <c r="O1019" s="6">
        <v>0.05</v>
      </c>
      <c r="P1019" s="5">
        <v>13.16</v>
      </c>
      <c r="Q1019" s="5">
        <f t="shared" si="45"/>
        <v>137.93999999999997</v>
      </c>
      <c r="R1019" s="5">
        <f t="shared" si="46"/>
        <v>52.64</v>
      </c>
      <c r="S1019" s="5">
        <f t="shared" si="47"/>
        <v>85.299999999999969</v>
      </c>
      <c r="T1019" s="7"/>
    </row>
    <row r="1020" spans="1:20" ht="15">
      <c r="A1020" s="2">
        <v>3355</v>
      </c>
      <c r="B1020" s="3">
        <v>46180</v>
      </c>
      <c r="C1020" s="10">
        <f>YEAR(SalesDataTable[[#This Row],[Order Date]])</f>
        <v>2026</v>
      </c>
      <c r="D1020" s="10" t="str">
        <f>"Q"&amp;ROUNDUP(MONTH(SalesDataTable[[#This Row],[Order Date]])/3,0)</f>
        <v>Q2</v>
      </c>
      <c r="E1020" s="10">
        <f>MONTH(SalesDataTable[[#This Row],[Order Date]])</f>
        <v>6</v>
      </c>
      <c r="F1020" s="10" t="str">
        <f>TEXT(SalesDataTable[[#This Row],[Order Date]],"mmm")</f>
        <v>Jun</v>
      </c>
      <c r="G1020" s="4" t="s">
        <v>0</v>
      </c>
      <c r="H1020" s="4" t="s">
        <v>50</v>
      </c>
      <c r="I1020" s="4" t="s">
        <v>8</v>
      </c>
      <c r="J1020" s="4" t="s">
        <v>13</v>
      </c>
      <c r="K1020" s="4" t="s">
        <v>23</v>
      </c>
      <c r="L1020" s="4" t="s">
        <v>24</v>
      </c>
      <c r="M1020" s="8">
        <v>10</v>
      </c>
      <c r="N1020" s="5">
        <v>338.26</v>
      </c>
      <c r="O1020" s="6">
        <v>0.05</v>
      </c>
      <c r="P1020" s="5">
        <v>197.42</v>
      </c>
      <c r="Q1020" s="5">
        <f t="shared" si="45"/>
        <v>3213.47</v>
      </c>
      <c r="R1020" s="5">
        <f t="shared" si="46"/>
        <v>1974.1999999999998</v>
      </c>
      <c r="S1020" s="5">
        <f t="shared" si="47"/>
        <v>1239.27</v>
      </c>
      <c r="T1020" s="7"/>
    </row>
    <row r="1021" spans="1:20" ht="15">
      <c r="A1021" s="2">
        <v>3879</v>
      </c>
      <c r="B1021" s="3">
        <v>46180</v>
      </c>
      <c r="C1021" s="10">
        <f>YEAR(SalesDataTable[[#This Row],[Order Date]])</f>
        <v>2026</v>
      </c>
      <c r="D1021" s="10" t="str">
        <f>"Q"&amp;ROUNDUP(MONTH(SalesDataTable[[#This Row],[Order Date]])/3,0)</f>
        <v>Q2</v>
      </c>
      <c r="E1021" s="10">
        <f>MONTH(SalesDataTable[[#This Row],[Order Date]])</f>
        <v>6</v>
      </c>
      <c r="F1021" s="10" t="str">
        <f>TEXT(SalesDataTable[[#This Row],[Order Date]],"mmm")</f>
        <v>Jun</v>
      </c>
      <c r="G1021" s="4" t="s">
        <v>0</v>
      </c>
      <c r="H1021" s="4" t="s">
        <v>36</v>
      </c>
      <c r="I1021" s="4" t="s">
        <v>28</v>
      </c>
      <c r="J1021" s="4" t="s">
        <v>3</v>
      </c>
      <c r="K1021" s="4" t="s">
        <v>4</v>
      </c>
      <c r="L1021" s="4" t="s">
        <v>26</v>
      </c>
      <c r="M1021" s="8">
        <v>2</v>
      </c>
      <c r="N1021" s="5">
        <v>41.25</v>
      </c>
      <c r="O1021" s="6">
        <v>0</v>
      </c>
      <c r="P1021" s="5">
        <v>17.13</v>
      </c>
      <c r="Q1021" s="5">
        <f t="shared" si="45"/>
        <v>82.5</v>
      </c>
      <c r="R1021" s="5">
        <f t="shared" si="46"/>
        <v>34.26</v>
      </c>
      <c r="S1021" s="5">
        <f t="shared" si="47"/>
        <v>48.24</v>
      </c>
      <c r="T1021" s="7"/>
    </row>
    <row r="1022" spans="1:20" ht="15">
      <c r="A1022" s="2">
        <v>3989</v>
      </c>
      <c r="B1022" s="3">
        <v>46180</v>
      </c>
      <c r="C1022" s="10">
        <f>YEAR(SalesDataTable[[#This Row],[Order Date]])</f>
        <v>2026</v>
      </c>
      <c r="D1022" s="10" t="str">
        <f>"Q"&amp;ROUNDUP(MONTH(SalesDataTable[[#This Row],[Order Date]])/3,0)</f>
        <v>Q2</v>
      </c>
      <c r="E1022" s="10">
        <f>MONTH(SalesDataTable[[#This Row],[Order Date]])</f>
        <v>6</v>
      </c>
      <c r="F1022" s="10" t="str">
        <f>TEXT(SalesDataTable[[#This Row],[Order Date]],"mmm")</f>
        <v>Jun</v>
      </c>
      <c r="G1022" s="4" t="s">
        <v>6</v>
      </c>
      <c r="H1022" s="4" t="s">
        <v>43</v>
      </c>
      <c r="I1022" s="4" t="s">
        <v>2</v>
      </c>
      <c r="J1022" s="4" t="s">
        <v>3</v>
      </c>
      <c r="K1022" s="4" t="s">
        <v>9</v>
      </c>
      <c r="L1022" s="4" t="s">
        <v>10</v>
      </c>
      <c r="M1022" s="8">
        <v>2</v>
      </c>
      <c r="N1022" s="5">
        <v>92</v>
      </c>
      <c r="O1022" s="6">
        <v>0</v>
      </c>
      <c r="P1022" s="5">
        <v>44.27</v>
      </c>
      <c r="Q1022" s="5">
        <f t="shared" si="45"/>
        <v>184</v>
      </c>
      <c r="R1022" s="5">
        <f t="shared" si="46"/>
        <v>88.54</v>
      </c>
      <c r="S1022" s="5">
        <f t="shared" si="47"/>
        <v>95.46</v>
      </c>
      <c r="T1022" s="7"/>
    </row>
    <row r="1023" spans="1:20" ht="15">
      <c r="A1023" s="2">
        <v>4193</v>
      </c>
      <c r="B1023" s="3">
        <v>46180</v>
      </c>
      <c r="C1023" s="10">
        <f>YEAR(SalesDataTable[[#This Row],[Order Date]])</f>
        <v>2026</v>
      </c>
      <c r="D1023" s="10" t="str">
        <f>"Q"&amp;ROUNDUP(MONTH(SalesDataTable[[#This Row],[Order Date]])/3,0)</f>
        <v>Q2</v>
      </c>
      <c r="E1023" s="10">
        <f>MONTH(SalesDataTable[[#This Row],[Order Date]])</f>
        <v>6</v>
      </c>
      <c r="F1023" s="10" t="str">
        <f>TEXT(SalesDataTable[[#This Row],[Order Date]],"mmm")</f>
        <v>Jun</v>
      </c>
      <c r="G1023" s="4" t="s">
        <v>6</v>
      </c>
      <c r="H1023" s="4" t="s">
        <v>27</v>
      </c>
      <c r="I1023" s="4" t="s">
        <v>2</v>
      </c>
      <c r="J1023" s="4" t="s">
        <v>13</v>
      </c>
      <c r="K1023" s="4" t="s">
        <v>23</v>
      </c>
      <c r="L1023" s="4" t="s">
        <v>40</v>
      </c>
      <c r="M1023" s="8">
        <v>1</v>
      </c>
      <c r="N1023" s="5">
        <v>80.89</v>
      </c>
      <c r="O1023" s="6">
        <v>0.1</v>
      </c>
      <c r="P1023" s="5">
        <v>40.32</v>
      </c>
      <c r="Q1023" s="5">
        <f t="shared" si="45"/>
        <v>72.801000000000002</v>
      </c>
      <c r="R1023" s="5">
        <f t="shared" si="46"/>
        <v>40.32</v>
      </c>
      <c r="S1023" s="5">
        <f t="shared" si="47"/>
        <v>32.481000000000002</v>
      </c>
      <c r="T1023" s="7"/>
    </row>
    <row r="1024" spans="1:20" ht="15">
      <c r="A1024" s="2">
        <v>4413</v>
      </c>
      <c r="B1024" s="3">
        <v>46180</v>
      </c>
      <c r="C1024" s="10">
        <f>YEAR(SalesDataTable[[#This Row],[Order Date]])</f>
        <v>2026</v>
      </c>
      <c r="D1024" s="10" t="str">
        <f>"Q"&amp;ROUNDUP(MONTH(SalesDataTable[[#This Row],[Order Date]])/3,0)</f>
        <v>Q2</v>
      </c>
      <c r="E1024" s="10">
        <f>MONTH(SalesDataTable[[#This Row],[Order Date]])</f>
        <v>6</v>
      </c>
      <c r="F1024" s="10" t="str">
        <f>TEXT(SalesDataTable[[#This Row],[Order Date]],"mmm")</f>
        <v>Jun</v>
      </c>
      <c r="G1024" s="4" t="s">
        <v>0</v>
      </c>
      <c r="H1024" s="4" t="s">
        <v>1</v>
      </c>
      <c r="I1024" s="4" t="s">
        <v>19</v>
      </c>
      <c r="J1024" s="4" t="s">
        <v>13</v>
      </c>
      <c r="K1024" s="4" t="s">
        <v>23</v>
      </c>
      <c r="L1024" s="4" t="s">
        <v>29</v>
      </c>
      <c r="M1024" s="8">
        <v>1</v>
      </c>
      <c r="N1024" s="5">
        <v>194.73</v>
      </c>
      <c r="O1024" s="6">
        <v>0</v>
      </c>
      <c r="P1024" s="5">
        <v>101.91</v>
      </c>
      <c r="Q1024" s="5">
        <f t="shared" si="45"/>
        <v>194.73</v>
      </c>
      <c r="R1024" s="5">
        <f t="shared" si="46"/>
        <v>101.91</v>
      </c>
      <c r="S1024" s="5">
        <f t="shared" si="47"/>
        <v>92.82</v>
      </c>
      <c r="T1024" s="7"/>
    </row>
    <row r="1025" spans="1:20" ht="15">
      <c r="A1025" s="2">
        <v>4598</v>
      </c>
      <c r="B1025" s="3">
        <v>46180</v>
      </c>
      <c r="C1025" s="10">
        <f>YEAR(SalesDataTable[[#This Row],[Order Date]])</f>
        <v>2026</v>
      </c>
      <c r="D1025" s="10" t="str">
        <f>"Q"&amp;ROUNDUP(MONTH(SalesDataTable[[#This Row],[Order Date]])/3,0)</f>
        <v>Q2</v>
      </c>
      <c r="E1025" s="10">
        <f>MONTH(SalesDataTable[[#This Row],[Order Date]])</f>
        <v>6</v>
      </c>
      <c r="F1025" s="10" t="str">
        <f>TEXT(SalesDataTable[[#This Row],[Order Date]],"mmm")</f>
        <v>Jun</v>
      </c>
      <c r="G1025" s="4" t="s">
        <v>20</v>
      </c>
      <c r="H1025" s="4" t="s">
        <v>21</v>
      </c>
      <c r="I1025" s="4" t="s">
        <v>8</v>
      </c>
      <c r="J1025" s="4" t="s">
        <v>16</v>
      </c>
      <c r="K1025" s="4" t="s">
        <v>9</v>
      </c>
      <c r="L1025" s="4" t="s">
        <v>10</v>
      </c>
      <c r="M1025" s="8">
        <v>5</v>
      </c>
      <c r="N1025" s="5">
        <v>93.82</v>
      </c>
      <c r="O1025" s="6">
        <v>0.15</v>
      </c>
      <c r="P1025" s="5">
        <v>46.06</v>
      </c>
      <c r="Q1025" s="5">
        <f t="shared" si="45"/>
        <v>398.73499999999996</v>
      </c>
      <c r="R1025" s="5">
        <f t="shared" si="46"/>
        <v>230.3</v>
      </c>
      <c r="S1025" s="5">
        <f t="shared" si="47"/>
        <v>168.43499999999995</v>
      </c>
      <c r="T1025" s="7"/>
    </row>
    <row r="1026" spans="1:20" ht="15">
      <c r="A1026" s="2">
        <v>72</v>
      </c>
      <c r="B1026" s="3">
        <v>46181</v>
      </c>
      <c r="C1026" s="10">
        <f>YEAR(SalesDataTable[[#This Row],[Order Date]])</f>
        <v>2026</v>
      </c>
      <c r="D1026" s="10" t="str">
        <f>"Q"&amp;ROUNDUP(MONTH(SalesDataTable[[#This Row],[Order Date]])/3,0)</f>
        <v>Q2</v>
      </c>
      <c r="E1026" s="10">
        <f>MONTH(SalesDataTable[[#This Row],[Order Date]])</f>
        <v>6</v>
      </c>
      <c r="F1026" s="10" t="str">
        <f>TEXT(SalesDataTable[[#This Row],[Order Date]],"mmm")</f>
        <v>Jun</v>
      </c>
      <c r="G1026" s="4" t="s">
        <v>11</v>
      </c>
      <c r="H1026" s="4" t="s">
        <v>39</v>
      </c>
      <c r="I1026" s="4" t="s">
        <v>19</v>
      </c>
      <c r="J1026" s="4" t="s">
        <v>13</v>
      </c>
      <c r="K1026" s="4" t="s">
        <v>9</v>
      </c>
      <c r="L1026" s="4" t="s">
        <v>17</v>
      </c>
      <c r="M1026" s="8">
        <v>3</v>
      </c>
      <c r="N1026" s="5">
        <v>142.53</v>
      </c>
      <c r="O1026" s="6">
        <v>0</v>
      </c>
      <c r="P1026" s="5">
        <v>80.67</v>
      </c>
      <c r="Q1026" s="5">
        <f t="shared" ref="Q1026:Q1089" si="48">M1026*N1026*(1-O1026)</f>
        <v>427.59000000000003</v>
      </c>
      <c r="R1026" s="5">
        <f t="shared" ref="R1026:R1089" si="49">M1026*P1026</f>
        <v>242.01</v>
      </c>
      <c r="S1026" s="5">
        <f t="shared" ref="S1026:S1089" si="50">Q1026-R1026</f>
        <v>185.58000000000004</v>
      </c>
      <c r="T1026" s="7"/>
    </row>
    <row r="1027" spans="1:20" ht="15">
      <c r="A1027" s="2">
        <v>176</v>
      </c>
      <c r="B1027" s="3">
        <v>46181</v>
      </c>
      <c r="C1027" s="10">
        <f>YEAR(SalesDataTable[[#This Row],[Order Date]])</f>
        <v>2026</v>
      </c>
      <c r="D1027" s="10" t="str">
        <f>"Q"&amp;ROUNDUP(MONTH(SalesDataTable[[#This Row],[Order Date]])/3,0)</f>
        <v>Q2</v>
      </c>
      <c r="E1027" s="10">
        <f>MONTH(SalesDataTable[[#This Row],[Order Date]])</f>
        <v>6</v>
      </c>
      <c r="F1027" s="10" t="str">
        <f>TEXT(SalesDataTable[[#This Row],[Order Date]],"mmm")</f>
        <v>Jun</v>
      </c>
      <c r="G1027" s="4" t="s">
        <v>6</v>
      </c>
      <c r="H1027" s="4" t="s">
        <v>49</v>
      </c>
      <c r="I1027" s="4" t="s">
        <v>2</v>
      </c>
      <c r="J1027" s="4" t="s">
        <v>3</v>
      </c>
      <c r="K1027" s="4" t="s">
        <v>23</v>
      </c>
      <c r="L1027" s="4" t="s">
        <v>29</v>
      </c>
      <c r="M1027" s="8">
        <v>1</v>
      </c>
      <c r="N1027" s="5">
        <v>196.33</v>
      </c>
      <c r="O1027" s="6">
        <v>0</v>
      </c>
      <c r="P1027" s="5">
        <v>103.27</v>
      </c>
      <c r="Q1027" s="5">
        <f t="shared" si="48"/>
        <v>196.33</v>
      </c>
      <c r="R1027" s="5">
        <f t="shared" si="49"/>
        <v>103.27</v>
      </c>
      <c r="S1027" s="5">
        <f t="shared" si="50"/>
        <v>93.060000000000016</v>
      </c>
      <c r="T1027" s="7"/>
    </row>
    <row r="1028" spans="1:20" ht="15">
      <c r="A1028" s="2">
        <v>205</v>
      </c>
      <c r="B1028" s="3">
        <v>46181</v>
      </c>
      <c r="C1028" s="10">
        <f>YEAR(SalesDataTable[[#This Row],[Order Date]])</f>
        <v>2026</v>
      </c>
      <c r="D1028" s="10" t="str">
        <f>"Q"&amp;ROUNDUP(MONTH(SalesDataTable[[#This Row],[Order Date]])/3,0)</f>
        <v>Q2</v>
      </c>
      <c r="E1028" s="10">
        <f>MONTH(SalesDataTable[[#This Row],[Order Date]])</f>
        <v>6</v>
      </c>
      <c r="F1028" s="10" t="str">
        <f>TEXT(SalesDataTable[[#This Row],[Order Date]],"mmm")</f>
        <v>Jun</v>
      </c>
      <c r="G1028" s="4" t="s">
        <v>20</v>
      </c>
      <c r="H1028" s="4" t="s">
        <v>31</v>
      </c>
      <c r="I1028" s="4" t="s">
        <v>2</v>
      </c>
      <c r="J1028" s="4" t="s">
        <v>13</v>
      </c>
      <c r="K1028" s="4" t="s">
        <v>4</v>
      </c>
      <c r="L1028" s="4" t="s">
        <v>26</v>
      </c>
      <c r="M1028" s="8">
        <v>2</v>
      </c>
      <c r="N1028" s="5">
        <v>41.05</v>
      </c>
      <c r="O1028" s="6">
        <v>0</v>
      </c>
      <c r="P1028" s="5">
        <v>16.690000000000001</v>
      </c>
      <c r="Q1028" s="5">
        <f t="shared" si="48"/>
        <v>82.1</v>
      </c>
      <c r="R1028" s="5">
        <f t="shared" si="49"/>
        <v>33.380000000000003</v>
      </c>
      <c r="S1028" s="5">
        <f t="shared" si="50"/>
        <v>48.719999999999992</v>
      </c>
      <c r="T1028" s="7"/>
    </row>
    <row r="1029" spans="1:20" ht="15">
      <c r="A1029" s="2">
        <v>896</v>
      </c>
      <c r="B1029" s="3">
        <v>46181</v>
      </c>
      <c r="C1029" s="10">
        <f>YEAR(SalesDataTable[[#This Row],[Order Date]])</f>
        <v>2026</v>
      </c>
      <c r="D1029" s="10" t="str">
        <f>"Q"&amp;ROUNDUP(MONTH(SalesDataTable[[#This Row],[Order Date]])/3,0)</f>
        <v>Q2</v>
      </c>
      <c r="E1029" s="10">
        <f>MONTH(SalesDataTable[[#This Row],[Order Date]])</f>
        <v>6</v>
      </c>
      <c r="F1029" s="10" t="str">
        <f>TEXT(SalesDataTable[[#This Row],[Order Date]],"mmm")</f>
        <v>Jun</v>
      </c>
      <c r="G1029" s="4" t="s">
        <v>20</v>
      </c>
      <c r="H1029" s="4" t="s">
        <v>33</v>
      </c>
      <c r="I1029" s="4" t="s">
        <v>2</v>
      </c>
      <c r="J1029" s="4" t="s">
        <v>13</v>
      </c>
      <c r="K1029" s="4" t="s">
        <v>34</v>
      </c>
      <c r="L1029" s="4" t="s">
        <v>38</v>
      </c>
      <c r="M1029" s="8">
        <v>1</v>
      </c>
      <c r="N1029" s="5">
        <v>123.09</v>
      </c>
      <c r="O1029" s="6">
        <v>0</v>
      </c>
      <c r="P1029" s="5">
        <v>68.03</v>
      </c>
      <c r="Q1029" s="5">
        <f t="shared" si="48"/>
        <v>123.09</v>
      </c>
      <c r="R1029" s="5">
        <f t="shared" si="49"/>
        <v>68.03</v>
      </c>
      <c r="S1029" s="5">
        <f t="shared" si="50"/>
        <v>55.06</v>
      </c>
      <c r="T1029" s="7"/>
    </row>
    <row r="1030" spans="1:20" ht="15">
      <c r="A1030" s="2">
        <v>1697</v>
      </c>
      <c r="B1030" s="3">
        <v>46181</v>
      </c>
      <c r="C1030" s="10">
        <f>YEAR(SalesDataTable[[#This Row],[Order Date]])</f>
        <v>2026</v>
      </c>
      <c r="D1030" s="10" t="str">
        <f>"Q"&amp;ROUNDUP(MONTH(SalesDataTable[[#This Row],[Order Date]])/3,0)</f>
        <v>Q2</v>
      </c>
      <c r="E1030" s="10">
        <f>MONTH(SalesDataTable[[#This Row],[Order Date]])</f>
        <v>6</v>
      </c>
      <c r="F1030" s="10" t="str">
        <f>TEXT(SalesDataTable[[#This Row],[Order Date]],"mmm")</f>
        <v>Jun</v>
      </c>
      <c r="G1030" s="4" t="s">
        <v>6</v>
      </c>
      <c r="H1030" s="4" t="s">
        <v>43</v>
      </c>
      <c r="I1030" s="4" t="s">
        <v>2</v>
      </c>
      <c r="J1030" s="4" t="s">
        <v>16</v>
      </c>
      <c r="K1030" s="4" t="s">
        <v>9</v>
      </c>
      <c r="L1030" s="4" t="s">
        <v>17</v>
      </c>
      <c r="M1030" s="8">
        <v>2</v>
      </c>
      <c r="N1030" s="5">
        <v>141.09</v>
      </c>
      <c r="O1030" s="6">
        <v>0</v>
      </c>
      <c r="P1030" s="5">
        <v>81.69</v>
      </c>
      <c r="Q1030" s="5">
        <f t="shared" si="48"/>
        <v>282.18</v>
      </c>
      <c r="R1030" s="5">
        <f t="shared" si="49"/>
        <v>163.38</v>
      </c>
      <c r="S1030" s="5">
        <f t="shared" si="50"/>
        <v>118.80000000000001</v>
      </c>
      <c r="T1030" s="7"/>
    </row>
    <row r="1031" spans="1:20" ht="15">
      <c r="A1031" s="2">
        <v>2159</v>
      </c>
      <c r="B1031" s="3">
        <v>46181</v>
      </c>
      <c r="C1031" s="10">
        <f>YEAR(SalesDataTable[[#This Row],[Order Date]])</f>
        <v>2026</v>
      </c>
      <c r="D1031" s="10" t="str">
        <f>"Q"&amp;ROUNDUP(MONTH(SalesDataTable[[#This Row],[Order Date]])/3,0)</f>
        <v>Q2</v>
      </c>
      <c r="E1031" s="10">
        <f>MONTH(SalesDataTable[[#This Row],[Order Date]])</f>
        <v>6</v>
      </c>
      <c r="F1031" s="10" t="str">
        <f>TEXT(SalesDataTable[[#This Row],[Order Date]],"mmm")</f>
        <v>Jun</v>
      </c>
      <c r="G1031" s="4" t="s">
        <v>11</v>
      </c>
      <c r="H1031" s="4" t="s">
        <v>39</v>
      </c>
      <c r="I1031" s="4" t="s">
        <v>19</v>
      </c>
      <c r="J1031" s="4" t="s">
        <v>13</v>
      </c>
      <c r="K1031" s="4" t="s">
        <v>9</v>
      </c>
      <c r="L1031" s="4" t="s">
        <v>37</v>
      </c>
      <c r="M1031" s="8">
        <v>1</v>
      </c>
      <c r="N1031" s="5">
        <v>157.04</v>
      </c>
      <c r="O1031" s="6">
        <v>0</v>
      </c>
      <c r="P1031" s="5">
        <v>77.540000000000006</v>
      </c>
      <c r="Q1031" s="5">
        <f t="shared" si="48"/>
        <v>157.04</v>
      </c>
      <c r="R1031" s="5">
        <f t="shared" si="49"/>
        <v>77.540000000000006</v>
      </c>
      <c r="S1031" s="5">
        <f t="shared" si="50"/>
        <v>79.499999999999986</v>
      </c>
      <c r="T1031" s="7"/>
    </row>
    <row r="1032" spans="1:20" ht="15">
      <c r="A1032" s="2">
        <v>2772</v>
      </c>
      <c r="B1032" s="3">
        <v>46181</v>
      </c>
      <c r="C1032" s="10">
        <f>YEAR(SalesDataTable[[#This Row],[Order Date]])</f>
        <v>2026</v>
      </c>
      <c r="D1032" s="10" t="str">
        <f>"Q"&amp;ROUNDUP(MONTH(SalesDataTable[[#This Row],[Order Date]])/3,0)</f>
        <v>Q2</v>
      </c>
      <c r="E1032" s="10">
        <f>MONTH(SalesDataTable[[#This Row],[Order Date]])</f>
        <v>6</v>
      </c>
      <c r="F1032" s="10" t="str">
        <f>TEXT(SalesDataTable[[#This Row],[Order Date]],"mmm")</f>
        <v>Jun</v>
      </c>
      <c r="G1032" s="4" t="s">
        <v>20</v>
      </c>
      <c r="H1032" s="4" t="s">
        <v>31</v>
      </c>
      <c r="I1032" s="4" t="s">
        <v>19</v>
      </c>
      <c r="J1032" s="4" t="s">
        <v>13</v>
      </c>
      <c r="K1032" s="4" t="s">
        <v>14</v>
      </c>
      <c r="L1032" s="4" t="s">
        <v>44</v>
      </c>
      <c r="M1032" s="8">
        <v>6</v>
      </c>
      <c r="N1032" s="5">
        <v>136.46</v>
      </c>
      <c r="O1032" s="6">
        <v>0</v>
      </c>
      <c r="P1032" s="5">
        <v>68.61</v>
      </c>
      <c r="Q1032" s="5">
        <f t="shared" si="48"/>
        <v>818.76</v>
      </c>
      <c r="R1032" s="5">
        <f t="shared" si="49"/>
        <v>411.65999999999997</v>
      </c>
      <c r="S1032" s="5">
        <f t="shared" si="50"/>
        <v>407.1</v>
      </c>
      <c r="T1032" s="7"/>
    </row>
    <row r="1033" spans="1:20" ht="15">
      <c r="A1033" s="2">
        <v>3091</v>
      </c>
      <c r="B1033" s="3">
        <v>46181</v>
      </c>
      <c r="C1033" s="10">
        <f>YEAR(SalesDataTable[[#This Row],[Order Date]])</f>
        <v>2026</v>
      </c>
      <c r="D1033" s="10" t="str">
        <f>"Q"&amp;ROUNDUP(MONTH(SalesDataTable[[#This Row],[Order Date]])/3,0)</f>
        <v>Q2</v>
      </c>
      <c r="E1033" s="10">
        <f>MONTH(SalesDataTable[[#This Row],[Order Date]])</f>
        <v>6</v>
      </c>
      <c r="F1033" s="10" t="str">
        <f>TEXT(SalesDataTable[[#This Row],[Order Date]],"mmm")</f>
        <v>Jun</v>
      </c>
      <c r="G1033" s="4" t="s">
        <v>0</v>
      </c>
      <c r="H1033" s="4" t="s">
        <v>1</v>
      </c>
      <c r="I1033" s="4" t="s">
        <v>2</v>
      </c>
      <c r="J1033" s="4" t="s">
        <v>13</v>
      </c>
      <c r="K1033" s="4" t="s">
        <v>34</v>
      </c>
      <c r="L1033" s="4" t="s">
        <v>42</v>
      </c>
      <c r="M1033" s="8">
        <v>1</v>
      </c>
      <c r="N1033" s="5">
        <v>36.1</v>
      </c>
      <c r="O1033" s="6">
        <v>0</v>
      </c>
      <c r="P1033" s="5">
        <v>13.65</v>
      </c>
      <c r="Q1033" s="5">
        <f t="shared" si="48"/>
        <v>36.1</v>
      </c>
      <c r="R1033" s="5">
        <f t="shared" si="49"/>
        <v>13.65</v>
      </c>
      <c r="S1033" s="5">
        <f t="shared" si="50"/>
        <v>22.450000000000003</v>
      </c>
      <c r="T1033" s="7"/>
    </row>
    <row r="1034" spans="1:20" ht="15">
      <c r="A1034" s="2">
        <v>4241</v>
      </c>
      <c r="B1034" s="3">
        <v>46181</v>
      </c>
      <c r="C1034" s="10">
        <f>YEAR(SalesDataTable[[#This Row],[Order Date]])</f>
        <v>2026</v>
      </c>
      <c r="D1034" s="10" t="str">
        <f>"Q"&amp;ROUNDUP(MONTH(SalesDataTable[[#This Row],[Order Date]])/3,0)</f>
        <v>Q2</v>
      </c>
      <c r="E1034" s="10">
        <f>MONTH(SalesDataTable[[#This Row],[Order Date]])</f>
        <v>6</v>
      </c>
      <c r="F1034" s="10" t="str">
        <f>TEXT(SalesDataTable[[#This Row],[Order Date]],"mmm")</f>
        <v>Jun</v>
      </c>
      <c r="G1034" s="4" t="s">
        <v>20</v>
      </c>
      <c r="H1034" s="4" t="s">
        <v>47</v>
      </c>
      <c r="I1034" s="4" t="s">
        <v>2</v>
      </c>
      <c r="J1034" s="4" t="s">
        <v>13</v>
      </c>
      <c r="K1034" s="4" t="s">
        <v>9</v>
      </c>
      <c r="L1034" s="4" t="s">
        <v>10</v>
      </c>
      <c r="M1034" s="8">
        <v>3</v>
      </c>
      <c r="N1034" s="5">
        <v>92.73</v>
      </c>
      <c r="O1034" s="6">
        <v>0</v>
      </c>
      <c r="P1034" s="5">
        <v>44.68</v>
      </c>
      <c r="Q1034" s="5">
        <f t="shared" si="48"/>
        <v>278.19</v>
      </c>
      <c r="R1034" s="5">
        <f t="shared" si="49"/>
        <v>134.04</v>
      </c>
      <c r="S1034" s="5">
        <f t="shared" si="50"/>
        <v>144.15</v>
      </c>
      <c r="T1034" s="7"/>
    </row>
    <row r="1035" spans="1:20" ht="15">
      <c r="A1035" s="2">
        <v>5185</v>
      </c>
      <c r="B1035" s="3">
        <v>46181</v>
      </c>
      <c r="C1035" s="10">
        <f>YEAR(SalesDataTable[[#This Row],[Order Date]])</f>
        <v>2026</v>
      </c>
      <c r="D1035" s="10" t="str">
        <f>"Q"&amp;ROUNDUP(MONTH(SalesDataTable[[#This Row],[Order Date]])/3,0)</f>
        <v>Q2</v>
      </c>
      <c r="E1035" s="10">
        <f>MONTH(SalesDataTable[[#This Row],[Order Date]])</f>
        <v>6</v>
      </c>
      <c r="F1035" s="10" t="str">
        <f>TEXT(SalesDataTable[[#This Row],[Order Date]],"mmm")</f>
        <v>Jun</v>
      </c>
      <c r="G1035" s="4" t="s">
        <v>6</v>
      </c>
      <c r="H1035" s="4" t="s">
        <v>43</v>
      </c>
      <c r="I1035" s="4" t="s">
        <v>2</v>
      </c>
      <c r="J1035" s="4" t="s">
        <v>13</v>
      </c>
      <c r="K1035" s="4" t="s">
        <v>14</v>
      </c>
      <c r="L1035" s="4" t="s">
        <v>48</v>
      </c>
      <c r="M1035" s="8">
        <v>3</v>
      </c>
      <c r="N1035" s="5">
        <v>164.31</v>
      </c>
      <c r="O1035" s="6">
        <v>0.05</v>
      </c>
      <c r="P1035" s="5">
        <v>86</v>
      </c>
      <c r="Q1035" s="5">
        <f t="shared" si="48"/>
        <v>468.2835</v>
      </c>
      <c r="R1035" s="5">
        <f t="shared" si="49"/>
        <v>258</v>
      </c>
      <c r="S1035" s="5">
        <f t="shared" si="50"/>
        <v>210.2835</v>
      </c>
      <c r="T1035" s="7"/>
    </row>
    <row r="1036" spans="1:20" ht="15">
      <c r="A1036" s="2">
        <v>1437</v>
      </c>
      <c r="B1036" s="3">
        <v>46182</v>
      </c>
      <c r="C1036" s="10">
        <f>YEAR(SalesDataTable[[#This Row],[Order Date]])</f>
        <v>2026</v>
      </c>
      <c r="D1036" s="10" t="str">
        <f>"Q"&amp;ROUNDUP(MONTH(SalesDataTable[[#This Row],[Order Date]])/3,0)</f>
        <v>Q2</v>
      </c>
      <c r="E1036" s="10">
        <f>MONTH(SalesDataTable[[#This Row],[Order Date]])</f>
        <v>6</v>
      </c>
      <c r="F1036" s="10" t="str">
        <f>TEXT(SalesDataTable[[#This Row],[Order Date]],"mmm")</f>
        <v>Jun</v>
      </c>
      <c r="G1036" s="4" t="s">
        <v>20</v>
      </c>
      <c r="H1036" s="4" t="s">
        <v>33</v>
      </c>
      <c r="I1036" s="4" t="s">
        <v>28</v>
      </c>
      <c r="J1036" s="4" t="s">
        <v>13</v>
      </c>
      <c r="K1036" s="4" t="s">
        <v>14</v>
      </c>
      <c r="L1036" s="4" t="s">
        <v>15</v>
      </c>
      <c r="M1036" s="8">
        <v>2</v>
      </c>
      <c r="N1036" s="5">
        <v>36.85</v>
      </c>
      <c r="O1036" s="6">
        <v>0.1</v>
      </c>
      <c r="P1036" s="5">
        <v>13.92</v>
      </c>
      <c r="Q1036" s="5">
        <f t="shared" si="48"/>
        <v>66.33</v>
      </c>
      <c r="R1036" s="5">
        <f t="shared" si="49"/>
        <v>27.84</v>
      </c>
      <c r="S1036" s="5">
        <f t="shared" si="50"/>
        <v>38.489999999999995</v>
      </c>
      <c r="T1036" s="7"/>
    </row>
    <row r="1037" spans="1:20" ht="15">
      <c r="A1037" s="2">
        <v>2316</v>
      </c>
      <c r="B1037" s="3">
        <v>46182</v>
      </c>
      <c r="C1037" s="10">
        <f>YEAR(SalesDataTable[[#This Row],[Order Date]])</f>
        <v>2026</v>
      </c>
      <c r="D1037" s="10" t="str">
        <f>"Q"&amp;ROUNDUP(MONTH(SalesDataTable[[#This Row],[Order Date]])/3,0)</f>
        <v>Q2</v>
      </c>
      <c r="E1037" s="10">
        <f>MONTH(SalesDataTable[[#This Row],[Order Date]])</f>
        <v>6</v>
      </c>
      <c r="F1037" s="10" t="str">
        <f>TEXT(SalesDataTable[[#This Row],[Order Date]],"mmm")</f>
        <v>Jun</v>
      </c>
      <c r="G1037" s="4" t="s">
        <v>6</v>
      </c>
      <c r="H1037" s="4" t="s">
        <v>41</v>
      </c>
      <c r="I1037" s="4" t="s">
        <v>28</v>
      </c>
      <c r="J1037" s="4" t="s">
        <v>13</v>
      </c>
      <c r="K1037" s="4" t="s">
        <v>34</v>
      </c>
      <c r="L1037" s="4" t="s">
        <v>42</v>
      </c>
      <c r="M1037" s="8">
        <v>1</v>
      </c>
      <c r="N1037" s="5">
        <v>35.619999999999997</v>
      </c>
      <c r="O1037" s="6">
        <v>0</v>
      </c>
      <c r="P1037" s="5">
        <v>14.05</v>
      </c>
      <c r="Q1037" s="5">
        <f t="shared" si="48"/>
        <v>35.619999999999997</v>
      </c>
      <c r="R1037" s="5">
        <f t="shared" si="49"/>
        <v>14.05</v>
      </c>
      <c r="S1037" s="5">
        <f t="shared" si="50"/>
        <v>21.569999999999997</v>
      </c>
      <c r="T1037" s="7"/>
    </row>
    <row r="1038" spans="1:20" ht="15">
      <c r="A1038" s="2">
        <v>2329</v>
      </c>
      <c r="B1038" s="3">
        <v>46182</v>
      </c>
      <c r="C1038" s="10">
        <f>YEAR(SalesDataTable[[#This Row],[Order Date]])</f>
        <v>2026</v>
      </c>
      <c r="D1038" s="10" t="str">
        <f>"Q"&amp;ROUNDUP(MONTH(SalesDataTable[[#This Row],[Order Date]])/3,0)</f>
        <v>Q2</v>
      </c>
      <c r="E1038" s="10">
        <f>MONTH(SalesDataTable[[#This Row],[Order Date]])</f>
        <v>6</v>
      </c>
      <c r="F1038" s="10" t="str">
        <f>TEXT(SalesDataTable[[#This Row],[Order Date]],"mmm")</f>
        <v>Jun</v>
      </c>
      <c r="G1038" s="4" t="s">
        <v>20</v>
      </c>
      <c r="H1038" s="4" t="s">
        <v>33</v>
      </c>
      <c r="I1038" s="4" t="s">
        <v>2</v>
      </c>
      <c r="J1038" s="4" t="s">
        <v>13</v>
      </c>
      <c r="K1038" s="4" t="s">
        <v>9</v>
      </c>
      <c r="L1038" s="4" t="s">
        <v>37</v>
      </c>
      <c r="M1038" s="8">
        <v>3</v>
      </c>
      <c r="N1038" s="5">
        <v>157.43</v>
      </c>
      <c r="O1038" s="6">
        <v>0.15</v>
      </c>
      <c r="P1038" s="5">
        <v>77.56</v>
      </c>
      <c r="Q1038" s="5">
        <f t="shared" si="48"/>
        <v>401.44650000000001</v>
      </c>
      <c r="R1038" s="5">
        <f t="shared" si="49"/>
        <v>232.68</v>
      </c>
      <c r="S1038" s="5">
        <f t="shared" si="50"/>
        <v>168.76650000000001</v>
      </c>
      <c r="T1038" s="7"/>
    </row>
    <row r="1039" spans="1:20" ht="15">
      <c r="A1039" s="2">
        <v>3036</v>
      </c>
      <c r="B1039" s="3">
        <v>46182</v>
      </c>
      <c r="C1039" s="10">
        <f>YEAR(SalesDataTable[[#This Row],[Order Date]])</f>
        <v>2026</v>
      </c>
      <c r="D1039" s="10" t="str">
        <f>"Q"&amp;ROUNDUP(MONTH(SalesDataTable[[#This Row],[Order Date]])/3,0)</f>
        <v>Q2</v>
      </c>
      <c r="E1039" s="10">
        <f>MONTH(SalesDataTable[[#This Row],[Order Date]])</f>
        <v>6</v>
      </c>
      <c r="F1039" s="10" t="str">
        <f>TEXT(SalesDataTable[[#This Row],[Order Date]],"mmm")</f>
        <v>Jun</v>
      </c>
      <c r="G1039" s="4" t="s">
        <v>6</v>
      </c>
      <c r="H1039" s="4" t="s">
        <v>43</v>
      </c>
      <c r="I1039" s="4" t="s">
        <v>19</v>
      </c>
      <c r="J1039" s="4" t="s">
        <v>13</v>
      </c>
      <c r="K1039" s="4" t="s">
        <v>4</v>
      </c>
      <c r="L1039" s="4" t="s">
        <v>5</v>
      </c>
      <c r="M1039" s="8">
        <v>1</v>
      </c>
      <c r="N1039" s="5">
        <v>81.2</v>
      </c>
      <c r="O1039" s="6">
        <v>0.1</v>
      </c>
      <c r="P1039" s="5">
        <v>41.64</v>
      </c>
      <c r="Q1039" s="5">
        <f t="shared" si="48"/>
        <v>73.08</v>
      </c>
      <c r="R1039" s="5">
        <f t="shared" si="49"/>
        <v>41.64</v>
      </c>
      <c r="S1039" s="5">
        <f t="shared" si="50"/>
        <v>31.439999999999998</v>
      </c>
      <c r="T1039" s="7"/>
    </row>
    <row r="1040" spans="1:20" ht="15">
      <c r="A1040" s="2">
        <v>3429</v>
      </c>
      <c r="B1040" s="3">
        <v>46182</v>
      </c>
      <c r="C1040" s="10">
        <f>YEAR(SalesDataTable[[#This Row],[Order Date]])</f>
        <v>2026</v>
      </c>
      <c r="D1040" s="10" t="str">
        <f>"Q"&amp;ROUNDUP(MONTH(SalesDataTable[[#This Row],[Order Date]])/3,0)</f>
        <v>Q2</v>
      </c>
      <c r="E1040" s="10">
        <f>MONTH(SalesDataTable[[#This Row],[Order Date]])</f>
        <v>6</v>
      </c>
      <c r="F1040" s="10" t="str">
        <f>TEXT(SalesDataTable[[#This Row],[Order Date]],"mmm")</f>
        <v>Jun</v>
      </c>
      <c r="G1040" s="4" t="s">
        <v>20</v>
      </c>
      <c r="H1040" s="4" t="s">
        <v>47</v>
      </c>
      <c r="I1040" s="4" t="s">
        <v>2</v>
      </c>
      <c r="J1040" s="4" t="s">
        <v>3</v>
      </c>
      <c r="K1040" s="4" t="s">
        <v>9</v>
      </c>
      <c r="L1040" s="4" t="s">
        <v>10</v>
      </c>
      <c r="M1040" s="8">
        <v>4</v>
      </c>
      <c r="N1040" s="5">
        <v>93.58</v>
      </c>
      <c r="O1040" s="6">
        <v>0.1</v>
      </c>
      <c r="P1040" s="5">
        <v>44.56</v>
      </c>
      <c r="Q1040" s="5">
        <f t="shared" si="48"/>
        <v>336.88799999999998</v>
      </c>
      <c r="R1040" s="5">
        <f t="shared" si="49"/>
        <v>178.24</v>
      </c>
      <c r="S1040" s="5">
        <f t="shared" si="50"/>
        <v>158.64799999999997</v>
      </c>
      <c r="T1040" s="7"/>
    </row>
    <row r="1041" spans="1:20" ht="15">
      <c r="A1041" s="2">
        <v>3615</v>
      </c>
      <c r="B1041" s="3">
        <v>46182</v>
      </c>
      <c r="C1041" s="10">
        <f>YEAR(SalesDataTable[[#This Row],[Order Date]])</f>
        <v>2026</v>
      </c>
      <c r="D1041" s="10" t="str">
        <f>"Q"&amp;ROUNDUP(MONTH(SalesDataTable[[#This Row],[Order Date]])/3,0)</f>
        <v>Q2</v>
      </c>
      <c r="E1041" s="10">
        <f>MONTH(SalesDataTable[[#This Row],[Order Date]])</f>
        <v>6</v>
      </c>
      <c r="F1041" s="10" t="str">
        <f>TEXT(SalesDataTable[[#This Row],[Order Date]],"mmm")</f>
        <v>Jun</v>
      </c>
      <c r="G1041" s="4" t="s">
        <v>6</v>
      </c>
      <c r="H1041" s="4" t="s">
        <v>49</v>
      </c>
      <c r="I1041" s="4" t="s">
        <v>2</v>
      </c>
      <c r="J1041" s="4" t="s">
        <v>13</v>
      </c>
      <c r="K1041" s="4" t="s">
        <v>9</v>
      </c>
      <c r="L1041" s="4" t="s">
        <v>37</v>
      </c>
      <c r="M1041" s="8">
        <v>4</v>
      </c>
      <c r="N1041" s="5">
        <v>155.22</v>
      </c>
      <c r="O1041" s="6">
        <v>0</v>
      </c>
      <c r="P1041" s="5">
        <v>77.209999999999994</v>
      </c>
      <c r="Q1041" s="5">
        <f t="shared" si="48"/>
        <v>620.88</v>
      </c>
      <c r="R1041" s="5">
        <f t="shared" si="49"/>
        <v>308.83999999999997</v>
      </c>
      <c r="S1041" s="5">
        <f t="shared" si="50"/>
        <v>312.04000000000002</v>
      </c>
      <c r="T1041" s="7"/>
    </row>
    <row r="1042" spans="1:20" ht="15">
      <c r="A1042" s="2">
        <v>3661</v>
      </c>
      <c r="B1042" s="3">
        <v>46182</v>
      </c>
      <c r="C1042" s="10">
        <f>YEAR(SalesDataTable[[#This Row],[Order Date]])</f>
        <v>2026</v>
      </c>
      <c r="D1042" s="10" t="str">
        <f>"Q"&amp;ROUNDUP(MONTH(SalesDataTable[[#This Row],[Order Date]])/3,0)</f>
        <v>Q2</v>
      </c>
      <c r="E1042" s="10">
        <f>MONTH(SalesDataTable[[#This Row],[Order Date]])</f>
        <v>6</v>
      </c>
      <c r="F1042" s="10" t="str">
        <f>TEXT(SalesDataTable[[#This Row],[Order Date]],"mmm")</f>
        <v>Jun</v>
      </c>
      <c r="G1042" s="4" t="s">
        <v>20</v>
      </c>
      <c r="H1042" s="4" t="s">
        <v>33</v>
      </c>
      <c r="I1042" s="4" t="s">
        <v>2</v>
      </c>
      <c r="J1042" s="4" t="s">
        <v>13</v>
      </c>
      <c r="K1042" s="4" t="s">
        <v>4</v>
      </c>
      <c r="L1042" s="4" t="s">
        <v>30</v>
      </c>
      <c r="M1042" s="8">
        <v>4</v>
      </c>
      <c r="N1042" s="5">
        <v>100.33</v>
      </c>
      <c r="O1042" s="6">
        <v>0</v>
      </c>
      <c r="P1042" s="5">
        <v>49.99</v>
      </c>
      <c r="Q1042" s="5">
        <f t="shared" si="48"/>
        <v>401.32</v>
      </c>
      <c r="R1042" s="5">
        <f t="shared" si="49"/>
        <v>199.96</v>
      </c>
      <c r="S1042" s="5">
        <f t="shared" si="50"/>
        <v>201.35999999999999</v>
      </c>
      <c r="T1042" s="7"/>
    </row>
    <row r="1043" spans="1:20" ht="15">
      <c r="A1043" s="2">
        <v>3831</v>
      </c>
      <c r="B1043" s="3">
        <v>46182</v>
      </c>
      <c r="C1043" s="10">
        <f>YEAR(SalesDataTable[[#This Row],[Order Date]])</f>
        <v>2026</v>
      </c>
      <c r="D1043" s="10" t="str">
        <f>"Q"&amp;ROUNDUP(MONTH(SalesDataTable[[#This Row],[Order Date]])/3,0)</f>
        <v>Q2</v>
      </c>
      <c r="E1043" s="10">
        <f>MONTH(SalesDataTable[[#This Row],[Order Date]])</f>
        <v>6</v>
      </c>
      <c r="F1043" s="10" t="str">
        <f>TEXT(SalesDataTable[[#This Row],[Order Date]],"mmm")</f>
        <v>Jun</v>
      </c>
      <c r="G1043" s="4" t="s">
        <v>11</v>
      </c>
      <c r="H1043" s="4" t="s">
        <v>18</v>
      </c>
      <c r="I1043" s="4" t="s">
        <v>2</v>
      </c>
      <c r="J1043" s="4" t="s">
        <v>16</v>
      </c>
      <c r="K1043" s="4" t="s">
        <v>14</v>
      </c>
      <c r="L1043" s="4" t="s">
        <v>44</v>
      </c>
      <c r="M1043" s="8">
        <v>2</v>
      </c>
      <c r="N1043" s="5">
        <v>134.28</v>
      </c>
      <c r="O1043" s="6">
        <v>0</v>
      </c>
      <c r="P1043" s="5">
        <v>69.12</v>
      </c>
      <c r="Q1043" s="5">
        <f t="shared" si="48"/>
        <v>268.56</v>
      </c>
      <c r="R1043" s="5">
        <f t="shared" si="49"/>
        <v>138.24</v>
      </c>
      <c r="S1043" s="5">
        <f t="shared" si="50"/>
        <v>130.32</v>
      </c>
      <c r="T1043" s="7"/>
    </row>
    <row r="1044" spans="1:20" ht="15">
      <c r="A1044" s="2">
        <v>4394</v>
      </c>
      <c r="B1044" s="3">
        <v>46182</v>
      </c>
      <c r="C1044" s="10">
        <f>YEAR(SalesDataTable[[#This Row],[Order Date]])</f>
        <v>2026</v>
      </c>
      <c r="D1044" s="10" t="str">
        <f>"Q"&amp;ROUNDUP(MONTH(SalesDataTable[[#This Row],[Order Date]])/3,0)</f>
        <v>Q2</v>
      </c>
      <c r="E1044" s="10">
        <f>MONTH(SalesDataTable[[#This Row],[Order Date]])</f>
        <v>6</v>
      </c>
      <c r="F1044" s="10" t="str">
        <f>TEXT(SalesDataTable[[#This Row],[Order Date]],"mmm")</f>
        <v>Jun</v>
      </c>
      <c r="G1044" s="4" t="s">
        <v>11</v>
      </c>
      <c r="H1044" s="4" t="s">
        <v>12</v>
      </c>
      <c r="I1044" s="4" t="s">
        <v>2</v>
      </c>
      <c r="J1044" s="4" t="s">
        <v>13</v>
      </c>
      <c r="K1044" s="4" t="s">
        <v>34</v>
      </c>
      <c r="L1044" s="4" t="s">
        <v>45</v>
      </c>
      <c r="M1044" s="8">
        <v>2</v>
      </c>
      <c r="N1044" s="5">
        <v>51.16</v>
      </c>
      <c r="O1044" s="6">
        <v>0</v>
      </c>
      <c r="P1044" s="5">
        <v>21.57</v>
      </c>
      <c r="Q1044" s="5">
        <f t="shared" si="48"/>
        <v>102.32</v>
      </c>
      <c r="R1044" s="5">
        <f t="shared" si="49"/>
        <v>43.14</v>
      </c>
      <c r="S1044" s="5">
        <f t="shared" si="50"/>
        <v>59.179999999999993</v>
      </c>
      <c r="T1044" s="7"/>
    </row>
    <row r="1045" spans="1:20" ht="15">
      <c r="A1045" s="2">
        <v>372</v>
      </c>
      <c r="B1045" s="3">
        <v>46183</v>
      </c>
      <c r="C1045" s="10">
        <f>YEAR(SalesDataTable[[#This Row],[Order Date]])</f>
        <v>2026</v>
      </c>
      <c r="D1045" s="10" t="str">
        <f>"Q"&amp;ROUNDUP(MONTH(SalesDataTable[[#This Row],[Order Date]])/3,0)</f>
        <v>Q2</v>
      </c>
      <c r="E1045" s="10">
        <f>MONTH(SalesDataTable[[#This Row],[Order Date]])</f>
        <v>6</v>
      </c>
      <c r="F1045" s="10" t="str">
        <f>TEXT(SalesDataTable[[#This Row],[Order Date]],"mmm")</f>
        <v>Jun</v>
      </c>
      <c r="G1045" s="4" t="s">
        <v>6</v>
      </c>
      <c r="H1045" s="4" t="s">
        <v>43</v>
      </c>
      <c r="I1045" s="4" t="s">
        <v>2</v>
      </c>
      <c r="J1045" s="4" t="s">
        <v>3</v>
      </c>
      <c r="K1045" s="4" t="s">
        <v>34</v>
      </c>
      <c r="L1045" s="4" t="s">
        <v>42</v>
      </c>
      <c r="M1045" s="8">
        <v>3</v>
      </c>
      <c r="N1045" s="5">
        <v>35.94</v>
      </c>
      <c r="O1045" s="6">
        <v>0.1</v>
      </c>
      <c r="P1045" s="5">
        <v>14.04</v>
      </c>
      <c r="Q1045" s="5">
        <f t="shared" si="48"/>
        <v>97.037999999999997</v>
      </c>
      <c r="R1045" s="5">
        <f t="shared" si="49"/>
        <v>42.12</v>
      </c>
      <c r="S1045" s="5">
        <f t="shared" si="50"/>
        <v>54.917999999999999</v>
      </c>
      <c r="T1045" s="7"/>
    </row>
    <row r="1046" spans="1:20" ht="15">
      <c r="A1046" s="2">
        <v>532</v>
      </c>
      <c r="B1046" s="3">
        <v>46183</v>
      </c>
      <c r="C1046" s="10">
        <f>YEAR(SalesDataTable[[#This Row],[Order Date]])</f>
        <v>2026</v>
      </c>
      <c r="D1046" s="10" t="str">
        <f>"Q"&amp;ROUNDUP(MONTH(SalesDataTable[[#This Row],[Order Date]])/3,0)</f>
        <v>Q2</v>
      </c>
      <c r="E1046" s="10">
        <f>MONTH(SalesDataTable[[#This Row],[Order Date]])</f>
        <v>6</v>
      </c>
      <c r="F1046" s="10" t="str">
        <f>TEXT(SalesDataTable[[#This Row],[Order Date]],"mmm")</f>
        <v>Jun</v>
      </c>
      <c r="G1046" s="4" t="s">
        <v>11</v>
      </c>
      <c r="H1046" s="4" t="s">
        <v>39</v>
      </c>
      <c r="I1046" s="4" t="s">
        <v>19</v>
      </c>
      <c r="J1046" s="4" t="s">
        <v>3</v>
      </c>
      <c r="K1046" s="4" t="s">
        <v>9</v>
      </c>
      <c r="L1046" s="4" t="s">
        <v>17</v>
      </c>
      <c r="M1046" s="8">
        <v>1</v>
      </c>
      <c r="N1046" s="5">
        <v>145.34</v>
      </c>
      <c r="O1046" s="6">
        <v>0.05</v>
      </c>
      <c r="P1046" s="5">
        <v>77.89</v>
      </c>
      <c r="Q1046" s="5">
        <f t="shared" si="48"/>
        <v>138.07300000000001</v>
      </c>
      <c r="R1046" s="5">
        <f t="shared" si="49"/>
        <v>77.89</v>
      </c>
      <c r="S1046" s="5">
        <f t="shared" si="50"/>
        <v>60.183000000000007</v>
      </c>
      <c r="T1046" s="7"/>
    </row>
    <row r="1047" spans="1:20" ht="15">
      <c r="A1047" s="2">
        <v>910</v>
      </c>
      <c r="B1047" s="3">
        <v>46183</v>
      </c>
      <c r="C1047" s="10">
        <f>YEAR(SalesDataTable[[#This Row],[Order Date]])</f>
        <v>2026</v>
      </c>
      <c r="D1047" s="10" t="str">
        <f>"Q"&amp;ROUNDUP(MONTH(SalesDataTable[[#This Row],[Order Date]])/3,0)</f>
        <v>Q2</v>
      </c>
      <c r="E1047" s="10">
        <f>MONTH(SalesDataTable[[#This Row],[Order Date]])</f>
        <v>6</v>
      </c>
      <c r="F1047" s="10" t="str">
        <f>TEXT(SalesDataTable[[#This Row],[Order Date]],"mmm")</f>
        <v>Jun</v>
      </c>
      <c r="G1047" s="4" t="s">
        <v>11</v>
      </c>
      <c r="H1047" s="4" t="s">
        <v>52</v>
      </c>
      <c r="I1047" s="4" t="s">
        <v>2</v>
      </c>
      <c r="J1047" s="4" t="s">
        <v>16</v>
      </c>
      <c r="K1047" s="4" t="s">
        <v>14</v>
      </c>
      <c r="L1047" s="4" t="s">
        <v>15</v>
      </c>
      <c r="M1047" s="8">
        <v>1</v>
      </c>
      <c r="N1047" s="5">
        <v>35.950000000000003</v>
      </c>
      <c r="O1047" s="6">
        <v>0.1</v>
      </c>
      <c r="P1047" s="5">
        <v>13.63</v>
      </c>
      <c r="Q1047" s="5">
        <f t="shared" si="48"/>
        <v>32.355000000000004</v>
      </c>
      <c r="R1047" s="5">
        <f t="shared" si="49"/>
        <v>13.63</v>
      </c>
      <c r="S1047" s="5">
        <f t="shared" si="50"/>
        <v>18.725000000000001</v>
      </c>
      <c r="T1047" s="7"/>
    </row>
    <row r="1048" spans="1:20" ht="15">
      <c r="A1048" s="2">
        <v>938</v>
      </c>
      <c r="B1048" s="3">
        <v>46183</v>
      </c>
      <c r="C1048" s="10">
        <f>YEAR(SalesDataTable[[#This Row],[Order Date]])</f>
        <v>2026</v>
      </c>
      <c r="D1048" s="10" t="str">
        <f>"Q"&amp;ROUNDUP(MONTH(SalesDataTable[[#This Row],[Order Date]])/3,0)</f>
        <v>Q2</v>
      </c>
      <c r="E1048" s="10">
        <f>MONTH(SalesDataTable[[#This Row],[Order Date]])</f>
        <v>6</v>
      </c>
      <c r="F1048" s="10" t="str">
        <f>TEXT(SalesDataTable[[#This Row],[Order Date]],"mmm")</f>
        <v>Jun</v>
      </c>
      <c r="G1048" s="4" t="s">
        <v>20</v>
      </c>
      <c r="H1048" s="4" t="s">
        <v>47</v>
      </c>
      <c r="I1048" s="4" t="s">
        <v>19</v>
      </c>
      <c r="J1048" s="4" t="s">
        <v>16</v>
      </c>
      <c r="K1048" s="4" t="s">
        <v>34</v>
      </c>
      <c r="L1048" s="4" t="s">
        <v>45</v>
      </c>
      <c r="M1048" s="8">
        <v>1</v>
      </c>
      <c r="N1048" s="5">
        <v>51.09</v>
      </c>
      <c r="O1048" s="6">
        <v>0</v>
      </c>
      <c r="P1048" s="5">
        <v>22.4</v>
      </c>
      <c r="Q1048" s="5">
        <f t="shared" si="48"/>
        <v>51.09</v>
      </c>
      <c r="R1048" s="5">
        <f t="shared" si="49"/>
        <v>22.4</v>
      </c>
      <c r="S1048" s="5">
        <f t="shared" si="50"/>
        <v>28.690000000000005</v>
      </c>
      <c r="T1048" s="7"/>
    </row>
    <row r="1049" spans="1:20" ht="15">
      <c r="A1049" s="2">
        <v>1079</v>
      </c>
      <c r="B1049" s="3">
        <v>46183</v>
      </c>
      <c r="C1049" s="10">
        <f>YEAR(SalesDataTable[[#This Row],[Order Date]])</f>
        <v>2026</v>
      </c>
      <c r="D1049" s="10" t="str">
        <f>"Q"&amp;ROUNDUP(MONTH(SalesDataTable[[#This Row],[Order Date]])/3,0)</f>
        <v>Q2</v>
      </c>
      <c r="E1049" s="10">
        <f>MONTH(SalesDataTable[[#This Row],[Order Date]])</f>
        <v>6</v>
      </c>
      <c r="F1049" s="10" t="str">
        <f>TEXT(SalesDataTable[[#This Row],[Order Date]],"mmm")</f>
        <v>Jun</v>
      </c>
      <c r="G1049" s="4" t="s">
        <v>6</v>
      </c>
      <c r="H1049" s="4" t="s">
        <v>49</v>
      </c>
      <c r="I1049" s="4" t="s">
        <v>19</v>
      </c>
      <c r="J1049" s="4" t="s">
        <v>3</v>
      </c>
      <c r="K1049" s="4" t="s">
        <v>23</v>
      </c>
      <c r="L1049" s="4" t="s">
        <v>29</v>
      </c>
      <c r="M1049" s="8">
        <v>2</v>
      </c>
      <c r="N1049" s="5">
        <v>198.69</v>
      </c>
      <c r="O1049" s="6">
        <v>0.15</v>
      </c>
      <c r="P1049" s="5">
        <v>104.25</v>
      </c>
      <c r="Q1049" s="5">
        <f t="shared" si="48"/>
        <v>337.77299999999997</v>
      </c>
      <c r="R1049" s="5">
        <f t="shared" si="49"/>
        <v>208.5</v>
      </c>
      <c r="S1049" s="5">
        <f t="shared" si="50"/>
        <v>129.27299999999997</v>
      </c>
      <c r="T1049" s="7"/>
    </row>
    <row r="1050" spans="1:20" ht="15">
      <c r="A1050" s="2">
        <v>1662</v>
      </c>
      <c r="B1050" s="3">
        <v>46183</v>
      </c>
      <c r="C1050" s="10">
        <f>YEAR(SalesDataTable[[#This Row],[Order Date]])</f>
        <v>2026</v>
      </c>
      <c r="D1050" s="10" t="str">
        <f>"Q"&amp;ROUNDUP(MONTH(SalesDataTable[[#This Row],[Order Date]])/3,0)</f>
        <v>Q2</v>
      </c>
      <c r="E1050" s="10">
        <f>MONTH(SalesDataTable[[#This Row],[Order Date]])</f>
        <v>6</v>
      </c>
      <c r="F1050" s="10" t="str">
        <f>TEXT(SalesDataTable[[#This Row],[Order Date]],"mmm")</f>
        <v>Jun</v>
      </c>
      <c r="G1050" s="4" t="s">
        <v>6</v>
      </c>
      <c r="H1050" s="4" t="s">
        <v>27</v>
      </c>
      <c r="I1050" s="4" t="s">
        <v>19</v>
      </c>
      <c r="J1050" s="4" t="s">
        <v>13</v>
      </c>
      <c r="K1050" s="4" t="s">
        <v>4</v>
      </c>
      <c r="L1050" s="4" t="s">
        <v>5</v>
      </c>
      <c r="M1050" s="8">
        <v>3</v>
      </c>
      <c r="N1050" s="5">
        <v>83.45</v>
      </c>
      <c r="O1050" s="6">
        <v>0</v>
      </c>
      <c r="P1050" s="5">
        <v>43.73</v>
      </c>
      <c r="Q1050" s="5">
        <f t="shared" si="48"/>
        <v>250.35000000000002</v>
      </c>
      <c r="R1050" s="5">
        <f t="shared" si="49"/>
        <v>131.19</v>
      </c>
      <c r="S1050" s="5">
        <f t="shared" si="50"/>
        <v>119.16000000000003</v>
      </c>
      <c r="T1050" s="7"/>
    </row>
    <row r="1051" spans="1:20" ht="15">
      <c r="A1051" s="2">
        <v>2748</v>
      </c>
      <c r="B1051" s="3">
        <v>46183</v>
      </c>
      <c r="C1051" s="10">
        <f>YEAR(SalesDataTable[[#This Row],[Order Date]])</f>
        <v>2026</v>
      </c>
      <c r="D1051" s="10" t="str">
        <f>"Q"&amp;ROUNDUP(MONTH(SalesDataTable[[#This Row],[Order Date]])/3,0)</f>
        <v>Q2</v>
      </c>
      <c r="E1051" s="10">
        <f>MONTH(SalesDataTable[[#This Row],[Order Date]])</f>
        <v>6</v>
      </c>
      <c r="F1051" s="10" t="str">
        <f>TEXT(SalesDataTable[[#This Row],[Order Date]],"mmm")</f>
        <v>Jun</v>
      </c>
      <c r="G1051" s="4" t="s">
        <v>11</v>
      </c>
      <c r="H1051" s="4" t="s">
        <v>12</v>
      </c>
      <c r="I1051" s="4" t="s">
        <v>2</v>
      </c>
      <c r="J1051" s="4" t="s">
        <v>13</v>
      </c>
      <c r="K1051" s="4" t="s">
        <v>34</v>
      </c>
      <c r="L1051" s="4" t="s">
        <v>35</v>
      </c>
      <c r="M1051" s="8">
        <v>2</v>
      </c>
      <c r="N1051" s="5">
        <v>40.86</v>
      </c>
      <c r="O1051" s="6">
        <v>0</v>
      </c>
      <c r="P1051" s="5">
        <v>14.59</v>
      </c>
      <c r="Q1051" s="5">
        <f t="shared" si="48"/>
        <v>81.72</v>
      </c>
      <c r="R1051" s="5">
        <f t="shared" si="49"/>
        <v>29.18</v>
      </c>
      <c r="S1051" s="5">
        <f t="shared" si="50"/>
        <v>52.54</v>
      </c>
      <c r="T1051" s="7"/>
    </row>
    <row r="1052" spans="1:20" ht="15">
      <c r="A1052" s="2">
        <v>3354</v>
      </c>
      <c r="B1052" s="3">
        <v>46183</v>
      </c>
      <c r="C1052" s="10">
        <f>YEAR(SalesDataTable[[#This Row],[Order Date]])</f>
        <v>2026</v>
      </c>
      <c r="D1052" s="10" t="str">
        <f>"Q"&amp;ROUNDUP(MONTH(SalesDataTable[[#This Row],[Order Date]])/3,0)</f>
        <v>Q2</v>
      </c>
      <c r="E1052" s="10">
        <f>MONTH(SalesDataTable[[#This Row],[Order Date]])</f>
        <v>6</v>
      </c>
      <c r="F1052" s="10" t="str">
        <f>TEXT(SalesDataTable[[#This Row],[Order Date]],"mmm")</f>
        <v>Jun</v>
      </c>
      <c r="G1052" s="4" t="s">
        <v>6</v>
      </c>
      <c r="H1052" s="4" t="s">
        <v>27</v>
      </c>
      <c r="I1052" s="4" t="s">
        <v>19</v>
      </c>
      <c r="J1052" s="4" t="s">
        <v>13</v>
      </c>
      <c r="K1052" s="4" t="s">
        <v>23</v>
      </c>
      <c r="L1052" s="4" t="s">
        <v>40</v>
      </c>
      <c r="M1052" s="8">
        <v>1</v>
      </c>
      <c r="N1052" s="5">
        <v>82.21</v>
      </c>
      <c r="O1052" s="6">
        <v>0.05</v>
      </c>
      <c r="P1052" s="5">
        <v>39.04</v>
      </c>
      <c r="Q1052" s="5">
        <f t="shared" si="48"/>
        <v>78.099499999999992</v>
      </c>
      <c r="R1052" s="5">
        <f t="shared" si="49"/>
        <v>39.04</v>
      </c>
      <c r="S1052" s="5">
        <f t="shared" si="50"/>
        <v>39.059499999999993</v>
      </c>
      <c r="T1052" s="7"/>
    </row>
    <row r="1053" spans="1:20" ht="15">
      <c r="A1053" s="2">
        <v>3532</v>
      </c>
      <c r="B1053" s="3">
        <v>46183</v>
      </c>
      <c r="C1053" s="10">
        <f>YEAR(SalesDataTable[[#This Row],[Order Date]])</f>
        <v>2026</v>
      </c>
      <c r="D1053" s="10" t="str">
        <f>"Q"&amp;ROUNDUP(MONTH(SalesDataTable[[#This Row],[Order Date]])/3,0)</f>
        <v>Q2</v>
      </c>
      <c r="E1053" s="10">
        <f>MONTH(SalesDataTable[[#This Row],[Order Date]])</f>
        <v>6</v>
      </c>
      <c r="F1053" s="10" t="str">
        <f>TEXT(SalesDataTable[[#This Row],[Order Date]],"mmm")</f>
        <v>Jun</v>
      </c>
      <c r="G1053" s="4" t="s">
        <v>11</v>
      </c>
      <c r="H1053" s="4" t="s">
        <v>39</v>
      </c>
      <c r="I1053" s="4" t="s">
        <v>28</v>
      </c>
      <c r="J1053" s="4" t="s">
        <v>16</v>
      </c>
      <c r="K1053" s="4" t="s">
        <v>34</v>
      </c>
      <c r="L1053" s="4" t="s">
        <v>42</v>
      </c>
      <c r="M1053" s="8">
        <v>1</v>
      </c>
      <c r="N1053" s="5">
        <v>35.93</v>
      </c>
      <c r="O1053" s="6">
        <v>0.1</v>
      </c>
      <c r="P1053" s="5">
        <v>13.52</v>
      </c>
      <c r="Q1053" s="5">
        <f t="shared" si="48"/>
        <v>32.337000000000003</v>
      </c>
      <c r="R1053" s="5">
        <f t="shared" si="49"/>
        <v>13.52</v>
      </c>
      <c r="S1053" s="5">
        <f t="shared" si="50"/>
        <v>18.817000000000004</v>
      </c>
      <c r="T1053" s="7"/>
    </row>
    <row r="1054" spans="1:20" ht="15">
      <c r="A1054" s="2">
        <v>3636</v>
      </c>
      <c r="B1054" s="3">
        <v>46183</v>
      </c>
      <c r="C1054" s="10">
        <f>YEAR(SalesDataTable[[#This Row],[Order Date]])</f>
        <v>2026</v>
      </c>
      <c r="D1054" s="10" t="str">
        <f>"Q"&amp;ROUNDUP(MONTH(SalesDataTable[[#This Row],[Order Date]])/3,0)</f>
        <v>Q2</v>
      </c>
      <c r="E1054" s="10">
        <f>MONTH(SalesDataTable[[#This Row],[Order Date]])</f>
        <v>6</v>
      </c>
      <c r="F1054" s="10" t="str">
        <f>TEXT(SalesDataTable[[#This Row],[Order Date]],"mmm")</f>
        <v>Jun</v>
      </c>
      <c r="G1054" s="4" t="s">
        <v>0</v>
      </c>
      <c r="H1054" s="4" t="s">
        <v>1</v>
      </c>
      <c r="I1054" s="4" t="s">
        <v>28</v>
      </c>
      <c r="J1054" s="4" t="s">
        <v>13</v>
      </c>
      <c r="K1054" s="4" t="s">
        <v>14</v>
      </c>
      <c r="L1054" s="4" t="s">
        <v>48</v>
      </c>
      <c r="M1054" s="8">
        <v>2</v>
      </c>
      <c r="N1054" s="5">
        <v>164.77</v>
      </c>
      <c r="O1054" s="6">
        <v>0</v>
      </c>
      <c r="P1054" s="5">
        <v>89.07</v>
      </c>
      <c r="Q1054" s="5">
        <f t="shared" si="48"/>
        <v>329.54</v>
      </c>
      <c r="R1054" s="5">
        <f t="shared" si="49"/>
        <v>178.14</v>
      </c>
      <c r="S1054" s="5">
        <f t="shared" si="50"/>
        <v>151.40000000000003</v>
      </c>
      <c r="T1054" s="7"/>
    </row>
    <row r="1055" spans="1:20" ht="15">
      <c r="A1055" s="2">
        <v>3810</v>
      </c>
      <c r="B1055" s="3">
        <v>46183</v>
      </c>
      <c r="C1055" s="10">
        <f>YEAR(SalesDataTable[[#This Row],[Order Date]])</f>
        <v>2026</v>
      </c>
      <c r="D1055" s="10" t="str">
        <f>"Q"&amp;ROUNDUP(MONTH(SalesDataTable[[#This Row],[Order Date]])/3,0)</f>
        <v>Q2</v>
      </c>
      <c r="E1055" s="10">
        <f>MONTH(SalesDataTable[[#This Row],[Order Date]])</f>
        <v>6</v>
      </c>
      <c r="F1055" s="10" t="str">
        <f>TEXT(SalesDataTable[[#This Row],[Order Date]],"mmm")</f>
        <v>Jun</v>
      </c>
      <c r="G1055" s="4" t="s">
        <v>11</v>
      </c>
      <c r="H1055" s="4" t="s">
        <v>12</v>
      </c>
      <c r="I1055" s="4" t="s">
        <v>8</v>
      </c>
      <c r="J1055" s="4" t="s">
        <v>16</v>
      </c>
      <c r="K1055" s="4" t="s">
        <v>14</v>
      </c>
      <c r="L1055" s="4" t="s">
        <v>32</v>
      </c>
      <c r="M1055" s="8">
        <v>4</v>
      </c>
      <c r="N1055" s="5">
        <v>47.36</v>
      </c>
      <c r="O1055" s="6">
        <v>0.1</v>
      </c>
      <c r="P1055" s="5">
        <v>18.87</v>
      </c>
      <c r="Q1055" s="5">
        <f t="shared" si="48"/>
        <v>170.49600000000001</v>
      </c>
      <c r="R1055" s="5">
        <f t="shared" si="49"/>
        <v>75.48</v>
      </c>
      <c r="S1055" s="5">
        <f t="shared" si="50"/>
        <v>95.016000000000005</v>
      </c>
      <c r="T1055" s="7"/>
    </row>
    <row r="1056" spans="1:20" ht="15">
      <c r="A1056" s="2">
        <v>4137</v>
      </c>
      <c r="B1056" s="3">
        <v>46183</v>
      </c>
      <c r="C1056" s="10">
        <f>YEAR(SalesDataTable[[#This Row],[Order Date]])</f>
        <v>2026</v>
      </c>
      <c r="D1056" s="10" t="str">
        <f>"Q"&amp;ROUNDUP(MONTH(SalesDataTable[[#This Row],[Order Date]])/3,0)</f>
        <v>Q2</v>
      </c>
      <c r="E1056" s="10">
        <f>MONTH(SalesDataTable[[#This Row],[Order Date]])</f>
        <v>6</v>
      </c>
      <c r="F1056" s="10" t="str">
        <f>TEXT(SalesDataTable[[#This Row],[Order Date]],"mmm")</f>
        <v>Jun</v>
      </c>
      <c r="G1056" s="4" t="s">
        <v>20</v>
      </c>
      <c r="H1056" s="4" t="s">
        <v>33</v>
      </c>
      <c r="I1056" s="4" t="s">
        <v>2</v>
      </c>
      <c r="J1056" s="4" t="s">
        <v>3</v>
      </c>
      <c r="K1056" s="4" t="s">
        <v>9</v>
      </c>
      <c r="L1056" s="4" t="s">
        <v>10</v>
      </c>
      <c r="M1056" s="8">
        <v>1</v>
      </c>
      <c r="N1056" s="5">
        <v>90.7</v>
      </c>
      <c r="O1056" s="6">
        <v>0</v>
      </c>
      <c r="P1056" s="5">
        <v>44.18</v>
      </c>
      <c r="Q1056" s="5">
        <f t="shared" si="48"/>
        <v>90.7</v>
      </c>
      <c r="R1056" s="5">
        <f t="shared" si="49"/>
        <v>44.18</v>
      </c>
      <c r="S1056" s="5">
        <f t="shared" si="50"/>
        <v>46.52</v>
      </c>
      <c r="T1056" s="7"/>
    </row>
    <row r="1057" spans="1:20" ht="15">
      <c r="A1057" s="2">
        <v>4303</v>
      </c>
      <c r="B1057" s="3">
        <v>46183</v>
      </c>
      <c r="C1057" s="10">
        <f>YEAR(SalesDataTable[[#This Row],[Order Date]])</f>
        <v>2026</v>
      </c>
      <c r="D1057" s="10" t="str">
        <f>"Q"&amp;ROUNDUP(MONTH(SalesDataTable[[#This Row],[Order Date]])/3,0)</f>
        <v>Q2</v>
      </c>
      <c r="E1057" s="10">
        <f>MONTH(SalesDataTable[[#This Row],[Order Date]])</f>
        <v>6</v>
      </c>
      <c r="F1057" s="10" t="str">
        <f>TEXT(SalesDataTable[[#This Row],[Order Date]],"mmm")</f>
        <v>Jun</v>
      </c>
      <c r="G1057" s="4" t="s">
        <v>11</v>
      </c>
      <c r="H1057" s="4" t="s">
        <v>39</v>
      </c>
      <c r="I1057" s="4" t="s">
        <v>28</v>
      </c>
      <c r="J1057" s="4" t="s">
        <v>3</v>
      </c>
      <c r="K1057" s="4" t="s">
        <v>14</v>
      </c>
      <c r="L1057" s="4" t="s">
        <v>32</v>
      </c>
      <c r="M1057" s="8">
        <v>1</v>
      </c>
      <c r="N1057" s="5">
        <v>45.59</v>
      </c>
      <c r="O1057" s="6">
        <v>0</v>
      </c>
      <c r="P1057" s="5">
        <v>18.57</v>
      </c>
      <c r="Q1057" s="5">
        <f t="shared" si="48"/>
        <v>45.59</v>
      </c>
      <c r="R1057" s="5">
        <f t="shared" si="49"/>
        <v>18.57</v>
      </c>
      <c r="S1057" s="5">
        <f t="shared" si="50"/>
        <v>27.020000000000003</v>
      </c>
      <c r="T1057" s="7"/>
    </row>
    <row r="1058" spans="1:20" ht="15">
      <c r="A1058" s="2">
        <v>4991</v>
      </c>
      <c r="B1058" s="3">
        <v>46183</v>
      </c>
      <c r="C1058" s="10">
        <f>YEAR(SalesDataTable[[#This Row],[Order Date]])</f>
        <v>2026</v>
      </c>
      <c r="D1058" s="10" t="str">
        <f>"Q"&amp;ROUNDUP(MONTH(SalesDataTable[[#This Row],[Order Date]])/3,0)</f>
        <v>Q2</v>
      </c>
      <c r="E1058" s="10">
        <f>MONTH(SalesDataTable[[#This Row],[Order Date]])</f>
        <v>6</v>
      </c>
      <c r="F1058" s="10" t="str">
        <f>TEXT(SalesDataTable[[#This Row],[Order Date]],"mmm")</f>
        <v>Jun</v>
      </c>
      <c r="G1058" s="4" t="s">
        <v>20</v>
      </c>
      <c r="H1058" s="4" t="s">
        <v>21</v>
      </c>
      <c r="I1058" s="4" t="s">
        <v>2</v>
      </c>
      <c r="J1058" s="4" t="s">
        <v>13</v>
      </c>
      <c r="K1058" s="4" t="s">
        <v>9</v>
      </c>
      <c r="L1058" s="4" t="s">
        <v>17</v>
      </c>
      <c r="M1058" s="8">
        <v>3</v>
      </c>
      <c r="N1058" s="5">
        <v>146.55000000000001</v>
      </c>
      <c r="O1058" s="6">
        <v>0.1</v>
      </c>
      <c r="P1058" s="5">
        <v>79.59</v>
      </c>
      <c r="Q1058" s="5">
        <f t="shared" si="48"/>
        <v>395.68500000000006</v>
      </c>
      <c r="R1058" s="5">
        <f t="shared" si="49"/>
        <v>238.77</v>
      </c>
      <c r="S1058" s="5">
        <f t="shared" si="50"/>
        <v>156.91500000000005</v>
      </c>
      <c r="T1058" s="7"/>
    </row>
    <row r="1059" spans="1:20" ht="15">
      <c r="A1059" s="2">
        <v>39</v>
      </c>
      <c r="B1059" s="3">
        <v>46184</v>
      </c>
      <c r="C1059" s="10">
        <f>YEAR(SalesDataTable[[#This Row],[Order Date]])</f>
        <v>2026</v>
      </c>
      <c r="D1059" s="10" t="str">
        <f>"Q"&amp;ROUNDUP(MONTH(SalesDataTable[[#This Row],[Order Date]])/3,0)</f>
        <v>Q2</v>
      </c>
      <c r="E1059" s="10">
        <f>MONTH(SalesDataTable[[#This Row],[Order Date]])</f>
        <v>6</v>
      </c>
      <c r="F1059" s="10" t="str">
        <f>TEXT(SalesDataTable[[#This Row],[Order Date]],"mmm")</f>
        <v>Jun</v>
      </c>
      <c r="G1059" s="4" t="s">
        <v>20</v>
      </c>
      <c r="H1059" s="4" t="s">
        <v>33</v>
      </c>
      <c r="I1059" s="4" t="s">
        <v>28</v>
      </c>
      <c r="J1059" s="4" t="s">
        <v>16</v>
      </c>
      <c r="K1059" s="4" t="s">
        <v>4</v>
      </c>
      <c r="L1059" s="4" t="s">
        <v>26</v>
      </c>
      <c r="M1059" s="8">
        <v>4</v>
      </c>
      <c r="N1059" s="5">
        <v>40.33</v>
      </c>
      <c r="O1059" s="6">
        <v>0.1</v>
      </c>
      <c r="P1059" s="5">
        <v>17.170000000000002</v>
      </c>
      <c r="Q1059" s="5">
        <f t="shared" si="48"/>
        <v>145.18799999999999</v>
      </c>
      <c r="R1059" s="5">
        <f t="shared" si="49"/>
        <v>68.680000000000007</v>
      </c>
      <c r="S1059" s="5">
        <f t="shared" si="50"/>
        <v>76.507999999999981</v>
      </c>
      <c r="T1059" s="7"/>
    </row>
    <row r="1060" spans="1:20" ht="15">
      <c r="A1060" s="2">
        <v>206</v>
      </c>
      <c r="B1060" s="3">
        <v>46184</v>
      </c>
      <c r="C1060" s="10">
        <f>YEAR(SalesDataTable[[#This Row],[Order Date]])</f>
        <v>2026</v>
      </c>
      <c r="D1060" s="10" t="str">
        <f>"Q"&amp;ROUNDUP(MONTH(SalesDataTable[[#This Row],[Order Date]])/3,0)</f>
        <v>Q2</v>
      </c>
      <c r="E1060" s="10">
        <f>MONTH(SalesDataTable[[#This Row],[Order Date]])</f>
        <v>6</v>
      </c>
      <c r="F1060" s="10" t="str">
        <f>TEXT(SalesDataTable[[#This Row],[Order Date]],"mmm")</f>
        <v>Jun</v>
      </c>
      <c r="G1060" s="4" t="s">
        <v>0</v>
      </c>
      <c r="H1060" s="4" t="s">
        <v>1</v>
      </c>
      <c r="I1060" s="4" t="s">
        <v>19</v>
      </c>
      <c r="J1060" s="4" t="s">
        <v>13</v>
      </c>
      <c r="K1060" s="4" t="s">
        <v>4</v>
      </c>
      <c r="L1060" s="4" t="s">
        <v>22</v>
      </c>
      <c r="M1060" s="8">
        <v>2</v>
      </c>
      <c r="N1060" s="5">
        <v>51.83</v>
      </c>
      <c r="O1060" s="6">
        <v>0.1</v>
      </c>
      <c r="P1060" s="5">
        <v>23.1</v>
      </c>
      <c r="Q1060" s="5">
        <f t="shared" si="48"/>
        <v>93.293999999999997</v>
      </c>
      <c r="R1060" s="5">
        <f t="shared" si="49"/>
        <v>46.2</v>
      </c>
      <c r="S1060" s="5">
        <f t="shared" si="50"/>
        <v>47.093999999999994</v>
      </c>
      <c r="T1060" s="7"/>
    </row>
    <row r="1061" spans="1:20" ht="15">
      <c r="A1061" s="2">
        <v>397</v>
      </c>
      <c r="B1061" s="3">
        <v>46184</v>
      </c>
      <c r="C1061" s="10">
        <f>YEAR(SalesDataTable[[#This Row],[Order Date]])</f>
        <v>2026</v>
      </c>
      <c r="D1061" s="10" t="str">
        <f>"Q"&amp;ROUNDUP(MONTH(SalesDataTable[[#This Row],[Order Date]])/3,0)</f>
        <v>Q2</v>
      </c>
      <c r="E1061" s="10">
        <f>MONTH(SalesDataTable[[#This Row],[Order Date]])</f>
        <v>6</v>
      </c>
      <c r="F1061" s="10" t="str">
        <f>TEXT(SalesDataTable[[#This Row],[Order Date]],"mmm")</f>
        <v>Jun</v>
      </c>
      <c r="G1061" s="4" t="s">
        <v>20</v>
      </c>
      <c r="H1061" s="4" t="s">
        <v>33</v>
      </c>
      <c r="I1061" s="4" t="s">
        <v>2</v>
      </c>
      <c r="J1061" s="4" t="s">
        <v>16</v>
      </c>
      <c r="K1061" s="4" t="s">
        <v>23</v>
      </c>
      <c r="L1061" s="4" t="s">
        <v>51</v>
      </c>
      <c r="M1061" s="8">
        <v>2</v>
      </c>
      <c r="N1061" s="5">
        <v>121.19</v>
      </c>
      <c r="O1061" s="6">
        <v>0.05</v>
      </c>
      <c r="P1061" s="5">
        <v>58.91</v>
      </c>
      <c r="Q1061" s="5">
        <f t="shared" si="48"/>
        <v>230.261</v>
      </c>
      <c r="R1061" s="5">
        <f t="shared" si="49"/>
        <v>117.82</v>
      </c>
      <c r="S1061" s="5">
        <f t="shared" si="50"/>
        <v>112.441</v>
      </c>
      <c r="T1061" s="7"/>
    </row>
    <row r="1062" spans="1:20" ht="15">
      <c r="A1062" s="2">
        <v>763</v>
      </c>
      <c r="B1062" s="3">
        <v>46184</v>
      </c>
      <c r="C1062" s="10">
        <f>YEAR(SalesDataTable[[#This Row],[Order Date]])</f>
        <v>2026</v>
      </c>
      <c r="D1062" s="10" t="str">
        <f>"Q"&amp;ROUNDUP(MONTH(SalesDataTable[[#This Row],[Order Date]])/3,0)</f>
        <v>Q2</v>
      </c>
      <c r="E1062" s="10">
        <f>MONTH(SalesDataTable[[#This Row],[Order Date]])</f>
        <v>6</v>
      </c>
      <c r="F1062" s="10" t="str">
        <f>TEXT(SalesDataTable[[#This Row],[Order Date]],"mmm")</f>
        <v>Jun</v>
      </c>
      <c r="G1062" s="4" t="s">
        <v>20</v>
      </c>
      <c r="H1062" s="4" t="s">
        <v>47</v>
      </c>
      <c r="I1062" s="4" t="s">
        <v>19</v>
      </c>
      <c r="J1062" s="4" t="s">
        <v>13</v>
      </c>
      <c r="K1062" s="4" t="s">
        <v>9</v>
      </c>
      <c r="L1062" s="4" t="s">
        <v>37</v>
      </c>
      <c r="M1062" s="8">
        <v>1</v>
      </c>
      <c r="N1062" s="5">
        <v>154.09</v>
      </c>
      <c r="O1062" s="6">
        <v>0</v>
      </c>
      <c r="P1062" s="5">
        <v>77.37</v>
      </c>
      <c r="Q1062" s="5">
        <f t="shared" si="48"/>
        <v>154.09</v>
      </c>
      <c r="R1062" s="5">
        <f t="shared" si="49"/>
        <v>77.37</v>
      </c>
      <c r="S1062" s="5">
        <f t="shared" si="50"/>
        <v>76.72</v>
      </c>
      <c r="T1062" s="7"/>
    </row>
    <row r="1063" spans="1:20" ht="15">
      <c r="A1063" s="2">
        <v>1059</v>
      </c>
      <c r="B1063" s="3">
        <v>46184</v>
      </c>
      <c r="C1063" s="10">
        <f>YEAR(SalesDataTable[[#This Row],[Order Date]])</f>
        <v>2026</v>
      </c>
      <c r="D1063" s="10" t="str">
        <f>"Q"&amp;ROUNDUP(MONTH(SalesDataTable[[#This Row],[Order Date]])/3,0)</f>
        <v>Q2</v>
      </c>
      <c r="E1063" s="10">
        <f>MONTH(SalesDataTable[[#This Row],[Order Date]])</f>
        <v>6</v>
      </c>
      <c r="F1063" s="10" t="str">
        <f>TEXT(SalesDataTable[[#This Row],[Order Date]],"mmm")</f>
        <v>Jun</v>
      </c>
      <c r="G1063" s="4" t="s">
        <v>0</v>
      </c>
      <c r="H1063" s="4" t="s">
        <v>1</v>
      </c>
      <c r="I1063" s="4" t="s">
        <v>2</v>
      </c>
      <c r="J1063" s="4" t="s">
        <v>13</v>
      </c>
      <c r="K1063" s="4" t="s">
        <v>4</v>
      </c>
      <c r="L1063" s="4" t="s">
        <v>5</v>
      </c>
      <c r="M1063" s="8">
        <v>1</v>
      </c>
      <c r="N1063" s="5">
        <v>80.64</v>
      </c>
      <c r="O1063" s="6">
        <v>0.05</v>
      </c>
      <c r="P1063" s="5">
        <v>43.85</v>
      </c>
      <c r="Q1063" s="5">
        <f t="shared" si="48"/>
        <v>76.60799999999999</v>
      </c>
      <c r="R1063" s="5">
        <f t="shared" si="49"/>
        <v>43.85</v>
      </c>
      <c r="S1063" s="5">
        <f t="shared" si="50"/>
        <v>32.757999999999988</v>
      </c>
      <c r="T1063" s="7"/>
    </row>
    <row r="1064" spans="1:20" ht="15">
      <c r="A1064" s="2">
        <v>1332</v>
      </c>
      <c r="B1064" s="3">
        <v>46184</v>
      </c>
      <c r="C1064" s="10">
        <f>YEAR(SalesDataTable[[#This Row],[Order Date]])</f>
        <v>2026</v>
      </c>
      <c r="D1064" s="10" t="str">
        <f>"Q"&amp;ROUNDUP(MONTH(SalesDataTable[[#This Row],[Order Date]])/3,0)</f>
        <v>Q2</v>
      </c>
      <c r="E1064" s="10">
        <f>MONTH(SalesDataTable[[#This Row],[Order Date]])</f>
        <v>6</v>
      </c>
      <c r="F1064" s="10" t="str">
        <f>TEXT(SalesDataTable[[#This Row],[Order Date]],"mmm")</f>
        <v>Jun</v>
      </c>
      <c r="G1064" s="4" t="s">
        <v>6</v>
      </c>
      <c r="H1064" s="4" t="s">
        <v>43</v>
      </c>
      <c r="I1064" s="4" t="s">
        <v>28</v>
      </c>
      <c r="J1064" s="4" t="s">
        <v>3</v>
      </c>
      <c r="K1064" s="4" t="s">
        <v>9</v>
      </c>
      <c r="L1064" s="4" t="s">
        <v>10</v>
      </c>
      <c r="M1064" s="8">
        <v>1</v>
      </c>
      <c r="N1064" s="5">
        <v>94.01</v>
      </c>
      <c r="O1064" s="6">
        <v>0.15</v>
      </c>
      <c r="P1064" s="5">
        <v>46.12</v>
      </c>
      <c r="Q1064" s="5">
        <f t="shared" si="48"/>
        <v>79.908500000000004</v>
      </c>
      <c r="R1064" s="5">
        <f t="shared" si="49"/>
        <v>46.12</v>
      </c>
      <c r="S1064" s="5">
        <f t="shared" si="50"/>
        <v>33.788500000000006</v>
      </c>
      <c r="T1064" s="7"/>
    </row>
    <row r="1065" spans="1:20" ht="15">
      <c r="A1065" s="2">
        <v>1447</v>
      </c>
      <c r="B1065" s="3">
        <v>46184</v>
      </c>
      <c r="C1065" s="10">
        <f>YEAR(SalesDataTable[[#This Row],[Order Date]])</f>
        <v>2026</v>
      </c>
      <c r="D1065" s="10" t="str">
        <f>"Q"&amp;ROUNDUP(MONTH(SalesDataTable[[#This Row],[Order Date]])/3,0)</f>
        <v>Q2</v>
      </c>
      <c r="E1065" s="10">
        <f>MONTH(SalesDataTable[[#This Row],[Order Date]])</f>
        <v>6</v>
      </c>
      <c r="F1065" s="10" t="str">
        <f>TEXT(SalesDataTable[[#This Row],[Order Date]],"mmm")</f>
        <v>Jun</v>
      </c>
      <c r="G1065" s="4" t="s">
        <v>6</v>
      </c>
      <c r="H1065" s="4" t="s">
        <v>27</v>
      </c>
      <c r="I1065" s="4" t="s">
        <v>2</v>
      </c>
      <c r="J1065" s="4" t="s">
        <v>3</v>
      </c>
      <c r="K1065" s="4" t="s">
        <v>4</v>
      </c>
      <c r="L1065" s="4" t="s">
        <v>22</v>
      </c>
      <c r="M1065" s="8">
        <v>1</v>
      </c>
      <c r="N1065" s="5">
        <v>51.09</v>
      </c>
      <c r="O1065" s="6">
        <v>0</v>
      </c>
      <c r="P1065" s="5">
        <v>22.78</v>
      </c>
      <c r="Q1065" s="5">
        <f t="shared" si="48"/>
        <v>51.09</v>
      </c>
      <c r="R1065" s="5">
        <f t="shared" si="49"/>
        <v>22.78</v>
      </c>
      <c r="S1065" s="5">
        <f t="shared" si="50"/>
        <v>28.310000000000002</v>
      </c>
      <c r="T1065" s="7"/>
    </row>
    <row r="1066" spans="1:20" ht="15">
      <c r="A1066" s="2">
        <v>2990</v>
      </c>
      <c r="B1066" s="3">
        <v>46184</v>
      </c>
      <c r="C1066" s="10">
        <f>YEAR(SalesDataTable[[#This Row],[Order Date]])</f>
        <v>2026</v>
      </c>
      <c r="D1066" s="10" t="str">
        <f>"Q"&amp;ROUNDUP(MONTH(SalesDataTable[[#This Row],[Order Date]])/3,0)</f>
        <v>Q2</v>
      </c>
      <c r="E1066" s="10">
        <f>MONTH(SalesDataTable[[#This Row],[Order Date]])</f>
        <v>6</v>
      </c>
      <c r="F1066" s="10" t="str">
        <f>TEXT(SalesDataTable[[#This Row],[Order Date]],"mmm")</f>
        <v>Jun</v>
      </c>
      <c r="G1066" s="4" t="s">
        <v>6</v>
      </c>
      <c r="H1066" s="4" t="s">
        <v>27</v>
      </c>
      <c r="I1066" s="4" t="s">
        <v>28</v>
      </c>
      <c r="J1066" s="4" t="s">
        <v>3</v>
      </c>
      <c r="K1066" s="4" t="s">
        <v>9</v>
      </c>
      <c r="L1066" s="4" t="s">
        <v>17</v>
      </c>
      <c r="M1066" s="8">
        <v>1</v>
      </c>
      <c r="N1066" s="5">
        <v>146.66</v>
      </c>
      <c r="O1066" s="6">
        <v>0</v>
      </c>
      <c r="P1066" s="5">
        <v>78.709999999999994</v>
      </c>
      <c r="Q1066" s="5">
        <f t="shared" si="48"/>
        <v>146.66</v>
      </c>
      <c r="R1066" s="5">
        <f t="shared" si="49"/>
        <v>78.709999999999994</v>
      </c>
      <c r="S1066" s="5">
        <f t="shared" si="50"/>
        <v>67.95</v>
      </c>
      <c r="T1066" s="7"/>
    </row>
    <row r="1067" spans="1:20" ht="15">
      <c r="A1067" s="2">
        <v>3769</v>
      </c>
      <c r="B1067" s="3">
        <v>46184</v>
      </c>
      <c r="C1067" s="10">
        <f>YEAR(SalesDataTable[[#This Row],[Order Date]])</f>
        <v>2026</v>
      </c>
      <c r="D1067" s="10" t="str">
        <f>"Q"&amp;ROUNDUP(MONTH(SalesDataTable[[#This Row],[Order Date]])/3,0)</f>
        <v>Q2</v>
      </c>
      <c r="E1067" s="10">
        <f>MONTH(SalesDataTable[[#This Row],[Order Date]])</f>
        <v>6</v>
      </c>
      <c r="F1067" s="10" t="str">
        <f>TEXT(SalesDataTable[[#This Row],[Order Date]],"mmm")</f>
        <v>Jun</v>
      </c>
      <c r="G1067" s="4" t="s">
        <v>6</v>
      </c>
      <c r="H1067" s="4" t="s">
        <v>43</v>
      </c>
      <c r="I1067" s="4" t="s">
        <v>19</v>
      </c>
      <c r="J1067" s="4" t="s">
        <v>13</v>
      </c>
      <c r="K1067" s="4" t="s">
        <v>23</v>
      </c>
      <c r="L1067" s="4" t="s">
        <v>29</v>
      </c>
      <c r="M1067" s="8">
        <v>2</v>
      </c>
      <c r="N1067" s="5">
        <v>199.03</v>
      </c>
      <c r="O1067" s="6">
        <v>0</v>
      </c>
      <c r="P1067" s="5">
        <v>104.7</v>
      </c>
      <c r="Q1067" s="5">
        <f t="shared" si="48"/>
        <v>398.06</v>
      </c>
      <c r="R1067" s="5">
        <f t="shared" si="49"/>
        <v>209.4</v>
      </c>
      <c r="S1067" s="5">
        <f t="shared" si="50"/>
        <v>188.66</v>
      </c>
      <c r="T1067" s="7"/>
    </row>
    <row r="1068" spans="1:20" ht="15">
      <c r="A1068" s="2">
        <v>4152</v>
      </c>
      <c r="B1068" s="3">
        <v>46184</v>
      </c>
      <c r="C1068" s="10">
        <f>YEAR(SalesDataTable[[#This Row],[Order Date]])</f>
        <v>2026</v>
      </c>
      <c r="D1068" s="10" t="str">
        <f>"Q"&amp;ROUNDUP(MONTH(SalesDataTable[[#This Row],[Order Date]])/3,0)</f>
        <v>Q2</v>
      </c>
      <c r="E1068" s="10">
        <f>MONTH(SalesDataTable[[#This Row],[Order Date]])</f>
        <v>6</v>
      </c>
      <c r="F1068" s="10" t="str">
        <f>TEXT(SalesDataTable[[#This Row],[Order Date]],"mmm")</f>
        <v>Jun</v>
      </c>
      <c r="G1068" s="4" t="s">
        <v>11</v>
      </c>
      <c r="H1068" s="4" t="s">
        <v>12</v>
      </c>
      <c r="I1068" s="4" t="s">
        <v>2</v>
      </c>
      <c r="J1068" s="4" t="s">
        <v>3</v>
      </c>
      <c r="K1068" s="4" t="s">
        <v>4</v>
      </c>
      <c r="L1068" s="4" t="s">
        <v>26</v>
      </c>
      <c r="M1068" s="8">
        <v>5</v>
      </c>
      <c r="N1068" s="5">
        <v>41.18</v>
      </c>
      <c r="O1068" s="6">
        <v>0.05</v>
      </c>
      <c r="P1068" s="5">
        <v>16.87</v>
      </c>
      <c r="Q1068" s="5">
        <f t="shared" si="48"/>
        <v>195.60499999999999</v>
      </c>
      <c r="R1068" s="5">
        <f t="shared" si="49"/>
        <v>84.350000000000009</v>
      </c>
      <c r="S1068" s="5">
        <f t="shared" si="50"/>
        <v>111.25499999999998</v>
      </c>
      <c r="T1068" s="7"/>
    </row>
    <row r="1069" spans="1:20" ht="15">
      <c r="A1069" s="2">
        <v>4242</v>
      </c>
      <c r="B1069" s="3">
        <v>46184</v>
      </c>
      <c r="C1069" s="10">
        <f>YEAR(SalesDataTable[[#This Row],[Order Date]])</f>
        <v>2026</v>
      </c>
      <c r="D1069" s="10" t="str">
        <f>"Q"&amp;ROUNDUP(MONTH(SalesDataTable[[#This Row],[Order Date]])/3,0)</f>
        <v>Q2</v>
      </c>
      <c r="E1069" s="10">
        <f>MONTH(SalesDataTable[[#This Row],[Order Date]])</f>
        <v>6</v>
      </c>
      <c r="F1069" s="10" t="str">
        <f>TEXT(SalesDataTable[[#This Row],[Order Date]],"mmm")</f>
        <v>Jun</v>
      </c>
      <c r="G1069" s="4" t="s">
        <v>6</v>
      </c>
      <c r="H1069" s="4" t="s">
        <v>43</v>
      </c>
      <c r="I1069" s="4" t="s">
        <v>19</v>
      </c>
      <c r="J1069" s="4" t="s">
        <v>16</v>
      </c>
      <c r="K1069" s="4" t="s">
        <v>9</v>
      </c>
      <c r="L1069" s="4" t="s">
        <v>17</v>
      </c>
      <c r="M1069" s="8">
        <v>2</v>
      </c>
      <c r="N1069" s="5">
        <v>141.18</v>
      </c>
      <c r="O1069" s="6">
        <v>0</v>
      </c>
      <c r="P1069" s="5">
        <v>78.66</v>
      </c>
      <c r="Q1069" s="5">
        <f t="shared" si="48"/>
        <v>282.36</v>
      </c>
      <c r="R1069" s="5">
        <f t="shared" si="49"/>
        <v>157.32</v>
      </c>
      <c r="S1069" s="5">
        <f t="shared" si="50"/>
        <v>125.04000000000002</v>
      </c>
      <c r="T1069" s="7"/>
    </row>
    <row r="1070" spans="1:20" ht="15">
      <c r="A1070" s="2">
        <v>4780</v>
      </c>
      <c r="B1070" s="3">
        <v>46184</v>
      </c>
      <c r="C1070" s="10">
        <f>YEAR(SalesDataTable[[#This Row],[Order Date]])</f>
        <v>2026</v>
      </c>
      <c r="D1070" s="10" t="str">
        <f>"Q"&amp;ROUNDUP(MONTH(SalesDataTable[[#This Row],[Order Date]])/3,0)</f>
        <v>Q2</v>
      </c>
      <c r="E1070" s="10">
        <f>MONTH(SalesDataTable[[#This Row],[Order Date]])</f>
        <v>6</v>
      </c>
      <c r="F1070" s="10" t="str">
        <f>TEXT(SalesDataTable[[#This Row],[Order Date]],"mmm")</f>
        <v>Jun</v>
      </c>
      <c r="G1070" s="4" t="s">
        <v>6</v>
      </c>
      <c r="H1070" s="4" t="s">
        <v>43</v>
      </c>
      <c r="I1070" s="4" t="s">
        <v>19</v>
      </c>
      <c r="J1070" s="4" t="s">
        <v>3</v>
      </c>
      <c r="K1070" s="4" t="s">
        <v>4</v>
      </c>
      <c r="L1070" s="4" t="s">
        <v>5</v>
      </c>
      <c r="M1070" s="8">
        <v>1</v>
      </c>
      <c r="N1070" s="5">
        <v>82.47</v>
      </c>
      <c r="O1070" s="6">
        <v>0.1</v>
      </c>
      <c r="P1070" s="5">
        <v>42.73</v>
      </c>
      <c r="Q1070" s="5">
        <f t="shared" si="48"/>
        <v>74.222999999999999</v>
      </c>
      <c r="R1070" s="5">
        <f t="shared" si="49"/>
        <v>42.73</v>
      </c>
      <c r="S1070" s="5">
        <f t="shared" si="50"/>
        <v>31.493000000000002</v>
      </c>
      <c r="T1070" s="7"/>
    </row>
    <row r="1071" spans="1:20" ht="15">
      <c r="A1071" s="2">
        <v>63</v>
      </c>
      <c r="B1071" s="3">
        <v>46185</v>
      </c>
      <c r="C1071" s="10">
        <f>YEAR(SalesDataTable[[#This Row],[Order Date]])</f>
        <v>2026</v>
      </c>
      <c r="D1071" s="10" t="str">
        <f>"Q"&amp;ROUNDUP(MONTH(SalesDataTable[[#This Row],[Order Date]])/3,0)</f>
        <v>Q2</v>
      </c>
      <c r="E1071" s="10">
        <f>MONTH(SalesDataTable[[#This Row],[Order Date]])</f>
        <v>6</v>
      </c>
      <c r="F1071" s="10" t="str">
        <f>TEXT(SalesDataTable[[#This Row],[Order Date]],"mmm")</f>
        <v>Jun</v>
      </c>
      <c r="G1071" s="4" t="s">
        <v>6</v>
      </c>
      <c r="H1071" s="4" t="s">
        <v>7</v>
      </c>
      <c r="I1071" s="4" t="s">
        <v>28</v>
      </c>
      <c r="J1071" s="4" t="s">
        <v>3</v>
      </c>
      <c r="K1071" s="4" t="s">
        <v>14</v>
      </c>
      <c r="L1071" s="4" t="s">
        <v>48</v>
      </c>
      <c r="M1071" s="8">
        <v>1</v>
      </c>
      <c r="N1071" s="5">
        <v>166.91</v>
      </c>
      <c r="O1071" s="6">
        <v>0</v>
      </c>
      <c r="P1071" s="5">
        <v>85.58</v>
      </c>
      <c r="Q1071" s="5">
        <f t="shared" si="48"/>
        <v>166.91</v>
      </c>
      <c r="R1071" s="5">
        <f t="shared" si="49"/>
        <v>85.58</v>
      </c>
      <c r="S1071" s="5">
        <f t="shared" si="50"/>
        <v>81.33</v>
      </c>
      <c r="T1071" s="7"/>
    </row>
    <row r="1072" spans="1:20" ht="15">
      <c r="A1072" s="2">
        <v>190</v>
      </c>
      <c r="B1072" s="3">
        <v>46185</v>
      </c>
      <c r="C1072" s="10">
        <f>YEAR(SalesDataTable[[#This Row],[Order Date]])</f>
        <v>2026</v>
      </c>
      <c r="D1072" s="10" t="str">
        <f>"Q"&amp;ROUNDUP(MONTH(SalesDataTable[[#This Row],[Order Date]])/3,0)</f>
        <v>Q2</v>
      </c>
      <c r="E1072" s="10">
        <f>MONTH(SalesDataTable[[#This Row],[Order Date]])</f>
        <v>6</v>
      </c>
      <c r="F1072" s="10" t="str">
        <f>TEXT(SalesDataTable[[#This Row],[Order Date]],"mmm")</f>
        <v>Jun</v>
      </c>
      <c r="G1072" s="4" t="s">
        <v>0</v>
      </c>
      <c r="H1072" s="4" t="s">
        <v>1</v>
      </c>
      <c r="I1072" s="4" t="s">
        <v>19</v>
      </c>
      <c r="J1072" s="4" t="s">
        <v>16</v>
      </c>
      <c r="K1072" s="4" t="s">
        <v>14</v>
      </c>
      <c r="L1072" s="4" t="s">
        <v>32</v>
      </c>
      <c r="M1072" s="8">
        <v>1</v>
      </c>
      <c r="N1072" s="5">
        <v>45.99</v>
      </c>
      <c r="O1072" s="6">
        <v>0</v>
      </c>
      <c r="P1072" s="5">
        <v>18.579999999999998</v>
      </c>
      <c r="Q1072" s="5">
        <f t="shared" si="48"/>
        <v>45.99</v>
      </c>
      <c r="R1072" s="5">
        <f t="shared" si="49"/>
        <v>18.579999999999998</v>
      </c>
      <c r="S1072" s="5">
        <f t="shared" si="50"/>
        <v>27.410000000000004</v>
      </c>
      <c r="T1072" s="7"/>
    </row>
    <row r="1073" spans="1:20" ht="15">
      <c r="A1073" s="2">
        <v>268</v>
      </c>
      <c r="B1073" s="3">
        <v>46185</v>
      </c>
      <c r="C1073" s="10">
        <f>YEAR(SalesDataTable[[#This Row],[Order Date]])</f>
        <v>2026</v>
      </c>
      <c r="D1073" s="10" t="str">
        <f>"Q"&amp;ROUNDUP(MONTH(SalesDataTable[[#This Row],[Order Date]])/3,0)</f>
        <v>Q2</v>
      </c>
      <c r="E1073" s="10">
        <f>MONTH(SalesDataTable[[#This Row],[Order Date]])</f>
        <v>6</v>
      </c>
      <c r="F1073" s="10" t="str">
        <f>TEXT(SalesDataTable[[#This Row],[Order Date]],"mmm")</f>
        <v>Jun</v>
      </c>
      <c r="G1073" s="4" t="s">
        <v>20</v>
      </c>
      <c r="H1073" s="4" t="s">
        <v>47</v>
      </c>
      <c r="I1073" s="4" t="s">
        <v>19</v>
      </c>
      <c r="J1073" s="4" t="s">
        <v>16</v>
      </c>
      <c r="K1073" s="4" t="s">
        <v>34</v>
      </c>
      <c r="L1073" s="4" t="s">
        <v>42</v>
      </c>
      <c r="M1073" s="8">
        <v>1</v>
      </c>
      <c r="N1073" s="5">
        <v>37.01</v>
      </c>
      <c r="O1073" s="6">
        <v>0.05</v>
      </c>
      <c r="P1073" s="5">
        <v>14.18</v>
      </c>
      <c r="Q1073" s="5">
        <f t="shared" si="48"/>
        <v>35.159499999999994</v>
      </c>
      <c r="R1073" s="5">
        <f t="shared" si="49"/>
        <v>14.18</v>
      </c>
      <c r="S1073" s="5">
        <f t="shared" si="50"/>
        <v>20.979499999999994</v>
      </c>
      <c r="T1073" s="7"/>
    </row>
    <row r="1074" spans="1:20" ht="15">
      <c r="A1074" s="2">
        <v>691</v>
      </c>
      <c r="B1074" s="3">
        <v>46185</v>
      </c>
      <c r="C1074" s="10">
        <f>YEAR(SalesDataTable[[#This Row],[Order Date]])</f>
        <v>2026</v>
      </c>
      <c r="D1074" s="10" t="str">
        <f>"Q"&amp;ROUNDUP(MONTH(SalesDataTable[[#This Row],[Order Date]])/3,0)</f>
        <v>Q2</v>
      </c>
      <c r="E1074" s="10">
        <f>MONTH(SalesDataTable[[#This Row],[Order Date]])</f>
        <v>6</v>
      </c>
      <c r="F1074" s="10" t="str">
        <f>TEXT(SalesDataTable[[#This Row],[Order Date]],"mmm")</f>
        <v>Jun</v>
      </c>
      <c r="G1074" s="4" t="s">
        <v>20</v>
      </c>
      <c r="H1074" s="4" t="s">
        <v>33</v>
      </c>
      <c r="I1074" s="4" t="s">
        <v>28</v>
      </c>
      <c r="J1074" s="4" t="s">
        <v>16</v>
      </c>
      <c r="K1074" s="4" t="s">
        <v>9</v>
      </c>
      <c r="L1074" s="4" t="s">
        <v>17</v>
      </c>
      <c r="M1074" s="8">
        <v>5</v>
      </c>
      <c r="N1074" s="5">
        <v>140.9</v>
      </c>
      <c r="O1074" s="6">
        <v>0</v>
      </c>
      <c r="P1074" s="5">
        <v>80.16</v>
      </c>
      <c r="Q1074" s="5">
        <f t="shared" si="48"/>
        <v>704.5</v>
      </c>
      <c r="R1074" s="5">
        <f t="shared" si="49"/>
        <v>400.79999999999995</v>
      </c>
      <c r="S1074" s="5">
        <f t="shared" si="50"/>
        <v>303.70000000000005</v>
      </c>
      <c r="T1074" s="7"/>
    </row>
    <row r="1075" spans="1:20" ht="15">
      <c r="A1075" s="2">
        <v>810</v>
      </c>
      <c r="B1075" s="3">
        <v>46185</v>
      </c>
      <c r="C1075" s="10">
        <f>YEAR(SalesDataTable[[#This Row],[Order Date]])</f>
        <v>2026</v>
      </c>
      <c r="D1075" s="10" t="str">
        <f>"Q"&amp;ROUNDUP(MONTH(SalesDataTable[[#This Row],[Order Date]])/3,0)</f>
        <v>Q2</v>
      </c>
      <c r="E1075" s="10">
        <f>MONTH(SalesDataTable[[#This Row],[Order Date]])</f>
        <v>6</v>
      </c>
      <c r="F1075" s="10" t="str">
        <f>TEXT(SalesDataTable[[#This Row],[Order Date]],"mmm")</f>
        <v>Jun</v>
      </c>
      <c r="G1075" s="4" t="s">
        <v>6</v>
      </c>
      <c r="H1075" s="4" t="s">
        <v>43</v>
      </c>
      <c r="I1075" s="4" t="s">
        <v>19</v>
      </c>
      <c r="J1075" s="4" t="s">
        <v>13</v>
      </c>
      <c r="K1075" s="4" t="s">
        <v>34</v>
      </c>
      <c r="L1075" s="4" t="s">
        <v>42</v>
      </c>
      <c r="M1075" s="8">
        <v>3</v>
      </c>
      <c r="N1075" s="5">
        <v>36.659999999999997</v>
      </c>
      <c r="O1075" s="6">
        <v>0</v>
      </c>
      <c r="P1075" s="5">
        <v>13.55</v>
      </c>
      <c r="Q1075" s="5">
        <f t="shared" si="48"/>
        <v>109.97999999999999</v>
      </c>
      <c r="R1075" s="5">
        <f t="shared" si="49"/>
        <v>40.650000000000006</v>
      </c>
      <c r="S1075" s="5">
        <f t="shared" si="50"/>
        <v>69.329999999999984</v>
      </c>
      <c r="T1075" s="7"/>
    </row>
    <row r="1076" spans="1:20" ht="15">
      <c r="A1076" s="2">
        <v>855</v>
      </c>
      <c r="B1076" s="3">
        <v>46185</v>
      </c>
      <c r="C1076" s="10">
        <f>YEAR(SalesDataTable[[#This Row],[Order Date]])</f>
        <v>2026</v>
      </c>
      <c r="D1076" s="10" t="str">
        <f>"Q"&amp;ROUNDUP(MONTH(SalesDataTable[[#This Row],[Order Date]])/3,0)</f>
        <v>Q2</v>
      </c>
      <c r="E1076" s="10">
        <f>MONTH(SalesDataTable[[#This Row],[Order Date]])</f>
        <v>6</v>
      </c>
      <c r="F1076" s="10" t="str">
        <f>TEXT(SalesDataTable[[#This Row],[Order Date]],"mmm")</f>
        <v>Jun</v>
      </c>
      <c r="G1076" s="4" t="s">
        <v>6</v>
      </c>
      <c r="H1076" s="4" t="s">
        <v>27</v>
      </c>
      <c r="I1076" s="4" t="s">
        <v>2</v>
      </c>
      <c r="J1076" s="4" t="s">
        <v>16</v>
      </c>
      <c r="K1076" s="4" t="s">
        <v>14</v>
      </c>
      <c r="L1076" s="4" t="s">
        <v>15</v>
      </c>
      <c r="M1076" s="8">
        <v>1</v>
      </c>
      <c r="N1076" s="5">
        <v>36.299999999999997</v>
      </c>
      <c r="O1076" s="6">
        <v>0.1</v>
      </c>
      <c r="P1076" s="5">
        <v>13.69</v>
      </c>
      <c r="Q1076" s="5">
        <f t="shared" si="48"/>
        <v>32.67</v>
      </c>
      <c r="R1076" s="5">
        <f t="shared" si="49"/>
        <v>13.69</v>
      </c>
      <c r="S1076" s="5">
        <f t="shared" si="50"/>
        <v>18.980000000000004</v>
      </c>
      <c r="T1076" s="7"/>
    </row>
    <row r="1077" spans="1:20" ht="15">
      <c r="A1077" s="2">
        <v>1612</v>
      </c>
      <c r="B1077" s="3">
        <v>46185</v>
      </c>
      <c r="C1077" s="10">
        <f>YEAR(SalesDataTable[[#This Row],[Order Date]])</f>
        <v>2026</v>
      </c>
      <c r="D1077" s="10" t="str">
        <f>"Q"&amp;ROUNDUP(MONTH(SalesDataTable[[#This Row],[Order Date]])/3,0)</f>
        <v>Q2</v>
      </c>
      <c r="E1077" s="10">
        <f>MONTH(SalesDataTable[[#This Row],[Order Date]])</f>
        <v>6</v>
      </c>
      <c r="F1077" s="10" t="str">
        <f>TEXT(SalesDataTable[[#This Row],[Order Date]],"mmm")</f>
        <v>Jun</v>
      </c>
      <c r="G1077" s="4" t="s">
        <v>11</v>
      </c>
      <c r="H1077" s="4" t="s">
        <v>52</v>
      </c>
      <c r="I1077" s="4" t="s">
        <v>2</v>
      </c>
      <c r="J1077" s="4" t="s">
        <v>13</v>
      </c>
      <c r="K1077" s="4" t="s">
        <v>23</v>
      </c>
      <c r="L1077" s="4" t="s">
        <v>51</v>
      </c>
      <c r="M1077" s="8">
        <v>2</v>
      </c>
      <c r="N1077" s="5">
        <v>120.64</v>
      </c>
      <c r="O1077" s="6">
        <v>0</v>
      </c>
      <c r="P1077" s="5">
        <v>61.66</v>
      </c>
      <c r="Q1077" s="5">
        <f t="shared" si="48"/>
        <v>241.28</v>
      </c>
      <c r="R1077" s="5">
        <f t="shared" si="49"/>
        <v>123.32</v>
      </c>
      <c r="S1077" s="5">
        <f t="shared" si="50"/>
        <v>117.96000000000001</v>
      </c>
      <c r="T1077" s="7"/>
    </row>
    <row r="1078" spans="1:20" ht="15">
      <c r="A1078" s="2">
        <v>1704</v>
      </c>
      <c r="B1078" s="3">
        <v>46185</v>
      </c>
      <c r="C1078" s="10">
        <f>YEAR(SalesDataTable[[#This Row],[Order Date]])</f>
        <v>2026</v>
      </c>
      <c r="D1078" s="10" t="str">
        <f>"Q"&amp;ROUNDUP(MONTH(SalesDataTable[[#This Row],[Order Date]])/3,0)</f>
        <v>Q2</v>
      </c>
      <c r="E1078" s="10">
        <f>MONTH(SalesDataTable[[#This Row],[Order Date]])</f>
        <v>6</v>
      </c>
      <c r="F1078" s="10" t="str">
        <f>TEXT(SalesDataTable[[#This Row],[Order Date]],"mmm")</f>
        <v>Jun</v>
      </c>
      <c r="G1078" s="4" t="s">
        <v>11</v>
      </c>
      <c r="H1078" s="4" t="s">
        <v>52</v>
      </c>
      <c r="I1078" s="4" t="s">
        <v>2</v>
      </c>
      <c r="J1078" s="4" t="s">
        <v>3</v>
      </c>
      <c r="K1078" s="4" t="s">
        <v>14</v>
      </c>
      <c r="L1078" s="4" t="s">
        <v>32</v>
      </c>
      <c r="M1078" s="8">
        <v>1</v>
      </c>
      <c r="N1078" s="5">
        <v>47.07</v>
      </c>
      <c r="O1078" s="6">
        <v>0</v>
      </c>
      <c r="P1078" s="5">
        <v>18.7</v>
      </c>
      <c r="Q1078" s="5">
        <f t="shared" si="48"/>
        <v>47.07</v>
      </c>
      <c r="R1078" s="5">
        <f t="shared" si="49"/>
        <v>18.7</v>
      </c>
      <c r="S1078" s="5">
        <f t="shared" si="50"/>
        <v>28.37</v>
      </c>
      <c r="T1078" s="7"/>
    </row>
    <row r="1079" spans="1:20" ht="15">
      <c r="A1079" s="2">
        <v>1857</v>
      </c>
      <c r="B1079" s="3">
        <v>46185</v>
      </c>
      <c r="C1079" s="10">
        <f>YEAR(SalesDataTable[[#This Row],[Order Date]])</f>
        <v>2026</v>
      </c>
      <c r="D1079" s="10" t="str">
        <f>"Q"&amp;ROUNDUP(MONTH(SalesDataTable[[#This Row],[Order Date]])/3,0)</f>
        <v>Q2</v>
      </c>
      <c r="E1079" s="10">
        <f>MONTH(SalesDataTable[[#This Row],[Order Date]])</f>
        <v>6</v>
      </c>
      <c r="F1079" s="10" t="str">
        <f>TEXT(SalesDataTable[[#This Row],[Order Date]],"mmm")</f>
        <v>Jun</v>
      </c>
      <c r="G1079" s="4" t="s">
        <v>11</v>
      </c>
      <c r="H1079" s="4" t="s">
        <v>18</v>
      </c>
      <c r="I1079" s="4" t="s">
        <v>28</v>
      </c>
      <c r="J1079" s="4" t="s">
        <v>16</v>
      </c>
      <c r="K1079" s="4" t="s">
        <v>9</v>
      </c>
      <c r="L1079" s="4" t="s">
        <v>37</v>
      </c>
      <c r="M1079" s="8">
        <v>2</v>
      </c>
      <c r="N1079" s="5">
        <v>154.94</v>
      </c>
      <c r="O1079" s="6">
        <v>0.05</v>
      </c>
      <c r="P1079" s="5">
        <v>77.260000000000005</v>
      </c>
      <c r="Q1079" s="5">
        <f t="shared" si="48"/>
        <v>294.38599999999997</v>
      </c>
      <c r="R1079" s="5">
        <f t="shared" si="49"/>
        <v>154.52000000000001</v>
      </c>
      <c r="S1079" s="5">
        <f t="shared" si="50"/>
        <v>139.86599999999996</v>
      </c>
      <c r="T1079" s="7"/>
    </row>
    <row r="1080" spans="1:20" ht="15">
      <c r="A1080" s="2">
        <v>1888</v>
      </c>
      <c r="B1080" s="3">
        <v>46185</v>
      </c>
      <c r="C1080" s="10">
        <f>YEAR(SalesDataTable[[#This Row],[Order Date]])</f>
        <v>2026</v>
      </c>
      <c r="D1080" s="10" t="str">
        <f>"Q"&amp;ROUNDUP(MONTH(SalesDataTable[[#This Row],[Order Date]])/3,0)</f>
        <v>Q2</v>
      </c>
      <c r="E1080" s="10">
        <f>MONTH(SalesDataTable[[#This Row],[Order Date]])</f>
        <v>6</v>
      </c>
      <c r="F1080" s="10" t="str">
        <f>TEXT(SalesDataTable[[#This Row],[Order Date]],"mmm")</f>
        <v>Jun</v>
      </c>
      <c r="G1080" s="4" t="s">
        <v>6</v>
      </c>
      <c r="H1080" s="4" t="s">
        <v>43</v>
      </c>
      <c r="I1080" s="4" t="s">
        <v>2</v>
      </c>
      <c r="J1080" s="4" t="s">
        <v>3</v>
      </c>
      <c r="K1080" s="4" t="s">
        <v>14</v>
      </c>
      <c r="L1080" s="4" t="s">
        <v>32</v>
      </c>
      <c r="M1080" s="8">
        <v>1</v>
      </c>
      <c r="N1080" s="5">
        <v>45.97</v>
      </c>
      <c r="O1080" s="6">
        <v>0.05</v>
      </c>
      <c r="P1080" s="5">
        <v>18.41</v>
      </c>
      <c r="Q1080" s="5">
        <f t="shared" si="48"/>
        <v>43.671499999999995</v>
      </c>
      <c r="R1080" s="5">
        <f t="shared" si="49"/>
        <v>18.41</v>
      </c>
      <c r="S1080" s="5">
        <f t="shared" si="50"/>
        <v>25.261499999999995</v>
      </c>
      <c r="T1080" s="7"/>
    </row>
    <row r="1081" spans="1:20" ht="15">
      <c r="A1081" s="2">
        <v>2683</v>
      </c>
      <c r="B1081" s="3">
        <v>46185</v>
      </c>
      <c r="C1081" s="10">
        <f>YEAR(SalesDataTable[[#This Row],[Order Date]])</f>
        <v>2026</v>
      </c>
      <c r="D1081" s="10" t="str">
        <f>"Q"&amp;ROUNDUP(MONTH(SalesDataTable[[#This Row],[Order Date]])/3,0)</f>
        <v>Q2</v>
      </c>
      <c r="E1081" s="10">
        <f>MONTH(SalesDataTable[[#This Row],[Order Date]])</f>
        <v>6</v>
      </c>
      <c r="F1081" s="10" t="str">
        <f>TEXT(SalesDataTable[[#This Row],[Order Date]],"mmm")</f>
        <v>Jun</v>
      </c>
      <c r="G1081" s="4" t="s">
        <v>20</v>
      </c>
      <c r="H1081" s="4" t="s">
        <v>33</v>
      </c>
      <c r="I1081" s="4" t="s">
        <v>2</v>
      </c>
      <c r="J1081" s="4" t="s">
        <v>3</v>
      </c>
      <c r="K1081" s="4" t="s">
        <v>23</v>
      </c>
      <c r="L1081" s="4" t="s">
        <v>29</v>
      </c>
      <c r="M1081" s="8">
        <v>1</v>
      </c>
      <c r="N1081" s="5">
        <v>198.64</v>
      </c>
      <c r="O1081" s="6">
        <v>0.05</v>
      </c>
      <c r="P1081" s="5">
        <v>101.89</v>
      </c>
      <c r="Q1081" s="5">
        <f t="shared" si="48"/>
        <v>188.70799999999997</v>
      </c>
      <c r="R1081" s="5">
        <f t="shared" si="49"/>
        <v>101.89</v>
      </c>
      <c r="S1081" s="5">
        <f t="shared" si="50"/>
        <v>86.817999999999969</v>
      </c>
      <c r="T1081" s="7"/>
    </row>
    <row r="1082" spans="1:20" ht="15">
      <c r="A1082" s="2">
        <v>4211</v>
      </c>
      <c r="B1082" s="3">
        <v>46185</v>
      </c>
      <c r="C1082" s="10">
        <f>YEAR(SalesDataTable[[#This Row],[Order Date]])</f>
        <v>2026</v>
      </c>
      <c r="D1082" s="10" t="str">
        <f>"Q"&amp;ROUNDUP(MONTH(SalesDataTable[[#This Row],[Order Date]])/3,0)</f>
        <v>Q2</v>
      </c>
      <c r="E1082" s="10">
        <f>MONTH(SalesDataTable[[#This Row],[Order Date]])</f>
        <v>6</v>
      </c>
      <c r="F1082" s="10" t="str">
        <f>TEXT(SalesDataTable[[#This Row],[Order Date]],"mmm")</f>
        <v>Jun</v>
      </c>
      <c r="G1082" s="4" t="s">
        <v>11</v>
      </c>
      <c r="H1082" s="4" t="s">
        <v>18</v>
      </c>
      <c r="I1082" s="4" t="s">
        <v>2</v>
      </c>
      <c r="J1082" s="4" t="s">
        <v>13</v>
      </c>
      <c r="K1082" s="4" t="s">
        <v>14</v>
      </c>
      <c r="L1082" s="4" t="s">
        <v>48</v>
      </c>
      <c r="M1082" s="8">
        <v>5</v>
      </c>
      <c r="N1082" s="5">
        <v>168.57</v>
      </c>
      <c r="O1082" s="6">
        <v>0</v>
      </c>
      <c r="P1082" s="5">
        <v>88.65</v>
      </c>
      <c r="Q1082" s="5">
        <f t="shared" si="48"/>
        <v>842.84999999999991</v>
      </c>
      <c r="R1082" s="5">
        <f t="shared" si="49"/>
        <v>443.25</v>
      </c>
      <c r="S1082" s="5">
        <f t="shared" si="50"/>
        <v>399.59999999999991</v>
      </c>
      <c r="T1082" s="7"/>
    </row>
    <row r="1083" spans="1:20" ht="15">
      <c r="A1083" s="2">
        <v>4353</v>
      </c>
      <c r="B1083" s="3">
        <v>46185</v>
      </c>
      <c r="C1083" s="10">
        <f>YEAR(SalesDataTable[[#This Row],[Order Date]])</f>
        <v>2026</v>
      </c>
      <c r="D1083" s="10" t="str">
        <f>"Q"&amp;ROUNDUP(MONTH(SalesDataTable[[#This Row],[Order Date]])/3,0)</f>
        <v>Q2</v>
      </c>
      <c r="E1083" s="10">
        <f>MONTH(SalesDataTable[[#This Row],[Order Date]])</f>
        <v>6</v>
      </c>
      <c r="F1083" s="10" t="str">
        <f>TEXT(SalesDataTable[[#This Row],[Order Date]],"mmm")</f>
        <v>Jun</v>
      </c>
      <c r="G1083" s="4" t="s">
        <v>6</v>
      </c>
      <c r="H1083" s="4" t="s">
        <v>27</v>
      </c>
      <c r="I1083" s="4" t="s">
        <v>19</v>
      </c>
      <c r="J1083" s="4" t="s">
        <v>13</v>
      </c>
      <c r="K1083" s="4" t="s">
        <v>14</v>
      </c>
      <c r="L1083" s="4" t="s">
        <v>15</v>
      </c>
      <c r="M1083" s="8">
        <v>1</v>
      </c>
      <c r="N1083" s="5">
        <v>36.65</v>
      </c>
      <c r="O1083" s="6">
        <v>0</v>
      </c>
      <c r="P1083" s="5">
        <v>13.97</v>
      </c>
      <c r="Q1083" s="5">
        <f t="shared" si="48"/>
        <v>36.65</v>
      </c>
      <c r="R1083" s="5">
        <f t="shared" si="49"/>
        <v>13.97</v>
      </c>
      <c r="S1083" s="5">
        <f t="shared" si="50"/>
        <v>22.68</v>
      </c>
      <c r="T1083" s="7"/>
    </row>
    <row r="1084" spans="1:20" ht="15">
      <c r="A1084" s="2">
        <v>5020</v>
      </c>
      <c r="B1084" s="3">
        <v>46185</v>
      </c>
      <c r="C1084" s="10">
        <f>YEAR(SalesDataTable[[#This Row],[Order Date]])</f>
        <v>2026</v>
      </c>
      <c r="D1084" s="10" t="str">
        <f>"Q"&amp;ROUNDUP(MONTH(SalesDataTable[[#This Row],[Order Date]])/3,0)</f>
        <v>Q2</v>
      </c>
      <c r="E1084" s="10">
        <f>MONTH(SalesDataTable[[#This Row],[Order Date]])</f>
        <v>6</v>
      </c>
      <c r="F1084" s="10" t="str">
        <f>TEXT(SalesDataTable[[#This Row],[Order Date]],"mmm")</f>
        <v>Jun</v>
      </c>
      <c r="G1084" s="4" t="s">
        <v>11</v>
      </c>
      <c r="H1084" s="4" t="s">
        <v>25</v>
      </c>
      <c r="I1084" s="4" t="s">
        <v>19</v>
      </c>
      <c r="J1084" s="4" t="s">
        <v>3</v>
      </c>
      <c r="K1084" s="4" t="s">
        <v>14</v>
      </c>
      <c r="L1084" s="4" t="s">
        <v>15</v>
      </c>
      <c r="M1084" s="8">
        <v>2</v>
      </c>
      <c r="N1084" s="5">
        <v>35.450000000000003</v>
      </c>
      <c r="O1084" s="6">
        <v>0.05</v>
      </c>
      <c r="P1084" s="5">
        <v>13.39</v>
      </c>
      <c r="Q1084" s="5">
        <f t="shared" si="48"/>
        <v>67.355000000000004</v>
      </c>
      <c r="R1084" s="5">
        <f t="shared" si="49"/>
        <v>26.78</v>
      </c>
      <c r="S1084" s="5">
        <f t="shared" si="50"/>
        <v>40.575000000000003</v>
      </c>
      <c r="T1084" s="7"/>
    </row>
    <row r="1085" spans="1:20" ht="15">
      <c r="A1085" s="2">
        <v>564</v>
      </c>
      <c r="B1085" s="3">
        <v>46186</v>
      </c>
      <c r="C1085" s="10">
        <f>YEAR(SalesDataTable[[#This Row],[Order Date]])</f>
        <v>2026</v>
      </c>
      <c r="D1085" s="10" t="str">
        <f>"Q"&amp;ROUNDUP(MONTH(SalesDataTable[[#This Row],[Order Date]])/3,0)</f>
        <v>Q2</v>
      </c>
      <c r="E1085" s="10">
        <f>MONTH(SalesDataTable[[#This Row],[Order Date]])</f>
        <v>6</v>
      </c>
      <c r="F1085" s="10" t="str">
        <f>TEXT(SalesDataTable[[#This Row],[Order Date]],"mmm")</f>
        <v>Jun</v>
      </c>
      <c r="G1085" s="4" t="s">
        <v>11</v>
      </c>
      <c r="H1085" s="4" t="s">
        <v>25</v>
      </c>
      <c r="I1085" s="4" t="s">
        <v>19</v>
      </c>
      <c r="J1085" s="4" t="s">
        <v>13</v>
      </c>
      <c r="K1085" s="4" t="s">
        <v>14</v>
      </c>
      <c r="L1085" s="4" t="s">
        <v>32</v>
      </c>
      <c r="M1085" s="8">
        <v>3</v>
      </c>
      <c r="N1085" s="5">
        <v>45.82</v>
      </c>
      <c r="O1085" s="6">
        <v>0.1</v>
      </c>
      <c r="P1085" s="5">
        <v>18.61</v>
      </c>
      <c r="Q1085" s="5">
        <f t="shared" si="48"/>
        <v>123.71400000000001</v>
      </c>
      <c r="R1085" s="5">
        <f t="shared" si="49"/>
        <v>55.83</v>
      </c>
      <c r="S1085" s="5">
        <f t="shared" si="50"/>
        <v>67.884000000000015</v>
      </c>
      <c r="T1085" s="7"/>
    </row>
    <row r="1086" spans="1:20" ht="15">
      <c r="A1086" s="2">
        <v>736</v>
      </c>
      <c r="B1086" s="3">
        <v>46186</v>
      </c>
      <c r="C1086" s="10">
        <f>YEAR(SalesDataTable[[#This Row],[Order Date]])</f>
        <v>2026</v>
      </c>
      <c r="D1086" s="10" t="str">
        <f>"Q"&amp;ROUNDUP(MONTH(SalesDataTable[[#This Row],[Order Date]])/3,0)</f>
        <v>Q2</v>
      </c>
      <c r="E1086" s="10">
        <f>MONTH(SalesDataTable[[#This Row],[Order Date]])</f>
        <v>6</v>
      </c>
      <c r="F1086" s="10" t="str">
        <f>TEXT(SalesDataTable[[#This Row],[Order Date]],"mmm")</f>
        <v>Jun</v>
      </c>
      <c r="G1086" s="4" t="s">
        <v>20</v>
      </c>
      <c r="H1086" s="4" t="s">
        <v>47</v>
      </c>
      <c r="I1086" s="4" t="s">
        <v>19</v>
      </c>
      <c r="J1086" s="4" t="s">
        <v>16</v>
      </c>
      <c r="K1086" s="4" t="s">
        <v>9</v>
      </c>
      <c r="L1086" s="4" t="s">
        <v>37</v>
      </c>
      <c r="M1086" s="8">
        <v>1</v>
      </c>
      <c r="N1086" s="5">
        <v>152.78</v>
      </c>
      <c r="O1086" s="6">
        <v>0</v>
      </c>
      <c r="P1086" s="5">
        <v>78.540000000000006</v>
      </c>
      <c r="Q1086" s="5">
        <f t="shared" si="48"/>
        <v>152.78</v>
      </c>
      <c r="R1086" s="5">
        <f t="shared" si="49"/>
        <v>78.540000000000006</v>
      </c>
      <c r="S1086" s="5">
        <f t="shared" si="50"/>
        <v>74.239999999999995</v>
      </c>
      <c r="T1086" s="7"/>
    </row>
    <row r="1087" spans="1:20" ht="15">
      <c r="A1087" s="2">
        <v>1300</v>
      </c>
      <c r="B1087" s="3">
        <v>46186</v>
      </c>
      <c r="C1087" s="10">
        <f>YEAR(SalesDataTable[[#This Row],[Order Date]])</f>
        <v>2026</v>
      </c>
      <c r="D1087" s="10" t="str">
        <f>"Q"&amp;ROUNDUP(MONTH(SalesDataTable[[#This Row],[Order Date]])/3,0)</f>
        <v>Q2</v>
      </c>
      <c r="E1087" s="10">
        <f>MONTH(SalesDataTable[[#This Row],[Order Date]])</f>
        <v>6</v>
      </c>
      <c r="F1087" s="10" t="str">
        <f>TEXT(SalesDataTable[[#This Row],[Order Date]],"mmm")</f>
        <v>Jun</v>
      </c>
      <c r="G1087" s="4" t="s">
        <v>6</v>
      </c>
      <c r="H1087" s="4" t="s">
        <v>27</v>
      </c>
      <c r="I1087" s="4" t="s">
        <v>2</v>
      </c>
      <c r="J1087" s="4" t="s">
        <v>13</v>
      </c>
      <c r="K1087" s="4" t="s">
        <v>4</v>
      </c>
      <c r="L1087" s="4" t="s">
        <v>22</v>
      </c>
      <c r="M1087" s="8">
        <v>1</v>
      </c>
      <c r="N1087" s="5">
        <v>49.76</v>
      </c>
      <c r="O1087" s="6">
        <v>0.05</v>
      </c>
      <c r="P1087" s="5">
        <v>22.58</v>
      </c>
      <c r="Q1087" s="5">
        <f t="shared" si="48"/>
        <v>47.271999999999998</v>
      </c>
      <c r="R1087" s="5">
        <f t="shared" si="49"/>
        <v>22.58</v>
      </c>
      <c r="S1087" s="5">
        <f t="shared" si="50"/>
        <v>24.692</v>
      </c>
      <c r="T1087" s="7"/>
    </row>
    <row r="1088" spans="1:20" ht="15">
      <c r="A1088" s="2">
        <v>1948</v>
      </c>
      <c r="B1088" s="3">
        <v>46186</v>
      </c>
      <c r="C1088" s="10">
        <f>YEAR(SalesDataTable[[#This Row],[Order Date]])</f>
        <v>2026</v>
      </c>
      <c r="D1088" s="10" t="str">
        <f>"Q"&amp;ROUNDUP(MONTH(SalesDataTable[[#This Row],[Order Date]])/3,0)</f>
        <v>Q2</v>
      </c>
      <c r="E1088" s="10">
        <f>MONTH(SalesDataTable[[#This Row],[Order Date]])</f>
        <v>6</v>
      </c>
      <c r="F1088" s="10" t="str">
        <f>TEXT(SalesDataTable[[#This Row],[Order Date]],"mmm")</f>
        <v>Jun</v>
      </c>
      <c r="G1088" s="4" t="s">
        <v>20</v>
      </c>
      <c r="H1088" s="4" t="s">
        <v>33</v>
      </c>
      <c r="I1088" s="4" t="s">
        <v>19</v>
      </c>
      <c r="J1088" s="4" t="s">
        <v>13</v>
      </c>
      <c r="K1088" s="4" t="s">
        <v>9</v>
      </c>
      <c r="L1088" s="4" t="s">
        <v>37</v>
      </c>
      <c r="M1088" s="8">
        <v>1</v>
      </c>
      <c r="N1088" s="5">
        <v>157.6</v>
      </c>
      <c r="O1088" s="6">
        <v>0.05</v>
      </c>
      <c r="P1088" s="5">
        <v>79.34</v>
      </c>
      <c r="Q1088" s="5">
        <f t="shared" si="48"/>
        <v>149.72</v>
      </c>
      <c r="R1088" s="5">
        <f t="shared" si="49"/>
        <v>79.34</v>
      </c>
      <c r="S1088" s="5">
        <f t="shared" si="50"/>
        <v>70.38</v>
      </c>
      <c r="T1088" s="7"/>
    </row>
    <row r="1089" spans="1:20" ht="15">
      <c r="A1089" s="2">
        <v>2272</v>
      </c>
      <c r="B1089" s="3">
        <v>46186</v>
      </c>
      <c r="C1089" s="10">
        <f>YEAR(SalesDataTable[[#This Row],[Order Date]])</f>
        <v>2026</v>
      </c>
      <c r="D1089" s="10" t="str">
        <f>"Q"&amp;ROUNDUP(MONTH(SalesDataTable[[#This Row],[Order Date]])/3,0)</f>
        <v>Q2</v>
      </c>
      <c r="E1089" s="10">
        <f>MONTH(SalesDataTable[[#This Row],[Order Date]])</f>
        <v>6</v>
      </c>
      <c r="F1089" s="10" t="str">
        <f>TEXT(SalesDataTable[[#This Row],[Order Date]],"mmm")</f>
        <v>Jun</v>
      </c>
      <c r="G1089" s="4" t="s">
        <v>20</v>
      </c>
      <c r="H1089" s="4" t="s">
        <v>33</v>
      </c>
      <c r="I1089" s="4" t="s">
        <v>2</v>
      </c>
      <c r="J1089" s="4" t="s">
        <v>3</v>
      </c>
      <c r="K1089" s="4" t="s">
        <v>34</v>
      </c>
      <c r="L1089" s="4" t="s">
        <v>38</v>
      </c>
      <c r="M1089" s="8">
        <v>1</v>
      </c>
      <c r="N1089" s="5">
        <v>125.01</v>
      </c>
      <c r="O1089" s="6">
        <v>0.15</v>
      </c>
      <c r="P1089" s="5">
        <v>70.39</v>
      </c>
      <c r="Q1089" s="5">
        <f t="shared" si="48"/>
        <v>106.2585</v>
      </c>
      <c r="R1089" s="5">
        <f t="shared" si="49"/>
        <v>70.39</v>
      </c>
      <c r="S1089" s="5">
        <f t="shared" si="50"/>
        <v>35.868499999999997</v>
      </c>
      <c r="T1089" s="7"/>
    </row>
    <row r="1090" spans="1:20" ht="15">
      <c r="A1090" s="2">
        <v>2680</v>
      </c>
      <c r="B1090" s="3">
        <v>46186</v>
      </c>
      <c r="C1090" s="10">
        <f>YEAR(SalesDataTable[[#This Row],[Order Date]])</f>
        <v>2026</v>
      </c>
      <c r="D1090" s="10" t="str">
        <f>"Q"&amp;ROUNDUP(MONTH(SalesDataTable[[#This Row],[Order Date]])/3,0)</f>
        <v>Q2</v>
      </c>
      <c r="E1090" s="10">
        <f>MONTH(SalesDataTable[[#This Row],[Order Date]])</f>
        <v>6</v>
      </c>
      <c r="F1090" s="10" t="str">
        <f>TEXT(SalesDataTable[[#This Row],[Order Date]],"mmm")</f>
        <v>Jun</v>
      </c>
      <c r="G1090" s="4" t="s">
        <v>6</v>
      </c>
      <c r="H1090" s="4" t="s">
        <v>49</v>
      </c>
      <c r="I1090" s="4" t="s">
        <v>2</v>
      </c>
      <c r="J1090" s="4" t="s">
        <v>3</v>
      </c>
      <c r="K1090" s="4" t="s">
        <v>9</v>
      </c>
      <c r="L1090" s="4" t="s">
        <v>10</v>
      </c>
      <c r="M1090" s="8">
        <v>1</v>
      </c>
      <c r="N1090" s="5">
        <v>93.59</v>
      </c>
      <c r="O1090" s="6">
        <v>0.15</v>
      </c>
      <c r="P1090" s="5">
        <v>46.48</v>
      </c>
      <c r="Q1090" s="5">
        <f t="shared" ref="Q1090:Q1153" si="51">M1090*N1090*(1-O1090)</f>
        <v>79.551500000000004</v>
      </c>
      <c r="R1090" s="5">
        <f t="shared" ref="R1090:R1153" si="52">M1090*P1090</f>
        <v>46.48</v>
      </c>
      <c r="S1090" s="5">
        <f t="shared" ref="S1090:S1153" si="53">Q1090-R1090</f>
        <v>33.071500000000007</v>
      </c>
      <c r="T1090" s="7"/>
    </row>
    <row r="1091" spans="1:20" ht="15">
      <c r="A1091" s="2">
        <v>4178</v>
      </c>
      <c r="B1091" s="3">
        <v>46186</v>
      </c>
      <c r="C1091" s="10">
        <f>YEAR(SalesDataTable[[#This Row],[Order Date]])</f>
        <v>2026</v>
      </c>
      <c r="D1091" s="10" t="str">
        <f>"Q"&amp;ROUNDUP(MONTH(SalesDataTable[[#This Row],[Order Date]])/3,0)</f>
        <v>Q2</v>
      </c>
      <c r="E1091" s="10">
        <f>MONTH(SalesDataTable[[#This Row],[Order Date]])</f>
        <v>6</v>
      </c>
      <c r="F1091" s="10" t="str">
        <f>TEXT(SalesDataTable[[#This Row],[Order Date]],"mmm")</f>
        <v>Jun</v>
      </c>
      <c r="G1091" s="4" t="s">
        <v>11</v>
      </c>
      <c r="H1091" s="4" t="s">
        <v>12</v>
      </c>
      <c r="I1091" s="4" t="s">
        <v>19</v>
      </c>
      <c r="J1091" s="4" t="s">
        <v>3</v>
      </c>
      <c r="K1091" s="4" t="s">
        <v>9</v>
      </c>
      <c r="L1091" s="4" t="s">
        <v>17</v>
      </c>
      <c r="M1091" s="8">
        <v>4</v>
      </c>
      <c r="N1091" s="5">
        <v>143.9</v>
      </c>
      <c r="O1091" s="6">
        <v>0.05</v>
      </c>
      <c r="P1091" s="5">
        <v>79.709999999999994</v>
      </c>
      <c r="Q1091" s="5">
        <f t="shared" si="51"/>
        <v>546.82000000000005</v>
      </c>
      <c r="R1091" s="5">
        <f t="shared" si="52"/>
        <v>318.83999999999997</v>
      </c>
      <c r="S1091" s="5">
        <f t="shared" si="53"/>
        <v>227.98000000000008</v>
      </c>
      <c r="T1091" s="7"/>
    </row>
    <row r="1092" spans="1:20" ht="15">
      <c r="A1092" s="2">
        <v>4272</v>
      </c>
      <c r="B1092" s="3">
        <v>46186</v>
      </c>
      <c r="C1092" s="10">
        <f>YEAR(SalesDataTable[[#This Row],[Order Date]])</f>
        <v>2026</v>
      </c>
      <c r="D1092" s="10" t="str">
        <f>"Q"&amp;ROUNDUP(MONTH(SalesDataTable[[#This Row],[Order Date]])/3,0)</f>
        <v>Q2</v>
      </c>
      <c r="E1092" s="10">
        <f>MONTH(SalesDataTable[[#This Row],[Order Date]])</f>
        <v>6</v>
      </c>
      <c r="F1092" s="10" t="str">
        <f>TEXT(SalesDataTable[[#This Row],[Order Date]],"mmm")</f>
        <v>Jun</v>
      </c>
      <c r="G1092" s="4" t="s">
        <v>20</v>
      </c>
      <c r="H1092" s="4" t="s">
        <v>31</v>
      </c>
      <c r="I1092" s="4" t="s">
        <v>28</v>
      </c>
      <c r="J1092" s="4" t="s">
        <v>3</v>
      </c>
      <c r="K1092" s="4" t="s">
        <v>23</v>
      </c>
      <c r="L1092" s="4" t="s">
        <v>29</v>
      </c>
      <c r="M1092" s="8">
        <v>4</v>
      </c>
      <c r="N1092" s="5">
        <v>190.97</v>
      </c>
      <c r="O1092" s="6">
        <v>0</v>
      </c>
      <c r="P1092" s="5">
        <v>103.36</v>
      </c>
      <c r="Q1092" s="5">
        <f t="shared" si="51"/>
        <v>763.88</v>
      </c>
      <c r="R1092" s="5">
        <f t="shared" si="52"/>
        <v>413.44</v>
      </c>
      <c r="S1092" s="5">
        <f t="shared" si="53"/>
        <v>350.44</v>
      </c>
      <c r="T1092" s="7"/>
    </row>
    <row r="1093" spans="1:20" ht="15">
      <c r="A1093" s="2">
        <v>4713</v>
      </c>
      <c r="B1093" s="3">
        <v>46186</v>
      </c>
      <c r="C1093" s="10">
        <f>YEAR(SalesDataTable[[#This Row],[Order Date]])</f>
        <v>2026</v>
      </c>
      <c r="D1093" s="10" t="str">
        <f>"Q"&amp;ROUNDUP(MONTH(SalesDataTable[[#This Row],[Order Date]])/3,0)</f>
        <v>Q2</v>
      </c>
      <c r="E1093" s="10">
        <f>MONTH(SalesDataTable[[#This Row],[Order Date]])</f>
        <v>6</v>
      </c>
      <c r="F1093" s="10" t="str">
        <f>TEXT(SalesDataTable[[#This Row],[Order Date]],"mmm")</f>
        <v>Jun</v>
      </c>
      <c r="G1093" s="4" t="s">
        <v>20</v>
      </c>
      <c r="H1093" s="4" t="s">
        <v>47</v>
      </c>
      <c r="I1093" s="4" t="s">
        <v>19</v>
      </c>
      <c r="J1093" s="4" t="s">
        <v>16</v>
      </c>
      <c r="K1093" s="4" t="s">
        <v>34</v>
      </c>
      <c r="L1093" s="4" t="s">
        <v>42</v>
      </c>
      <c r="M1093" s="8">
        <v>1</v>
      </c>
      <c r="N1093" s="5">
        <v>35.78</v>
      </c>
      <c r="O1093" s="6">
        <v>0</v>
      </c>
      <c r="P1093" s="5">
        <v>14</v>
      </c>
      <c r="Q1093" s="5">
        <f t="shared" si="51"/>
        <v>35.78</v>
      </c>
      <c r="R1093" s="5">
        <f t="shared" si="52"/>
        <v>14</v>
      </c>
      <c r="S1093" s="5">
        <f t="shared" si="53"/>
        <v>21.78</v>
      </c>
      <c r="T1093" s="7"/>
    </row>
    <row r="1094" spans="1:20" ht="15">
      <c r="A1094" s="2">
        <v>5166</v>
      </c>
      <c r="B1094" s="3">
        <v>46186</v>
      </c>
      <c r="C1094" s="10">
        <f>YEAR(SalesDataTable[[#This Row],[Order Date]])</f>
        <v>2026</v>
      </c>
      <c r="D1094" s="10" t="str">
        <f>"Q"&amp;ROUNDUP(MONTH(SalesDataTable[[#This Row],[Order Date]])/3,0)</f>
        <v>Q2</v>
      </c>
      <c r="E1094" s="10">
        <f>MONTH(SalesDataTable[[#This Row],[Order Date]])</f>
        <v>6</v>
      </c>
      <c r="F1094" s="10" t="str">
        <f>TEXT(SalesDataTable[[#This Row],[Order Date]],"mmm")</f>
        <v>Jun</v>
      </c>
      <c r="G1094" s="4" t="s">
        <v>20</v>
      </c>
      <c r="H1094" s="4" t="s">
        <v>31</v>
      </c>
      <c r="I1094" s="4" t="s">
        <v>28</v>
      </c>
      <c r="J1094" s="4" t="s">
        <v>13</v>
      </c>
      <c r="K1094" s="4" t="s">
        <v>23</v>
      </c>
      <c r="L1094" s="4" t="s">
        <v>51</v>
      </c>
      <c r="M1094" s="8">
        <v>3</v>
      </c>
      <c r="N1094" s="5">
        <v>125.25</v>
      </c>
      <c r="O1094" s="6">
        <v>0.05</v>
      </c>
      <c r="P1094" s="5">
        <v>58.95</v>
      </c>
      <c r="Q1094" s="5">
        <f t="shared" si="51"/>
        <v>356.96249999999998</v>
      </c>
      <c r="R1094" s="5">
        <f t="shared" si="52"/>
        <v>176.85000000000002</v>
      </c>
      <c r="S1094" s="5">
        <f t="shared" si="53"/>
        <v>180.11249999999995</v>
      </c>
      <c r="T1094" s="7"/>
    </row>
    <row r="1095" spans="1:20" ht="15">
      <c r="A1095" s="2">
        <v>486</v>
      </c>
      <c r="B1095" s="3">
        <v>46187</v>
      </c>
      <c r="C1095" s="10">
        <f>YEAR(SalesDataTable[[#This Row],[Order Date]])</f>
        <v>2026</v>
      </c>
      <c r="D1095" s="10" t="str">
        <f>"Q"&amp;ROUNDUP(MONTH(SalesDataTable[[#This Row],[Order Date]])/3,0)</f>
        <v>Q2</v>
      </c>
      <c r="E1095" s="10">
        <f>MONTH(SalesDataTable[[#This Row],[Order Date]])</f>
        <v>6</v>
      </c>
      <c r="F1095" s="10" t="str">
        <f>TEXT(SalesDataTable[[#This Row],[Order Date]],"mmm")</f>
        <v>Jun</v>
      </c>
      <c r="G1095" s="4" t="s">
        <v>0</v>
      </c>
      <c r="H1095" s="4" t="s">
        <v>36</v>
      </c>
      <c r="I1095" s="4" t="s">
        <v>8</v>
      </c>
      <c r="J1095" s="4" t="s">
        <v>16</v>
      </c>
      <c r="K1095" s="4" t="s">
        <v>9</v>
      </c>
      <c r="L1095" s="4" t="s">
        <v>46</v>
      </c>
      <c r="M1095" s="8">
        <v>8</v>
      </c>
      <c r="N1095" s="5">
        <v>72.36</v>
      </c>
      <c r="O1095" s="6">
        <v>0.1</v>
      </c>
      <c r="P1095" s="5">
        <v>32.229999999999997</v>
      </c>
      <c r="Q1095" s="5">
        <f t="shared" si="51"/>
        <v>520.99199999999996</v>
      </c>
      <c r="R1095" s="5">
        <f t="shared" si="52"/>
        <v>257.83999999999997</v>
      </c>
      <c r="S1095" s="5">
        <f t="shared" si="53"/>
        <v>263.15199999999999</v>
      </c>
      <c r="T1095" s="7"/>
    </row>
    <row r="1096" spans="1:20" ht="15">
      <c r="A1096" s="2">
        <v>1507</v>
      </c>
      <c r="B1096" s="3">
        <v>46187</v>
      </c>
      <c r="C1096" s="10">
        <f>YEAR(SalesDataTable[[#This Row],[Order Date]])</f>
        <v>2026</v>
      </c>
      <c r="D1096" s="10" t="str">
        <f>"Q"&amp;ROUNDUP(MONTH(SalesDataTable[[#This Row],[Order Date]])/3,0)</f>
        <v>Q2</v>
      </c>
      <c r="E1096" s="10">
        <f>MONTH(SalesDataTable[[#This Row],[Order Date]])</f>
        <v>6</v>
      </c>
      <c r="F1096" s="10" t="str">
        <f>TEXT(SalesDataTable[[#This Row],[Order Date]],"mmm")</f>
        <v>Jun</v>
      </c>
      <c r="G1096" s="4" t="s">
        <v>0</v>
      </c>
      <c r="H1096" s="4" t="s">
        <v>50</v>
      </c>
      <c r="I1096" s="4" t="s">
        <v>19</v>
      </c>
      <c r="J1096" s="4" t="s">
        <v>3</v>
      </c>
      <c r="K1096" s="4" t="s">
        <v>14</v>
      </c>
      <c r="L1096" s="4" t="s">
        <v>48</v>
      </c>
      <c r="M1096" s="8">
        <v>1</v>
      </c>
      <c r="N1096" s="5">
        <v>162.51</v>
      </c>
      <c r="O1096" s="6">
        <v>0</v>
      </c>
      <c r="P1096" s="5">
        <v>88.29</v>
      </c>
      <c r="Q1096" s="5">
        <f t="shared" si="51"/>
        <v>162.51</v>
      </c>
      <c r="R1096" s="5">
        <f t="shared" si="52"/>
        <v>88.29</v>
      </c>
      <c r="S1096" s="5">
        <f t="shared" si="53"/>
        <v>74.219999999999985</v>
      </c>
      <c r="T1096" s="7"/>
    </row>
    <row r="1097" spans="1:20" ht="15">
      <c r="A1097" s="2">
        <v>1821</v>
      </c>
      <c r="B1097" s="3">
        <v>46187</v>
      </c>
      <c r="C1097" s="10">
        <f>YEAR(SalesDataTable[[#This Row],[Order Date]])</f>
        <v>2026</v>
      </c>
      <c r="D1097" s="10" t="str">
        <f>"Q"&amp;ROUNDUP(MONTH(SalesDataTable[[#This Row],[Order Date]])/3,0)</f>
        <v>Q2</v>
      </c>
      <c r="E1097" s="10">
        <f>MONTH(SalesDataTable[[#This Row],[Order Date]])</f>
        <v>6</v>
      </c>
      <c r="F1097" s="10" t="str">
        <f>TEXT(SalesDataTable[[#This Row],[Order Date]],"mmm")</f>
        <v>Jun</v>
      </c>
      <c r="G1097" s="4" t="s">
        <v>0</v>
      </c>
      <c r="H1097" s="4" t="s">
        <v>50</v>
      </c>
      <c r="I1097" s="4" t="s">
        <v>19</v>
      </c>
      <c r="J1097" s="4" t="s">
        <v>16</v>
      </c>
      <c r="K1097" s="4" t="s">
        <v>9</v>
      </c>
      <c r="L1097" s="4" t="s">
        <v>46</v>
      </c>
      <c r="M1097" s="8">
        <v>3</v>
      </c>
      <c r="N1097" s="5">
        <v>70.52</v>
      </c>
      <c r="O1097" s="6">
        <v>0</v>
      </c>
      <c r="P1097" s="5">
        <v>33.119999999999997</v>
      </c>
      <c r="Q1097" s="5">
        <f t="shared" si="51"/>
        <v>211.56</v>
      </c>
      <c r="R1097" s="5">
        <f t="shared" si="52"/>
        <v>99.359999999999985</v>
      </c>
      <c r="S1097" s="5">
        <f t="shared" si="53"/>
        <v>112.20000000000002</v>
      </c>
      <c r="T1097" s="7"/>
    </row>
    <row r="1098" spans="1:20" ht="15">
      <c r="A1098" s="2">
        <v>2588</v>
      </c>
      <c r="B1098" s="3">
        <v>46187</v>
      </c>
      <c r="C1098" s="10">
        <f>YEAR(SalesDataTable[[#This Row],[Order Date]])</f>
        <v>2026</v>
      </c>
      <c r="D1098" s="10" t="str">
        <f>"Q"&amp;ROUNDUP(MONTH(SalesDataTable[[#This Row],[Order Date]])/3,0)</f>
        <v>Q2</v>
      </c>
      <c r="E1098" s="10">
        <f>MONTH(SalesDataTable[[#This Row],[Order Date]])</f>
        <v>6</v>
      </c>
      <c r="F1098" s="10" t="str">
        <f>TEXT(SalesDataTable[[#This Row],[Order Date]],"mmm")</f>
        <v>Jun</v>
      </c>
      <c r="G1098" s="4" t="s">
        <v>20</v>
      </c>
      <c r="H1098" s="4" t="s">
        <v>33</v>
      </c>
      <c r="I1098" s="4" t="s">
        <v>28</v>
      </c>
      <c r="J1098" s="4" t="s">
        <v>3</v>
      </c>
      <c r="K1098" s="4" t="s">
        <v>9</v>
      </c>
      <c r="L1098" s="4" t="s">
        <v>10</v>
      </c>
      <c r="M1098" s="8">
        <v>1</v>
      </c>
      <c r="N1098" s="5">
        <v>90.28</v>
      </c>
      <c r="O1098" s="6">
        <v>0</v>
      </c>
      <c r="P1098" s="5">
        <v>46.04</v>
      </c>
      <c r="Q1098" s="5">
        <f t="shared" si="51"/>
        <v>90.28</v>
      </c>
      <c r="R1098" s="5">
        <f t="shared" si="52"/>
        <v>46.04</v>
      </c>
      <c r="S1098" s="5">
        <f t="shared" si="53"/>
        <v>44.24</v>
      </c>
      <c r="T1098" s="7"/>
    </row>
    <row r="1099" spans="1:20" ht="15">
      <c r="A1099" s="2">
        <v>2815</v>
      </c>
      <c r="B1099" s="3">
        <v>46187</v>
      </c>
      <c r="C1099" s="10">
        <f>YEAR(SalesDataTable[[#This Row],[Order Date]])</f>
        <v>2026</v>
      </c>
      <c r="D1099" s="10" t="str">
        <f>"Q"&amp;ROUNDUP(MONTH(SalesDataTable[[#This Row],[Order Date]])/3,0)</f>
        <v>Q2</v>
      </c>
      <c r="E1099" s="10">
        <f>MONTH(SalesDataTable[[#This Row],[Order Date]])</f>
        <v>6</v>
      </c>
      <c r="F1099" s="10" t="str">
        <f>TEXT(SalesDataTable[[#This Row],[Order Date]],"mmm")</f>
        <v>Jun</v>
      </c>
      <c r="G1099" s="4" t="s">
        <v>20</v>
      </c>
      <c r="H1099" s="4" t="s">
        <v>47</v>
      </c>
      <c r="I1099" s="4" t="s">
        <v>28</v>
      </c>
      <c r="J1099" s="4" t="s">
        <v>13</v>
      </c>
      <c r="K1099" s="4" t="s">
        <v>23</v>
      </c>
      <c r="L1099" s="4" t="s">
        <v>24</v>
      </c>
      <c r="M1099" s="8">
        <v>2</v>
      </c>
      <c r="N1099" s="5">
        <v>342.25</v>
      </c>
      <c r="O1099" s="6">
        <v>0</v>
      </c>
      <c r="P1099" s="5">
        <v>196.86</v>
      </c>
      <c r="Q1099" s="5">
        <f t="shared" si="51"/>
        <v>684.5</v>
      </c>
      <c r="R1099" s="5">
        <f t="shared" si="52"/>
        <v>393.72</v>
      </c>
      <c r="S1099" s="5">
        <f t="shared" si="53"/>
        <v>290.77999999999997</v>
      </c>
      <c r="T1099" s="7"/>
    </row>
    <row r="1100" spans="1:20" ht="15">
      <c r="A1100" s="2">
        <v>3258</v>
      </c>
      <c r="B1100" s="3">
        <v>46187</v>
      </c>
      <c r="C1100" s="10">
        <f>YEAR(SalesDataTable[[#This Row],[Order Date]])</f>
        <v>2026</v>
      </c>
      <c r="D1100" s="10" t="str">
        <f>"Q"&amp;ROUNDUP(MONTH(SalesDataTable[[#This Row],[Order Date]])/3,0)</f>
        <v>Q2</v>
      </c>
      <c r="E1100" s="10">
        <f>MONTH(SalesDataTable[[#This Row],[Order Date]])</f>
        <v>6</v>
      </c>
      <c r="F1100" s="10" t="str">
        <f>TEXT(SalesDataTable[[#This Row],[Order Date]],"mmm")</f>
        <v>Jun</v>
      </c>
      <c r="G1100" s="4" t="s">
        <v>6</v>
      </c>
      <c r="H1100" s="4" t="s">
        <v>7</v>
      </c>
      <c r="I1100" s="4" t="s">
        <v>2</v>
      </c>
      <c r="J1100" s="4" t="s">
        <v>16</v>
      </c>
      <c r="K1100" s="4" t="s">
        <v>4</v>
      </c>
      <c r="L1100" s="4" t="s">
        <v>22</v>
      </c>
      <c r="M1100" s="8">
        <v>6</v>
      </c>
      <c r="N1100" s="5">
        <v>50.92</v>
      </c>
      <c r="O1100" s="6">
        <v>0.05</v>
      </c>
      <c r="P1100" s="5">
        <v>22.87</v>
      </c>
      <c r="Q1100" s="5">
        <f t="shared" si="51"/>
        <v>290.24399999999997</v>
      </c>
      <c r="R1100" s="5">
        <f t="shared" si="52"/>
        <v>137.22</v>
      </c>
      <c r="S1100" s="5">
        <f t="shared" si="53"/>
        <v>153.02399999999997</v>
      </c>
      <c r="T1100" s="7"/>
    </row>
    <row r="1101" spans="1:20" ht="15">
      <c r="A1101" s="2">
        <v>3361</v>
      </c>
      <c r="B1101" s="3">
        <v>46187</v>
      </c>
      <c r="C1101" s="10">
        <f>YEAR(SalesDataTable[[#This Row],[Order Date]])</f>
        <v>2026</v>
      </c>
      <c r="D1101" s="10" t="str">
        <f>"Q"&amp;ROUNDUP(MONTH(SalesDataTable[[#This Row],[Order Date]])/3,0)</f>
        <v>Q2</v>
      </c>
      <c r="E1101" s="10">
        <f>MONTH(SalesDataTable[[#This Row],[Order Date]])</f>
        <v>6</v>
      </c>
      <c r="F1101" s="10" t="str">
        <f>TEXT(SalesDataTable[[#This Row],[Order Date]],"mmm")</f>
        <v>Jun</v>
      </c>
      <c r="G1101" s="4" t="s">
        <v>0</v>
      </c>
      <c r="H1101" s="4" t="s">
        <v>1</v>
      </c>
      <c r="I1101" s="4" t="s">
        <v>19</v>
      </c>
      <c r="J1101" s="4" t="s">
        <v>3</v>
      </c>
      <c r="K1101" s="4" t="s">
        <v>14</v>
      </c>
      <c r="L1101" s="4" t="s">
        <v>15</v>
      </c>
      <c r="M1101" s="8">
        <v>5</v>
      </c>
      <c r="N1101" s="5">
        <v>36.72</v>
      </c>
      <c r="O1101" s="6">
        <v>0.15</v>
      </c>
      <c r="P1101" s="5">
        <v>13.2</v>
      </c>
      <c r="Q1101" s="5">
        <f t="shared" si="51"/>
        <v>156.06</v>
      </c>
      <c r="R1101" s="5">
        <f t="shared" si="52"/>
        <v>66</v>
      </c>
      <c r="S1101" s="5">
        <f t="shared" si="53"/>
        <v>90.06</v>
      </c>
      <c r="T1101" s="7"/>
    </row>
    <row r="1102" spans="1:20" ht="15">
      <c r="A1102" s="2">
        <v>3629</v>
      </c>
      <c r="B1102" s="3">
        <v>46187</v>
      </c>
      <c r="C1102" s="10">
        <f>YEAR(SalesDataTable[[#This Row],[Order Date]])</f>
        <v>2026</v>
      </c>
      <c r="D1102" s="10" t="str">
        <f>"Q"&amp;ROUNDUP(MONTH(SalesDataTable[[#This Row],[Order Date]])/3,0)</f>
        <v>Q2</v>
      </c>
      <c r="E1102" s="10">
        <f>MONTH(SalesDataTable[[#This Row],[Order Date]])</f>
        <v>6</v>
      </c>
      <c r="F1102" s="10" t="str">
        <f>TEXT(SalesDataTable[[#This Row],[Order Date]],"mmm")</f>
        <v>Jun</v>
      </c>
      <c r="G1102" s="4" t="s">
        <v>0</v>
      </c>
      <c r="H1102" s="4" t="s">
        <v>50</v>
      </c>
      <c r="I1102" s="4" t="s">
        <v>2</v>
      </c>
      <c r="J1102" s="4" t="s">
        <v>13</v>
      </c>
      <c r="K1102" s="4" t="s">
        <v>23</v>
      </c>
      <c r="L1102" s="4" t="s">
        <v>24</v>
      </c>
      <c r="M1102" s="8">
        <v>4</v>
      </c>
      <c r="N1102" s="5">
        <v>348.96</v>
      </c>
      <c r="O1102" s="6">
        <v>0.15</v>
      </c>
      <c r="P1102" s="5">
        <v>197.02</v>
      </c>
      <c r="Q1102" s="5">
        <f t="shared" si="51"/>
        <v>1186.4639999999999</v>
      </c>
      <c r="R1102" s="5">
        <f t="shared" si="52"/>
        <v>788.08</v>
      </c>
      <c r="S1102" s="5">
        <f t="shared" si="53"/>
        <v>398.3839999999999</v>
      </c>
      <c r="T1102" s="7"/>
    </row>
    <row r="1103" spans="1:20" ht="15">
      <c r="A1103" s="2">
        <v>3750</v>
      </c>
      <c r="B1103" s="3">
        <v>46187</v>
      </c>
      <c r="C1103" s="10">
        <f>YEAR(SalesDataTable[[#This Row],[Order Date]])</f>
        <v>2026</v>
      </c>
      <c r="D1103" s="10" t="str">
        <f>"Q"&amp;ROUNDUP(MONTH(SalesDataTable[[#This Row],[Order Date]])/3,0)</f>
        <v>Q2</v>
      </c>
      <c r="E1103" s="10">
        <f>MONTH(SalesDataTable[[#This Row],[Order Date]])</f>
        <v>6</v>
      </c>
      <c r="F1103" s="10" t="str">
        <f>TEXT(SalesDataTable[[#This Row],[Order Date]],"mmm")</f>
        <v>Jun</v>
      </c>
      <c r="G1103" s="4" t="s">
        <v>0</v>
      </c>
      <c r="H1103" s="4" t="s">
        <v>1</v>
      </c>
      <c r="I1103" s="4" t="s">
        <v>2</v>
      </c>
      <c r="J1103" s="4" t="s">
        <v>3</v>
      </c>
      <c r="K1103" s="4" t="s">
        <v>9</v>
      </c>
      <c r="L1103" s="4" t="s">
        <v>46</v>
      </c>
      <c r="M1103" s="8">
        <v>1</v>
      </c>
      <c r="N1103" s="5">
        <v>71.28</v>
      </c>
      <c r="O1103" s="6">
        <v>0</v>
      </c>
      <c r="P1103" s="5">
        <v>31.92</v>
      </c>
      <c r="Q1103" s="5">
        <f t="shared" si="51"/>
        <v>71.28</v>
      </c>
      <c r="R1103" s="5">
        <f t="shared" si="52"/>
        <v>31.92</v>
      </c>
      <c r="S1103" s="5">
        <f t="shared" si="53"/>
        <v>39.36</v>
      </c>
      <c r="T1103" s="7"/>
    </row>
    <row r="1104" spans="1:20" ht="15">
      <c r="A1104" s="2">
        <v>5088</v>
      </c>
      <c r="B1104" s="3">
        <v>46187</v>
      </c>
      <c r="C1104" s="10">
        <f>YEAR(SalesDataTable[[#This Row],[Order Date]])</f>
        <v>2026</v>
      </c>
      <c r="D1104" s="10" t="str">
        <f>"Q"&amp;ROUNDUP(MONTH(SalesDataTable[[#This Row],[Order Date]])/3,0)</f>
        <v>Q2</v>
      </c>
      <c r="E1104" s="10">
        <f>MONTH(SalesDataTable[[#This Row],[Order Date]])</f>
        <v>6</v>
      </c>
      <c r="F1104" s="10" t="str">
        <f>TEXT(SalesDataTable[[#This Row],[Order Date]],"mmm")</f>
        <v>Jun</v>
      </c>
      <c r="G1104" s="4" t="s">
        <v>6</v>
      </c>
      <c r="H1104" s="4" t="s">
        <v>43</v>
      </c>
      <c r="I1104" s="4" t="s">
        <v>2</v>
      </c>
      <c r="J1104" s="4" t="s">
        <v>13</v>
      </c>
      <c r="K1104" s="4" t="s">
        <v>14</v>
      </c>
      <c r="L1104" s="4" t="s">
        <v>48</v>
      </c>
      <c r="M1104" s="8">
        <v>1</v>
      </c>
      <c r="N1104" s="5">
        <v>160.99</v>
      </c>
      <c r="O1104" s="6">
        <v>0.05</v>
      </c>
      <c r="P1104" s="5">
        <v>89.15</v>
      </c>
      <c r="Q1104" s="5">
        <f t="shared" si="51"/>
        <v>152.94050000000001</v>
      </c>
      <c r="R1104" s="5">
        <f t="shared" si="52"/>
        <v>89.15</v>
      </c>
      <c r="S1104" s="5">
        <f t="shared" si="53"/>
        <v>63.790500000000009</v>
      </c>
      <c r="T1104" s="7"/>
    </row>
    <row r="1105" spans="1:20" ht="15">
      <c r="A1105" s="2">
        <v>1450</v>
      </c>
      <c r="B1105" s="3">
        <v>46188</v>
      </c>
      <c r="C1105" s="10">
        <f>YEAR(SalesDataTable[[#This Row],[Order Date]])</f>
        <v>2026</v>
      </c>
      <c r="D1105" s="10" t="str">
        <f>"Q"&amp;ROUNDUP(MONTH(SalesDataTable[[#This Row],[Order Date]])/3,0)</f>
        <v>Q2</v>
      </c>
      <c r="E1105" s="10">
        <f>MONTH(SalesDataTable[[#This Row],[Order Date]])</f>
        <v>6</v>
      </c>
      <c r="F1105" s="10" t="str">
        <f>TEXT(SalesDataTable[[#This Row],[Order Date]],"mmm")</f>
        <v>Jun</v>
      </c>
      <c r="G1105" s="4" t="s">
        <v>6</v>
      </c>
      <c r="H1105" s="4" t="s">
        <v>49</v>
      </c>
      <c r="I1105" s="4" t="s">
        <v>2</v>
      </c>
      <c r="J1105" s="4" t="s">
        <v>3</v>
      </c>
      <c r="K1105" s="4" t="s">
        <v>34</v>
      </c>
      <c r="L1105" s="4" t="s">
        <v>38</v>
      </c>
      <c r="M1105" s="8">
        <v>1</v>
      </c>
      <c r="N1105" s="5">
        <v>124.19</v>
      </c>
      <c r="O1105" s="6">
        <v>0.05</v>
      </c>
      <c r="P1105" s="5">
        <v>67.209999999999994</v>
      </c>
      <c r="Q1105" s="5">
        <f t="shared" si="51"/>
        <v>117.98049999999999</v>
      </c>
      <c r="R1105" s="5">
        <f t="shared" si="52"/>
        <v>67.209999999999994</v>
      </c>
      <c r="S1105" s="5">
        <f t="shared" si="53"/>
        <v>50.770499999999998</v>
      </c>
      <c r="T1105" s="7"/>
    </row>
    <row r="1106" spans="1:20" ht="15">
      <c r="A1106" s="2">
        <v>2330</v>
      </c>
      <c r="B1106" s="3">
        <v>46188</v>
      </c>
      <c r="C1106" s="10">
        <f>YEAR(SalesDataTable[[#This Row],[Order Date]])</f>
        <v>2026</v>
      </c>
      <c r="D1106" s="10" t="str">
        <f>"Q"&amp;ROUNDUP(MONTH(SalesDataTable[[#This Row],[Order Date]])/3,0)</f>
        <v>Q2</v>
      </c>
      <c r="E1106" s="10">
        <f>MONTH(SalesDataTable[[#This Row],[Order Date]])</f>
        <v>6</v>
      </c>
      <c r="F1106" s="10" t="str">
        <f>TEXT(SalesDataTable[[#This Row],[Order Date]],"mmm")</f>
        <v>Jun</v>
      </c>
      <c r="G1106" s="4" t="s">
        <v>6</v>
      </c>
      <c r="H1106" s="4" t="s">
        <v>7</v>
      </c>
      <c r="I1106" s="4" t="s">
        <v>2</v>
      </c>
      <c r="J1106" s="4" t="s">
        <v>13</v>
      </c>
      <c r="K1106" s="4" t="s">
        <v>14</v>
      </c>
      <c r="L1106" s="4" t="s">
        <v>15</v>
      </c>
      <c r="M1106" s="8">
        <v>2</v>
      </c>
      <c r="N1106" s="5">
        <v>36.11</v>
      </c>
      <c r="O1106" s="6">
        <v>0.05</v>
      </c>
      <c r="P1106" s="5">
        <v>13.29</v>
      </c>
      <c r="Q1106" s="5">
        <f t="shared" si="51"/>
        <v>68.608999999999995</v>
      </c>
      <c r="R1106" s="5">
        <f t="shared" si="52"/>
        <v>26.58</v>
      </c>
      <c r="S1106" s="5">
        <f t="shared" si="53"/>
        <v>42.028999999999996</v>
      </c>
      <c r="T1106" s="7"/>
    </row>
    <row r="1107" spans="1:20" ht="15">
      <c r="A1107" s="2">
        <v>4655</v>
      </c>
      <c r="B1107" s="3">
        <v>46188</v>
      </c>
      <c r="C1107" s="10">
        <f>YEAR(SalesDataTable[[#This Row],[Order Date]])</f>
        <v>2026</v>
      </c>
      <c r="D1107" s="10" t="str">
        <f>"Q"&amp;ROUNDUP(MONTH(SalesDataTable[[#This Row],[Order Date]])/3,0)</f>
        <v>Q2</v>
      </c>
      <c r="E1107" s="10">
        <f>MONTH(SalesDataTable[[#This Row],[Order Date]])</f>
        <v>6</v>
      </c>
      <c r="F1107" s="10" t="str">
        <f>TEXT(SalesDataTable[[#This Row],[Order Date]],"mmm")</f>
        <v>Jun</v>
      </c>
      <c r="G1107" s="4" t="s">
        <v>0</v>
      </c>
      <c r="H1107" s="4" t="s">
        <v>1</v>
      </c>
      <c r="I1107" s="4" t="s">
        <v>8</v>
      </c>
      <c r="J1107" s="4" t="s">
        <v>16</v>
      </c>
      <c r="K1107" s="4" t="s">
        <v>34</v>
      </c>
      <c r="L1107" s="4" t="s">
        <v>35</v>
      </c>
      <c r="M1107" s="8">
        <v>4</v>
      </c>
      <c r="N1107" s="5">
        <v>40.909999999999997</v>
      </c>
      <c r="O1107" s="6">
        <v>0.05</v>
      </c>
      <c r="P1107" s="5">
        <v>14.42</v>
      </c>
      <c r="Q1107" s="5">
        <f t="shared" si="51"/>
        <v>155.45799999999997</v>
      </c>
      <c r="R1107" s="5">
        <f t="shared" si="52"/>
        <v>57.68</v>
      </c>
      <c r="S1107" s="5">
        <f t="shared" si="53"/>
        <v>97.777999999999963</v>
      </c>
      <c r="T1107" s="7"/>
    </row>
    <row r="1108" spans="1:20" ht="15">
      <c r="A1108" s="2">
        <v>137</v>
      </c>
      <c r="B1108" s="3">
        <v>46189</v>
      </c>
      <c r="C1108" s="10">
        <f>YEAR(SalesDataTable[[#This Row],[Order Date]])</f>
        <v>2026</v>
      </c>
      <c r="D1108" s="10" t="str">
        <f>"Q"&amp;ROUNDUP(MONTH(SalesDataTable[[#This Row],[Order Date]])/3,0)</f>
        <v>Q2</v>
      </c>
      <c r="E1108" s="10">
        <f>MONTH(SalesDataTable[[#This Row],[Order Date]])</f>
        <v>6</v>
      </c>
      <c r="F1108" s="10" t="str">
        <f>TEXT(SalesDataTable[[#This Row],[Order Date]],"mmm")</f>
        <v>Jun</v>
      </c>
      <c r="G1108" s="4" t="s">
        <v>6</v>
      </c>
      <c r="H1108" s="4" t="s">
        <v>27</v>
      </c>
      <c r="I1108" s="4" t="s">
        <v>2</v>
      </c>
      <c r="J1108" s="4" t="s">
        <v>3</v>
      </c>
      <c r="K1108" s="4" t="s">
        <v>9</v>
      </c>
      <c r="L1108" s="4" t="s">
        <v>17</v>
      </c>
      <c r="M1108" s="8">
        <v>5</v>
      </c>
      <c r="N1108" s="5">
        <v>141.66999999999999</v>
      </c>
      <c r="O1108" s="6">
        <v>0.1</v>
      </c>
      <c r="P1108" s="5">
        <v>80.59</v>
      </c>
      <c r="Q1108" s="5">
        <f t="shared" si="51"/>
        <v>637.51499999999999</v>
      </c>
      <c r="R1108" s="5">
        <f t="shared" si="52"/>
        <v>402.95000000000005</v>
      </c>
      <c r="S1108" s="5">
        <f t="shared" si="53"/>
        <v>234.56499999999994</v>
      </c>
      <c r="T1108" s="7"/>
    </row>
    <row r="1109" spans="1:20" ht="15">
      <c r="A1109" s="2">
        <v>141</v>
      </c>
      <c r="B1109" s="3">
        <v>46189</v>
      </c>
      <c r="C1109" s="10">
        <f>YEAR(SalesDataTable[[#This Row],[Order Date]])</f>
        <v>2026</v>
      </c>
      <c r="D1109" s="10" t="str">
        <f>"Q"&amp;ROUNDUP(MONTH(SalesDataTable[[#This Row],[Order Date]])/3,0)</f>
        <v>Q2</v>
      </c>
      <c r="E1109" s="10">
        <f>MONTH(SalesDataTable[[#This Row],[Order Date]])</f>
        <v>6</v>
      </c>
      <c r="F1109" s="10" t="str">
        <f>TEXT(SalesDataTable[[#This Row],[Order Date]],"mmm")</f>
        <v>Jun</v>
      </c>
      <c r="G1109" s="4" t="s">
        <v>20</v>
      </c>
      <c r="H1109" s="4" t="s">
        <v>31</v>
      </c>
      <c r="I1109" s="4" t="s">
        <v>2</v>
      </c>
      <c r="J1109" s="4" t="s">
        <v>3</v>
      </c>
      <c r="K1109" s="4" t="s">
        <v>14</v>
      </c>
      <c r="L1109" s="4" t="s">
        <v>32</v>
      </c>
      <c r="M1109" s="8">
        <v>1</v>
      </c>
      <c r="N1109" s="5">
        <v>47.53</v>
      </c>
      <c r="O1109" s="6">
        <v>0.05</v>
      </c>
      <c r="P1109" s="5">
        <v>18.5</v>
      </c>
      <c r="Q1109" s="5">
        <f t="shared" si="51"/>
        <v>45.153500000000001</v>
      </c>
      <c r="R1109" s="5">
        <f t="shared" si="52"/>
        <v>18.5</v>
      </c>
      <c r="S1109" s="5">
        <f t="shared" si="53"/>
        <v>26.653500000000001</v>
      </c>
      <c r="T1109" s="7"/>
    </row>
    <row r="1110" spans="1:20" ht="15">
      <c r="A1110" s="2">
        <v>335</v>
      </c>
      <c r="B1110" s="3">
        <v>46189</v>
      </c>
      <c r="C1110" s="10">
        <f>YEAR(SalesDataTable[[#This Row],[Order Date]])</f>
        <v>2026</v>
      </c>
      <c r="D1110" s="10" t="str">
        <f>"Q"&amp;ROUNDUP(MONTH(SalesDataTable[[#This Row],[Order Date]])/3,0)</f>
        <v>Q2</v>
      </c>
      <c r="E1110" s="10">
        <f>MONTH(SalesDataTable[[#This Row],[Order Date]])</f>
        <v>6</v>
      </c>
      <c r="F1110" s="10" t="str">
        <f>TEXT(SalesDataTable[[#This Row],[Order Date]],"mmm")</f>
        <v>Jun</v>
      </c>
      <c r="G1110" s="4" t="s">
        <v>20</v>
      </c>
      <c r="H1110" s="4" t="s">
        <v>33</v>
      </c>
      <c r="I1110" s="4" t="s">
        <v>2</v>
      </c>
      <c r="J1110" s="4" t="s">
        <v>3</v>
      </c>
      <c r="K1110" s="4" t="s">
        <v>14</v>
      </c>
      <c r="L1110" s="4" t="s">
        <v>48</v>
      </c>
      <c r="M1110" s="8">
        <v>3</v>
      </c>
      <c r="N1110" s="5">
        <v>163.65</v>
      </c>
      <c r="O1110" s="6">
        <v>0.15</v>
      </c>
      <c r="P1110" s="5">
        <v>85.8</v>
      </c>
      <c r="Q1110" s="5">
        <f t="shared" si="51"/>
        <v>417.3075</v>
      </c>
      <c r="R1110" s="5">
        <f t="shared" si="52"/>
        <v>257.39999999999998</v>
      </c>
      <c r="S1110" s="5">
        <f t="shared" si="53"/>
        <v>159.90750000000003</v>
      </c>
      <c r="T1110" s="7"/>
    </row>
    <row r="1111" spans="1:20" ht="15">
      <c r="A1111" s="2">
        <v>498</v>
      </c>
      <c r="B1111" s="3">
        <v>46189</v>
      </c>
      <c r="C1111" s="10">
        <f>YEAR(SalesDataTable[[#This Row],[Order Date]])</f>
        <v>2026</v>
      </c>
      <c r="D1111" s="10" t="str">
        <f>"Q"&amp;ROUNDUP(MONTH(SalesDataTable[[#This Row],[Order Date]])/3,0)</f>
        <v>Q2</v>
      </c>
      <c r="E1111" s="10">
        <f>MONTH(SalesDataTable[[#This Row],[Order Date]])</f>
        <v>6</v>
      </c>
      <c r="F1111" s="10" t="str">
        <f>TEXT(SalesDataTable[[#This Row],[Order Date]],"mmm")</f>
        <v>Jun</v>
      </c>
      <c r="G1111" s="4" t="s">
        <v>0</v>
      </c>
      <c r="H1111" s="4" t="s">
        <v>50</v>
      </c>
      <c r="I1111" s="4" t="s">
        <v>8</v>
      </c>
      <c r="J1111" s="4" t="s">
        <v>16</v>
      </c>
      <c r="K1111" s="4" t="s">
        <v>14</v>
      </c>
      <c r="L1111" s="4" t="s">
        <v>44</v>
      </c>
      <c r="M1111" s="8">
        <v>5</v>
      </c>
      <c r="N1111" s="5">
        <v>130.94999999999999</v>
      </c>
      <c r="O1111" s="6">
        <v>0.15</v>
      </c>
      <c r="P1111" s="5">
        <v>68.47</v>
      </c>
      <c r="Q1111" s="5">
        <f t="shared" si="51"/>
        <v>556.53750000000002</v>
      </c>
      <c r="R1111" s="5">
        <f t="shared" si="52"/>
        <v>342.35</v>
      </c>
      <c r="S1111" s="5">
        <f t="shared" si="53"/>
        <v>214.1875</v>
      </c>
      <c r="T1111" s="7"/>
    </row>
    <row r="1112" spans="1:20" ht="15">
      <c r="A1112" s="2">
        <v>2611</v>
      </c>
      <c r="B1112" s="3">
        <v>46189</v>
      </c>
      <c r="C1112" s="10">
        <f>YEAR(SalesDataTable[[#This Row],[Order Date]])</f>
        <v>2026</v>
      </c>
      <c r="D1112" s="10" t="str">
        <f>"Q"&amp;ROUNDUP(MONTH(SalesDataTable[[#This Row],[Order Date]])/3,0)</f>
        <v>Q2</v>
      </c>
      <c r="E1112" s="10">
        <f>MONTH(SalesDataTable[[#This Row],[Order Date]])</f>
        <v>6</v>
      </c>
      <c r="F1112" s="10" t="str">
        <f>TEXT(SalesDataTable[[#This Row],[Order Date]],"mmm")</f>
        <v>Jun</v>
      </c>
      <c r="G1112" s="4" t="s">
        <v>20</v>
      </c>
      <c r="H1112" s="4" t="s">
        <v>47</v>
      </c>
      <c r="I1112" s="4" t="s">
        <v>2</v>
      </c>
      <c r="J1112" s="4" t="s">
        <v>3</v>
      </c>
      <c r="K1112" s="4" t="s">
        <v>14</v>
      </c>
      <c r="L1112" s="4" t="s">
        <v>48</v>
      </c>
      <c r="M1112" s="8">
        <v>5</v>
      </c>
      <c r="N1112" s="5">
        <v>160.82</v>
      </c>
      <c r="O1112" s="6">
        <v>0</v>
      </c>
      <c r="P1112" s="5">
        <v>90.14</v>
      </c>
      <c r="Q1112" s="5">
        <f t="shared" si="51"/>
        <v>804.09999999999991</v>
      </c>
      <c r="R1112" s="5">
        <f t="shared" si="52"/>
        <v>450.7</v>
      </c>
      <c r="S1112" s="5">
        <f t="shared" si="53"/>
        <v>353.39999999999992</v>
      </c>
      <c r="T1112" s="7"/>
    </row>
    <row r="1113" spans="1:20" ht="15">
      <c r="A1113" s="2">
        <v>3197</v>
      </c>
      <c r="B1113" s="3">
        <v>46189</v>
      </c>
      <c r="C1113" s="10">
        <f>YEAR(SalesDataTable[[#This Row],[Order Date]])</f>
        <v>2026</v>
      </c>
      <c r="D1113" s="10" t="str">
        <f>"Q"&amp;ROUNDUP(MONTH(SalesDataTable[[#This Row],[Order Date]])/3,0)</f>
        <v>Q2</v>
      </c>
      <c r="E1113" s="10">
        <f>MONTH(SalesDataTable[[#This Row],[Order Date]])</f>
        <v>6</v>
      </c>
      <c r="F1113" s="10" t="str">
        <f>TEXT(SalesDataTable[[#This Row],[Order Date]],"mmm")</f>
        <v>Jun</v>
      </c>
      <c r="G1113" s="4" t="s">
        <v>6</v>
      </c>
      <c r="H1113" s="4" t="s">
        <v>43</v>
      </c>
      <c r="I1113" s="4" t="s">
        <v>19</v>
      </c>
      <c r="J1113" s="4" t="s">
        <v>13</v>
      </c>
      <c r="K1113" s="4" t="s">
        <v>4</v>
      </c>
      <c r="L1113" s="4" t="s">
        <v>26</v>
      </c>
      <c r="M1113" s="8">
        <v>3</v>
      </c>
      <c r="N1113" s="5">
        <v>40.51</v>
      </c>
      <c r="O1113" s="6">
        <v>0</v>
      </c>
      <c r="P1113" s="5">
        <v>16.940000000000001</v>
      </c>
      <c r="Q1113" s="5">
        <f t="shared" si="51"/>
        <v>121.53</v>
      </c>
      <c r="R1113" s="5">
        <f t="shared" si="52"/>
        <v>50.820000000000007</v>
      </c>
      <c r="S1113" s="5">
        <f t="shared" si="53"/>
        <v>70.709999999999994</v>
      </c>
      <c r="T1113" s="7"/>
    </row>
    <row r="1114" spans="1:20" ht="15">
      <c r="A1114" s="2">
        <v>4668</v>
      </c>
      <c r="B1114" s="3">
        <v>46189</v>
      </c>
      <c r="C1114" s="10">
        <f>YEAR(SalesDataTable[[#This Row],[Order Date]])</f>
        <v>2026</v>
      </c>
      <c r="D1114" s="10" t="str">
        <f>"Q"&amp;ROUNDUP(MONTH(SalesDataTable[[#This Row],[Order Date]])/3,0)</f>
        <v>Q2</v>
      </c>
      <c r="E1114" s="10">
        <f>MONTH(SalesDataTable[[#This Row],[Order Date]])</f>
        <v>6</v>
      </c>
      <c r="F1114" s="10" t="str">
        <f>TEXT(SalesDataTable[[#This Row],[Order Date]],"mmm")</f>
        <v>Jun</v>
      </c>
      <c r="G1114" s="4" t="s">
        <v>6</v>
      </c>
      <c r="H1114" s="4" t="s">
        <v>41</v>
      </c>
      <c r="I1114" s="4" t="s">
        <v>2</v>
      </c>
      <c r="J1114" s="4" t="s">
        <v>16</v>
      </c>
      <c r="K1114" s="4" t="s">
        <v>4</v>
      </c>
      <c r="L1114" s="4" t="s">
        <v>5</v>
      </c>
      <c r="M1114" s="8">
        <v>1</v>
      </c>
      <c r="N1114" s="5">
        <v>81.08</v>
      </c>
      <c r="O1114" s="6">
        <v>0</v>
      </c>
      <c r="P1114" s="5">
        <v>41.52</v>
      </c>
      <c r="Q1114" s="5">
        <f t="shared" si="51"/>
        <v>81.08</v>
      </c>
      <c r="R1114" s="5">
        <f t="shared" si="52"/>
        <v>41.52</v>
      </c>
      <c r="S1114" s="5">
        <f t="shared" si="53"/>
        <v>39.559999999999995</v>
      </c>
      <c r="T1114" s="7"/>
    </row>
    <row r="1115" spans="1:20" ht="15">
      <c r="A1115" s="2">
        <v>4994</v>
      </c>
      <c r="B1115" s="3">
        <v>46189</v>
      </c>
      <c r="C1115" s="10">
        <f>YEAR(SalesDataTable[[#This Row],[Order Date]])</f>
        <v>2026</v>
      </c>
      <c r="D1115" s="10" t="str">
        <f>"Q"&amp;ROUNDUP(MONTH(SalesDataTable[[#This Row],[Order Date]])/3,0)</f>
        <v>Q2</v>
      </c>
      <c r="E1115" s="10">
        <f>MONTH(SalesDataTable[[#This Row],[Order Date]])</f>
        <v>6</v>
      </c>
      <c r="F1115" s="10" t="str">
        <f>TEXT(SalesDataTable[[#This Row],[Order Date]],"mmm")</f>
        <v>Jun</v>
      </c>
      <c r="G1115" s="4" t="s">
        <v>11</v>
      </c>
      <c r="H1115" s="4" t="s">
        <v>39</v>
      </c>
      <c r="I1115" s="4" t="s">
        <v>8</v>
      </c>
      <c r="J1115" s="4" t="s">
        <v>16</v>
      </c>
      <c r="K1115" s="4" t="s">
        <v>9</v>
      </c>
      <c r="L1115" s="4" t="s">
        <v>37</v>
      </c>
      <c r="M1115" s="8">
        <v>4</v>
      </c>
      <c r="N1115" s="5">
        <v>150.43</v>
      </c>
      <c r="O1115" s="6">
        <v>0.1</v>
      </c>
      <c r="P1115" s="5">
        <v>77.650000000000006</v>
      </c>
      <c r="Q1115" s="5">
        <f t="shared" si="51"/>
        <v>541.548</v>
      </c>
      <c r="R1115" s="5">
        <f t="shared" si="52"/>
        <v>310.60000000000002</v>
      </c>
      <c r="S1115" s="5">
        <f t="shared" si="53"/>
        <v>230.94799999999998</v>
      </c>
      <c r="T1115" s="7"/>
    </row>
    <row r="1116" spans="1:20" ht="15">
      <c r="A1116" s="2">
        <v>512</v>
      </c>
      <c r="B1116" s="3">
        <v>46190</v>
      </c>
      <c r="C1116" s="10">
        <f>YEAR(SalesDataTable[[#This Row],[Order Date]])</f>
        <v>2026</v>
      </c>
      <c r="D1116" s="10" t="str">
        <f>"Q"&amp;ROUNDUP(MONTH(SalesDataTable[[#This Row],[Order Date]])/3,0)</f>
        <v>Q2</v>
      </c>
      <c r="E1116" s="10">
        <f>MONTH(SalesDataTable[[#This Row],[Order Date]])</f>
        <v>6</v>
      </c>
      <c r="F1116" s="10" t="str">
        <f>TEXT(SalesDataTable[[#This Row],[Order Date]],"mmm")</f>
        <v>Jun</v>
      </c>
      <c r="G1116" s="4" t="s">
        <v>6</v>
      </c>
      <c r="H1116" s="4" t="s">
        <v>43</v>
      </c>
      <c r="I1116" s="4" t="s">
        <v>28</v>
      </c>
      <c r="J1116" s="4" t="s">
        <v>3</v>
      </c>
      <c r="K1116" s="4" t="s">
        <v>23</v>
      </c>
      <c r="L1116" s="4" t="s">
        <v>29</v>
      </c>
      <c r="M1116" s="8">
        <v>1</v>
      </c>
      <c r="N1116" s="5">
        <v>192.42</v>
      </c>
      <c r="O1116" s="6">
        <v>0</v>
      </c>
      <c r="P1116" s="5">
        <v>103.31</v>
      </c>
      <c r="Q1116" s="5">
        <f t="shared" si="51"/>
        <v>192.42</v>
      </c>
      <c r="R1116" s="5">
        <f t="shared" si="52"/>
        <v>103.31</v>
      </c>
      <c r="S1116" s="5">
        <f t="shared" si="53"/>
        <v>89.109999999999985</v>
      </c>
      <c r="T1116" s="7"/>
    </row>
    <row r="1117" spans="1:20" ht="15">
      <c r="A1117" s="2">
        <v>717</v>
      </c>
      <c r="B1117" s="3">
        <v>46190</v>
      </c>
      <c r="C1117" s="10">
        <f>YEAR(SalesDataTable[[#This Row],[Order Date]])</f>
        <v>2026</v>
      </c>
      <c r="D1117" s="10" t="str">
        <f>"Q"&amp;ROUNDUP(MONTH(SalesDataTable[[#This Row],[Order Date]])/3,0)</f>
        <v>Q2</v>
      </c>
      <c r="E1117" s="10">
        <f>MONTH(SalesDataTable[[#This Row],[Order Date]])</f>
        <v>6</v>
      </c>
      <c r="F1117" s="10" t="str">
        <f>TEXT(SalesDataTable[[#This Row],[Order Date]],"mmm")</f>
        <v>Jun</v>
      </c>
      <c r="G1117" s="4" t="s">
        <v>20</v>
      </c>
      <c r="H1117" s="4" t="s">
        <v>31</v>
      </c>
      <c r="I1117" s="4" t="s">
        <v>8</v>
      </c>
      <c r="J1117" s="4" t="s">
        <v>16</v>
      </c>
      <c r="K1117" s="4" t="s">
        <v>23</v>
      </c>
      <c r="L1117" s="4" t="s">
        <v>24</v>
      </c>
      <c r="M1117" s="8">
        <v>10</v>
      </c>
      <c r="N1117" s="5">
        <v>333.14</v>
      </c>
      <c r="O1117" s="6">
        <v>0.15</v>
      </c>
      <c r="P1117" s="5">
        <v>194.52</v>
      </c>
      <c r="Q1117" s="5">
        <f t="shared" si="51"/>
        <v>2831.6899999999996</v>
      </c>
      <c r="R1117" s="5">
        <f t="shared" si="52"/>
        <v>1945.2</v>
      </c>
      <c r="S1117" s="5">
        <f t="shared" si="53"/>
        <v>886.48999999999955</v>
      </c>
      <c r="T1117" s="7"/>
    </row>
    <row r="1118" spans="1:20" ht="15">
      <c r="A1118" s="2">
        <v>952</v>
      </c>
      <c r="B1118" s="3">
        <v>46190</v>
      </c>
      <c r="C1118" s="10">
        <f>YEAR(SalesDataTable[[#This Row],[Order Date]])</f>
        <v>2026</v>
      </c>
      <c r="D1118" s="10" t="str">
        <f>"Q"&amp;ROUNDUP(MONTH(SalesDataTable[[#This Row],[Order Date]])/3,0)</f>
        <v>Q2</v>
      </c>
      <c r="E1118" s="10">
        <f>MONTH(SalesDataTable[[#This Row],[Order Date]])</f>
        <v>6</v>
      </c>
      <c r="F1118" s="10" t="str">
        <f>TEXT(SalesDataTable[[#This Row],[Order Date]],"mmm")</f>
        <v>Jun</v>
      </c>
      <c r="G1118" s="4" t="s">
        <v>0</v>
      </c>
      <c r="H1118" s="4" t="s">
        <v>1</v>
      </c>
      <c r="I1118" s="4" t="s">
        <v>2</v>
      </c>
      <c r="J1118" s="4" t="s">
        <v>16</v>
      </c>
      <c r="K1118" s="4" t="s">
        <v>23</v>
      </c>
      <c r="L1118" s="4" t="s">
        <v>40</v>
      </c>
      <c r="M1118" s="8">
        <v>1</v>
      </c>
      <c r="N1118" s="5">
        <v>79.900000000000006</v>
      </c>
      <c r="O1118" s="6">
        <v>0.05</v>
      </c>
      <c r="P1118" s="5">
        <v>40.19</v>
      </c>
      <c r="Q1118" s="5">
        <f t="shared" si="51"/>
        <v>75.905000000000001</v>
      </c>
      <c r="R1118" s="5">
        <f t="shared" si="52"/>
        <v>40.19</v>
      </c>
      <c r="S1118" s="5">
        <f t="shared" si="53"/>
        <v>35.715000000000003</v>
      </c>
      <c r="T1118" s="7"/>
    </row>
    <row r="1119" spans="1:20" ht="15">
      <c r="A1119" s="2">
        <v>1081</v>
      </c>
      <c r="B1119" s="3">
        <v>46190</v>
      </c>
      <c r="C1119" s="10">
        <f>YEAR(SalesDataTable[[#This Row],[Order Date]])</f>
        <v>2026</v>
      </c>
      <c r="D1119" s="10" t="str">
        <f>"Q"&amp;ROUNDUP(MONTH(SalesDataTable[[#This Row],[Order Date]])/3,0)</f>
        <v>Q2</v>
      </c>
      <c r="E1119" s="10">
        <f>MONTH(SalesDataTable[[#This Row],[Order Date]])</f>
        <v>6</v>
      </c>
      <c r="F1119" s="10" t="str">
        <f>TEXT(SalesDataTable[[#This Row],[Order Date]],"mmm")</f>
        <v>Jun</v>
      </c>
      <c r="G1119" s="4" t="s">
        <v>20</v>
      </c>
      <c r="H1119" s="4" t="s">
        <v>47</v>
      </c>
      <c r="I1119" s="4" t="s">
        <v>2</v>
      </c>
      <c r="J1119" s="4" t="s">
        <v>3</v>
      </c>
      <c r="K1119" s="4" t="s">
        <v>4</v>
      </c>
      <c r="L1119" s="4" t="s">
        <v>22</v>
      </c>
      <c r="M1119" s="8">
        <v>1</v>
      </c>
      <c r="N1119" s="5">
        <v>51.12</v>
      </c>
      <c r="O1119" s="6">
        <v>0</v>
      </c>
      <c r="P1119" s="5">
        <v>22.43</v>
      </c>
      <c r="Q1119" s="5">
        <f t="shared" si="51"/>
        <v>51.12</v>
      </c>
      <c r="R1119" s="5">
        <f t="shared" si="52"/>
        <v>22.43</v>
      </c>
      <c r="S1119" s="5">
        <f t="shared" si="53"/>
        <v>28.689999999999998</v>
      </c>
      <c r="T1119" s="7"/>
    </row>
    <row r="1120" spans="1:20" ht="15">
      <c r="A1120" s="2">
        <v>2043</v>
      </c>
      <c r="B1120" s="3">
        <v>46190</v>
      </c>
      <c r="C1120" s="10">
        <f>YEAR(SalesDataTable[[#This Row],[Order Date]])</f>
        <v>2026</v>
      </c>
      <c r="D1120" s="10" t="str">
        <f>"Q"&amp;ROUNDUP(MONTH(SalesDataTable[[#This Row],[Order Date]])/3,0)</f>
        <v>Q2</v>
      </c>
      <c r="E1120" s="10">
        <f>MONTH(SalesDataTable[[#This Row],[Order Date]])</f>
        <v>6</v>
      </c>
      <c r="F1120" s="10" t="str">
        <f>TEXT(SalesDataTable[[#This Row],[Order Date]],"mmm")</f>
        <v>Jun</v>
      </c>
      <c r="G1120" s="4" t="s">
        <v>6</v>
      </c>
      <c r="H1120" s="4" t="s">
        <v>27</v>
      </c>
      <c r="I1120" s="4" t="s">
        <v>2</v>
      </c>
      <c r="J1120" s="4" t="s">
        <v>13</v>
      </c>
      <c r="K1120" s="4" t="s">
        <v>9</v>
      </c>
      <c r="L1120" s="4" t="s">
        <v>10</v>
      </c>
      <c r="M1120" s="8">
        <v>2</v>
      </c>
      <c r="N1120" s="5">
        <v>90.33</v>
      </c>
      <c r="O1120" s="6">
        <v>0</v>
      </c>
      <c r="P1120" s="5">
        <v>46.3</v>
      </c>
      <c r="Q1120" s="5">
        <f t="shared" si="51"/>
        <v>180.66</v>
      </c>
      <c r="R1120" s="5">
        <f t="shared" si="52"/>
        <v>92.6</v>
      </c>
      <c r="S1120" s="5">
        <f t="shared" si="53"/>
        <v>88.06</v>
      </c>
      <c r="T1120" s="7"/>
    </row>
    <row r="1121" spans="1:20" ht="15">
      <c r="A1121" s="2">
        <v>4040</v>
      </c>
      <c r="B1121" s="3">
        <v>46190</v>
      </c>
      <c r="C1121" s="10">
        <f>YEAR(SalesDataTable[[#This Row],[Order Date]])</f>
        <v>2026</v>
      </c>
      <c r="D1121" s="10" t="str">
        <f>"Q"&amp;ROUNDUP(MONTH(SalesDataTable[[#This Row],[Order Date]])/3,0)</f>
        <v>Q2</v>
      </c>
      <c r="E1121" s="10">
        <f>MONTH(SalesDataTable[[#This Row],[Order Date]])</f>
        <v>6</v>
      </c>
      <c r="F1121" s="10" t="str">
        <f>TEXT(SalesDataTable[[#This Row],[Order Date]],"mmm")</f>
        <v>Jun</v>
      </c>
      <c r="G1121" s="4" t="s">
        <v>20</v>
      </c>
      <c r="H1121" s="4" t="s">
        <v>31</v>
      </c>
      <c r="I1121" s="4" t="s">
        <v>2</v>
      </c>
      <c r="J1121" s="4" t="s">
        <v>16</v>
      </c>
      <c r="K1121" s="4" t="s">
        <v>14</v>
      </c>
      <c r="L1121" s="4" t="s">
        <v>15</v>
      </c>
      <c r="M1121" s="8">
        <v>2</v>
      </c>
      <c r="N1121" s="5">
        <v>36.799999999999997</v>
      </c>
      <c r="O1121" s="6">
        <v>0.05</v>
      </c>
      <c r="P1121" s="5">
        <v>13.94</v>
      </c>
      <c r="Q1121" s="5">
        <f t="shared" si="51"/>
        <v>69.919999999999987</v>
      </c>
      <c r="R1121" s="5">
        <f t="shared" si="52"/>
        <v>27.88</v>
      </c>
      <c r="S1121" s="5">
        <f t="shared" si="53"/>
        <v>42.039999999999992</v>
      </c>
      <c r="T1121" s="7"/>
    </row>
    <row r="1122" spans="1:20" ht="15">
      <c r="A1122" s="2">
        <v>2295</v>
      </c>
      <c r="B1122" s="3">
        <v>46191</v>
      </c>
      <c r="C1122" s="10">
        <f>YEAR(SalesDataTable[[#This Row],[Order Date]])</f>
        <v>2026</v>
      </c>
      <c r="D1122" s="10" t="str">
        <f>"Q"&amp;ROUNDUP(MONTH(SalesDataTable[[#This Row],[Order Date]])/3,0)</f>
        <v>Q2</v>
      </c>
      <c r="E1122" s="10">
        <f>MONTH(SalesDataTable[[#This Row],[Order Date]])</f>
        <v>6</v>
      </c>
      <c r="F1122" s="10" t="str">
        <f>TEXT(SalesDataTable[[#This Row],[Order Date]],"mmm")</f>
        <v>Jun</v>
      </c>
      <c r="G1122" s="4" t="s">
        <v>6</v>
      </c>
      <c r="H1122" s="4" t="s">
        <v>41</v>
      </c>
      <c r="I1122" s="4" t="s">
        <v>28</v>
      </c>
      <c r="J1122" s="4" t="s">
        <v>13</v>
      </c>
      <c r="K1122" s="4" t="s">
        <v>14</v>
      </c>
      <c r="L1122" s="4" t="s">
        <v>32</v>
      </c>
      <c r="M1122" s="8">
        <v>1</v>
      </c>
      <c r="N1122" s="5">
        <v>45.7</v>
      </c>
      <c r="O1122" s="6">
        <v>0.1</v>
      </c>
      <c r="P1122" s="5">
        <v>18.600000000000001</v>
      </c>
      <c r="Q1122" s="5">
        <f t="shared" si="51"/>
        <v>41.13</v>
      </c>
      <c r="R1122" s="5">
        <f t="shared" si="52"/>
        <v>18.600000000000001</v>
      </c>
      <c r="S1122" s="5">
        <f t="shared" si="53"/>
        <v>22.53</v>
      </c>
      <c r="T1122" s="7"/>
    </row>
    <row r="1123" spans="1:20" ht="15">
      <c r="A1123" s="2">
        <v>2670</v>
      </c>
      <c r="B1123" s="3">
        <v>46191</v>
      </c>
      <c r="C1123" s="10">
        <f>YEAR(SalesDataTable[[#This Row],[Order Date]])</f>
        <v>2026</v>
      </c>
      <c r="D1123" s="10" t="str">
        <f>"Q"&amp;ROUNDUP(MONTH(SalesDataTable[[#This Row],[Order Date]])/3,0)</f>
        <v>Q2</v>
      </c>
      <c r="E1123" s="10">
        <f>MONTH(SalesDataTable[[#This Row],[Order Date]])</f>
        <v>6</v>
      </c>
      <c r="F1123" s="10" t="str">
        <f>TEXT(SalesDataTable[[#This Row],[Order Date]],"mmm")</f>
        <v>Jun</v>
      </c>
      <c r="G1123" s="4" t="s">
        <v>11</v>
      </c>
      <c r="H1123" s="4" t="s">
        <v>25</v>
      </c>
      <c r="I1123" s="4" t="s">
        <v>28</v>
      </c>
      <c r="J1123" s="4" t="s">
        <v>3</v>
      </c>
      <c r="K1123" s="4" t="s">
        <v>14</v>
      </c>
      <c r="L1123" s="4" t="s">
        <v>48</v>
      </c>
      <c r="M1123" s="8">
        <v>3</v>
      </c>
      <c r="N1123" s="5">
        <v>162.30000000000001</v>
      </c>
      <c r="O1123" s="6">
        <v>0.1</v>
      </c>
      <c r="P1123" s="5">
        <v>86.43</v>
      </c>
      <c r="Q1123" s="5">
        <f t="shared" si="51"/>
        <v>438.21000000000004</v>
      </c>
      <c r="R1123" s="5">
        <f t="shared" si="52"/>
        <v>259.29000000000002</v>
      </c>
      <c r="S1123" s="5">
        <f t="shared" si="53"/>
        <v>178.92000000000002</v>
      </c>
      <c r="T1123" s="7"/>
    </row>
    <row r="1124" spans="1:20" ht="15">
      <c r="A1124" s="2">
        <v>2777</v>
      </c>
      <c r="B1124" s="3">
        <v>46191</v>
      </c>
      <c r="C1124" s="10">
        <f>YEAR(SalesDataTable[[#This Row],[Order Date]])</f>
        <v>2026</v>
      </c>
      <c r="D1124" s="10" t="str">
        <f>"Q"&amp;ROUNDUP(MONTH(SalesDataTable[[#This Row],[Order Date]])/3,0)</f>
        <v>Q2</v>
      </c>
      <c r="E1124" s="10">
        <f>MONTH(SalesDataTable[[#This Row],[Order Date]])</f>
        <v>6</v>
      </c>
      <c r="F1124" s="10" t="str">
        <f>TEXT(SalesDataTable[[#This Row],[Order Date]],"mmm")</f>
        <v>Jun</v>
      </c>
      <c r="G1124" s="4" t="s">
        <v>6</v>
      </c>
      <c r="H1124" s="4" t="s">
        <v>49</v>
      </c>
      <c r="I1124" s="4" t="s">
        <v>8</v>
      </c>
      <c r="J1124" s="4" t="s">
        <v>16</v>
      </c>
      <c r="K1124" s="4" t="s">
        <v>9</v>
      </c>
      <c r="L1124" s="4" t="s">
        <v>46</v>
      </c>
      <c r="M1124" s="8">
        <v>5</v>
      </c>
      <c r="N1124" s="5">
        <v>72.37</v>
      </c>
      <c r="O1124" s="6">
        <v>0.2</v>
      </c>
      <c r="P1124" s="5">
        <v>32.840000000000003</v>
      </c>
      <c r="Q1124" s="5">
        <f t="shared" si="51"/>
        <v>289.48</v>
      </c>
      <c r="R1124" s="5">
        <f t="shared" si="52"/>
        <v>164.20000000000002</v>
      </c>
      <c r="S1124" s="5">
        <f t="shared" si="53"/>
        <v>125.28</v>
      </c>
      <c r="T1124" s="7"/>
    </row>
    <row r="1125" spans="1:20" ht="15">
      <c r="A1125" s="2">
        <v>2780</v>
      </c>
      <c r="B1125" s="3">
        <v>46191</v>
      </c>
      <c r="C1125" s="10">
        <f>YEAR(SalesDataTable[[#This Row],[Order Date]])</f>
        <v>2026</v>
      </c>
      <c r="D1125" s="10" t="str">
        <f>"Q"&amp;ROUNDUP(MONTH(SalesDataTable[[#This Row],[Order Date]])/3,0)</f>
        <v>Q2</v>
      </c>
      <c r="E1125" s="10">
        <f>MONTH(SalesDataTable[[#This Row],[Order Date]])</f>
        <v>6</v>
      </c>
      <c r="F1125" s="10" t="str">
        <f>TEXT(SalesDataTable[[#This Row],[Order Date]],"mmm")</f>
        <v>Jun</v>
      </c>
      <c r="G1125" s="4" t="s">
        <v>11</v>
      </c>
      <c r="H1125" s="4" t="s">
        <v>18</v>
      </c>
      <c r="I1125" s="4" t="s">
        <v>2</v>
      </c>
      <c r="J1125" s="4" t="s">
        <v>13</v>
      </c>
      <c r="K1125" s="4" t="s">
        <v>34</v>
      </c>
      <c r="L1125" s="4" t="s">
        <v>42</v>
      </c>
      <c r="M1125" s="8">
        <v>2</v>
      </c>
      <c r="N1125" s="5">
        <v>35.61</v>
      </c>
      <c r="O1125" s="6">
        <v>0.15</v>
      </c>
      <c r="P1125" s="5">
        <v>13.96</v>
      </c>
      <c r="Q1125" s="5">
        <f t="shared" si="51"/>
        <v>60.536999999999999</v>
      </c>
      <c r="R1125" s="5">
        <f t="shared" si="52"/>
        <v>27.92</v>
      </c>
      <c r="S1125" s="5">
        <f t="shared" si="53"/>
        <v>32.616999999999997</v>
      </c>
      <c r="T1125" s="7"/>
    </row>
    <row r="1126" spans="1:20" ht="15">
      <c r="A1126" s="2">
        <v>3209</v>
      </c>
      <c r="B1126" s="3">
        <v>46191</v>
      </c>
      <c r="C1126" s="10">
        <f>YEAR(SalesDataTable[[#This Row],[Order Date]])</f>
        <v>2026</v>
      </c>
      <c r="D1126" s="10" t="str">
        <f>"Q"&amp;ROUNDUP(MONTH(SalesDataTable[[#This Row],[Order Date]])/3,0)</f>
        <v>Q2</v>
      </c>
      <c r="E1126" s="10">
        <f>MONTH(SalesDataTable[[#This Row],[Order Date]])</f>
        <v>6</v>
      </c>
      <c r="F1126" s="10" t="str">
        <f>TEXT(SalesDataTable[[#This Row],[Order Date]],"mmm")</f>
        <v>Jun</v>
      </c>
      <c r="G1126" s="4" t="s">
        <v>20</v>
      </c>
      <c r="H1126" s="4" t="s">
        <v>47</v>
      </c>
      <c r="I1126" s="4" t="s">
        <v>2</v>
      </c>
      <c r="J1126" s="4" t="s">
        <v>3</v>
      </c>
      <c r="K1126" s="4" t="s">
        <v>14</v>
      </c>
      <c r="L1126" s="4" t="s">
        <v>44</v>
      </c>
      <c r="M1126" s="8">
        <v>2</v>
      </c>
      <c r="N1126" s="5">
        <v>133.12</v>
      </c>
      <c r="O1126" s="6">
        <v>0</v>
      </c>
      <c r="P1126" s="5">
        <v>67.02</v>
      </c>
      <c r="Q1126" s="5">
        <f t="shared" si="51"/>
        <v>266.24</v>
      </c>
      <c r="R1126" s="5">
        <f t="shared" si="52"/>
        <v>134.04</v>
      </c>
      <c r="S1126" s="5">
        <f t="shared" si="53"/>
        <v>132.20000000000002</v>
      </c>
      <c r="T1126" s="7"/>
    </row>
    <row r="1127" spans="1:20" ht="15">
      <c r="A1127" s="2">
        <v>3414</v>
      </c>
      <c r="B1127" s="3">
        <v>46191</v>
      </c>
      <c r="C1127" s="10">
        <f>YEAR(SalesDataTable[[#This Row],[Order Date]])</f>
        <v>2026</v>
      </c>
      <c r="D1127" s="10" t="str">
        <f>"Q"&amp;ROUNDUP(MONTH(SalesDataTable[[#This Row],[Order Date]])/3,0)</f>
        <v>Q2</v>
      </c>
      <c r="E1127" s="10">
        <f>MONTH(SalesDataTable[[#This Row],[Order Date]])</f>
        <v>6</v>
      </c>
      <c r="F1127" s="10" t="str">
        <f>TEXT(SalesDataTable[[#This Row],[Order Date]],"mmm")</f>
        <v>Jun</v>
      </c>
      <c r="G1127" s="4" t="s">
        <v>0</v>
      </c>
      <c r="H1127" s="4" t="s">
        <v>50</v>
      </c>
      <c r="I1127" s="4" t="s">
        <v>28</v>
      </c>
      <c r="J1127" s="4" t="s">
        <v>3</v>
      </c>
      <c r="K1127" s="4" t="s">
        <v>4</v>
      </c>
      <c r="L1127" s="4" t="s">
        <v>22</v>
      </c>
      <c r="M1127" s="8">
        <v>1</v>
      </c>
      <c r="N1127" s="5">
        <v>51.23</v>
      </c>
      <c r="O1127" s="6">
        <v>0.05</v>
      </c>
      <c r="P1127" s="5">
        <v>23.12</v>
      </c>
      <c r="Q1127" s="5">
        <f t="shared" si="51"/>
        <v>48.668499999999995</v>
      </c>
      <c r="R1127" s="5">
        <f t="shared" si="52"/>
        <v>23.12</v>
      </c>
      <c r="S1127" s="5">
        <f t="shared" si="53"/>
        <v>25.548499999999994</v>
      </c>
      <c r="T1127" s="7"/>
    </row>
    <row r="1128" spans="1:20" ht="15">
      <c r="A1128" s="2">
        <v>3846</v>
      </c>
      <c r="B1128" s="3">
        <v>46191</v>
      </c>
      <c r="C1128" s="10">
        <f>YEAR(SalesDataTable[[#This Row],[Order Date]])</f>
        <v>2026</v>
      </c>
      <c r="D1128" s="10" t="str">
        <f>"Q"&amp;ROUNDUP(MONTH(SalesDataTable[[#This Row],[Order Date]])/3,0)</f>
        <v>Q2</v>
      </c>
      <c r="E1128" s="10">
        <f>MONTH(SalesDataTable[[#This Row],[Order Date]])</f>
        <v>6</v>
      </c>
      <c r="F1128" s="10" t="str">
        <f>TEXT(SalesDataTable[[#This Row],[Order Date]],"mmm")</f>
        <v>Jun</v>
      </c>
      <c r="G1128" s="4" t="s">
        <v>6</v>
      </c>
      <c r="H1128" s="4" t="s">
        <v>43</v>
      </c>
      <c r="I1128" s="4" t="s">
        <v>2</v>
      </c>
      <c r="J1128" s="4" t="s">
        <v>16</v>
      </c>
      <c r="K1128" s="4" t="s">
        <v>9</v>
      </c>
      <c r="L1128" s="4" t="s">
        <v>10</v>
      </c>
      <c r="M1128" s="8">
        <v>1</v>
      </c>
      <c r="N1128" s="5">
        <v>93.5</v>
      </c>
      <c r="O1128" s="6">
        <v>0</v>
      </c>
      <c r="P1128" s="5">
        <v>46.63</v>
      </c>
      <c r="Q1128" s="5">
        <f t="shared" si="51"/>
        <v>93.5</v>
      </c>
      <c r="R1128" s="5">
        <f t="shared" si="52"/>
        <v>46.63</v>
      </c>
      <c r="S1128" s="5">
        <f t="shared" si="53"/>
        <v>46.87</v>
      </c>
      <c r="T1128" s="7"/>
    </row>
    <row r="1129" spans="1:20" ht="15">
      <c r="A1129" s="2">
        <v>4120</v>
      </c>
      <c r="B1129" s="3">
        <v>46191</v>
      </c>
      <c r="C1129" s="10">
        <f>YEAR(SalesDataTable[[#This Row],[Order Date]])</f>
        <v>2026</v>
      </c>
      <c r="D1129" s="10" t="str">
        <f>"Q"&amp;ROUNDUP(MONTH(SalesDataTable[[#This Row],[Order Date]])/3,0)</f>
        <v>Q2</v>
      </c>
      <c r="E1129" s="10">
        <f>MONTH(SalesDataTable[[#This Row],[Order Date]])</f>
        <v>6</v>
      </c>
      <c r="F1129" s="10" t="str">
        <f>TEXT(SalesDataTable[[#This Row],[Order Date]],"mmm")</f>
        <v>Jun</v>
      </c>
      <c r="G1129" s="4" t="s">
        <v>20</v>
      </c>
      <c r="H1129" s="4" t="s">
        <v>21</v>
      </c>
      <c r="I1129" s="4" t="s">
        <v>19</v>
      </c>
      <c r="J1129" s="4" t="s">
        <v>3</v>
      </c>
      <c r="K1129" s="4" t="s">
        <v>34</v>
      </c>
      <c r="L1129" s="4" t="s">
        <v>35</v>
      </c>
      <c r="M1129" s="8">
        <v>3</v>
      </c>
      <c r="N1129" s="5">
        <v>41.16</v>
      </c>
      <c r="O1129" s="6">
        <v>0</v>
      </c>
      <c r="P1129" s="5">
        <v>14.79</v>
      </c>
      <c r="Q1129" s="5">
        <f t="shared" si="51"/>
        <v>123.47999999999999</v>
      </c>
      <c r="R1129" s="5">
        <f t="shared" si="52"/>
        <v>44.37</v>
      </c>
      <c r="S1129" s="5">
        <f t="shared" si="53"/>
        <v>79.109999999999985</v>
      </c>
      <c r="T1129" s="7"/>
    </row>
    <row r="1130" spans="1:20" ht="15">
      <c r="A1130" s="2">
        <v>4217</v>
      </c>
      <c r="B1130" s="3">
        <v>46191</v>
      </c>
      <c r="C1130" s="10">
        <f>YEAR(SalesDataTable[[#This Row],[Order Date]])</f>
        <v>2026</v>
      </c>
      <c r="D1130" s="10" t="str">
        <f>"Q"&amp;ROUNDUP(MONTH(SalesDataTable[[#This Row],[Order Date]])/3,0)</f>
        <v>Q2</v>
      </c>
      <c r="E1130" s="10">
        <f>MONTH(SalesDataTable[[#This Row],[Order Date]])</f>
        <v>6</v>
      </c>
      <c r="F1130" s="10" t="str">
        <f>TEXT(SalesDataTable[[#This Row],[Order Date]],"mmm")</f>
        <v>Jun</v>
      </c>
      <c r="G1130" s="4" t="s">
        <v>6</v>
      </c>
      <c r="H1130" s="4" t="s">
        <v>43</v>
      </c>
      <c r="I1130" s="4" t="s">
        <v>28</v>
      </c>
      <c r="J1130" s="4" t="s">
        <v>13</v>
      </c>
      <c r="K1130" s="4" t="s">
        <v>34</v>
      </c>
      <c r="L1130" s="4" t="s">
        <v>35</v>
      </c>
      <c r="M1130" s="8">
        <v>1</v>
      </c>
      <c r="N1130" s="5">
        <v>39.74</v>
      </c>
      <c r="O1130" s="6">
        <v>0.05</v>
      </c>
      <c r="P1130" s="5">
        <v>14.39</v>
      </c>
      <c r="Q1130" s="5">
        <f t="shared" si="51"/>
        <v>37.753</v>
      </c>
      <c r="R1130" s="5">
        <f t="shared" si="52"/>
        <v>14.39</v>
      </c>
      <c r="S1130" s="5">
        <f t="shared" si="53"/>
        <v>23.363</v>
      </c>
      <c r="T1130" s="7"/>
    </row>
    <row r="1131" spans="1:20" ht="15">
      <c r="A1131" s="2">
        <v>4786</v>
      </c>
      <c r="B1131" s="3">
        <v>46191</v>
      </c>
      <c r="C1131" s="10">
        <f>YEAR(SalesDataTable[[#This Row],[Order Date]])</f>
        <v>2026</v>
      </c>
      <c r="D1131" s="10" t="str">
        <f>"Q"&amp;ROUNDUP(MONTH(SalesDataTable[[#This Row],[Order Date]])/3,0)</f>
        <v>Q2</v>
      </c>
      <c r="E1131" s="10">
        <f>MONTH(SalesDataTable[[#This Row],[Order Date]])</f>
        <v>6</v>
      </c>
      <c r="F1131" s="10" t="str">
        <f>TEXT(SalesDataTable[[#This Row],[Order Date]],"mmm")</f>
        <v>Jun</v>
      </c>
      <c r="G1131" s="4" t="s">
        <v>20</v>
      </c>
      <c r="H1131" s="4" t="s">
        <v>31</v>
      </c>
      <c r="I1131" s="4" t="s">
        <v>2</v>
      </c>
      <c r="J1131" s="4" t="s">
        <v>3</v>
      </c>
      <c r="K1131" s="4" t="s">
        <v>14</v>
      </c>
      <c r="L1131" s="4" t="s">
        <v>32</v>
      </c>
      <c r="M1131" s="8">
        <v>3</v>
      </c>
      <c r="N1131" s="5">
        <v>46.79</v>
      </c>
      <c r="O1131" s="6">
        <v>0.1</v>
      </c>
      <c r="P1131" s="5">
        <v>18.25</v>
      </c>
      <c r="Q1131" s="5">
        <f t="shared" si="51"/>
        <v>126.33300000000001</v>
      </c>
      <c r="R1131" s="5">
        <f t="shared" si="52"/>
        <v>54.75</v>
      </c>
      <c r="S1131" s="5">
        <f t="shared" si="53"/>
        <v>71.583000000000013</v>
      </c>
      <c r="T1131" s="7"/>
    </row>
    <row r="1132" spans="1:20" ht="15">
      <c r="A1132" s="2">
        <v>23</v>
      </c>
      <c r="B1132" s="3">
        <v>46192</v>
      </c>
      <c r="C1132" s="10">
        <f>YEAR(SalesDataTable[[#This Row],[Order Date]])</f>
        <v>2026</v>
      </c>
      <c r="D1132" s="10" t="str">
        <f>"Q"&amp;ROUNDUP(MONTH(SalesDataTable[[#This Row],[Order Date]])/3,0)</f>
        <v>Q2</v>
      </c>
      <c r="E1132" s="10">
        <f>MONTH(SalesDataTable[[#This Row],[Order Date]])</f>
        <v>6</v>
      </c>
      <c r="F1132" s="10" t="str">
        <f>TEXT(SalesDataTable[[#This Row],[Order Date]],"mmm")</f>
        <v>Jun</v>
      </c>
      <c r="G1132" s="4" t="s">
        <v>20</v>
      </c>
      <c r="H1132" s="4" t="s">
        <v>47</v>
      </c>
      <c r="I1132" s="4" t="s">
        <v>8</v>
      </c>
      <c r="J1132" s="4" t="s">
        <v>16</v>
      </c>
      <c r="K1132" s="4" t="s">
        <v>9</v>
      </c>
      <c r="L1132" s="4" t="s">
        <v>10</v>
      </c>
      <c r="M1132" s="8">
        <v>4</v>
      </c>
      <c r="N1132" s="5">
        <v>91.74</v>
      </c>
      <c r="O1132" s="6">
        <v>0.2</v>
      </c>
      <c r="P1132" s="5">
        <v>44.74</v>
      </c>
      <c r="Q1132" s="5">
        <f t="shared" si="51"/>
        <v>293.56799999999998</v>
      </c>
      <c r="R1132" s="5">
        <f t="shared" si="52"/>
        <v>178.96</v>
      </c>
      <c r="S1132" s="5">
        <f t="shared" si="53"/>
        <v>114.60799999999998</v>
      </c>
      <c r="T1132" s="7"/>
    </row>
    <row r="1133" spans="1:20" ht="15">
      <c r="A1133" s="2">
        <v>99</v>
      </c>
      <c r="B1133" s="3">
        <v>46192</v>
      </c>
      <c r="C1133" s="10">
        <f>YEAR(SalesDataTable[[#This Row],[Order Date]])</f>
        <v>2026</v>
      </c>
      <c r="D1133" s="10" t="str">
        <f>"Q"&amp;ROUNDUP(MONTH(SalesDataTable[[#This Row],[Order Date]])/3,0)</f>
        <v>Q2</v>
      </c>
      <c r="E1133" s="10">
        <f>MONTH(SalesDataTable[[#This Row],[Order Date]])</f>
        <v>6</v>
      </c>
      <c r="F1133" s="10" t="str">
        <f>TEXT(SalesDataTable[[#This Row],[Order Date]],"mmm")</f>
        <v>Jun</v>
      </c>
      <c r="G1133" s="4" t="s">
        <v>20</v>
      </c>
      <c r="H1133" s="4" t="s">
        <v>47</v>
      </c>
      <c r="I1133" s="4" t="s">
        <v>2</v>
      </c>
      <c r="J1133" s="4" t="s">
        <v>13</v>
      </c>
      <c r="K1133" s="4" t="s">
        <v>34</v>
      </c>
      <c r="L1133" s="4" t="s">
        <v>42</v>
      </c>
      <c r="M1133" s="8">
        <v>1</v>
      </c>
      <c r="N1133" s="5">
        <v>36.28</v>
      </c>
      <c r="O1133" s="6">
        <v>0.1</v>
      </c>
      <c r="P1133" s="5">
        <v>13.8</v>
      </c>
      <c r="Q1133" s="5">
        <f t="shared" si="51"/>
        <v>32.652000000000001</v>
      </c>
      <c r="R1133" s="5">
        <f t="shared" si="52"/>
        <v>13.8</v>
      </c>
      <c r="S1133" s="5">
        <f t="shared" si="53"/>
        <v>18.852</v>
      </c>
      <c r="T1133" s="7"/>
    </row>
    <row r="1134" spans="1:20" ht="15">
      <c r="A1134" s="2">
        <v>269</v>
      </c>
      <c r="B1134" s="3">
        <v>46192</v>
      </c>
      <c r="C1134" s="10">
        <f>YEAR(SalesDataTable[[#This Row],[Order Date]])</f>
        <v>2026</v>
      </c>
      <c r="D1134" s="10" t="str">
        <f>"Q"&amp;ROUNDUP(MONTH(SalesDataTable[[#This Row],[Order Date]])/3,0)</f>
        <v>Q2</v>
      </c>
      <c r="E1134" s="10">
        <f>MONTH(SalesDataTable[[#This Row],[Order Date]])</f>
        <v>6</v>
      </c>
      <c r="F1134" s="10" t="str">
        <f>TEXT(SalesDataTable[[#This Row],[Order Date]],"mmm")</f>
        <v>Jun</v>
      </c>
      <c r="G1134" s="4" t="s">
        <v>20</v>
      </c>
      <c r="H1134" s="4" t="s">
        <v>47</v>
      </c>
      <c r="I1134" s="4" t="s">
        <v>8</v>
      </c>
      <c r="J1134" s="4" t="s">
        <v>3</v>
      </c>
      <c r="K1134" s="4" t="s">
        <v>9</v>
      </c>
      <c r="L1134" s="4" t="s">
        <v>46</v>
      </c>
      <c r="M1134" s="8">
        <v>3</v>
      </c>
      <c r="N1134" s="5">
        <v>73.02</v>
      </c>
      <c r="O1134" s="6">
        <v>0.1</v>
      </c>
      <c r="P1134" s="5">
        <v>32.69</v>
      </c>
      <c r="Q1134" s="5">
        <f t="shared" si="51"/>
        <v>197.154</v>
      </c>
      <c r="R1134" s="5">
        <f t="shared" si="52"/>
        <v>98.07</v>
      </c>
      <c r="S1134" s="5">
        <f t="shared" si="53"/>
        <v>99.084000000000003</v>
      </c>
      <c r="T1134" s="7"/>
    </row>
    <row r="1135" spans="1:20" ht="15">
      <c r="A1135" s="2">
        <v>1772</v>
      </c>
      <c r="B1135" s="3">
        <v>46192</v>
      </c>
      <c r="C1135" s="10">
        <f>YEAR(SalesDataTable[[#This Row],[Order Date]])</f>
        <v>2026</v>
      </c>
      <c r="D1135" s="10" t="str">
        <f>"Q"&amp;ROUNDUP(MONTH(SalesDataTable[[#This Row],[Order Date]])/3,0)</f>
        <v>Q2</v>
      </c>
      <c r="E1135" s="10">
        <f>MONTH(SalesDataTable[[#This Row],[Order Date]])</f>
        <v>6</v>
      </c>
      <c r="F1135" s="10" t="str">
        <f>TEXT(SalesDataTable[[#This Row],[Order Date]],"mmm")</f>
        <v>Jun</v>
      </c>
      <c r="G1135" s="4" t="s">
        <v>20</v>
      </c>
      <c r="H1135" s="4" t="s">
        <v>21</v>
      </c>
      <c r="I1135" s="4" t="s">
        <v>2</v>
      </c>
      <c r="J1135" s="4" t="s">
        <v>13</v>
      </c>
      <c r="K1135" s="4" t="s">
        <v>9</v>
      </c>
      <c r="L1135" s="4" t="s">
        <v>37</v>
      </c>
      <c r="M1135" s="8">
        <v>4</v>
      </c>
      <c r="N1135" s="5">
        <v>153.38</v>
      </c>
      <c r="O1135" s="6">
        <v>0</v>
      </c>
      <c r="P1135" s="5">
        <v>76.92</v>
      </c>
      <c r="Q1135" s="5">
        <f t="shared" si="51"/>
        <v>613.52</v>
      </c>
      <c r="R1135" s="5">
        <f t="shared" si="52"/>
        <v>307.68</v>
      </c>
      <c r="S1135" s="5">
        <f t="shared" si="53"/>
        <v>305.83999999999997</v>
      </c>
      <c r="T1135" s="7"/>
    </row>
    <row r="1136" spans="1:20" ht="15">
      <c r="A1136" s="2">
        <v>1906</v>
      </c>
      <c r="B1136" s="3">
        <v>46192</v>
      </c>
      <c r="C1136" s="10">
        <f>YEAR(SalesDataTable[[#This Row],[Order Date]])</f>
        <v>2026</v>
      </c>
      <c r="D1136" s="10" t="str">
        <f>"Q"&amp;ROUNDUP(MONTH(SalesDataTable[[#This Row],[Order Date]])/3,0)</f>
        <v>Q2</v>
      </c>
      <c r="E1136" s="10">
        <f>MONTH(SalesDataTable[[#This Row],[Order Date]])</f>
        <v>6</v>
      </c>
      <c r="F1136" s="10" t="str">
        <f>TEXT(SalesDataTable[[#This Row],[Order Date]],"mmm")</f>
        <v>Jun</v>
      </c>
      <c r="G1136" s="4" t="s">
        <v>20</v>
      </c>
      <c r="H1136" s="4" t="s">
        <v>33</v>
      </c>
      <c r="I1136" s="4" t="s">
        <v>28</v>
      </c>
      <c r="J1136" s="4" t="s">
        <v>3</v>
      </c>
      <c r="K1136" s="4" t="s">
        <v>23</v>
      </c>
      <c r="L1136" s="4" t="s">
        <v>51</v>
      </c>
      <c r="M1136" s="8">
        <v>2</v>
      </c>
      <c r="N1136" s="5">
        <v>125.5</v>
      </c>
      <c r="O1136" s="6">
        <v>0</v>
      </c>
      <c r="P1136" s="5">
        <v>61.67</v>
      </c>
      <c r="Q1136" s="5">
        <f t="shared" si="51"/>
        <v>251</v>
      </c>
      <c r="R1136" s="5">
        <f t="shared" si="52"/>
        <v>123.34</v>
      </c>
      <c r="S1136" s="5">
        <f t="shared" si="53"/>
        <v>127.66</v>
      </c>
      <c r="T1136" s="7"/>
    </row>
    <row r="1137" spans="1:20" ht="15">
      <c r="A1137" s="2">
        <v>2473</v>
      </c>
      <c r="B1137" s="3">
        <v>46192</v>
      </c>
      <c r="C1137" s="10">
        <f>YEAR(SalesDataTable[[#This Row],[Order Date]])</f>
        <v>2026</v>
      </c>
      <c r="D1137" s="10" t="str">
        <f>"Q"&amp;ROUNDUP(MONTH(SalesDataTable[[#This Row],[Order Date]])/3,0)</f>
        <v>Q2</v>
      </c>
      <c r="E1137" s="10">
        <f>MONTH(SalesDataTable[[#This Row],[Order Date]])</f>
        <v>6</v>
      </c>
      <c r="F1137" s="10" t="str">
        <f>TEXT(SalesDataTable[[#This Row],[Order Date]],"mmm")</f>
        <v>Jun</v>
      </c>
      <c r="G1137" s="4" t="s">
        <v>0</v>
      </c>
      <c r="H1137" s="4" t="s">
        <v>1</v>
      </c>
      <c r="I1137" s="4" t="s">
        <v>8</v>
      </c>
      <c r="J1137" s="4" t="s">
        <v>3</v>
      </c>
      <c r="K1137" s="4" t="s">
        <v>4</v>
      </c>
      <c r="L1137" s="4" t="s">
        <v>5</v>
      </c>
      <c r="M1137" s="8">
        <v>3</v>
      </c>
      <c r="N1137" s="5">
        <v>80.75</v>
      </c>
      <c r="O1137" s="6">
        <v>0.15</v>
      </c>
      <c r="P1137" s="5">
        <v>42.81</v>
      </c>
      <c r="Q1137" s="5">
        <f t="shared" si="51"/>
        <v>205.91249999999999</v>
      </c>
      <c r="R1137" s="5">
        <f t="shared" si="52"/>
        <v>128.43</v>
      </c>
      <c r="S1137" s="5">
        <f t="shared" si="53"/>
        <v>77.482499999999987</v>
      </c>
      <c r="T1137" s="7"/>
    </row>
    <row r="1138" spans="1:20" ht="15">
      <c r="A1138" s="2">
        <v>2549</v>
      </c>
      <c r="B1138" s="3">
        <v>46192</v>
      </c>
      <c r="C1138" s="10">
        <f>YEAR(SalesDataTable[[#This Row],[Order Date]])</f>
        <v>2026</v>
      </c>
      <c r="D1138" s="10" t="str">
        <f>"Q"&amp;ROUNDUP(MONTH(SalesDataTable[[#This Row],[Order Date]])/3,0)</f>
        <v>Q2</v>
      </c>
      <c r="E1138" s="10">
        <f>MONTH(SalesDataTable[[#This Row],[Order Date]])</f>
        <v>6</v>
      </c>
      <c r="F1138" s="10" t="str">
        <f>TEXT(SalesDataTable[[#This Row],[Order Date]],"mmm")</f>
        <v>Jun</v>
      </c>
      <c r="G1138" s="4" t="s">
        <v>20</v>
      </c>
      <c r="H1138" s="4" t="s">
        <v>47</v>
      </c>
      <c r="I1138" s="4" t="s">
        <v>8</v>
      </c>
      <c r="J1138" s="4" t="s">
        <v>3</v>
      </c>
      <c r="K1138" s="4" t="s">
        <v>34</v>
      </c>
      <c r="L1138" s="4" t="s">
        <v>42</v>
      </c>
      <c r="M1138" s="8">
        <v>8</v>
      </c>
      <c r="N1138" s="5">
        <v>36.15</v>
      </c>
      <c r="O1138" s="6">
        <v>0.05</v>
      </c>
      <c r="P1138" s="5">
        <v>13.55</v>
      </c>
      <c r="Q1138" s="5">
        <f t="shared" si="51"/>
        <v>274.73999999999995</v>
      </c>
      <c r="R1138" s="5">
        <f t="shared" si="52"/>
        <v>108.4</v>
      </c>
      <c r="S1138" s="5">
        <f t="shared" si="53"/>
        <v>166.33999999999995</v>
      </c>
      <c r="T1138" s="7"/>
    </row>
    <row r="1139" spans="1:20" ht="15">
      <c r="A1139" s="2">
        <v>3341</v>
      </c>
      <c r="B1139" s="3">
        <v>46192</v>
      </c>
      <c r="C1139" s="10">
        <f>YEAR(SalesDataTable[[#This Row],[Order Date]])</f>
        <v>2026</v>
      </c>
      <c r="D1139" s="10" t="str">
        <f>"Q"&amp;ROUNDUP(MONTH(SalesDataTable[[#This Row],[Order Date]])/3,0)</f>
        <v>Q2</v>
      </c>
      <c r="E1139" s="10">
        <f>MONTH(SalesDataTable[[#This Row],[Order Date]])</f>
        <v>6</v>
      </c>
      <c r="F1139" s="10" t="str">
        <f>TEXT(SalesDataTable[[#This Row],[Order Date]],"mmm")</f>
        <v>Jun</v>
      </c>
      <c r="G1139" s="4" t="s">
        <v>0</v>
      </c>
      <c r="H1139" s="4" t="s">
        <v>50</v>
      </c>
      <c r="I1139" s="4" t="s">
        <v>2</v>
      </c>
      <c r="J1139" s="4" t="s">
        <v>13</v>
      </c>
      <c r="K1139" s="4" t="s">
        <v>9</v>
      </c>
      <c r="L1139" s="4" t="s">
        <v>17</v>
      </c>
      <c r="M1139" s="8">
        <v>2</v>
      </c>
      <c r="N1139" s="5">
        <v>143.1</v>
      </c>
      <c r="O1139" s="6">
        <v>0</v>
      </c>
      <c r="P1139" s="5">
        <v>78.11</v>
      </c>
      <c r="Q1139" s="5">
        <f t="shared" si="51"/>
        <v>286.2</v>
      </c>
      <c r="R1139" s="5">
        <f t="shared" si="52"/>
        <v>156.22</v>
      </c>
      <c r="S1139" s="5">
        <f t="shared" si="53"/>
        <v>129.97999999999999</v>
      </c>
      <c r="T1139" s="7"/>
    </row>
    <row r="1140" spans="1:20" ht="15">
      <c r="A1140" s="2">
        <v>3351</v>
      </c>
      <c r="B1140" s="3">
        <v>46192</v>
      </c>
      <c r="C1140" s="10">
        <f>YEAR(SalesDataTable[[#This Row],[Order Date]])</f>
        <v>2026</v>
      </c>
      <c r="D1140" s="10" t="str">
        <f>"Q"&amp;ROUNDUP(MONTH(SalesDataTable[[#This Row],[Order Date]])/3,0)</f>
        <v>Q2</v>
      </c>
      <c r="E1140" s="10">
        <f>MONTH(SalesDataTable[[#This Row],[Order Date]])</f>
        <v>6</v>
      </c>
      <c r="F1140" s="10" t="str">
        <f>TEXT(SalesDataTable[[#This Row],[Order Date]],"mmm")</f>
        <v>Jun</v>
      </c>
      <c r="G1140" s="4" t="s">
        <v>6</v>
      </c>
      <c r="H1140" s="4" t="s">
        <v>7</v>
      </c>
      <c r="I1140" s="4" t="s">
        <v>28</v>
      </c>
      <c r="J1140" s="4" t="s">
        <v>13</v>
      </c>
      <c r="K1140" s="4" t="s">
        <v>23</v>
      </c>
      <c r="L1140" s="4" t="s">
        <v>51</v>
      </c>
      <c r="M1140" s="8">
        <v>4</v>
      </c>
      <c r="N1140" s="5">
        <v>123.89</v>
      </c>
      <c r="O1140" s="6">
        <v>0</v>
      </c>
      <c r="P1140" s="5">
        <v>59.42</v>
      </c>
      <c r="Q1140" s="5">
        <f t="shared" si="51"/>
        <v>495.56</v>
      </c>
      <c r="R1140" s="5">
        <f t="shared" si="52"/>
        <v>237.68</v>
      </c>
      <c r="S1140" s="5">
        <f t="shared" si="53"/>
        <v>257.88</v>
      </c>
      <c r="T1140" s="7"/>
    </row>
    <row r="1141" spans="1:20" ht="15">
      <c r="A1141" s="2">
        <v>3366</v>
      </c>
      <c r="B1141" s="3">
        <v>46192</v>
      </c>
      <c r="C1141" s="10">
        <f>YEAR(SalesDataTable[[#This Row],[Order Date]])</f>
        <v>2026</v>
      </c>
      <c r="D1141" s="10" t="str">
        <f>"Q"&amp;ROUNDUP(MONTH(SalesDataTable[[#This Row],[Order Date]])/3,0)</f>
        <v>Q2</v>
      </c>
      <c r="E1141" s="10">
        <f>MONTH(SalesDataTable[[#This Row],[Order Date]])</f>
        <v>6</v>
      </c>
      <c r="F1141" s="10" t="str">
        <f>TEXT(SalesDataTable[[#This Row],[Order Date]],"mmm")</f>
        <v>Jun</v>
      </c>
      <c r="G1141" s="4" t="s">
        <v>6</v>
      </c>
      <c r="H1141" s="4" t="s">
        <v>41</v>
      </c>
      <c r="I1141" s="4" t="s">
        <v>2</v>
      </c>
      <c r="J1141" s="4" t="s">
        <v>16</v>
      </c>
      <c r="K1141" s="4" t="s">
        <v>14</v>
      </c>
      <c r="L1141" s="4" t="s">
        <v>44</v>
      </c>
      <c r="M1141" s="8">
        <v>1</v>
      </c>
      <c r="N1141" s="5">
        <v>135.41999999999999</v>
      </c>
      <c r="O1141" s="6">
        <v>0.05</v>
      </c>
      <c r="P1141" s="5">
        <v>68.180000000000007</v>
      </c>
      <c r="Q1141" s="5">
        <f t="shared" si="51"/>
        <v>128.64899999999997</v>
      </c>
      <c r="R1141" s="5">
        <f t="shared" si="52"/>
        <v>68.180000000000007</v>
      </c>
      <c r="S1141" s="5">
        <f t="shared" si="53"/>
        <v>60.468999999999966</v>
      </c>
      <c r="T1141" s="7"/>
    </row>
    <row r="1142" spans="1:20" ht="15">
      <c r="A1142" s="2">
        <v>3691</v>
      </c>
      <c r="B1142" s="3">
        <v>46192</v>
      </c>
      <c r="C1142" s="10">
        <f>YEAR(SalesDataTable[[#This Row],[Order Date]])</f>
        <v>2026</v>
      </c>
      <c r="D1142" s="10" t="str">
        <f>"Q"&amp;ROUNDUP(MONTH(SalesDataTable[[#This Row],[Order Date]])/3,0)</f>
        <v>Q2</v>
      </c>
      <c r="E1142" s="10">
        <f>MONTH(SalesDataTable[[#This Row],[Order Date]])</f>
        <v>6</v>
      </c>
      <c r="F1142" s="10" t="str">
        <f>TEXT(SalesDataTable[[#This Row],[Order Date]],"mmm")</f>
        <v>Jun</v>
      </c>
      <c r="G1142" s="4" t="s">
        <v>6</v>
      </c>
      <c r="H1142" s="4" t="s">
        <v>27</v>
      </c>
      <c r="I1142" s="4" t="s">
        <v>19</v>
      </c>
      <c r="J1142" s="4" t="s">
        <v>3</v>
      </c>
      <c r="K1142" s="4" t="s">
        <v>9</v>
      </c>
      <c r="L1142" s="4" t="s">
        <v>10</v>
      </c>
      <c r="M1142" s="8">
        <v>1</v>
      </c>
      <c r="N1142" s="5">
        <v>93.48</v>
      </c>
      <c r="O1142" s="6">
        <v>0.05</v>
      </c>
      <c r="P1142" s="5">
        <v>44.31</v>
      </c>
      <c r="Q1142" s="5">
        <f t="shared" si="51"/>
        <v>88.805999999999997</v>
      </c>
      <c r="R1142" s="5">
        <f t="shared" si="52"/>
        <v>44.31</v>
      </c>
      <c r="S1142" s="5">
        <f t="shared" si="53"/>
        <v>44.495999999999995</v>
      </c>
      <c r="T1142" s="7"/>
    </row>
    <row r="1143" spans="1:20" ht="15">
      <c r="A1143" s="2">
        <v>3909</v>
      </c>
      <c r="B1143" s="3">
        <v>46192</v>
      </c>
      <c r="C1143" s="10">
        <f>YEAR(SalesDataTable[[#This Row],[Order Date]])</f>
        <v>2026</v>
      </c>
      <c r="D1143" s="10" t="str">
        <f>"Q"&amp;ROUNDUP(MONTH(SalesDataTable[[#This Row],[Order Date]])/3,0)</f>
        <v>Q2</v>
      </c>
      <c r="E1143" s="10">
        <f>MONTH(SalesDataTable[[#This Row],[Order Date]])</f>
        <v>6</v>
      </c>
      <c r="F1143" s="10" t="str">
        <f>TEXT(SalesDataTable[[#This Row],[Order Date]],"mmm")</f>
        <v>Jun</v>
      </c>
      <c r="G1143" s="4" t="s">
        <v>6</v>
      </c>
      <c r="H1143" s="4" t="s">
        <v>7</v>
      </c>
      <c r="I1143" s="4" t="s">
        <v>28</v>
      </c>
      <c r="J1143" s="4" t="s">
        <v>3</v>
      </c>
      <c r="K1143" s="4" t="s">
        <v>9</v>
      </c>
      <c r="L1143" s="4" t="s">
        <v>37</v>
      </c>
      <c r="M1143" s="8">
        <v>1</v>
      </c>
      <c r="N1143" s="5">
        <v>156.05000000000001</v>
      </c>
      <c r="O1143" s="6">
        <v>0.05</v>
      </c>
      <c r="P1143" s="5">
        <v>81.28</v>
      </c>
      <c r="Q1143" s="5">
        <f t="shared" si="51"/>
        <v>148.2475</v>
      </c>
      <c r="R1143" s="5">
        <f t="shared" si="52"/>
        <v>81.28</v>
      </c>
      <c r="S1143" s="5">
        <f t="shared" si="53"/>
        <v>66.967500000000001</v>
      </c>
      <c r="T1143" s="7"/>
    </row>
    <row r="1144" spans="1:20" ht="15">
      <c r="A1144" s="2">
        <v>4862</v>
      </c>
      <c r="B1144" s="3">
        <v>46192</v>
      </c>
      <c r="C1144" s="10">
        <f>YEAR(SalesDataTable[[#This Row],[Order Date]])</f>
        <v>2026</v>
      </c>
      <c r="D1144" s="10" t="str">
        <f>"Q"&amp;ROUNDUP(MONTH(SalesDataTable[[#This Row],[Order Date]])/3,0)</f>
        <v>Q2</v>
      </c>
      <c r="E1144" s="10">
        <f>MONTH(SalesDataTable[[#This Row],[Order Date]])</f>
        <v>6</v>
      </c>
      <c r="F1144" s="10" t="str">
        <f>TEXT(SalesDataTable[[#This Row],[Order Date]],"mmm")</f>
        <v>Jun</v>
      </c>
      <c r="G1144" s="4" t="s">
        <v>6</v>
      </c>
      <c r="H1144" s="4" t="s">
        <v>27</v>
      </c>
      <c r="I1144" s="4" t="s">
        <v>2</v>
      </c>
      <c r="J1144" s="4" t="s">
        <v>3</v>
      </c>
      <c r="K1144" s="4" t="s">
        <v>34</v>
      </c>
      <c r="L1144" s="4" t="s">
        <v>42</v>
      </c>
      <c r="M1144" s="8">
        <v>1</v>
      </c>
      <c r="N1144" s="5">
        <v>36.74</v>
      </c>
      <c r="O1144" s="6">
        <v>0</v>
      </c>
      <c r="P1144" s="5">
        <v>14.15</v>
      </c>
      <c r="Q1144" s="5">
        <f t="shared" si="51"/>
        <v>36.74</v>
      </c>
      <c r="R1144" s="5">
        <f t="shared" si="52"/>
        <v>14.15</v>
      </c>
      <c r="S1144" s="5">
        <f t="shared" si="53"/>
        <v>22.590000000000003</v>
      </c>
      <c r="T1144" s="7"/>
    </row>
    <row r="1145" spans="1:20" ht="15">
      <c r="A1145" s="2">
        <v>5096</v>
      </c>
      <c r="B1145" s="3">
        <v>46192</v>
      </c>
      <c r="C1145" s="10">
        <f>YEAR(SalesDataTable[[#This Row],[Order Date]])</f>
        <v>2026</v>
      </c>
      <c r="D1145" s="10" t="str">
        <f>"Q"&amp;ROUNDUP(MONTH(SalesDataTable[[#This Row],[Order Date]])/3,0)</f>
        <v>Q2</v>
      </c>
      <c r="E1145" s="10">
        <f>MONTH(SalesDataTable[[#This Row],[Order Date]])</f>
        <v>6</v>
      </c>
      <c r="F1145" s="10" t="str">
        <f>TEXT(SalesDataTable[[#This Row],[Order Date]],"mmm")</f>
        <v>Jun</v>
      </c>
      <c r="G1145" s="4" t="s">
        <v>0</v>
      </c>
      <c r="H1145" s="4" t="s">
        <v>50</v>
      </c>
      <c r="I1145" s="4" t="s">
        <v>2</v>
      </c>
      <c r="J1145" s="4" t="s">
        <v>3</v>
      </c>
      <c r="K1145" s="4" t="s">
        <v>23</v>
      </c>
      <c r="L1145" s="4" t="s">
        <v>29</v>
      </c>
      <c r="M1145" s="8">
        <v>2</v>
      </c>
      <c r="N1145" s="5">
        <v>199.28</v>
      </c>
      <c r="O1145" s="6">
        <v>0</v>
      </c>
      <c r="P1145" s="5">
        <v>102.85</v>
      </c>
      <c r="Q1145" s="5">
        <f t="shared" si="51"/>
        <v>398.56</v>
      </c>
      <c r="R1145" s="5">
        <f t="shared" si="52"/>
        <v>205.7</v>
      </c>
      <c r="S1145" s="5">
        <f t="shared" si="53"/>
        <v>192.86</v>
      </c>
      <c r="T1145" s="7"/>
    </row>
    <row r="1146" spans="1:20" ht="15">
      <c r="A1146" s="2">
        <v>5112</v>
      </c>
      <c r="B1146" s="3">
        <v>46192</v>
      </c>
      <c r="C1146" s="10">
        <f>YEAR(SalesDataTable[[#This Row],[Order Date]])</f>
        <v>2026</v>
      </c>
      <c r="D1146" s="10" t="str">
        <f>"Q"&amp;ROUNDUP(MONTH(SalesDataTable[[#This Row],[Order Date]])/3,0)</f>
        <v>Q2</v>
      </c>
      <c r="E1146" s="10">
        <f>MONTH(SalesDataTable[[#This Row],[Order Date]])</f>
        <v>6</v>
      </c>
      <c r="F1146" s="10" t="str">
        <f>TEXT(SalesDataTable[[#This Row],[Order Date]],"mmm")</f>
        <v>Jun</v>
      </c>
      <c r="G1146" s="4" t="s">
        <v>0</v>
      </c>
      <c r="H1146" s="4" t="s">
        <v>1</v>
      </c>
      <c r="I1146" s="4" t="s">
        <v>28</v>
      </c>
      <c r="J1146" s="4" t="s">
        <v>3</v>
      </c>
      <c r="K1146" s="4" t="s">
        <v>34</v>
      </c>
      <c r="L1146" s="4" t="s">
        <v>42</v>
      </c>
      <c r="M1146" s="8">
        <v>2</v>
      </c>
      <c r="N1146" s="5">
        <v>37.04</v>
      </c>
      <c r="O1146" s="6">
        <v>0.05</v>
      </c>
      <c r="P1146" s="5">
        <v>13.76</v>
      </c>
      <c r="Q1146" s="5">
        <f t="shared" si="51"/>
        <v>70.375999999999991</v>
      </c>
      <c r="R1146" s="5">
        <f t="shared" si="52"/>
        <v>27.52</v>
      </c>
      <c r="S1146" s="5">
        <f t="shared" si="53"/>
        <v>42.855999999999995</v>
      </c>
      <c r="T1146" s="7"/>
    </row>
    <row r="1147" spans="1:20" ht="15">
      <c r="A1147" s="2">
        <v>501</v>
      </c>
      <c r="B1147" s="3">
        <v>46193</v>
      </c>
      <c r="C1147" s="10">
        <f>YEAR(SalesDataTable[[#This Row],[Order Date]])</f>
        <v>2026</v>
      </c>
      <c r="D1147" s="10" t="str">
        <f>"Q"&amp;ROUNDUP(MONTH(SalesDataTable[[#This Row],[Order Date]])/3,0)</f>
        <v>Q2</v>
      </c>
      <c r="E1147" s="10">
        <f>MONTH(SalesDataTable[[#This Row],[Order Date]])</f>
        <v>6</v>
      </c>
      <c r="F1147" s="10" t="str">
        <f>TEXT(SalesDataTable[[#This Row],[Order Date]],"mmm")</f>
        <v>Jun</v>
      </c>
      <c r="G1147" s="4" t="s">
        <v>20</v>
      </c>
      <c r="H1147" s="4" t="s">
        <v>21</v>
      </c>
      <c r="I1147" s="4" t="s">
        <v>2</v>
      </c>
      <c r="J1147" s="4" t="s">
        <v>13</v>
      </c>
      <c r="K1147" s="4" t="s">
        <v>23</v>
      </c>
      <c r="L1147" s="4" t="s">
        <v>40</v>
      </c>
      <c r="M1147" s="8">
        <v>2</v>
      </c>
      <c r="N1147" s="5">
        <v>80.95</v>
      </c>
      <c r="O1147" s="6">
        <v>0.1</v>
      </c>
      <c r="P1147" s="5">
        <v>39.44</v>
      </c>
      <c r="Q1147" s="5">
        <f t="shared" si="51"/>
        <v>145.71</v>
      </c>
      <c r="R1147" s="5">
        <f t="shared" si="52"/>
        <v>78.88</v>
      </c>
      <c r="S1147" s="5">
        <f t="shared" si="53"/>
        <v>66.830000000000013</v>
      </c>
      <c r="T1147" s="7"/>
    </row>
    <row r="1148" spans="1:20" ht="15">
      <c r="A1148" s="2">
        <v>540</v>
      </c>
      <c r="B1148" s="3">
        <v>46193</v>
      </c>
      <c r="C1148" s="10">
        <f>YEAR(SalesDataTable[[#This Row],[Order Date]])</f>
        <v>2026</v>
      </c>
      <c r="D1148" s="10" t="str">
        <f>"Q"&amp;ROUNDUP(MONTH(SalesDataTable[[#This Row],[Order Date]])/3,0)</f>
        <v>Q2</v>
      </c>
      <c r="E1148" s="10">
        <f>MONTH(SalesDataTable[[#This Row],[Order Date]])</f>
        <v>6</v>
      </c>
      <c r="F1148" s="10" t="str">
        <f>TEXT(SalesDataTable[[#This Row],[Order Date]],"mmm")</f>
        <v>Jun</v>
      </c>
      <c r="G1148" s="4" t="s">
        <v>0</v>
      </c>
      <c r="H1148" s="4" t="s">
        <v>36</v>
      </c>
      <c r="I1148" s="4" t="s">
        <v>28</v>
      </c>
      <c r="J1148" s="4" t="s">
        <v>3</v>
      </c>
      <c r="K1148" s="4" t="s">
        <v>9</v>
      </c>
      <c r="L1148" s="4" t="s">
        <v>37</v>
      </c>
      <c r="M1148" s="8">
        <v>1</v>
      </c>
      <c r="N1148" s="5">
        <v>151.46</v>
      </c>
      <c r="O1148" s="6">
        <v>0.05</v>
      </c>
      <c r="P1148" s="5">
        <v>77.98</v>
      </c>
      <c r="Q1148" s="5">
        <f t="shared" si="51"/>
        <v>143.887</v>
      </c>
      <c r="R1148" s="5">
        <f t="shared" si="52"/>
        <v>77.98</v>
      </c>
      <c r="S1148" s="5">
        <f t="shared" si="53"/>
        <v>65.906999999999996</v>
      </c>
      <c r="T1148" s="7"/>
    </row>
    <row r="1149" spans="1:20" ht="15">
      <c r="A1149" s="2">
        <v>2255</v>
      </c>
      <c r="B1149" s="3">
        <v>46193</v>
      </c>
      <c r="C1149" s="10">
        <f>YEAR(SalesDataTable[[#This Row],[Order Date]])</f>
        <v>2026</v>
      </c>
      <c r="D1149" s="10" t="str">
        <f>"Q"&amp;ROUNDUP(MONTH(SalesDataTable[[#This Row],[Order Date]])/3,0)</f>
        <v>Q2</v>
      </c>
      <c r="E1149" s="10">
        <f>MONTH(SalesDataTable[[#This Row],[Order Date]])</f>
        <v>6</v>
      </c>
      <c r="F1149" s="10" t="str">
        <f>TEXT(SalesDataTable[[#This Row],[Order Date]],"mmm")</f>
        <v>Jun</v>
      </c>
      <c r="G1149" s="4" t="s">
        <v>0</v>
      </c>
      <c r="H1149" s="4" t="s">
        <v>36</v>
      </c>
      <c r="I1149" s="4" t="s">
        <v>2</v>
      </c>
      <c r="J1149" s="4" t="s">
        <v>16</v>
      </c>
      <c r="K1149" s="4" t="s">
        <v>9</v>
      </c>
      <c r="L1149" s="4" t="s">
        <v>10</v>
      </c>
      <c r="M1149" s="8">
        <v>5</v>
      </c>
      <c r="N1149" s="5">
        <v>90.1</v>
      </c>
      <c r="O1149" s="6">
        <v>0</v>
      </c>
      <c r="P1149" s="5">
        <v>44.32</v>
      </c>
      <c r="Q1149" s="5">
        <f t="shared" si="51"/>
        <v>450.5</v>
      </c>
      <c r="R1149" s="5">
        <f t="shared" si="52"/>
        <v>221.6</v>
      </c>
      <c r="S1149" s="5">
        <f t="shared" si="53"/>
        <v>228.9</v>
      </c>
      <c r="T1149" s="7"/>
    </row>
    <row r="1150" spans="1:20" ht="15">
      <c r="A1150" s="2">
        <v>3126</v>
      </c>
      <c r="B1150" s="3">
        <v>46193</v>
      </c>
      <c r="C1150" s="10">
        <f>YEAR(SalesDataTable[[#This Row],[Order Date]])</f>
        <v>2026</v>
      </c>
      <c r="D1150" s="10" t="str">
        <f>"Q"&amp;ROUNDUP(MONTH(SalesDataTable[[#This Row],[Order Date]])/3,0)</f>
        <v>Q2</v>
      </c>
      <c r="E1150" s="10">
        <f>MONTH(SalesDataTable[[#This Row],[Order Date]])</f>
        <v>6</v>
      </c>
      <c r="F1150" s="10" t="str">
        <f>TEXT(SalesDataTable[[#This Row],[Order Date]],"mmm")</f>
        <v>Jun</v>
      </c>
      <c r="G1150" s="4" t="s">
        <v>0</v>
      </c>
      <c r="H1150" s="4" t="s">
        <v>1</v>
      </c>
      <c r="I1150" s="4" t="s">
        <v>28</v>
      </c>
      <c r="J1150" s="4" t="s">
        <v>16</v>
      </c>
      <c r="K1150" s="4" t="s">
        <v>9</v>
      </c>
      <c r="L1150" s="4" t="s">
        <v>37</v>
      </c>
      <c r="M1150" s="8">
        <v>1</v>
      </c>
      <c r="N1150" s="5">
        <v>155.69</v>
      </c>
      <c r="O1150" s="6">
        <v>0.1</v>
      </c>
      <c r="P1150" s="5">
        <v>79.42</v>
      </c>
      <c r="Q1150" s="5">
        <f t="shared" si="51"/>
        <v>140.12100000000001</v>
      </c>
      <c r="R1150" s="5">
        <f t="shared" si="52"/>
        <v>79.42</v>
      </c>
      <c r="S1150" s="5">
        <f t="shared" si="53"/>
        <v>60.701000000000008</v>
      </c>
      <c r="T1150" s="7"/>
    </row>
    <row r="1151" spans="1:20" ht="15">
      <c r="A1151" s="2">
        <v>3223</v>
      </c>
      <c r="B1151" s="3">
        <v>46193</v>
      </c>
      <c r="C1151" s="10">
        <f>YEAR(SalesDataTable[[#This Row],[Order Date]])</f>
        <v>2026</v>
      </c>
      <c r="D1151" s="10" t="str">
        <f>"Q"&amp;ROUNDUP(MONTH(SalesDataTable[[#This Row],[Order Date]])/3,0)</f>
        <v>Q2</v>
      </c>
      <c r="E1151" s="10">
        <f>MONTH(SalesDataTable[[#This Row],[Order Date]])</f>
        <v>6</v>
      </c>
      <c r="F1151" s="10" t="str">
        <f>TEXT(SalesDataTable[[#This Row],[Order Date]],"mmm")</f>
        <v>Jun</v>
      </c>
      <c r="G1151" s="4" t="s">
        <v>6</v>
      </c>
      <c r="H1151" s="4" t="s">
        <v>49</v>
      </c>
      <c r="I1151" s="4" t="s">
        <v>19</v>
      </c>
      <c r="J1151" s="4" t="s">
        <v>3</v>
      </c>
      <c r="K1151" s="4" t="s">
        <v>34</v>
      </c>
      <c r="L1151" s="4" t="s">
        <v>45</v>
      </c>
      <c r="M1151" s="8">
        <v>1</v>
      </c>
      <c r="N1151" s="5">
        <v>50.11</v>
      </c>
      <c r="O1151" s="6">
        <v>0.05</v>
      </c>
      <c r="P1151" s="5">
        <v>21.38</v>
      </c>
      <c r="Q1151" s="5">
        <f t="shared" si="51"/>
        <v>47.604499999999994</v>
      </c>
      <c r="R1151" s="5">
        <f t="shared" si="52"/>
        <v>21.38</v>
      </c>
      <c r="S1151" s="5">
        <f t="shared" si="53"/>
        <v>26.224499999999995</v>
      </c>
      <c r="T1151" s="7"/>
    </row>
    <row r="1152" spans="1:20" ht="15">
      <c r="A1152" s="2">
        <v>3260</v>
      </c>
      <c r="B1152" s="3">
        <v>46193</v>
      </c>
      <c r="C1152" s="10">
        <f>YEAR(SalesDataTable[[#This Row],[Order Date]])</f>
        <v>2026</v>
      </c>
      <c r="D1152" s="10" t="str">
        <f>"Q"&amp;ROUNDUP(MONTH(SalesDataTable[[#This Row],[Order Date]])/3,0)</f>
        <v>Q2</v>
      </c>
      <c r="E1152" s="10">
        <f>MONTH(SalesDataTable[[#This Row],[Order Date]])</f>
        <v>6</v>
      </c>
      <c r="F1152" s="10" t="str">
        <f>TEXT(SalesDataTable[[#This Row],[Order Date]],"mmm")</f>
        <v>Jun</v>
      </c>
      <c r="G1152" s="4" t="s">
        <v>11</v>
      </c>
      <c r="H1152" s="4" t="s">
        <v>12</v>
      </c>
      <c r="I1152" s="4" t="s">
        <v>19</v>
      </c>
      <c r="J1152" s="4" t="s">
        <v>3</v>
      </c>
      <c r="K1152" s="4" t="s">
        <v>9</v>
      </c>
      <c r="L1152" s="4" t="s">
        <v>17</v>
      </c>
      <c r="M1152" s="8">
        <v>1</v>
      </c>
      <c r="N1152" s="5">
        <v>142.55000000000001</v>
      </c>
      <c r="O1152" s="6">
        <v>0.1</v>
      </c>
      <c r="P1152" s="5">
        <v>79.709999999999994</v>
      </c>
      <c r="Q1152" s="5">
        <f t="shared" si="51"/>
        <v>128.29500000000002</v>
      </c>
      <c r="R1152" s="5">
        <f t="shared" si="52"/>
        <v>79.709999999999994</v>
      </c>
      <c r="S1152" s="5">
        <f t="shared" si="53"/>
        <v>48.585000000000022</v>
      </c>
      <c r="T1152" s="7"/>
    </row>
    <row r="1153" spans="1:20" ht="15">
      <c r="A1153" s="2">
        <v>3404</v>
      </c>
      <c r="B1153" s="3">
        <v>46193</v>
      </c>
      <c r="C1153" s="10">
        <f>YEAR(SalesDataTable[[#This Row],[Order Date]])</f>
        <v>2026</v>
      </c>
      <c r="D1153" s="10" t="str">
        <f>"Q"&amp;ROUNDUP(MONTH(SalesDataTable[[#This Row],[Order Date]])/3,0)</f>
        <v>Q2</v>
      </c>
      <c r="E1153" s="10">
        <f>MONTH(SalesDataTable[[#This Row],[Order Date]])</f>
        <v>6</v>
      </c>
      <c r="F1153" s="10" t="str">
        <f>TEXT(SalesDataTable[[#This Row],[Order Date]],"mmm")</f>
        <v>Jun</v>
      </c>
      <c r="G1153" s="4" t="s">
        <v>20</v>
      </c>
      <c r="H1153" s="4" t="s">
        <v>33</v>
      </c>
      <c r="I1153" s="4" t="s">
        <v>2</v>
      </c>
      <c r="J1153" s="4" t="s">
        <v>13</v>
      </c>
      <c r="K1153" s="4" t="s">
        <v>23</v>
      </c>
      <c r="L1153" s="4" t="s">
        <v>29</v>
      </c>
      <c r="M1153" s="8">
        <v>3</v>
      </c>
      <c r="N1153" s="5">
        <v>191.11</v>
      </c>
      <c r="O1153" s="6">
        <v>0.05</v>
      </c>
      <c r="P1153" s="5">
        <v>102.82</v>
      </c>
      <c r="Q1153" s="5">
        <f t="shared" si="51"/>
        <v>544.6635</v>
      </c>
      <c r="R1153" s="5">
        <f t="shared" si="52"/>
        <v>308.45999999999998</v>
      </c>
      <c r="S1153" s="5">
        <f t="shared" si="53"/>
        <v>236.20350000000002</v>
      </c>
      <c r="T1153" s="7"/>
    </row>
    <row r="1154" spans="1:20" ht="15">
      <c r="A1154" s="2">
        <v>4267</v>
      </c>
      <c r="B1154" s="3">
        <v>46193</v>
      </c>
      <c r="C1154" s="10">
        <f>YEAR(SalesDataTable[[#This Row],[Order Date]])</f>
        <v>2026</v>
      </c>
      <c r="D1154" s="10" t="str">
        <f>"Q"&amp;ROUNDUP(MONTH(SalesDataTable[[#This Row],[Order Date]])/3,0)</f>
        <v>Q2</v>
      </c>
      <c r="E1154" s="10">
        <f>MONTH(SalesDataTable[[#This Row],[Order Date]])</f>
        <v>6</v>
      </c>
      <c r="F1154" s="10" t="str">
        <f>TEXT(SalesDataTable[[#This Row],[Order Date]],"mmm")</f>
        <v>Jun</v>
      </c>
      <c r="G1154" s="4" t="s">
        <v>20</v>
      </c>
      <c r="H1154" s="4" t="s">
        <v>47</v>
      </c>
      <c r="I1154" s="4" t="s">
        <v>8</v>
      </c>
      <c r="J1154" s="4" t="s">
        <v>16</v>
      </c>
      <c r="K1154" s="4" t="s">
        <v>4</v>
      </c>
      <c r="L1154" s="4" t="s">
        <v>26</v>
      </c>
      <c r="M1154" s="8">
        <v>6</v>
      </c>
      <c r="N1154" s="5">
        <v>40.229999999999997</v>
      </c>
      <c r="O1154" s="6">
        <v>0.15</v>
      </c>
      <c r="P1154" s="5">
        <v>17.079999999999998</v>
      </c>
      <c r="Q1154" s="5">
        <f t="shared" ref="Q1154:Q1217" si="54">M1154*N1154*(1-O1154)</f>
        <v>205.173</v>
      </c>
      <c r="R1154" s="5">
        <f t="shared" ref="R1154:R1217" si="55">M1154*P1154</f>
        <v>102.47999999999999</v>
      </c>
      <c r="S1154" s="5">
        <f t="shared" ref="S1154:S1217" si="56">Q1154-R1154</f>
        <v>102.69300000000001</v>
      </c>
      <c r="T1154" s="7"/>
    </row>
    <row r="1155" spans="1:20" ht="15">
      <c r="A1155" s="2">
        <v>5082</v>
      </c>
      <c r="B1155" s="3">
        <v>46193</v>
      </c>
      <c r="C1155" s="10">
        <f>YEAR(SalesDataTable[[#This Row],[Order Date]])</f>
        <v>2026</v>
      </c>
      <c r="D1155" s="10" t="str">
        <f>"Q"&amp;ROUNDUP(MONTH(SalesDataTable[[#This Row],[Order Date]])/3,0)</f>
        <v>Q2</v>
      </c>
      <c r="E1155" s="10">
        <f>MONTH(SalesDataTable[[#This Row],[Order Date]])</f>
        <v>6</v>
      </c>
      <c r="F1155" s="10" t="str">
        <f>TEXT(SalesDataTable[[#This Row],[Order Date]],"mmm")</f>
        <v>Jun</v>
      </c>
      <c r="G1155" s="4" t="s">
        <v>6</v>
      </c>
      <c r="H1155" s="4" t="s">
        <v>41</v>
      </c>
      <c r="I1155" s="4" t="s">
        <v>2</v>
      </c>
      <c r="J1155" s="4" t="s">
        <v>16</v>
      </c>
      <c r="K1155" s="4" t="s">
        <v>4</v>
      </c>
      <c r="L1155" s="4" t="s">
        <v>5</v>
      </c>
      <c r="M1155" s="8">
        <v>2</v>
      </c>
      <c r="N1155" s="5">
        <v>81.489999999999995</v>
      </c>
      <c r="O1155" s="6">
        <v>0</v>
      </c>
      <c r="P1155" s="5">
        <v>42.15</v>
      </c>
      <c r="Q1155" s="5">
        <f t="shared" si="54"/>
        <v>162.97999999999999</v>
      </c>
      <c r="R1155" s="5">
        <f t="shared" si="55"/>
        <v>84.3</v>
      </c>
      <c r="S1155" s="5">
        <f t="shared" si="56"/>
        <v>78.679999999999993</v>
      </c>
      <c r="T1155" s="7"/>
    </row>
    <row r="1156" spans="1:20" ht="15">
      <c r="A1156" s="2">
        <v>5108</v>
      </c>
      <c r="B1156" s="3">
        <v>46193</v>
      </c>
      <c r="C1156" s="10">
        <f>YEAR(SalesDataTable[[#This Row],[Order Date]])</f>
        <v>2026</v>
      </c>
      <c r="D1156" s="10" t="str">
        <f>"Q"&amp;ROUNDUP(MONTH(SalesDataTable[[#This Row],[Order Date]])/3,0)</f>
        <v>Q2</v>
      </c>
      <c r="E1156" s="10">
        <f>MONTH(SalesDataTable[[#This Row],[Order Date]])</f>
        <v>6</v>
      </c>
      <c r="F1156" s="10" t="str">
        <f>TEXT(SalesDataTable[[#This Row],[Order Date]],"mmm")</f>
        <v>Jun</v>
      </c>
      <c r="G1156" s="4" t="s">
        <v>6</v>
      </c>
      <c r="H1156" s="4" t="s">
        <v>27</v>
      </c>
      <c r="I1156" s="4" t="s">
        <v>8</v>
      </c>
      <c r="J1156" s="4" t="s">
        <v>16</v>
      </c>
      <c r="K1156" s="4" t="s">
        <v>14</v>
      </c>
      <c r="L1156" s="4" t="s">
        <v>48</v>
      </c>
      <c r="M1156" s="8">
        <v>8</v>
      </c>
      <c r="N1156" s="5">
        <v>162.71</v>
      </c>
      <c r="O1156" s="6">
        <v>0.2</v>
      </c>
      <c r="P1156" s="5">
        <v>85.27</v>
      </c>
      <c r="Q1156" s="5">
        <f t="shared" si="54"/>
        <v>1041.3440000000001</v>
      </c>
      <c r="R1156" s="5">
        <f t="shared" si="55"/>
        <v>682.16</v>
      </c>
      <c r="S1156" s="5">
        <f t="shared" si="56"/>
        <v>359.18400000000008</v>
      </c>
      <c r="T1156" s="7"/>
    </row>
    <row r="1157" spans="1:20" ht="15">
      <c r="A1157" s="2">
        <v>1105</v>
      </c>
      <c r="B1157" s="3">
        <v>46194</v>
      </c>
      <c r="C1157" s="10">
        <f>YEAR(SalesDataTable[[#This Row],[Order Date]])</f>
        <v>2026</v>
      </c>
      <c r="D1157" s="10" t="str">
        <f>"Q"&amp;ROUNDUP(MONTH(SalesDataTable[[#This Row],[Order Date]])/3,0)</f>
        <v>Q2</v>
      </c>
      <c r="E1157" s="10">
        <f>MONTH(SalesDataTable[[#This Row],[Order Date]])</f>
        <v>6</v>
      </c>
      <c r="F1157" s="10" t="str">
        <f>TEXT(SalesDataTable[[#This Row],[Order Date]],"mmm")</f>
        <v>Jun</v>
      </c>
      <c r="G1157" s="4" t="s">
        <v>11</v>
      </c>
      <c r="H1157" s="4" t="s">
        <v>25</v>
      </c>
      <c r="I1157" s="4" t="s">
        <v>28</v>
      </c>
      <c r="J1157" s="4" t="s">
        <v>3</v>
      </c>
      <c r="K1157" s="4" t="s">
        <v>14</v>
      </c>
      <c r="L1157" s="4" t="s">
        <v>15</v>
      </c>
      <c r="M1157" s="8">
        <v>1</v>
      </c>
      <c r="N1157" s="5">
        <v>36.479999999999997</v>
      </c>
      <c r="O1157" s="6">
        <v>0.1</v>
      </c>
      <c r="P1157" s="5">
        <v>13.9</v>
      </c>
      <c r="Q1157" s="5">
        <f t="shared" si="54"/>
        <v>32.832000000000001</v>
      </c>
      <c r="R1157" s="5">
        <f t="shared" si="55"/>
        <v>13.9</v>
      </c>
      <c r="S1157" s="5">
        <f t="shared" si="56"/>
        <v>18.932000000000002</v>
      </c>
      <c r="T1157" s="7"/>
    </row>
    <row r="1158" spans="1:20" ht="15">
      <c r="A1158" s="2">
        <v>2757</v>
      </c>
      <c r="B1158" s="3">
        <v>46194</v>
      </c>
      <c r="C1158" s="10">
        <f>YEAR(SalesDataTable[[#This Row],[Order Date]])</f>
        <v>2026</v>
      </c>
      <c r="D1158" s="10" t="str">
        <f>"Q"&amp;ROUNDUP(MONTH(SalesDataTable[[#This Row],[Order Date]])/3,0)</f>
        <v>Q2</v>
      </c>
      <c r="E1158" s="10">
        <f>MONTH(SalesDataTable[[#This Row],[Order Date]])</f>
        <v>6</v>
      </c>
      <c r="F1158" s="10" t="str">
        <f>TEXT(SalesDataTable[[#This Row],[Order Date]],"mmm")</f>
        <v>Jun</v>
      </c>
      <c r="G1158" s="4" t="s">
        <v>6</v>
      </c>
      <c r="H1158" s="4" t="s">
        <v>27</v>
      </c>
      <c r="I1158" s="4" t="s">
        <v>8</v>
      </c>
      <c r="J1158" s="4" t="s">
        <v>16</v>
      </c>
      <c r="K1158" s="4" t="s">
        <v>14</v>
      </c>
      <c r="L1158" s="4" t="s">
        <v>44</v>
      </c>
      <c r="M1158" s="8">
        <v>6</v>
      </c>
      <c r="N1158" s="5">
        <v>136.65</v>
      </c>
      <c r="O1158" s="6">
        <v>0.15</v>
      </c>
      <c r="P1158" s="5">
        <v>68.56</v>
      </c>
      <c r="Q1158" s="5">
        <f t="shared" si="54"/>
        <v>696.91500000000008</v>
      </c>
      <c r="R1158" s="5">
        <f t="shared" si="55"/>
        <v>411.36</v>
      </c>
      <c r="S1158" s="5">
        <f t="shared" si="56"/>
        <v>285.55500000000006</v>
      </c>
      <c r="T1158" s="7"/>
    </row>
    <row r="1159" spans="1:20" ht="15">
      <c r="A1159" s="2">
        <v>3325</v>
      </c>
      <c r="B1159" s="3">
        <v>46194</v>
      </c>
      <c r="C1159" s="10">
        <f>YEAR(SalesDataTable[[#This Row],[Order Date]])</f>
        <v>2026</v>
      </c>
      <c r="D1159" s="10" t="str">
        <f>"Q"&amp;ROUNDUP(MONTH(SalesDataTable[[#This Row],[Order Date]])/3,0)</f>
        <v>Q2</v>
      </c>
      <c r="E1159" s="10">
        <f>MONTH(SalesDataTable[[#This Row],[Order Date]])</f>
        <v>6</v>
      </c>
      <c r="F1159" s="10" t="str">
        <f>TEXT(SalesDataTable[[#This Row],[Order Date]],"mmm")</f>
        <v>Jun</v>
      </c>
      <c r="G1159" s="4" t="s">
        <v>11</v>
      </c>
      <c r="H1159" s="4" t="s">
        <v>12</v>
      </c>
      <c r="I1159" s="4" t="s">
        <v>2</v>
      </c>
      <c r="J1159" s="4" t="s">
        <v>13</v>
      </c>
      <c r="K1159" s="4" t="s">
        <v>4</v>
      </c>
      <c r="L1159" s="4" t="s">
        <v>22</v>
      </c>
      <c r="M1159" s="8">
        <v>4</v>
      </c>
      <c r="N1159" s="5">
        <v>50.57</v>
      </c>
      <c r="O1159" s="6">
        <v>0</v>
      </c>
      <c r="P1159" s="5">
        <v>21.85</v>
      </c>
      <c r="Q1159" s="5">
        <f t="shared" si="54"/>
        <v>202.28</v>
      </c>
      <c r="R1159" s="5">
        <f t="shared" si="55"/>
        <v>87.4</v>
      </c>
      <c r="S1159" s="5">
        <f t="shared" si="56"/>
        <v>114.88</v>
      </c>
      <c r="T1159" s="7"/>
    </row>
    <row r="1160" spans="1:20" ht="15">
      <c r="A1160" s="2">
        <v>4070</v>
      </c>
      <c r="B1160" s="3">
        <v>46194</v>
      </c>
      <c r="C1160" s="10">
        <f>YEAR(SalesDataTable[[#This Row],[Order Date]])</f>
        <v>2026</v>
      </c>
      <c r="D1160" s="10" t="str">
        <f>"Q"&amp;ROUNDUP(MONTH(SalesDataTable[[#This Row],[Order Date]])/3,0)</f>
        <v>Q2</v>
      </c>
      <c r="E1160" s="10">
        <f>MONTH(SalesDataTable[[#This Row],[Order Date]])</f>
        <v>6</v>
      </c>
      <c r="F1160" s="10" t="str">
        <f>TEXT(SalesDataTable[[#This Row],[Order Date]],"mmm")</f>
        <v>Jun</v>
      </c>
      <c r="G1160" s="4" t="s">
        <v>20</v>
      </c>
      <c r="H1160" s="4" t="s">
        <v>33</v>
      </c>
      <c r="I1160" s="4" t="s">
        <v>2</v>
      </c>
      <c r="J1160" s="4" t="s">
        <v>13</v>
      </c>
      <c r="K1160" s="4" t="s">
        <v>4</v>
      </c>
      <c r="L1160" s="4" t="s">
        <v>30</v>
      </c>
      <c r="M1160" s="8">
        <v>3</v>
      </c>
      <c r="N1160" s="5">
        <v>103.72</v>
      </c>
      <c r="O1160" s="6">
        <v>0</v>
      </c>
      <c r="P1160" s="5">
        <v>50.34</v>
      </c>
      <c r="Q1160" s="5">
        <f t="shared" si="54"/>
        <v>311.15999999999997</v>
      </c>
      <c r="R1160" s="5">
        <f t="shared" si="55"/>
        <v>151.02000000000001</v>
      </c>
      <c r="S1160" s="5">
        <f t="shared" si="56"/>
        <v>160.13999999999996</v>
      </c>
      <c r="T1160" s="7"/>
    </row>
    <row r="1161" spans="1:20" ht="15">
      <c r="A1161" s="2">
        <v>4339</v>
      </c>
      <c r="B1161" s="3">
        <v>46194</v>
      </c>
      <c r="C1161" s="10">
        <f>YEAR(SalesDataTable[[#This Row],[Order Date]])</f>
        <v>2026</v>
      </c>
      <c r="D1161" s="10" t="str">
        <f>"Q"&amp;ROUNDUP(MONTH(SalesDataTable[[#This Row],[Order Date]])/3,0)</f>
        <v>Q2</v>
      </c>
      <c r="E1161" s="10">
        <f>MONTH(SalesDataTable[[#This Row],[Order Date]])</f>
        <v>6</v>
      </c>
      <c r="F1161" s="10" t="str">
        <f>TEXT(SalesDataTable[[#This Row],[Order Date]],"mmm")</f>
        <v>Jun</v>
      </c>
      <c r="G1161" s="4" t="s">
        <v>11</v>
      </c>
      <c r="H1161" s="4" t="s">
        <v>52</v>
      </c>
      <c r="I1161" s="4" t="s">
        <v>28</v>
      </c>
      <c r="J1161" s="4" t="s">
        <v>3</v>
      </c>
      <c r="K1161" s="4" t="s">
        <v>14</v>
      </c>
      <c r="L1161" s="4" t="s">
        <v>44</v>
      </c>
      <c r="M1161" s="8">
        <v>1</v>
      </c>
      <c r="N1161" s="5">
        <v>132.49</v>
      </c>
      <c r="O1161" s="6">
        <v>0</v>
      </c>
      <c r="P1161" s="5">
        <v>67.09</v>
      </c>
      <c r="Q1161" s="5">
        <f t="shared" si="54"/>
        <v>132.49</v>
      </c>
      <c r="R1161" s="5">
        <f t="shared" si="55"/>
        <v>67.09</v>
      </c>
      <c r="S1161" s="5">
        <f t="shared" si="56"/>
        <v>65.400000000000006</v>
      </c>
      <c r="T1161" s="7"/>
    </row>
    <row r="1162" spans="1:20" ht="15">
      <c r="A1162" s="2">
        <v>731</v>
      </c>
      <c r="B1162" s="3">
        <v>46195</v>
      </c>
      <c r="C1162" s="10">
        <f>YEAR(SalesDataTable[[#This Row],[Order Date]])</f>
        <v>2026</v>
      </c>
      <c r="D1162" s="10" t="str">
        <f>"Q"&amp;ROUNDUP(MONTH(SalesDataTable[[#This Row],[Order Date]])/3,0)</f>
        <v>Q2</v>
      </c>
      <c r="E1162" s="10">
        <f>MONTH(SalesDataTable[[#This Row],[Order Date]])</f>
        <v>6</v>
      </c>
      <c r="F1162" s="10" t="str">
        <f>TEXT(SalesDataTable[[#This Row],[Order Date]],"mmm")</f>
        <v>Jun</v>
      </c>
      <c r="G1162" s="4" t="s">
        <v>11</v>
      </c>
      <c r="H1162" s="4" t="s">
        <v>18</v>
      </c>
      <c r="I1162" s="4" t="s">
        <v>2</v>
      </c>
      <c r="J1162" s="4" t="s">
        <v>13</v>
      </c>
      <c r="K1162" s="4" t="s">
        <v>23</v>
      </c>
      <c r="L1162" s="4" t="s">
        <v>40</v>
      </c>
      <c r="M1162" s="8">
        <v>2</v>
      </c>
      <c r="N1162" s="5">
        <v>80.650000000000006</v>
      </c>
      <c r="O1162" s="6">
        <v>0</v>
      </c>
      <c r="P1162" s="5">
        <v>39.18</v>
      </c>
      <c r="Q1162" s="5">
        <f t="shared" si="54"/>
        <v>161.30000000000001</v>
      </c>
      <c r="R1162" s="5">
        <f t="shared" si="55"/>
        <v>78.36</v>
      </c>
      <c r="S1162" s="5">
        <f t="shared" si="56"/>
        <v>82.940000000000012</v>
      </c>
      <c r="T1162" s="7"/>
    </row>
    <row r="1163" spans="1:20" ht="15">
      <c r="A1163" s="2">
        <v>1362</v>
      </c>
      <c r="B1163" s="3">
        <v>46195</v>
      </c>
      <c r="C1163" s="10">
        <f>YEAR(SalesDataTable[[#This Row],[Order Date]])</f>
        <v>2026</v>
      </c>
      <c r="D1163" s="10" t="str">
        <f>"Q"&amp;ROUNDUP(MONTH(SalesDataTable[[#This Row],[Order Date]])/3,0)</f>
        <v>Q2</v>
      </c>
      <c r="E1163" s="10">
        <f>MONTH(SalesDataTable[[#This Row],[Order Date]])</f>
        <v>6</v>
      </c>
      <c r="F1163" s="10" t="str">
        <f>TEXT(SalesDataTable[[#This Row],[Order Date]],"mmm")</f>
        <v>Jun</v>
      </c>
      <c r="G1163" s="4" t="s">
        <v>6</v>
      </c>
      <c r="H1163" s="4" t="s">
        <v>7</v>
      </c>
      <c r="I1163" s="4" t="s">
        <v>19</v>
      </c>
      <c r="J1163" s="4" t="s">
        <v>13</v>
      </c>
      <c r="K1163" s="4" t="s">
        <v>34</v>
      </c>
      <c r="L1163" s="4" t="s">
        <v>42</v>
      </c>
      <c r="M1163" s="8">
        <v>1</v>
      </c>
      <c r="N1163" s="5">
        <v>35.409999999999997</v>
      </c>
      <c r="O1163" s="6">
        <v>0.05</v>
      </c>
      <c r="P1163" s="5">
        <v>13.9</v>
      </c>
      <c r="Q1163" s="5">
        <f t="shared" si="54"/>
        <v>33.639499999999998</v>
      </c>
      <c r="R1163" s="5">
        <f t="shared" si="55"/>
        <v>13.9</v>
      </c>
      <c r="S1163" s="5">
        <f t="shared" si="56"/>
        <v>19.7395</v>
      </c>
      <c r="T1163" s="7"/>
    </row>
    <row r="1164" spans="1:20" ht="15">
      <c r="A1164" s="2">
        <v>1512</v>
      </c>
      <c r="B1164" s="3">
        <v>46195</v>
      </c>
      <c r="C1164" s="10">
        <f>YEAR(SalesDataTable[[#This Row],[Order Date]])</f>
        <v>2026</v>
      </c>
      <c r="D1164" s="10" t="str">
        <f>"Q"&amp;ROUNDUP(MONTH(SalesDataTable[[#This Row],[Order Date]])/3,0)</f>
        <v>Q2</v>
      </c>
      <c r="E1164" s="10">
        <f>MONTH(SalesDataTable[[#This Row],[Order Date]])</f>
        <v>6</v>
      </c>
      <c r="F1164" s="10" t="str">
        <f>TEXT(SalesDataTable[[#This Row],[Order Date]],"mmm")</f>
        <v>Jun</v>
      </c>
      <c r="G1164" s="4" t="s">
        <v>0</v>
      </c>
      <c r="H1164" s="4" t="s">
        <v>1</v>
      </c>
      <c r="I1164" s="4" t="s">
        <v>28</v>
      </c>
      <c r="J1164" s="4" t="s">
        <v>3</v>
      </c>
      <c r="K1164" s="4" t="s">
        <v>34</v>
      </c>
      <c r="L1164" s="4" t="s">
        <v>35</v>
      </c>
      <c r="M1164" s="8">
        <v>3</v>
      </c>
      <c r="N1164" s="5">
        <v>41.01</v>
      </c>
      <c r="O1164" s="6">
        <v>0</v>
      </c>
      <c r="P1164" s="5">
        <v>14.33</v>
      </c>
      <c r="Q1164" s="5">
        <f t="shared" si="54"/>
        <v>123.03</v>
      </c>
      <c r="R1164" s="5">
        <f t="shared" si="55"/>
        <v>42.99</v>
      </c>
      <c r="S1164" s="5">
        <f t="shared" si="56"/>
        <v>80.039999999999992</v>
      </c>
      <c r="T1164" s="7"/>
    </row>
    <row r="1165" spans="1:20" ht="15">
      <c r="A1165" s="2">
        <v>1647</v>
      </c>
      <c r="B1165" s="3">
        <v>46195</v>
      </c>
      <c r="C1165" s="10">
        <f>YEAR(SalesDataTable[[#This Row],[Order Date]])</f>
        <v>2026</v>
      </c>
      <c r="D1165" s="10" t="str">
        <f>"Q"&amp;ROUNDUP(MONTH(SalesDataTable[[#This Row],[Order Date]])/3,0)</f>
        <v>Q2</v>
      </c>
      <c r="E1165" s="10">
        <f>MONTH(SalesDataTable[[#This Row],[Order Date]])</f>
        <v>6</v>
      </c>
      <c r="F1165" s="10" t="str">
        <f>TEXT(SalesDataTable[[#This Row],[Order Date]],"mmm")</f>
        <v>Jun</v>
      </c>
      <c r="G1165" s="4" t="s">
        <v>20</v>
      </c>
      <c r="H1165" s="4" t="s">
        <v>33</v>
      </c>
      <c r="I1165" s="4" t="s">
        <v>2</v>
      </c>
      <c r="J1165" s="4" t="s">
        <v>16</v>
      </c>
      <c r="K1165" s="4" t="s">
        <v>14</v>
      </c>
      <c r="L1165" s="4" t="s">
        <v>15</v>
      </c>
      <c r="M1165" s="8">
        <v>1</v>
      </c>
      <c r="N1165" s="5">
        <v>36.01</v>
      </c>
      <c r="O1165" s="6">
        <v>0</v>
      </c>
      <c r="P1165" s="5">
        <v>13.23</v>
      </c>
      <c r="Q1165" s="5">
        <f t="shared" si="54"/>
        <v>36.01</v>
      </c>
      <c r="R1165" s="5">
        <f t="shared" si="55"/>
        <v>13.23</v>
      </c>
      <c r="S1165" s="5">
        <f t="shared" si="56"/>
        <v>22.779999999999998</v>
      </c>
      <c r="T1165" s="7"/>
    </row>
    <row r="1166" spans="1:20" ht="15">
      <c r="A1166" s="2">
        <v>2358</v>
      </c>
      <c r="B1166" s="3">
        <v>46195</v>
      </c>
      <c r="C1166" s="10">
        <f>YEAR(SalesDataTable[[#This Row],[Order Date]])</f>
        <v>2026</v>
      </c>
      <c r="D1166" s="10" t="str">
        <f>"Q"&amp;ROUNDUP(MONTH(SalesDataTable[[#This Row],[Order Date]])/3,0)</f>
        <v>Q2</v>
      </c>
      <c r="E1166" s="10">
        <f>MONTH(SalesDataTable[[#This Row],[Order Date]])</f>
        <v>6</v>
      </c>
      <c r="F1166" s="10" t="str">
        <f>TEXT(SalesDataTable[[#This Row],[Order Date]],"mmm")</f>
        <v>Jun</v>
      </c>
      <c r="G1166" s="4" t="s">
        <v>0</v>
      </c>
      <c r="H1166" s="4" t="s">
        <v>1</v>
      </c>
      <c r="I1166" s="4" t="s">
        <v>28</v>
      </c>
      <c r="J1166" s="4" t="s">
        <v>3</v>
      </c>
      <c r="K1166" s="4" t="s">
        <v>34</v>
      </c>
      <c r="L1166" s="4" t="s">
        <v>45</v>
      </c>
      <c r="M1166" s="8">
        <v>2</v>
      </c>
      <c r="N1166" s="5">
        <v>50.21</v>
      </c>
      <c r="O1166" s="6">
        <v>0.05</v>
      </c>
      <c r="P1166" s="5">
        <v>21.74</v>
      </c>
      <c r="Q1166" s="5">
        <f t="shared" si="54"/>
        <v>95.399000000000001</v>
      </c>
      <c r="R1166" s="5">
        <f t="shared" si="55"/>
        <v>43.48</v>
      </c>
      <c r="S1166" s="5">
        <f t="shared" si="56"/>
        <v>51.919000000000004</v>
      </c>
      <c r="T1166" s="7"/>
    </row>
    <row r="1167" spans="1:20" ht="15">
      <c r="A1167" s="2">
        <v>2366</v>
      </c>
      <c r="B1167" s="3">
        <v>46195</v>
      </c>
      <c r="C1167" s="10">
        <f>YEAR(SalesDataTable[[#This Row],[Order Date]])</f>
        <v>2026</v>
      </c>
      <c r="D1167" s="10" t="str">
        <f>"Q"&amp;ROUNDUP(MONTH(SalesDataTable[[#This Row],[Order Date]])/3,0)</f>
        <v>Q2</v>
      </c>
      <c r="E1167" s="10">
        <f>MONTH(SalesDataTable[[#This Row],[Order Date]])</f>
        <v>6</v>
      </c>
      <c r="F1167" s="10" t="str">
        <f>TEXT(SalesDataTable[[#This Row],[Order Date]],"mmm")</f>
        <v>Jun</v>
      </c>
      <c r="G1167" s="4" t="s">
        <v>11</v>
      </c>
      <c r="H1167" s="4" t="s">
        <v>39</v>
      </c>
      <c r="I1167" s="4" t="s">
        <v>28</v>
      </c>
      <c r="J1167" s="4" t="s">
        <v>3</v>
      </c>
      <c r="K1167" s="4" t="s">
        <v>4</v>
      </c>
      <c r="L1167" s="4" t="s">
        <v>30</v>
      </c>
      <c r="M1167" s="8">
        <v>3</v>
      </c>
      <c r="N1167" s="5">
        <v>100.3</v>
      </c>
      <c r="O1167" s="6">
        <v>0</v>
      </c>
      <c r="P1167" s="5">
        <v>49.26</v>
      </c>
      <c r="Q1167" s="5">
        <f t="shared" si="54"/>
        <v>300.89999999999998</v>
      </c>
      <c r="R1167" s="5">
        <f t="shared" si="55"/>
        <v>147.78</v>
      </c>
      <c r="S1167" s="5">
        <f t="shared" si="56"/>
        <v>153.11999999999998</v>
      </c>
      <c r="T1167" s="7"/>
    </row>
    <row r="1168" spans="1:20" ht="15">
      <c r="A1168" s="2">
        <v>3481</v>
      </c>
      <c r="B1168" s="3">
        <v>46195</v>
      </c>
      <c r="C1168" s="10">
        <f>YEAR(SalesDataTable[[#This Row],[Order Date]])</f>
        <v>2026</v>
      </c>
      <c r="D1168" s="10" t="str">
        <f>"Q"&amp;ROUNDUP(MONTH(SalesDataTable[[#This Row],[Order Date]])/3,0)</f>
        <v>Q2</v>
      </c>
      <c r="E1168" s="10">
        <f>MONTH(SalesDataTable[[#This Row],[Order Date]])</f>
        <v>6</v>
      </c>
      <c r="F1168" s="10" t="str">
        <f>TEXT(SalesDataTable[[#This Row],[Order Date]],"mmm")</f>
        <v>Jun</v>
      </c>
      <c r="G1168" s="4" t="s">
        <v>20</v>
      </c>
      <c r="H1168" s="4" t="s">
        <v>33</v>
      </c>
      <c r="I1168" s="4" t="s">
        <v>19</v>
      </c>
      <c r="J1168" s="4" t="s">
        <v>13</v>
      </c>
      <c r="K1168" s="4" t="s">
        <v>14</v>
      </c>
      <c r="L1168" s="4" t="s">
        <v>32</v>
      </c>
      <c r="M1168" s="8">
        <v>1</v>
      </c>
      <c r="N1168" s="5">
        <v>47.7</v>
      </c>
      <c r="O1168" s="6">
        <v>0.1</v>
      </c>
      <c r="P1168" s="5">
        <v>18.760000000000002</v>
      </c>
      <c r="Q1168" s="5">
        <f t="shared" si="54"/>
        <v>42.930000000000007</v>
      </c>
      <c r="R1168" s="5">
        <f t="shared" si="55"/>
        <v>18.760000000000002</v>
      </c>
      <c r="S1168" s="5">
        <f t="shared" si="56"/>
        <v>24.170000000000005</v>
      </c>
      <c r="T1168" s="7"/>
    </row>
    <row r="1169" spans="1:20" ht="15">
      <c r="A1169" s="2">
        <v>3595</v>
      </c>
      <c r="B1169" s="3">
        <v>46195</v>
      </c>
      <c r="C1169" s="10">
        <f>YEAR(SalesDataTable[[#This Row],[Order Date]])</f>
        <v>2026</v>
      </c>
      <c r="D1169" s="10" t="str">
        <f>"Q"&amp;ROUNDUP(MONTH(SalesDataTable[[#This Row],[Order Date]])/3,0)</f>
        <v>Q2</v>
      </c>
      <c r="E1169" s="10">
        <f>MONTH(SalesDataTable[[#This Row],[Order Date]])</f>
        <v>6</v>
      </c>
      <c r="F1169" s="10" t="str">
        <f>TEXT(SalesDataTable[[#This Row],[Order Date]],"mmm")</f>
        <v>Jun</v>
      </c>
      <c r="G1169" s="4" t="s">
        <v>6</v>
      </c>
      <c r="H1169" s="4" t="s">
        <v>49</v>
      </c>
      <c r="I1169" s="4" t="s">
        <v>2</v>
      </c>
      <c r="J1169" s="4" t="s">
        <v>13</v>
      </c>
      <c r="K1169" s="4" t="s">
        <v>4</v>
      </c>
      <c r="L1169" s="4" t="s">
        <v>26</v>
      </c>
      <c r="M1169" s="8">
        <v>2</v>
      </c>
      <c r="N1169" s="5">
        <v>40.94</v>
      </c>
      <c r="O1169" s="6">
        <v>0.1</v>
      </c>
      <c r="P1169" s="5">
        <v>16.88</v>
      </c>
      <c r="Q1169" s="5">
        <f t="shared" si="54"/>
        <v>73.691999999999993</v>
      </c>
      <c r="R1169" s="5">
        <f t="shared" si="55"/>
        <v>33.76</v>
      </c>
      <c r="S1169" s="5">
        <f t="shared" si="56"/>
        <v>39.931999999999995</v>
      </c>
      <c r="T1169" s="7"/>
    </row>
    <row r="1170" spans="1:20" ht="15">
      <c r="A1170" s="2">
        <v>3766</v>
      </c>
      <c r="B1170" s="3">
        <v>46195</v>
      </c>
      <c r="C1170" s="10">
        <f>YEAR(SalesDataTable[[#This Row],[Order Date]])</f>
        <v>2026</v>
      </c>
      <c r="D1170" s="10" t="str">
        <f>"Q"&amp;ROUNDUP(MONTH(SalesDataTable[[#This Row],[Order Date]])/3,0)</f>
        <v>Q2</v>
      </c>
      <c r="E1170" s="10">
        <f>MONTH(SalesDataTable[[#This Row],[Order Date]])</f>
        <v>6</v>
      </c>
      <c r="F1170" s="10" t="str">
        <f>TEXT(SalesDataTable[[#This Row],[Order Date]],"mmm")</f>
        <v>Jun</v>
      </c>
      <c r="G1170" s="4" t="s">
        <v>20</v>
      </c>
      <c r="H1170" s="4" t="s">
        <v>33</v>
      </c>
      <c r="I1170" s="4" t="s">
        <v>19</v>
      </c>
      <c r="J1170" s="4" t="s">
        <v>3</v>
      </c>
      <c r="K1170" s="4" t="s">
        <v>9</v>
      </c>
      <c r="L1170" s="4" t="s">
        <v>10</v>
      </c>
      <c r="M1170" s="8">
        <v>1</v>
      </c>
      <c r="N1170" s="5">
        <v>93.78</v>
      </c>
      <c r="O1170" s="6">
        <v>0</v>
      </c>
      <c r="P1170" s="5">
        <v>46.62</v>
      </c>
      <c r="Q1170" s="5">
        <f t="shared" si="54"/>
        <v>93.78</v>
      </c>
      <c r="R1170" s="5">
        <f t="shared" si="55"/>
        <v>46.62</v>
      </c>
      <c r="S1170" s="5">
        <f t="shared" si="56"/>
        <v>47.160000000000004</v>
      </c>
      <c r="T1170" s="7"/>
    </row>
    <row r="1171" spans="1:20" ht="15">
      <c r="A1171" s="2">
        <v>3933</v>
      </c>
      <c r="B1171" s="3">
        <v>46195</v>
      </c>
      <c r="C1171" s="10">
        <f>YEAR(SalesDataTable[[#This Row],[Order Date]])</f>
        <v>2026</v>
      </c>
      <c r="D1171" s="10" t="str">
        <f>"Q"&amp;ROUNDUP(MONTH(SalesDataTable[[#This Row],[Order Date]])/3,0)</f>
        <v>Q2</v>
      </c>
      <c r="E1171" s="10">
        <f>MONTH(SalesDataTable[[#This Row],[Order Date]])</f>
        <v>6</v>
      </c>
      <c r="F1171" s="10" t="str">
        <f>TEXT(SalesDataTable[[#This Row],[Order Date]],"mmm")</f>
        <v>Jun</v>
      </c>
      <c r="G1171" s="4" t="s">
        <v>20</v>
      </c>
      <c r="H1171" s="4" t="s">
        <v>21</v>
      </c>
      <c r="I1171" s="4" t="s">
        <v>19</v>
      </c>
      <c r="J1171" s="4" t="s">
        <v>13</v>
      </c>
      <c r="K1171" s="4" t="s">
        <v>34</v>
      </c>
      <c r="L1171" s="4" t="s">
        <v>45</v>
      </c>
      <c r="M1171" s="8">
        <v>2</v>
      </c>
      <c r="N1171" s="5">
        <v>51.42</v>
      </c>
      <c r="O1171" s="6">
        <v>0</v>
      </c>
      <c r="P1171" s="5">
        <v>22.19</v>
      </c>
      <c r="Q1171" s="5">
        <f t="shared" si="54"/>
        <v>102.84</v>
      </c>
      <c r="R1171" s="5">
        <f t="shared" si="55"/>
        <v>44.38</v>
      </c>
      <c r="S1171" s="5">
        <f t="shared" si="56"/>
        <v>58.46</v>
      </c>
      <c r="T1171" s="7"/>
    </row>
    <row r="1172" spans="1:20" ht="15">
      <c r="A1172" s="2">
        <v>3951</v>
      </c>
      <c r="B1172" s="3">
        <v>46195</v>
      </c>
      <c r="C1172" s="10">
        <f>YEAR(SalesDataTable[[#This Row],[Order Date]])</f>
        <v>2026</v>
      </c>
      <c r="D1172" s="10" t="str">
        <f>"Q"&amp;ROUNDUP(MONTH(SalesDataTable[[#This Row],[Order Date]])/3,0)</f>
        <v>Q2</v>
      </c>
      <c r="E1172" s="10">
        <f>MONTH(SalesDataTable[[#This Row],[Order Date]])</f>
        <v>6</v>
      </c>
      <c r="F1172" s="10" t="str">
        <f>TEXT(SalesDataTable[[#This Row],[Order Date]],"mmm")</f>
        <v>Jun</v>
      </c>
      <c r="G1172" s="4" t="s">
        <v>11</v>
      </c>
      <c r="H1172" s="4" t="s">
        <v>12</v>
      </c>
      <c r="I1172" s="4" t="s">
        <v>19</v>
      </c>
      <c r="J1172" s="4" t="s">
        <v>13</v>
      </c>
      <c r="K1172" s="4" t="s">
        <v>14</v>
      </c>
      <c r="L1172" s="4" t="s">
        <v>48</v>
      </c>
      <c r="M1172" s="8">
        <v>1</v>
      </c>
      <c r="N1172" s="5">
        <v>164.99</v>
      </c>
      <c r="O1172" s="6">
        <v>0.1</v>
      </c>
      <c r="P1172" s="5">
        <v>86.6</v>
      </c>
      <c r="Q1172" s="5">
        <f t="shared" si="54"/>
        <v>148.49100000000001</v>
      </c>
      <c r="R1172" s="5">
        <f t="shared" si="55"/>
        <v>86.6</v>
      </c>
      <c r="S1172" s="5">
        <f t="shared" si="56"/>
        <v>61.89100000000002</v>
      </c>
      <c r="T1172" s="7"/>
    </row>
    <row r="1173" spans="1:20" ht="15">
      <c r="A1173" s="2">
        <v>4078</v>
      </c>
      <c r="B1173" s="3">
        <v>46195</v>
      </c>
      <c r="C1173" s="10">
        <f>YEAR(SalesDataTable[[#This Row],[Order Date]])</f>
        <v>2026</v>
      </c>
      <c r="D1173" s="10" t="str">
        <f>"Q"&amp;ROUNDUP(MONTH(SalesDataTable[[#This Row],[Order Date]])/3,0)</f>
        <v>Q2</v>
      </c>
      <c r="E1173" s="10">
        <f>MONTH(SalesDataTable[[#This Row],[Order Date]])</f>
        <v>6</v>
      </c>
      <c r="F1173" s="10" t="str">
        <f>TEXT(SalesDataTable[[#This Row],[Order Date]],"mmm")</f>
        <v>Jun</v>
      </c>
      <c r="G1173" s="4" t="s">
        <v>11</v>
      </c>
      <c r="H1173" s="4" t="s">
        <v>25</v>
      </c>
      <c r="I1173" s="4" t="s">
        <v>28</v>
      </c>
      <c r="J1173" s="4" t="s">
        <v>3</v>
      </c>
      <c r="K1173" s="4" t="s">
        <v>9</v>
      </c>
      <c r="L1173" s="4" t="s">
        <v>17</v>
      </c>
      <c r="M1173" s="8">
        <v>1</v>
      </c>
      <c r="N1173" s="5">
        <v>145.65</v>
      </c>
      <c r="O1173" s="6">
        <v>0</v>
      </c>
      <c r="P1173" s="5">
        <v>79.87</v>
      </c>
      <c r="Q1173" s="5">
        <f t="shared" si="54"/>
        <v>145.65</v>
      </c>
      <c r="R1173" s="5">
        <f t="shared" si="55"/>
        <v>79.87</v>
      </c>
      <c r="S1173" s="5">
        <f t="shared" si="56"/>
        <v>65.78</v>
      </c>
      <c r="T1173" s="7"/>
    </row>
    <row r="1174" spans="1:20" ht="15">
      <c r="A1174" s="2">
        <v>4182</v>
      </c>
      <c r="B1174" s="3">
        <v>46195</v>
      </c>
      <c r="C1174" s="10">
        <f>YEAR(SalesDataTable[[#This Row],[Order Date]])</f>
        <v>2026</v>
      </c>
      <c r="D1174" s="10" t="str">
        <f>"Q"&amp;ROUNDUP(MONTH(SalesDataTable[[#This Row],[Order Date]])/3,0)</f>
        <v>Q2</v>
      </c>
      <c r="E1174" s="10">
        <f>MONTH(SalesDataTable[[#This Row],[Order Date]])</f>
        <v>6</v>
      </c>
      <c r="F1174" s="10" t="str">
        <f>TEXT(SalesDataTable[[#This Row],[Order Date]],"mmm")</f>
        <v>Jun</v>
      </c>
      <c r="G1174" s="4" t="s">
        <v>6</v>
      </c>
      <c r="H1174" s="4" t="s">
        <v>41</v>
      </c>
      <c r="I1174" s="4" t="s">
        <v>2</v>
      </c>
      <c r="J1174" s="4" t="s">
        <v>13</v>
      </c>
      <c r="K1174" s="4" t="s">
        <v>34</v>
      </c>
      <c r="L1174" s="4" t="s">
        <v>38</v>
      </c>
      <c r="M1174" s="8">
        <v>4</v>
      </c>
      <c r="N1174" s="5">
        <v>120.94</v>
      </c>
      <c r="O1174" s="6">
        <v>0.05</v>
      </c>
      <c r="P1174" s="5">
        <v>70.84</v>
      </c>
      <c r="Q1174" s="5">
        <f t="shared" si="54"/>
        <v>459.57199999999995</v>
      </c>
      <c r="R1174" s="5">
        <f t="shared" si="55"/>
        <v>283.36</v>
      </c>
      <c r="S1174" s="5">
        <f t="shared" si="56"/>
        <v>176.21199999999993</v>
      </c>
      <c r="T1174" s="7"/>
    </row>
    <row r="1175" spans="1:20" ht="15">
      <c r="A1175" s="2">
        <v>323</v>
      </c>
      <c r="B1175" s="3">
        <v>46196</v>
      </c>
      <c r="C1175" s="10">
        <f>YEAR(SalesDataTable[[#This Row],[Order Date]])</f>
        <v>2026</v>
      </c>
      <c r="D1175" s="10" t="str">
        <f>"Q"&amp;ROUNDUP(MONTH(SalesDataTable[[#This Row],[Order Date]])/3,0)</f>
        <v>Q2</v>
      </c>
      <c r="E1175" s="10">
        <f>MONTH(SalesDataTable[[#This Row],[Order Date]])</f>
        <v>6</v>
      </c>
      <c r="F1175" s="10" t="str">
        <f>TEXT(SalesDataTable[[#This Row],[Order Date]],"mmm")</f>
        <v>Jun</v>
      </c>
      <c r="G1175" s="4" t="s">
        <v>20</v>
      </c>
      <c r="H1175" s="4" t="s">
        <v>47</v>
      </c>
      <c r="I1175" s="4" t="s">
        <v>2</v>
      </c>
      <c r="J1175" s="4" t="s">
        <v>3</v>
      </c>
      <c r="K1175" s="4" t="s">
        <v>14</v>
      </c>
      <c r="L1175" s="4" t="s">
        <v>15</v>
      </c>
      <c r="M1175" s="8">
        <v>1</v>
      </c>
      <c r="N1175" s="5">
        <v>36.94</v>
      </c>
      <c r="O1175" s="6">
        <v>0</v>
      </c>
      <c r="P1175" s="5">
        <v>13.25</v>
      </c>
      <c r="Q1175" s="5">
        <f t="shared" si="54"/>
        <v>36.94</v>
      </c>
      <c r="R1175" s="5">
        <f t="shared" si="55"/>
        <v>13.25</v>
      </c>
      <c r="S1175" s="5">
        <f t="shared" si="56"/>
        <v>23.689999999999998</v>
      </c>
      <c r="T1175" s="7"/>
    </row>
    <row r="1176" spans="1:20" ht="15">
      <c r="A1176" s="2">
        <v>544</v>
      </c>
      <c r="B1176" s="3">
        <v>46196</v>
      </c>
      <c r="C1176" s="10">
        <f>YEAR(SalesDataTable[[#This Row],[Order Date]])</f>
        <v>2026</v>
      </c>
      <c r="D1176" s="10" t="str">
        <f>"Q"&amp;ROUNDUP(MONTH(SalesDataTable[[#This Row],[Order Date]])/3,0)</f>
        <v>Q2</v>
      </c>
      <c r="E1176" s="10">
        <f>MONTH(SalesDataTable[[#This Row],[Order Date]])</f>
        <v>6</v>
      </c>
      <c r="F1176" s="10" t="str">
        <f>TEXT(SalesDataTable[[#This Row],[Order Date]],"mmm")</f>
        <v>Jun</v>
      </c>
      <c r="G1176" s="4" t="s">
        <v>0</v>
      </c>
      <c r="H1176" s="4" t="s">
        <v>50</v>
      </c>
      <c r="I1176" s="4" t="s">
        <v>2</v>
      </c>
      <c r="J1176" s="4" t="s">
        <v>16</v>
      </c>
      <c r="K1176" s="4" t="s">
        <v>9</v>
      </c>
      <c r="L1176" s="4" t="s">
        <v>10</v>
      </c>
      <c r="M1176" s="8">
        <v>1</v>
      </c>
      <c r="N1176" s="5">
        <v>90.3</v>
      </c>
      <c r="O1176" s="6">
        <v>0.05</v>
      </c>
      <c r="P1176" s="5">
        <v>45.07</v>
      </c>
      <c r="Q1176" s="5">
        <f t="shared" si="54"/>
        <v>85.784999999999997</v>
      </c>
      <c r="R1176" s="5">
        <f t="shared" si="55"/>
        <v>45.07</v>
      </c>
      <c r="S1176" s="5">
        <f t="shared" si="56"/>
        <v>40.714999999999996</v>
      </c>
      <c r="T1176" s="7"/>
    </row>
    <row r="1177" spans="1:20" ht="15">
      <c r="A1177" s="2">
        <v>1570</v>
      </c>
      <c r="B1177" s="3">
        <v>46196</v>
      </c>
      <c r="C1177" s="10">
        <f>YEAR(SalesDataTable[[#This Row],[Order Date]])</f>
        <v>2026</v>
      </c>
      <c r="D1177" s="10" t="str">
        <f>"Q"&amp;ROUNDUP(MONTH(SalesDataTable[[#This Row],[Order Date]])/3,0)</f>
        <v>Q2</v>
      </c>
      <c r="E1177" s="10">
        <f>MONTH(SalesDataTable[[#This Row],[Order Date]])</f>
        <v>6</v>
      </c>
      <c r="F1177" s="10" t="str">
        <f>TEXT(SalesDataTable[[#This Row],[Order Date]],"mmm")</f>
        <v>Jun</v>
      </c>
      <c r="G1177" s="4" t="s">
        <v>20</v>
      </c>
      <c r="H1177" s="4" t="s">
        <v>47</v>
      </c>
      <c r="I1177" s="4" t="s">
        <v>28</v>
      </c>
      <c r="J1177" s="4" t="s">
        <v>3</v>
      </c>
      <c r="K1177" s="4" t="s">
        <v>23</v>
      </c>
      <c r="L1177" s="4" t="s">
        <v>24</v>
      </c>
      <c r="M1177" s="8">
        <v>1</v>
      </c>
      <c r="N1177" s="5">
        <v>335.05</v>
      </c>
      <c r="O1177" s="6">
        <v>0</v>
      </c>
      <c r="P1177" s="5">
        <v>191.67</v>
      </c>
      <c r="Q1177" s="5">
        <f t="shared" si="54"/>
        <v>335.05</v>
      </c>
      <c r="R1177" s="5">
        <f t="shared" si="55"/>
        <v>191.67</v>
      </c>
      <c r="S1177" s="5">
        <f t="shared" si="56"/>
        <v>143.38000000000002</v>
      </c>
      <c r="T1177" s="7"/>
    </row>
    <row r="1178" spans="1:20" ht="15">
      <c r="A1178" s="2">
        <v>1932</v>
      </c>
      <c r="B1178" s="3">
        <v>46196</v>
      </c>
      <c r="C1178" s="10">
        <f>YEAR(SalesDataTable[[#This Row],[Order Date]])</f>
        <v>2026</v>
      </c>
      <c r="D1178" s="10" t="str">
        <f>"Q"&amp;ROUNDUP(MONTH(SalesDataTable[[#This Row],[Order Date]])/3,0)</f>
        <v>Q2</v>
      </c>
      <c r="E1178" s="10">
        <f>MONTH(SalesDataTable[[#This Row],[Order Date]])</f>
        <v>6</v>
      </c>
      <c r="F1178" s="10" t="str">
        <f>TEXT(SalesDataTable[[#This Row],[Order Date]],"mmm")</f>
        <v>Jun</v>
      </c>
      <c r="G1178" s="4" t="s">
        <v>20</v>
      </c>
      <c r="H1178" s="4" t="s">
        <v>33</v>
      </c>
      <c r="I1178" s="4" t="s">
        <v>2</v>
      </c>
      <c r="J1178" s="4" t="s">
        <v>13</v>
      </c>
      <c r="K1178" s="4" t="s">
        <v>14</v>
      </c>
      <c r="L1178" s="4" t="s">
        <v>15</v>
      </c>
      <c r="M1178" s="8">
        <v>1</v>
      </c>
      <c r="N1178" s="5">
        <v>35.9</v>
      </c>
      <c r="O1178" s="6">
        <v>0.05</v>
      </c>
      <c r="P1178" s="5">
        <v>13.81</v>
      </c>
      <c r="Q1178" s="5">
        <f t="shared" si="54"/>
        <v>34.104999999999997</v>
      </c>
      <c r="R1178" s="5">
        <f t="shared" si="55"/>
        <v>13.81</v>
      </c>
      <c r="S1178" s="5">
        <f t="shared" si="56"/>
        <v>20.294999999999995</v>
      </c>
      <c r="T1178" s="7"/>
    </row>
    <row r="1179" spans="1:20" ht="15">
      <c r="A1179" s="2">
        <v>4352</v>
      </c>
      <c r="B1179" s="3">
        <v>46196</v>
      </c>
      <c r="C1179" s="10">
        <f>YEAR(SalesDataTable[[#This Row],[Order Date]])</f>
        <v>2026</v>
      </c>
      <c r="D1179" s="10" t="str">
        <f>"Q"&amp;ROUNDUP(MONTH(SalesDataTable[[#This Row],[Order Date]])/3,0)</f>
        <v>Q2</v>
      </c>
      <c r="E1179" s="10">
        <f>MONTH(SalesDataTable[[#This Row],[Order Date]])</f>
        <v>6</v>
      </c>
      <c r="F1179" s="10" t="str">
        <f>TEXT(SalesDataTable[[#This Row],[Order Date]],"mmm")</f>
        <v>Jun</v>
      </c>
      <c r="G1179" s="4" t="s">
        <v>20</v>
      </c>
      <c r="H1179" s="4" t="s">
        <v>47</v>
      </c>
      <c r="I1179" s="4" t="s">
        <v>2</v>
      </c>
      <c r="J1179" s="4" t="s">
        <v>3</v>
      </c>
      <c r="K1179" s="4" t="s">
        <v>4</v>
      </c>
      <c r="L1179" s="4" t="s">
        <v>22</v>
      </c>
      <c r="M1179" s="8">
        <v>6</v>
      </c>
      <c r="N1179" s="5">
        <v>51.34</v>
      </c>
      <c r="O1179" s="6">
        <v>0.1</v>
      </c>
      <c r="P1179" s="5">
        <v>22.47</v>
      </c>
      <c r="Q1179" s="5">
        <f t="shared" si="54"/>
        <v>277.23600000000005</v>
      </c>
      <c r="R1179" s="5">
        <f t="shared" si="55"/>
        <v>134.82</v>
      </c>
      <c r="S1179" s="5">
        <f t="shared" si="56"/>
        <v>142.41600000000005</v>
      </c>
      <c r="T1179" s="7"/>
    </row>
    <row r="1180" spans="1:20" ht="15">
      <c r="A1180" s="2">
        <v>4561</v>
      </c>
      <c r="B1180" s="3">
        <v>46196</v>
      </c>
      <c r="C1180" s="10">
        <f>YEAR(SalesDataTable[[#This Row],[Order Date]])</f>
        <v>2026</v>
      </c>
      <c r="D1180" s="10" t="str">
        <f>"Q"&amp;ROUNDUP(MONTH(SalesDataTable[[#This Row],[Order Date]])/3,0)</f>
        <v>Q2</v>
      </c>
      <c r="E1180" s="10">
        <f>MONTH(SalesDataTable[[#This Row],[Order Date]])</f>
        <v>6</v>
      </c>
      <c r="F1180" s="10" t="str">
        <f>TEXT(SalesDataTable[[#This Row],[Order Date]],"mmm")</f>
        <v>Jun</v>
      </c>
      <c r="G1180" s="4" t="s">
        <v>0</v>
      </c>
      <c r="H1180" s="4" t="s">
        <v>1</v>
      </c>
      <c r="I1180" s="4" t="s">
        <v>19</v>
      </c>
      <c r="J1180" s="4" t="s">
        <v>3</v>
      </c>
      <c r="K1180" s="4" t="s">
        <v>9</v>
      </c>
      <c r="L1180" s="4" t="s">
        <v>37</v>
      </c>
      <c r="M1180" s="8">
        <v>1</v>
      </c>
      <c r="N1180" s="5">
        <v>157.91</v>
      </c>
      <c r="O1180" s="6">
        <v>0</v>
      </c>
      <c r="P1180" s="5">
        <v>77.12</v>
      </c>
      <c r="Q1180" s="5">
        <f t="shared" si="54"/>
        <v>157.91</v>
      </c>
      <c r="R1180" s="5">
        <f t="shared" si="55"/>
        <v>77.12</v>
      </c>
      <c r="S1180" s="5">
        <f t="shared" si="56"/>
        <v>80.789999999999992</v>
      </c>
      <c r="T1180" s="7"/>
    </row>
    <row r="1181" spans="1:20" ht="15">
      <c r="A1181" s="2">
        <v>4741</v>
      </c>
      <c r="B1181" s="3">
        <v>46196</v>
      </c>
      <c r="C1181" s="10">
        <f>YEAR(SalesDataTable[[#This Row],[Order Date]])</f>
        <v>2026</v>
      </c>
      <c r="D1181" s="10" t="str">
        <f>"Q"&amp;ROUNDUP(MONTH(SalesDataTable[[#This Row],[Order Date]])/3,0)</f>
        <v>Q2</v>
      </c>
      <c r="E1181" s="10">
        <f>MONTH(SalesDataTable[[#This Row],[Order Date]])</f>
        <v>6</v>
      </c>
      <c r="F1181" s="10" t="str">
        <f>TEXT(SalesDataTable[[#This Row],[Order Date]],"mmm")</f>
        <v>Jun</v>
      </c>
      <c r="G1181" s="4" t="s">
        <v>20</v>
      </c>
      <c r="H1181" s="4" t="s">
        <v>47</v>
      </c>
      <c r="I1181" s="4" t="s">
        <v>2</v>
      </c>
      <c r="J1181" s="4" t="s">
        <v>13</v>
      </c>
      <c r="K1181" s="4" t="s">
        <v>4</v>
      </c>
      <c r="L1181" s="4" t="s">
        <v>26</v>
      </c>
      <c r="M1181" s="8">
        <v>3</v>
      </c>
      <c r="N1181" s="5">
        <v>41.09</v>
      </c>
      <c r="O1181" s="6">
        <v>0.05</v>
      </c>
      <c r="P1181" s="5">
        <v>16.809999999999999</v>
      </c>
      <c r="Q1181" s="5">
        <f t="shared" si="54"/>
        <v>117.10650000000001</v>
      </c>
      <c r="R1181" s="5">
        <f t="shared" si="55"/>
        <v>50.429999999999993</v>
      </c>
      <c r="S1181" s="5">
        <f t="shared" si="56"/>
        <v>66.676500000000019</v>
      </c>
      <c r="T1181" s="7"/>
    </row>
    <row r="1182" spans="1:20" ht="15">
      <c r="A1182" s="2">
        <v>4882</v>
      </c>
      <c r="B1182" s="3">
        <v>46196</v>
      </c>
      <c r="C1182" s="10">
        <f>YEAR(SalesDataTable[[#This Row],[Order Date]])</f>
        <v>2026</v>
      </c>
      <c r="D1182" s="10" t="str">
        <f>"Q"&amp;ROUNDUP(MONTH(SalesDataTable[[#This Row],[Order Date]])/3,0)</f>
        <v>Q2</v>
      </c>
      <c r="E1182" s="10">
        <f>MONTH(SalesDataTable[[#This Row],[Order Date]])</f>
        <v>6</v>
      </c>
      <c r="F1182" s="10" t="str">
        <f>TEXT(SalesDataTable[[#This Row],[Order Date]],"mmm")</f>
        <v>Jun</v>
      </c>
      <c r="G1182" s="4" t="s">
        <v>6</v>
      </c>
      <c r="H1182" s="4" t="s">
        <v>43</v>
      </c>
      <c r="I1182" s="4" t="s">
        <v>2</v>
      </c>
      <c r="J1182" s="4" t="s">
        <v>3</v>
      </c>
      <c r="K1182" s="4" t="s">
        <v>23</v>
      </c>
      <c r="L1182" s="4" t="s">
        <v>51</v>
      </c>
      <c r="M1182" s="8">
        <v>2</v>
      </c>
      <c r="N1182" s="5">
        <v>120.18</v>
      </c>
      <c r="O1182" s="6">
        <v>0.05</v>
      </c>
      <c r="P1182" s="5">
        <v>59.4</v>
      </c>
      <c r="Q1182" s="5">
        <f t="shared" si="54"/>
        <v>228.34200000000001</v>
      </c>
      <c r="R1182" s="5">
        <f t="shared" si="55"/>
        <v>118.8</v>
      </c>
      <c r="S1182" s="5">
        <f t="shared" si="56"/>
        <v>109.54200000000002</v>
      </c>
      <c r="T1182" s="7"/>
    </row>
    <row r="1183" spans="1:20" ht="15">
      <c r="A1183" s="2">
        <v>4885</v>
      </c>
      <c r="B1183" s="3">
        <v>46196</v>
      </c>
      <c r="C1183" s="10">
        <f>YEAR(SalesDataTable[[#This Row],[Order Date]])</f>
        <v>2026</v>
      </c>
      <c r="D1183" s="10" t="str">
        <f>"Q"&amp;ROUNDUP(MONTH(SalesDataTable[[#This Row],[Order Date]])/3,0)</f>
        <v>Q2</v>
      </c>
      <c r="E1183" s="10">
        <f>MONTH(SalesDataTable[[#This Row],[Order Date]])</f>
        <v>6</v>
      </c>
      <c r="F1183" s="10" t="str">
        <f>TEXT(SalesDataTable[[#This Row],[Order Date]],"mmm")</f>
        <v>Jun</v>
      </c>
      <c r="G1183" s="4" t="s">
        <v>20</v>
      </c>
      <c r="H1183" s="4" t="s">
        <v>47</v>
      </c>
      <c r="I1183" s="4" t="s">
        <v>28</v>
      </c>
      <c r="J1183" s="4" t="s">
        <v>13</v>
      </c>
      <c r="K1183" s="4" t="s">
        <v>23</v>
      </c>
      <c r="L1183" s="4" t="s">
        <v>29</v>
      </c>
      <c r="M1183" s="8">
        <v>1</v>
      </c>
      <c r="N1183" s="5">
        <v>198.1</v>
      </c>
      <c r="O1183" s="6">
        <v>0.1</v>
      </c>
      <c r="P1183" s="5">
        <v>103.46</v>
      </c>
      <c r="Q1183" s="5">
        <f t="shared" si="54"/>
        <v>178.29</v>
      </c>
      <c r="R1183" s="5">
        <f t="shared" si="55"/>
        <v>103.46</v>
      </c>
      <c r="S1183" s="5">
        <f t="shared" si="56"/>
        <v>74.83</v>
      </c>
      <c r="T1183" s="7"/>
    </row>
    <row r="1184" spans="1:20" ht="15">
      <c r="A1184" s="2">
        <v>4982</v>
      </c>
      <c r="B1184" s="3">
        <v>46196</v>
      </c>
      <c r="C1184" s="10">
        <f>YEAR(SalesDataTable[[#This Row],[Order Date]])</f>
        <v>2026</v>
      </c>
      <c r="D1184" s="10" t="str">
        <f>"Q"&amp;ROUNDUP(MONTH(SalesDataTable[[#This Row],[Order Date]])/3,0)</f>
        <v>Q2</v>
      </c>
      <c r="E1184" s="10">
        <f>MONTH(SalesDataTable[[#This Row],[Order Date]])</f>
        <v>6</v>
      </c>
      <c r="F1184" s="10" t="str">
        <f>TEXT(SalesDataTable[[#This Row],[Order Date]],"mmm")</f>
        <v>Jun</v>
      </c>
      <c r="G1184" s="4" t="s">
        <v>11</v>
      </c>
      <c r="H1184" s="4" t="s">
        <v>39</v>
      </c>
      <c r="I1184" s="4" t="s">
        <v>2</v>
      </c>
      <c r="J1184" s="4" t="s">
        <v>3</v>
      </c>
      <c r="K1184" s="4" t="s">
        <v>14</v>
      </c>
      <c r="L1184" s="4" t="s">
        <v>15</v>
      </c>
      <c r="M1184" s="8">
        <v>1</v>
      </c>
      <c r="N1184" s="5">
        <v>36.700000000000003</v>
      </c>
      <c r="O1184" s="6">
        <v>0.15</v>
      </c>
      <c r="P1184" s="5">
        <v>13.59</v>
      </c>
      <c r="Q1184" s="5">
        <f t="shared" si="54"/>
        <v>31.195</v>
      </c>
      <c r="R1184" s="5">
        <f t="shared" si="55"/>
        <v>13.59</v>
      </c>
      <c r="S1184" s="5">
        <f t="shared" si="56"/>
        <v>17.605</v>
      </c>
      <c r="T1184" s="7"/>
    </row>
    <row r="1185" spans="1:20" ht="15">
      <c r="A1185" s="2">
        <v>40</v>
      </c>
      <c r="B1185" s="3">
        <v>46197</v>
      </c>
      <c r="C1185" s="10">
        <f>YEAR(SalesDataTable[[#This Row],[Order Date]])</f>
        <v>2026</v>
      </c>
      <c r="D1185" s="10" t="str">
        <f>"Q"&amp;ROUNDUP(MONTH(SalesDataTable[[#This Row],[Order Date]])/3,0)</f>
        <v>Q2</v>
      </c>
      <c r="E1185" s="10">
        <f>MONTH(SalesDataTable[[#This Row],[Order Date]])</f>
        <v>6</v>
      </c>
      <c r="F1185" s="10" t="str">
        <f>TEXT(SalesDataTable[[#This Row],[Order Date]],"mmm")</f>
        <v>Jun</v>
      </c>
      <c r="G1185" s="4" t="s">
        <v>20</v>
      </c>
      <c r="H1185" s="4" t="s">
        <v>31</v>
      </c>
      <c r="I1185" s="4" t="s">
        <v>19</v>
      </c>
      <c r="J1185" s="4" t="s">
        <v>13</v>
      </c>
      <c r="K1185" s="4" t="s">
        <v>14</v>
      </c>
      <c r="L1185" s="4" t="s">
        <v>48</v>
      </c>
      <c r="M1185" s="8">
        <v>1</v>
      </c>
      <c r="N1185" s="5">
        <v>167.23</v>
      </c>
      <c r="O1185" s="6">
        <v>0.05</v>
      </c>
      <c r="P1185" s="5">
        <v>85.14</v>
      </c>
      <c r="Q1185" s="5">
        <f t="shared" si="54"/>
        <v>158.86849999999998</v>
      </c>
      <c r="R1185" s="5">
        <f t="shared" si="55"/>
        <v>85.14</v>
      </c>
      <c r="S1185" s="5">
        <f t="shared" si="56"/>
        <v>73.728499999999983</v>
      </c>
      <c r="T1185" s="7"/>
    </row>
    <row r="1186" spans="1:20" ht="15">
      <c r="A1186" s="2">
        <v>110</v>
      </c>
      <c r="B1186" s="3">
        <v>46197</v>
      </c>
      <c r="C1186" s="10">
        <f>YEAR(SalesDataTable[[#This Row],[Order Date]])</f>
        <v>2026</v>
      </c>
      <c r="D1186" s="10" t="str">
        <f>"Q"&amp;ROUNDUP(MONTH(SalesDataTable[[#This Row],[Order Date]])/3,0)</f>
        <v>Q2</v>
      </c>
      <c r="E1186" s="10">
        <f>MONTH(SalesDataTable[[#This Row],[Order Date]])</f>
        <v>6</v>
      </c>
      <c r="F1186" s="10" t="str">
        <f>TEXT(SalesDataTable[[#This Row],[Order Date]],"mmm")</f>
        <v>Jun</v>
      </c>
      <c r="G1186" s="4" t="s">
        <v>6</v>
      </c>
      <c r="H1186" s="4" t="s">
        <v>43</v>
      </c>
      <c r="I1186" s="4" t="s">
        <v>19</v>
      </c>
      <c r="J1186" s="4" t="s">
        <v>16</v>
      </c>
      <c r="K1186" s="4" t="s">
        <v>9</v>
      </c>
      <c r="L1186" s="4" t="s">
        <v>46</v>
      </c>
      <c r="M1186" s="8">
        <v>2</v>
      </c>
      <c r="N1186" s="5">
        <v>72.97</v>
      </c>
      <c r="O1186" s="6">
        <v>0</v>
      </c>
      <c r="P1186" s="5">
        <v>31.57</v>
      </c>
      <c r="Q1186" s="5">
        <f t="shared" si="54"/>
        <v>145.94</v>
      </c>
      <c r="R1186" s="5">
        <f t="shared" si="55"/>
        <v>63.14</v>
      </c>
      <c r="S1186" s="5">
        <f t="shared" si="56"/>
        <v>82.8</v>
      </c>
      <c r="T1186" s="7"/>
    </row>
    <row r="1187" spans="1:20" ht="15">
      <c r="A1187" s="2">
        <v>1169</v>
      </c>
      <c r="B1187" s="3">
        <v>46197</v>
      </c>
      <c r="C1187" s="10">
        <f>YEAR(SalesDataTable[[#This Row],[Order Date]])</f>
        <v>2026</v>
      </c>
      <c r="D1187" s="10" t="str">
        <f>"Q"&amp;ROUNDUP(MONTH(SalesDataTable[[#This Row],[Order Date]])/3,0)</f>
        <v>Q2</v>
      </c>
      <c r="E1187" s="10">
        <f>MONTH(SalesDataTable[[#This Row],[Order Date]])</f>
        <v>6</v>
      </c>
      <c r="F1187" s="10" t="str">
        <f>TEXT(SalesDataTable[[#This Row],[Order Date]],"mmm")</f>
        <v>Jun</v>
      </c>
      <c r="G1187" s="4" t="s">
        <v>6</v>
      </c>
      <c r="H1187" s="4" t="s">
        <v>41</v>
      </c>
      <c r="I1187" s="4" t="s">
        <v>19</v>
      </c>
      <c r="J1187" s="4" t="s">
        <v>13</v>
      </c>
      <c r="K1187" s="4" t="s">
        <v>4</v>
      </c>
      <c r="L1187" s="4" t="s">
        <v>5</v>
      </c>
      <c r="M1187" s="8">
        <v>3</v>
      </c>
      <c r="N1187" s="5">
        <v>82.91</v>
      </c>
      <c r="O1187" s="6">
        <v>0</v>
      </c>
      <c r="P1187" s="5">
        <v>42.29</v>
      </c>
      <c r="Q1187" s="5">
        <f t="shared" si="54"/>
        <v>248.73</v>
      </c>
      <c r="R1187" s="5">
        <f t="shared" si="55"/>
        <v>126.87</v>
      </c>
      <c r="S1187" s="5">
        <f t="shared" si="56"/>
        <v>121.85999999999999</v>
      </c>
      <c r="T1187" s="7"/>
    </row>
    <row r="1188" spans="1:20" ht="15">
      <c r="A1188" s="2">
        <v>2211</v>
      </c>
      <c r="B1188" s="3">
        <v>46197</v>
      </c>
      <c r="C1188" s="10">
        <f>YEAR(SalesDataTable[[#This Row],[Order Date]])</f>
        <v>2026</v>
      </c>
      <c r="D1188" s="10" t="str">
        <f>"Q"&amp;ROUNDUP(MONTH(SalesDataTable[[#This Row],[Order Date]])/3,0)</f>
        <v>Q2</v>
      </c>
      <c r="E1188" s="10">
        <f>MONTH(SalesDataTable[[#This Row],[Order Date]])</f>
        <v>6</v>
      </c>
      <c r="F1188" s="10" t="str">
        <f>TEXT(SalesDataTable[[#This Row],[Order Date]],"mmm")</f>
        <v>Jun</v>
      </c>
      <c r="G1188" s="4" t="s">
        <v>11</v>
      </c>
      <c r="H1188" s="4" t="s">
        <v>39</v>
      </c>
      <c r="I1188" s="4" t="s">
        <v>28</v>
      </c>
      <c r="J1188" s="4" t="s">
        <v>13</v>
      </c>
      <c r="K1188" s="4" t="s">
        <v>34</v>
      </c>
      <c r="L1188" s="4" t="s">
        <v>35</v>
      </c>
      <c r="M1188" s="8">
        <v>2</v>
      </c>
      <c r="N1188" s="5">
        <v>41.25</v>
      </c>
      <c r="O1188" s="6">
        <v>0</v>
      </c>
      <c r="P1188" s="5">
        <v>14.72</v>
      </c>
      <c r="Q1188" s="5">
        <f t="shared" si="54"/>
        <v>82.5</v>
      </c>
      <c r="R1188" s="5">
        <f t="shared" si="55"/>
        <v>29.44</v>
      </c>
      <c r="S1188" s="5">
        <f t="shared" si="56"/>
        <v>53.06</v>
      </c>
      <c r="T1188" s="7"/>
    </row>
    <row r="1189" spans="1:20" ht="15">
      <c r="A1189" s="2">
        <v>3494</v>
      </c>
      <c r="B1189" s="3">
        <v>46197</v>
      </c>
      <c r="C1189" s="10">
        <f>YEAR(SalesDataTable[[#This Row],[Order Date]])</f>
        <v>2026</v>
      </c>
      <c r="D1189" s="10" t="str">
        <f>"Q"&amp;ROUNDUP(MONTH(SalesDataTable[[#This Row],[Order Date]])/3,0)</f>
        <v>Q2</v>
      </c>
      <c r="E1189" s="10">
        <f>MONTH(SalesDataTable[[#This Row],[Order Date]])</f>
        <v>6</v>
      </c>
      <c r="F1189" s="10" t="str">
        <f>TEXT(SalesDataTable[[#This Row],[Order Date]],"mmm")</f>
        <v>Jun</v>
      </c>
      <c r="G1189" s="4" t="s">
        <v>20</v>
      </c>
      <c r="H1189" s="4" t="s">
        <v>33</v>
      </c>
      <c r="I1189" s="4" t="s">
        <v>8</v>
      </c>
      <c r="J1189" s="4" t="s">
        <v>16</v>
      </c>
      <c r="K1189" s="4" t="s">
        <v>23</v>
      </c>
      <c r="L1189" s="4" t="s">
        <v>29</v>
      </c>
      <c r="M1189" s="8">
        <v>6</v>
      </c>
      <c r="N1189" s="5">
        <v>194.79</v>
      </c>
      <c r="O1189" s="6">
        <v>0.15</v>
      </c>
      <c r="P1189" s="5">
        <v>106.78</v>
      </c>
      <c r="Q1189" s="5">
        <f t="shared" si="54"/>
        <v>993.42899999999997</v>
      </c>
      <c r="R1189" s="5">
        <f t="shared" si="55"/>
        <v>640.68000000000006</v>
      </c>
      <c r="S1189" s="5">
        <f t="shared" si="56"/>
        <v>352.74899999999991</v>
      </c>
      <c r="T1189" s="7"/>
    </row>
    <row r="1190" spans="1:20" ht="15">
      <c r="A1190" s="2">
        <v>3586</v>
      </c>
      <c r="B1190" s="3">
        <v>46197</v>
      </c>
      <c r="C1190" s="10">
        <f>YEAR(SalesDataTable[[#This Row],[Order Date]])</f>
        <v>2026</v>
      </c>
      <c r="D1190" s="10" t="str">
        <f>"Q"&amp;ROUNDUP(MONTH(SalesDataTable[[#This Row],[Order Date]])/3,0)</f>
        <v>Q2</v>
      </c>
      <c r="E1190" s="10">
        <f>MONTH(SalesDataTable[[#This Row],[Order Date]])</f>
        <v>6</v>
      </c>
      <c r="F1190" s="10" t="str">
        <f>TEXT(SalesDataTable[[#This Row],[Order Date]],"mmm")</f>
        <v>Jun</v>
      </c>
      <c r="G1190" s="4" t="s">
        <v>0</v>
      </c>
      <c r="H1190" s="4" t="s">
        <v>50</v>
      </c>
      <c r="I1190" s="4" t="s">
        <v>8</v>
      </c>
      <c r="J1190" s="4" t="s">
        <v>16</v>
      </c>
      <c r="K1190" s="4" t="s">
        <v>23</v>
      </c>
      <c r="L1190" s="4" t="s">
        <v>29</v>
      </c>
      <c r="M1190" s="8">
        <v>6</v>
      </c>
      <c r="N1190" s="5">
        <v>193.13</v>
      </c>
      <c r="O1190" s="6">
        <v>0.15</v>
      </c>
      <c r="P1190" s="5">
        <v>106.49</v>
      </c>
      <c r="Q1190" s="5">
        <f t="shared" si="54"/>
        <v>984.96299999999997</v>
      </c>
      <c r="R1190" s="5">
        <f t="shared" si="55"/>
        <v>638.93999999999994</v>
      </c>
      <c r="S1190" s="5">
        <f t="shared" si="56"/>
        <v>346.02300000000002</v>
      </c>
      <c r="T1190" s="7"/>
    </row>
    <row r="1191" spans="1:20" ht="15">
      <c r="A1191" s="2">
        <v>3660</v>
      </c>
      <c r="B1191" s="3">
        <v>46197</v>
      </c>
      <c r="C1191" s="10">
        <f>YEAR(SalesDataTable[[#This Row],[Order Date]])</f>
        <v>2026</v>
      </c>
      <c r="D1191" s="10" t="str">
        <f>"Q"&amp;ROUNDUP(MONTH(SalesDataTable[[#This Row],[Order Date]])/3,0)</f>
        <v>Q2</v>
      </c>
      <c r="E1191" s="10">
        <f>MONTH(SalesDataTable[[#This Row],[Order Date]])</f>
        <v>6</v>
      </c>
      <c r="F1191" s="10" t="str">
        <f>TEXT(SalesDataTable[[#This Row],[Order Date]],"mmm")</f>
        <v>Jun</v>
      </c>
      <c r="G1191" s="4" t="s">
        <v>11</v>
      </c>
      <c r="H1191" s="4" t="s">
        <v>18</v>
      </c>
      <c r="I1191" s="4" t="s">
        <v>2</v>
      </c>
      <c r="J1191" s="4" t="s">
        <v>13</v>
      </c>
      <c r="K1191" s="4" t="s">
        <v>4</v>
      </c>
      <c r="L1191" s="4" t="s">
        <v>5</v>
      </c>
      <c r="M1191" s="8">
        <v>1</v>
      </c>
      <c r="N1191" s="5">
        <v>82.7</v>
      </c>
      <c r="O1191" s="6">
        <v>0.05</v>
      </c>
      <c r="P1191" s="5">
        <v>42.16</v>
      </c>
      <c r="Q1191" s="5">
        <f t="shared" si="54"/>
        <v>78.564999999999998</v>
      </c>
      <c r="R1191" s="5">
        <f t="shared" si="55"/>
        <v>42.16</v>
      </c>
      <c r="S1191" s="5">
        <f t="shared" si="56"/>
        <v>36.405000000000001</v>
      </c>
      <c r="T1191" s="7"/>
    </row>
    <row r="1192" spans="1:20" ht="15">
      <c r="A1192" s="2">
        <v>4307</v>
      </c>
      <c r="B1192" s="3">
        <v>46197</v>
      </c>
      <c r="C1192" s="10">
        <f>YEAR(SalesDataTable[[#This Row],[Order Date]])</f>
        <v>2026</v>
      </c>
      <c r="D1192" s="10" t="str">
        <f>"Q"&amp;ROUNDUP(MONTH(SalesDataTable[[#This Row],[Order Date]])/3,0)</f>
        <v>Q2</v>
      </c>
      <c r="E1192" s="10">
        <f>MONTH(SalesDataTable[[#This Row],[Order Date]])</f>
        <v>6</v>
      </c>
      <c r="F1192" s="10" t="str">
        <f>TEXT(SalesDataTable[[#This Row],[Order Date]],"mmm")</f>
        <v>Jun</v>
      </c>
      <c r="G1192" s="4" t="s">
        <v>20</v>
      </c>
      <c r="H1192" s="4" t="s">
        <v>33</v>
      </c>
      <c r="I1192" s="4" t="s">
        <v>2</v>
      </c>
      <c r="J1192" s="4" t="s">
        <v>16</v>
      </c>
      <c r="K1192" s="4" t="s">
        <v>4</v>
      </c>
      <c r="L1192" s="4" t="s">
        <v>26</v>
      </c>
      <c r="M1192" s="8">
        <v>1</v>
      </c>
      <c r="N1192" s="5">
        <v>40.33</v>
      </c>
      <c r="O1192" s="6">
        <v>0</v>
      </c>
      <c r="P1192" s="5">
        <v>16.48</v>
      </c>
      <c r="Q1192" s="5">
        <f t="shared" si="54"/>
        <v>40.33</v>
      </c>
      <c r="R1192" s="5">
        <f t="shared" si="55"/>
        <v>16.48</v>
      </c>
      <c r="S1192" s="5">
        <f t="shared" si="56"/>
        <v>23.849999999999998</v>
      </c>
      <c r="T1192" s="7"/>
    </row>
    <row r="1193" spans="1:20" ht="15">
      <c r="A1193" s="2">
        <v>5133</v>
      </c>
      <c r="B1193" s="3">
        <v>46197</v>
      </c>
      <c r="C1193" s="10">
        <f>YEAR(SalesDataTable[[#This Row],[Order Date]])</f>
        <v>2026</v>
      </c>
      <c r="D1193" s="10" t="str">
        <f>"Q"&amp;ROUNDUP(MONTH(SalesDataTable[[#This Row],[Order Date]])/3,0)</f>
        <v>Q2</v>
      </c>
      <c r="E1193" s="10">
        <f>MONTH(SalesDataTable[[#This Row],[Order Date]])</f>
        <v>6</v>
      </c>
      <c r="F1193" s="10" t="str">
        <f>TEXT(SalesDataTable[[#This Row],[Order Date]],"mmm")</f>
        <v>Jun</v>
      </c>
      <c r="G1193" s="4" t="s">
        <v>0</v>
      </c>
      <c r="H1193" s="4" t="s">
        <v>1</v>
      </c>
      <c r="I1193" s="4" t="s">
        <v>2</v>
      </c>
      <c r="J1193" s="4" t="s">
        <v>16</v>
      </c>
      <c r="K1193" s="4" t="s">
        <v>23</v>
      </c>
      <c r="L1193" s="4" t="s">
        <v>40</v>
      </c>
      <c r="M1193" s="8">
        <v>1</v>
      </c>
      <c r="N1193" s="5">
        <v>81.99</v>
      </c>
      <c r="O1193" s="6">
        <v>0.15</v>
      </c>
      <c r="P1193" s="5">
        <v>40.29</v>
      </c>
      <c r="Q1193" s="5">
        <f t="shared" si="54"/>
        <v>69.691499999999991</v>
      </c>
      <c r="R1193" s="5">
        <f t="shared" si="55"/>
        <v>40.29</v>
      </c>
      <c r="S1193" s="5">
        <f t="shared" si="56"/>
        <v>29.401499999999992</v>
      </c>
      <c r="T1193" s="7"/>
    </row>
    <row r="1194" spans="1:20" ht="15">
      <c r="A1194" s="2">
        <v>472</v>
      </c>
      <c r="B1194" s="3">
        <v>46198</v>
      </c>
      <c r="C1194" s="10">
        <f>YEAR(SalesDataTable[[#This Row],[Order Date]])</f>
        <v>2026</v>
      </c>
      <c r="D1194" s="10" t="str">
        <f>"Q"&amp;ROUNDUP(MONTH(SalesDataTable[[#This Row],[Order Date]])/3,0)</f>
        <v>Q2</v>
      </c>
      <c r="E1194" s="10">
        <f>MONTH(SalesDataTable[[#This Row],[Order Date]])</f>
        <v>6</v>
      </c>
      <c r="F1194" s="10" t="str">
        <f>TEXT(SalesDataTable[[#This Row],[Order Date]],"mmm")</f>
        <v>Jun</v>
      </c>
      <c r="G1194" s="4" t="s">
        <v>6</v>
      </c>
      <c r="H1194" s="4" t="s">
        <v>27</v>
      </c>
      <c r="I1194" s="4" t="s">
        <v>19</v>
      </c>
      <c r="J1194" s="4" t="s">
        <v>16</v>
      </c>
      <c r="K1194" s="4" t="s">
        <v>14</v>
      </c>
      <c r="L1194" s="4" t="s">
        <v>32</v>
      </c>
      <c r="M1194" s="8">
        <v>3</v>
      </c>
      <c r="N1194" s="5">
        <v>46.29</v>
      </c>
      <c r="O1194" s="6">
        <v>0</v>
      </c>
      <c r="P1194" s="5">
        <v>18.309999999999999</v>
      </c>
      <c r="Q1194" s="5">
        <f t="shared" si="54"/>
        <v>138.87</v>
      </c>
      <c r="R1194" s="5">
        <f t="shared" si="55"/>
        <v>54.929999999999993</v>
      </c>
      <c r="S1194" s="5">
        <f t="shared" si="56"/>
        <v>83.940000000000012</v>
      </c>
      <c r="T1194" s="7"/>
    </row>
    <row r="1195" spans="1:20" ht="15">
      <c r="A1195" s="2">
        <v>689</v>
      </c>
      <c r="B1195" s="3">
        <v>46198</v>
      </c>
      <c r="C1195" s="10">
        <f>YEAR(SalesDataTable[[#This Row],[Order Date]])</f>
        <v>2026</v>
      </c>
      <c r="D1195" s="10" t="str">
        <f>"Q"&amp;ROUNDUP(MONTH(SalesDataTable[[#This Row],[Order Date]])/3,0)</f>
        <v>Q2</v>
      </c>
      <c r="E1195" s="10">
        <f>MONTH(SalesDataTable[[#This Row],[Order Date]])</f>
        <v>6</v>
      </c>
      <c r="F1195" s="10" t="str">
        <f>TEXT(SalesDataTable[[#This Row],[Order Date]],"mmm")</f>
        <v>Jun</v>
      </c>
      <c r="G1195" s="4" t="s">
        <v>20</v>
      </c>
      <c r="H1195" s="4" t="s">
        <v>31</v>
      </c>
      <c r="I1195" s="4" t="s">
        <v>2</v>
      </c>
      <c r="J1195" s="4" t="s">
        <v>13</v>
      </c>
      <c r="K1195" s="4" t="s">
        <v>4</v>
      </c>
      <c r="L1195" s="4" t="s">
        <v>26</v>
      </c>
      <c r="M1195" s="8">
        <v>1</v>
      </c>
      <c r="N1195" s="5">
        <v>39.729999999999997</v>
      </c>
      <c r="O1195" s="6">
        <v>0</v>
      </c>
      <c r="P1195" s="5">
        <v>16.55</v>
      </c>
      <c r="Q1195" s="5">
        <f t="shared" si="54"/>
        <v>39.729999999999997</v>
      </c>
      <c r="R1195" s="5">
        <f t="shared" si="55"/>
        <v>16.55</v>
      </c>
      <c r="S1195" s="5">
        <f t="shared" si="56"/>
        <v>23.179999999999996</v>
      </c>
      <c r="T1195" s="7"/>
    </row>
    <row r="1196" spans="1:20" ht="15">
      <c r="A1196" s="2">
        <v>864</v>
      </c>
      <c r="B1196" s="3">
        <v>46198</v>
      </c>
      <c r="C1196" s="10">
        <f>YEAR(SalesDataTable[[#This Row],[Order Date]])</f>
        <v>2026</v>
      </c>
      <c r="D1196" s="10" t="str">
        <f>"Q"&amp;ROUNDUP(MONTH(SalesDataTable[[#This Row],[Order Date]])/3,0)</f>
        <v>Q2</v>
      </c>
      <c r="E1196" s="10">
        <f>MONTH(SalesDataTable[[#This Row],[Order Date]])</f>
        <v>6</v>
      </c>
      <c r="F1196" s="10" t="str">
        <f>TEXT(SalesDataTable[[#This Row],[Order Date]],"mmm")</f>
        <v>Jun</v>
      </c>
      <c r="G1196" s="4" t="s">
        <v>20</v>
      </c>
      <c r="H1196" s="4" t="s">
        <v>33</v>
      </c>
      <c r="I1196" s="4" t="s">
        <v>2</v>
      </c>
      <c r="J1196" s="4" t="s">
        <v>13</v>
      </c>
      <c r="K1196" s="4" t="s">
        <v>14</v>
      </c>
      <c r="L1196" s="4" t="s">
        <v>44</v>
      </c>
      <c r="M1196" s="8">
        <v>4</v>
      </c>
      <c r="N1196" s="5">
        <v>131.02000000000001</v>
      </c>
      <c r="O1196" s="6">
        <v>0.05</v>
      </c>
      <c r="P1196" s="5">
        <v>67.42</v>
      </c>
      <c r="Q1196" s="5">
        <f t="shared" si="54"/>
        <v>497.87600000000003</v>
      </c>
      <c r="R1196" s="5">
        <f t="shared" si="55"/>
        <v>269.68</v>
      </c>
      <c r="S1196" s="5">
        <f t="shared" si="56"/>
        <v>228.19600000000003</v>
      </c>
      <c r="T1196" s="7"/>
    </row>
    <row r="1197" spans="1:20" ht="15">
      <c r="A1197" s="2">
        <v>1163</v>
      </c>
      <c r="B1197" s="3">
        <v>46198</v>
      </c>
      <c r="C1197" s="10">
        <f>YEAR(SalesDataTable[[#This Row],[Order Date]])</f>
        <v>2026</v>
      </c>
      <c r="D1197" s="10" t="str">
        <f>"Q"&amp;ROUNDUP(MONTH(SalesDataTable[[#This Row],[Order Date]])/3,0)</f>
        <v>Q2</v>
      </c>
      <c r="E1197" s="10">
        <f>MONTH(SalesDataTable[[#This Row],[Order Date]])</f>
        <v>6</v>
      </c>
      <c r="F1197" s="10" t="str">
        <f>TEXT(SalesDataTable[[#This Row],[Order Date]],"mmm")</f>
        <v>Jun</v>
      </c>
      <c r="G1197" s="4" t="s">
        <v>6</v>
      </c>
      <c r="H1197" s="4" t="s">
        <v>43</v>
      </c>
      <c r="I1197" s="4" t="s">
        <v>2</v>
      </c>
      <c r="J1197" s="4" t="s">
        <v>13</v>
      </c>
      <c r="K1197" s="4" t="s">
        <v>14</v>
      </c>
      <c r="L1197" s="4" t="s">
        <v>32</v>
      </c>
      <c r="M1197" s="8">
        <v>2</v>
      </c>
      <c r="N1197" s="5">
        <v>46.69</v>
      </c>
      <c r="O1197" s="6">
        <v>0.05</v>
      </c>
      <c r="P1197" s="5">
        <v>18.23</v>
      </c>
      <c r="Q1197" s="5">
        <f t="shared" si="54"/>
        <v>88.710999999999999</v>
      </c>
      <c r="R1197" s="5">
        <f t="shared" si="55"/>
        <v>36.46</v>
      </c>
      <c r="S1197" s="5">
        <f t="shared" si="56"/>
        <v>52.250999999999998</v>
      </c>
      <c r="T1197" s="7"/>
    </row>
    <row r="1198" spans="1:20" ht="15">
      <c r="A1198" s="2">
        <v>1323</v>
      </c>
      <c r="B1198" s="3">
        <v>46198</v>
      </c>
      <c r="C1198" s="10">
        <f>YEAR(SalesDataTable[[#This Row],[Order Date]])</f>
        <v>2026</v>
      </c>
      <c r="D1198" s="10" t="str">
        <f>"Q"&amp;ROUNDUP(MONTH(SalesDataTable[[#This Row],[Order Date]])/3,0)</f>
        <v>Q2</v>
      </c>
      <c r="E1198" s="10">
        <f>MONTH(SalesDataTable[[#This Row],[Order Date]])</f>
        <v>6</v>
      </c>
      <c r="F1198" s="10" t="str">
        <f>TEXT(SalesDataTable[[#This Row],[Order Date]],"mmm")</f>
        <v>Jun</v>
      </c>
      <c r="G1198" s="4" t="s">
        <v>6</v>
      </c>
      <c r="H1198" s="4" t="s">
        <v>43</v>
      </c>
      <c r="I1198" s="4" t="s">
        <v>2</v>
      </c>
      <c r="J1198" s="4" t="s">
        <v>3</v>
      </c>
      <c r="K1198" s="4" t="s">
        <v>34</v>
      </c>
      <c r="L1198" s="4" t="s">
        <v>35</v>
      </c>
      <c r="M1198" s="8">
        <v>2</v>
      </c>
      <c r="N1198" s="5">
        <v>39.57</v>
      </c>
      <c r="O1198" s="6">
        <v>0.1</v>
      </c>
      <c r="P1198" s="5">
        <v>14.64</v>
      </c>
      <c r="Q1198" s="5">
        <f t="shared" si="54"/>
        <v>71.225999999999999</v>
      </c>
      <c r="R1198" s="5">
        <f t="shared" si="55"/>
        <v>29.28</v>
      </c>
      <c r="S1198" s="5">
        <f t="shared" si="56"/>
        <v>41.945999999999998</v>
      </c>
      <c r="T1198" s="7"/>
    </row>
    <row r="1199" spans="1:20" ht="15">
      <c r="A1199" s="2">
        <v>2098</v>
      </c>
      <c r="B1199" s="3">
        <v>46198</v>
      </c>
      <c r="C1199" s="10">
        <f>YEAR(SalesDataTable[[#This Row],[Order Date]])</f>
        <v>2026</v>
      </c>
      <c r="D1199" s="10" t="str">
        <f>"Q"&amp;ROUNDUP(MONTH(SalesDataTable[[#This Row],[Order Date]])/3,0)</f>
        <v>Q2</v>
      </c>
      <c r="E1199" s="10">
        <f>MONTH(SalesDataTable[[#This Row],[Order Date]])</f>
        <v>6</v>
      </c>
      <c r="F1199" s="10" t="str">
        <f>TEXT(SalesDataTable[[#This Row],[Order Date]],"mmm")</f>
        <v>Jun</v>
      </c>
      <c r="G1199" s="4" t="s">
        <v>11</v>
      </c>
      <c r="H1199" s="4" t="s">
        <v>12</v>
      </c>
      <c r="I1199" s="4" t="s">
        <v>2</v>
      </c>
      <c r="J1199" s="4" t="s">
        <v>3</v>
      </c>
      <c r="K1199" s="4" t="s">
        <v>9</v>
      </c>
      <c r="L1199" s="4" t="s">
        <v>17</v>
      </c>
      <c r="M1199" s="8">
        <v>1</v>
      </c>
      <c r="N1199" s="5">
        <v>146.46</v>
      </c>
      <c r="O1199" s="6">
        <v>0.15</v>
      </c>
      <c r="P1199" s="5">
        <v>80.760000000000005</v>
      </c>
      <c r="Q1199" s="5">
        <f t="shared" si="54"/>
        <v>124.491</v>
      </c>
      <c r="R1199" s="5">
        <f t="shared" si="55"/>
        <v>80.760000000000005</v>
      </c>
      <c r="S1199" s="5">
        <f t="shared" si="56"/>
        <v>43.730999999999995</v>
      </c>
      <c r="T1199" s="7"/>
    </row>
    <row r="1200" spans="1:20" ht="15">
      <c r="A1200" s="2">
        <v>2190</v>
      </c>
      <c r="B1200" s="3">
        <v>46198</v>
      </c>
      <c r="C1200" s="10">
        <f>YEAR(SalesDataTable[[#This Row],[Order Date]])</f>
        <v>2026</v>
      </c>
      <c r="D1200" s="10" t="str">
        <f>"Q"&amp;ROUNDUP(MONTH(SalesDataTable[[#This Row],[Order Date]])/3,0)</f>
        <v>Q2</v>
      </c>
      <c r="E1200" s="10">
        <f>MONTH(SalesDataTable[[#This Row],[Order Date]])</f>
        <v>6</v>
      </c>
      <c r="F1200" s="10" t="str">
        <f>TEXT(SalesDataTable[[#This Row],[Order Date]],"mmm")</f>
        <v>Jun</v>
      </c>
      <c r="G1200" s="4" t="s">
        <v>6</v>
      </c>
      <c r="H1200" s="4" t="s">
        <v>27</v>
      </c>
      <c r="I1200" s="4" t="s">
        <v>19</v>
      </c>
      <c r="J1200" s="4" t="s">
        <v>16</v>
      </c>
      <c r="K1200" s="4" t="s">
        <v>4</v>
      </c>
      <c r="L1200" s="4" t="s">
        <v>22</v>
      </c>
      <c r="M1200" s="8">
        <v>5</v>
      </c>
      <c r="N1200" s="5">
        <v>50.78</v>
      </c>
      <c r="O1200" s="6">
        <v>0</v>
      </c>
      <c r="P1200" s="5">
        <v>22.68</v>
      </c>
      <c r="Q1200" s="5">
        <f t="shared" si="54"/>
        <v>253.9</v>
      </c>
      <c r="R1200" s="5">
        <f t="shared" si="55"/>
        <v>113.4</v>
      </c>
      <c r="S1200" s="5">
        <f t="shared" si="56"/>
        <v>140.5</v>
      </c>
      <c r="T1200" s="7"/>
    </row>
    <row r="1201" spans="1:20" ht="15">
      <c r="A1201" s="2">
        <v>2664</v>
      </c>
      <c r="B1201" s="3">
        <v>46198</v>
      </c>
      <c r="C1201" s="10">
        <f>YEAR(SalesDataTable[[#This Row],[Order Date]])</f>
        <v>2026</v>
      </c>
      <c r="D1201" s="10" t="str">
        <f>"Q"&amp;ROUNDUP(MONTH(SalesDataTable[[#This Row],[Order Date]])/3,0)</f>
        <v>Q2</v>
      </c>
      <c r="E1201" s="10">
        <f>MONTH(SalesDataTable[[#This Row],[Order Date]])</f>
        <v>6</v>
      </c>
      <c r="F1201" s="10" t="str">
        <f>TEXT(SalesDataTable[[#This Row],[Order Date]],"mmm")</f>
        <v>Jun</v>
      </c>
      <c r="G1201" s="4" t="s">
        <v>11</v>
      </c>
      <c r="H1201" s="4" t="s">
        <v>39</v>
      </c>
      <c r="I1201" s="4" t="s">
        <v>28</v>
      </c>
      <c r="J1201" s="4" t="s">
        <v>3</v>
      </c>
      <c r="K1201" s="4" t="s">
        <v>14</v>
      </c>
      <c r="L1201" s="4" t="s">
        <v>32</v>
      </c>
      <c r="M1201" s="8">
        <v>3</v>
      </c>
      <c r="N1201" s="5">
        <v>47.61</v>
      </c>
      <c r="O1201" s="6">
        <v>0</v>
      </c>
      <c r="P1201" s="5">
        <v>18.21</v>
      </c>
      <c r="Q1201" s="5">
        <f t="shared" si="54"/>
        <v>142.82999999999998</v>
      </c>
      <c r="R1201" s="5">
        <f t="shared" si="55"/>
        <v>54.63</v>
      </c>
      <c r="S1201" s="5">
        <f t="shared" si="56"/>
        <v>88.199999999999989</v>
      </c>
      <c r="T1201" s="7"/>
    </row>
    <row r="1202" spans="1:20" ht="15">
      <c r="A1202" s="2">
        <v>2992</v>
      </c>
      <c r="B1202" s="3">
        <v>46198</v>
      </c>
      <c r="C1202" s="10">
        <f>YEAR(SalesDataTable[[#This Row],[Order Date]])</f>
        <v>2026</v>
      </c>
      <c r="D1202" s="10" t="str">
        <f>"Q"&amp;ROUNDUP(MONTH(SalesDataTable[[#This Row],[Order Date]])/3,0)</f>
        <v>Q2</v>
      </c>
      <c r="E1202" s="10">
        <f>MONTH(SalesDataTable[[#This Row],[Order Date]])</f>
        <v>6</v>
      </c>
      <c r="F1202" s="10" t="str">
        <f>TEXT(SalesDataTable[[#This Row],[Order Date]],"mmm")</f>
        <v>Jun</v>
      </c>
      <c r="G1202" s="4" t="s">
        <v>11</v>
      </c>
      <c r="H1202" s="4" t="s">
        <v>52</v>
      </c>
      <c r="I1202" s="4" t="s">
        <v>2</v>
      </c>
      <c r="J1202" s="4" t="s">
        <v>13</v>
      </c>
      <c r="K1202" s="4" t="s">
        <v>4</v>
      </c>
      <c r="L1202" s="4" t="s">
        <v>22</v>
      </c>
      <c r="M1202" s="8">
        <v>1</v>
      </c>
      <c r="N1202" s="5">
        <v>50.75</v>
      </c>
      <c r="O1202" s="6">
        <v>0.1</v>
      </c>
      <c r="P1202" s="5">
        <v>22.94</v>
      </c>
      <c r="Q1202" s="5">
        <f t="shared" si="54"/>
        <v>45.675000000000004</v>
      </c>
      <c r="R1202" s="5">
        <f t="shared" si="55"/>
        <v>22.94</v>
      </c>
      <c r="S1202" s="5">
        <f t="shared" si="56"/>
        <v>22.735000000000003</v>
      </c>
      <c r="T1202" s="7"/>
    </row>
    <row r="1203" spans="1:20" ht="15">
      <c r="A1203" s="2">
        <v>3120</v>
      </c>
      <c r="B1203" s="3">
        <v>46198</v>
      </c>
      <c r="C1203" s="10">
        <f>YEAR(SalesDataTable[[#This Row],[Order Date]])</f>
        <v>2026</v>
      </c>
      <c r="D1203" s="10" t="str">
        <f>"Q"&amp;ROUNDUP(MONTH(SalesDataTable[[#This Row],[Order Date]])/3,0)</f>
        <v>Q2</v>
      </c>
      <c r="E1203" s="10">
        <f>MONTH(SalesDataTable[[#This Row],[Order Date]])</f>
        <v>6</v>
      </c>
      <c r="F1203" s="10" t="str">
        <f>TEXT(SalesDataTable[[#This Row],[Order Date]],"mmm")</f>
        <v>Jun</v>
      </c>
      <c r="G1203" s="4" t="s">
        <v>11</v>
      </c>
      <c r="H1203" s="4" t="s">
        <v>25</v>
      </c>
      <c r="I1203" s="4" t="s">
        <v>28</v>
      </c>
      <c r="J1203" s="4" t="s">
        <v>3</v>
      </c>
      <c r="K1203" s="4" t="s">
        <v>34</v>
      </c>
      <c r="L1203" s="4" t="s">
        <v>45</v>
      </c>
      <c r="M1203" s="8">
        <v>1</v>
      </c>
      <c r="N1203" s="5">
        <v>50.33</v>
      </c>
      <c r="O1203" s="6">
        <v>0</v>
      </c>
      <c r="P1203" s="5">
        <v>21.66</v>
      </c>
      <c r="Q1203" s="5">
        <f t="shared" si="54"/>
        <v>50.33</v>
      </c>
      <c r="R1203" s="5">
        <f t="shared" si="55"/>
        <v>21.66</v>
      </c>
      <c r="S1203" s="5">
        <f t="shared" si="56"/>
        <v>28.669999999999998</v>
      </c>
      <c r="T1203" s="7"/>
    </row>
    <row r="1204" spans="1:20" ht="15">
      <c r="A1204" s="2">
        <v>189</v>
      </c>
      <c r="B1204" s="3">
        <v>46199</v>
      </c>
      <c r="C1204" s="10">
        <f>YEAR(SalesDataTable[[#This Row],[Order Date]])</f>
        <v>2026</v>
      </c>
      <c r="D1204" s="10" t="str">
        <f>"Q"&amp;ROUNDUP(MONTH(SalesDataTable[[#This Row],[Order Date]])/3,0)</f>
        <v>Q2</v>
      </c>
      <c r="E1204" s="10">
        <f>MONTH(SalesDataTable[[#This Row],[Order Date]])</f>
        <v>6</v>
      </c>
      <c r="F1204" s="10" t="str">
        <f>TEXT(SalesDataTable[[#This Row],[Order Date]],"mmm")</f>
        <v>Jun</v>
      </c>
      <c r="G1204" s="4" t="s">
        <v>11</v>
      </c>
      <c r="H1204" s="4" t="s">
        <v>39</v>
      </c>
      <c r="I1204" s="4" t="s">
        <v>2</v>
      </c>
      <c r="J1204" s="4" t="s">
        <v>16</v>
      </c>
      <c r="K1204" s="4" t="s">
        <v>14</v>
      </c>
      <c r="L1204" s="4" t="s">
        <v>32</v>
      </c>
      <c r="M1204" s="8">
        <v>1</v>
      </c>
      <c r="N1204" s="5">
        <v>47.5</v>
      </c>
      <c r="O1204" s="6">
        <v>0.1</v>
      </c>
      <c r="P1204" s="5">
        <v>18.8</v>
      </c>
      <c r="Q1204" s="5">
        <f t="shared" si="54"/>
        <v>42.75</v>
      </c>
      <c r="R1204" s="5">
        <f t="shared" si="55"/>
        <v>18.8</v>
      </c>
      <c r="S1204" s="5">
        <f t="shared" si="56"/>
        <v>23.95</v>
      </c>
      <c r="T1204" s="7"/>
    </row>
    <row r="1205" spans="1:20" ht="15">
      <c r="A1205" s="2">
        <v>927</v>
      </c>
      <c r="B1205" s="3">
        <v>46199</v>
      </c>
      <c r="C1205" s="10">
        <f>YEAR(SalesDataTable[[#This Row],[Order Date]])</f>
        <v>2026</v>
      </c>
      <c r="D1205" s="10" t="str">
        <f>"Q"&amp;ROUNDUP(MONTH(SalesDataTable[[#This Row],[Order Date]])/3,0)</f>
        <v>Q2</v>
      </c>
      <c r="E1205" s="10">
        <f>MONTH(SalesDataTable[[#This Row],[Order Date]])</f>
        <v>6</v>
      </c>
      <c r="F1205" s="10" t="str">
        <f>TEXT(SalesDataTable[[#This Row],[Order Date]],"mmm")</f>
        <v>Jun</v>
      </c>
      <c r="G1205" s="4" t="s">
        <v>11</v>
      </c>
      <c r="H1205" s="4" t="s">
        <v>39</v>
      </c>
      <c r="I1205" s="4" t="s">
        <v>28</v>
      </c>
      <c r="J1205" s="4" t="s">
        <v>3</v>
      </c>
      <c r="K1205" s="4" t="s">
        <v>14</v>
      </c>
      <c r="L1205" s="4" t="s">
        <v>44</v>
      </c>
      <c r="M1205" s="8">
        <v>2</v>
      </c>
      <c r="N1205" s="5">
        <v>130.33000000000001</v>
      </c>
      <c r="O1205" s="6">
        <v>0.1</v>
      </c>
      <c r="P1205" s="5">
        <v>67.319999999999993</v>
      </c>
      <c r="Q1205" s="5">
        <f t="shared" si="54"/>
        <v>234.59400000000002</v>
      </c>
      <c r="R1205" s="5">
        <f t="shared" si="55"/>
        <v>134.63999999999999</v>
      </c>
      <c r="S1205" s="5">
        <f t="shared" si="56"/>
        <v>99.954000000000036</v>
      </c>
      <c r="T1205" s="7"/>
    </row>
    <row r="1206" spans="1:20" ht="15">
      <c r="A1206" s="2">
        <v>1388</v>
      </c>
      <c r="B1206" s="3">
        <v>46199</v>
      </c>
      <c r="C1206" s="10">
        <f>YEAR(SalesDataTable[[#This Row],[Order Date]])</f>
        <v>2026</v>
      </c>
      <c r="D1206" s="10" t="str">
        <f>"Q"&amp;ROUNDUP(MONTH(SalesDataTable[[#This Row],[Order Date]])/3,0)</f>
        <v>Q2</v>
      </c>
      <c r="E1206" s="10">
        <f>MONTH(SalesDataTable[[#This Row],[Order Date]])</f>
        <v>6</v>
      </c>
      <c r="F1206" s="10" t="str">
        <f>TEXT(SalesDataTable[[#This Row],[Order Date]],"mmm")</f>
        <v>Jun</v>
      </c>
      <c r="G1206" s="4" t="s">
        <v>6</v>
      </c>
      <c r="H1206" s="4" t="s">
        <v>49</v>
      </c>
      <c r="I1206" s="4" t="s">
        <v>2</v>
      </c>
      <c r="J1206" s="4" t="s">
        <v>3</v>
      </c>
      <c r="K1206" s="4" t="s">
        <v>9</v>
      </c>
      <c r="L1206" s="4" t="s">
        <v>37</v>
      </c>
      <c r="M1206" s="8">
        <v>3</v>
      </c>
      <c r="N1206" s="5">
        <v>156.76</v>
      </c>
      <c r="O1206" s="6">
        <v>0.05</v>
      </c>
      <c r="P1206" s="5">
        <v>78.63</v>
      </c>
      <c r="Q1206" s="5">
        <f t="shared" si="54"/>
        <v>446.76599999999996</v>
      </c>
      <c r="R1206" s="5">
        <f t="shared" si="55"/>
        <v>235.89</v>
      </c>
      <c r="S1206" s="5">
        <f t="shared" si="56"/>
        <v>210.87599999999998</v>
      </c>
      <c r="T1206" s="7"/>
    </row>
    <row r="1207" spans="1:20" ht="15">
      <c r="A1207" s="2">
        <v>3932</v>
      </c>
      <c r="B1207" s="3">
        <v>46199</v>
      </c>
      <c r="C1207" s="10">
        <f>YEAR(SalesDataTable[[#This Row],[Order Date]])</f>
        <v>2026</v>
      </c>
      <c r="D1207" s="10" t="str">
        <f>"Q"&amp;ROUNDUP(MONTH(SalesDataTable[[#This Row],[Order Date]])/3,0)</f>
        <v>Q2</v>
      </c>
      <c r="E1207" s="10">
        <f>MONTH(SalesDataTable[[#This Row],[Order Date]])</f>
        <v>6</v>
      </c>
      <c r="F1207" s="10" t="str">
        <f>TEXT(SalesDataTable[[#This Row],[Order Date]],"mmm")</f>
        <v>Jun</v>
      </c>
      <c r="G1207" s="4" t="s">
        <v>11</v>
      </c>
      <c r="H1207" s="4" t="s">
        <v>39</v>
      </c>
      <c r="I1207" s="4" t="s">
        <v>2</v>
      </c>
      <c r="J1207" s="4" t="s">
        <v>13</v>
      </c>
      <c r="K1207" s="4" t="s">
        <v>34</v>
      </c>
      <c r="L1207" s="4" t="s">
        <v>42</v>
      </c>
      <c r="M1207" s="8">
        <v>4</v>
      </c>
      <c r="N1207" s="5">
        <v>35.770000000000003</v>
      </c>
      <c r="O1207" s="6">
        <v>0</v>
      </c>
      <c r="P1207" s="5">
        <v>13.75</v>
      </c>
      <c r="Q1207" s="5">
        <f t="shared" si="54"/>
        <v>143.08000000000001</v>
      </c>
      <c r="R1207" s="5">
        <f t="shared" si="55"/>
        <v>55</v>
      </c>
      <c r="S1207" s="5">
        <f t="shared" si="56"/>
        <v>88.080000000000013</v>
      </c>
      <c r="T1207" s="7"/>
    </row>
    <row r="1208" spans="1:20" ht="15">
      <c r="A1208" s="2">
        <v>4008</v>
      </c>
      <c r="B1208" s="3">
        <v>46199</v>
      </c>
      <c r="C1208" s="10">
        <f>YEAR(SalesDataTable[[#This Row],[Order Date]])</f>
        <v>2026</v>
      </c>
      <c r="D1208" s="10" t="str">
        <f>"Q"&amp;ROUNDUP(MONTH(SalesDataTable[[#This Row],[Order Date]])/3,0)</f>
        <v>Q2</v>
      </c>
      <c r="E1208" s="10">
        <f>MONTH(SalesDataTable[[#This Row],[Order Date]])</f>
        <v>6</v>
      </c>
      <c r="F1208" s="10" t="str">
        <f>TEXT(SalesDataTable[[#This Row],[Order Date]],"mmm")</f>
        <v>Jun</v>
      </c>
      <c r="G1208" s="4" t="s">
        <v>6</v>
      </c>
      <c r="H1208" s="4" t="s">
        <v>49</v>
      </c>
      <c r="I1208" s="4" t="s">
        <v>2</v>
      </c>
      <c r="J1208" s="4" t="s">
        <v>3</v>
      </c>
      <c r="K1208" s="4" t="s">
        <v>4</v>
      </c>
      <c r="L1208" s="4" t="s">
        <v>30</v>
      </c>
      <c r="M1208" s="8">
        <v>2</v>
      </c>
      <c r="N1208" s="5">
        <v>102.49</v>
      </c>
      <c r="O1208" s="6">
        <v>0</v>
      </c>
      <c r="P1208" s="5">
        <v>50.07</v>
      </c>
      <c r="Q1208" s="5">
        <f t="shared" si="54"/>
        <v>204.98</v>
      </c>
      <c r="R1208" s="5">
        <f t="shared" si="55"/>
        <v>100.14</v>
      </c>
      <c r="S1208" s="5">
        <f t="shared" si="56"/>
        <v>104.83999999999999</v>
      </c>
      <c r="T1208" s="7"/>
    </row>
    <row r="1209" spans="1:20" ht="15">
      <c r="A1209" s="2">
        <v>4701</v>
      </c>
      <c r="B1209" s="3">
        <v>46199</v>
      </c>
      <c r="C1209" s="10">
        <f>YEAR(SalesDataTable[[#This Row],[Order Date]])</f>
        <v>2026</v>
      </c>
      <c r="D1209" s="10" t="str">
        <f>"Q"&amp;ROUNDUP(MONTH(SalesDataTable[[#This Row],[Order Date]])/3,0)</f>
        <v>Q2</v>
      </c>
      <c r="E1209" s="10">
        <f>MONTH(SalesDataTable[[#This Row],[Order Date]])</f>
        <v>6</v>
      </c>
      <c r="F1209" s="10" t="str">
        <f>TEXT(SalesDataTable[[#This Row],[Order Date]],"mmm")</f>
        <v>Jun</v>
      </c>
      <c r="G1209" s="4" t="s">
        <v>0</v>
      </c>
      <c r="H1209" s="4" t="s">
        <v>1</v>
      </c>
      <c r="I1209" s="4" t="s">
        <v>8</v>
      </c>
      <c r="J1209" s="4" t="s">
        <v>16</v>
      </c>
      <c r="K1209" s="4" t="s">
        <v>4</v>
      </c>
      <c r="L1209" s="4" t="s">
        <v>5</v>
      </c>
      <c r="M1209" s="8">
        <v>8</v>
      </c>
      <c r="N1209" s="5">
        <v>82.47</v>
      </c>
      <c r="O1209" s="6">
        <v>0.15</v>
      </c>
      <c r="P1209" s="5">
        <v>42.58</v>
      </c>
      <c r="Q1209" s="5">
        <f t="shared" si="54"/>
        <v>560.79599999999994</v>
      </c>
      <c r="R1209" s="5">
        <f t="shared" si="55"/>
        <v>340.64</v>
      </c>
      <c r="S1209" s="5">
        <f t="shared" si="56"/>
        <v>220.15599999999995</v>
      </c>
      <c r="T1209" s="7"/>
    </row>
    <row r="1210" spans="1:20" ht="15">
      <c r="A1210" s="2">
        <v>4805</v>
      </c>
      <c r="B1210" s="3">
        <v>46199</v>
      </c>
      <c r="C1210" s="10">
        <f>YEAR(SalesDataTable[[#This Row],[Order Date]])</f>
        <v>2026</v>
      </c>
      <c r="D1210" s="10" t="str">
        <f>"Q"&amp;ROUNDUP(MONTH(SalesDataTable[[#This Row],[Order Date]])/3,0)</f>
        <v>Q2</v>
      </c>
      <c r="E1210" s="10">
        <f>MONTH(SalesDataTable[[#This Row],[Order Date]])</f>
        <v>6</v>
      </c>
      <c r="F1210" s="10" t="str">
        <f>TEXT(SalesDataTable[[#This Row],[Order Date]],"mmm")</f>
        <v>Jun</v>
      </c>
      <c r="G1210" s="4" t="s">
        <v>11</v>
      </c>
      <c r="H1210" s="4" t="s">
        <v>39</v>
      </c>
      <c r="I1210" s="4" t="s">
        <v>2</v>
      </c>
      <c r="J1210" s="4" t="s">
        <v>3</v>
      </c>
      <c r="K1210" s="4" t="s">
        <v>23</v>
      </c>
      <c r="L1210" s="4" t="s">
        <v>51</v>
      </c>
      <c r="M1210" s="8">
        <v>1</v>
      </c>
      <c r="N1210" s="5">
        <v>121.44</v>
      </c>
      <c r="O1210" s="6">
        <v>0</v>
      </c>
      <c r="P1210" s="5">
        <v>62.34</v>
      </c>
      <c r="Q1210" s="5">
        <f t="shared" si="54"/>
        <v>121.44</v>
      </c>
      <c r="R1210" s="5">
        <f t="shared" si="55"/>
        <v>62.34</v>
      </c>
      <c r="S1210" s="5">
        <f t="shared" si="56"/>
        <v>59.099999999999994</v>
      </c>
      <c r="T1210" s="7"/>
    </row>
    <row r="1211" spans="1:20" ht="15">
      <c r="A1211" s="2">
        <v>912</v>
      </c>
      <c r="B1211" s="3">
        <v>46200</v>
      </c>
      <c r="C1211" s="10">
        <f>YEAR(SalesDataTable[[#This Row],[Order Date]])</f>
        <v>2026</v>
      </c>
      <c r="D1211" s="10" t="str">
        <f>"Q"&amp;ROUNDUP(MONTH(SalesDataTable[[#This Row],[Order Date]])/3,0)</f>
        <v>Q2</v>
      </c>
      <c r="E1211" s="10">
        <f>MONTH(SalesDataTable[[#This Row],[Order Date]])</f>
        <v>6</v>
      </c>
      <c r="F1211" s="10" t="str">
        <f>TEXT(SalesDataTable[[#This Row],[Order Date]],"mmm")</f>
        <v>Jun</v>
      </c>
      <c r="G1211" s="4" t="s">
        <v>0</v>
      </c>
      <c r="H1211" s="4" t="s">
        <v>1</v>
      </c>
      <c r="I1211" s="4" t="s">
        <v>28</v>
      </c>
      <c r="J1211" s="4" t="s">
        <v>13</v>
      </c>
      <c r="K1211" s="4" t="s">
        <v>14</v>
      </c>
      <c r="L1211" s="4" t="s">
        <v>32</v>
      </c>
      <c r="M1211" s="8">
        <v>4</v>
      </c>
      <c r="N1211" s="5">
        <v>46.44</v>
      </c>
      <c r="O1211" s="6">
        <v>0.05</v>
      </c>
      <c r="P1211" s="5">
        <v>18.2</v>
      </c>
      <c r="Q1211" s="5">
        <f t="shared" si="54"/>
        <v>176.47199999999998</v>
      </c>
      <c r="R1211" s="5">
        <f t="shared" si="55"/>
        <v>72.8</v>
      </c>
      <c r="S1211" s="5">
        <f t="shared" si="56"/>
        <v>103.67199999999998</v>
      </c>
      <c r="T1211" s="7"/>
    </row>
    <row r="1212" spans="1:20" ht="15">
      <c r="A1212" s="2">
        <v>1837</v>
      </c>
      <c r="B1212" s="3">
        <v>46200</v>
      </c>
      <c r="C1212" s="10">
        <f>YEAR(SalesDataTable[[#This Row],[Order Date]])</f>
        <v>2026</v>
      </c>
      <c r="D1212" s="10" t="str">
        <f>"Q"&amp;ROUNDUP(MONTH(SalesDataTable[[#This Row],[Order Date]])/3,0)</f>
        <v>Q2</v>
      </c>
      <c r="E1212" s="10">
        <f>MONTH(SalesDataTable[[#This Row],[Order Date]])</f>
        <v>6</v>
      </c>
      <c r="F1212" s="10" t="str">
        <f>TEXT(SalesDataTable[[#This Row],[Order Date]],"mmm")</f>
        <v>Jun</v>
      </c>
      <c r="G1212" s="4" t="s">
        <v>0</v>
      </c>
      <c r="H1212" s="4" t="s">
        <v>1</v>
      </c>
      <c r="I1212" s="4" t="s">
        <v>28</v>
      </c>
      <c r="J1212" s="4" t="s">
        <v>16</v>
      </c>
      <c r="K1212" s="4" t="s">
        <v>23</v>
      </c>
      <c r="L1212" s="4" t="s">
        <v>29</v>
      </c>
      <c r="M1212" s="8">
        <v>2</v>
      </c>
      <c r="N1212" s="5">
        <v>194.13</v>
      </c>
      <c r="O1212" s="6">
        <v>0.1</v>
      </c>
      <c r="P1212" s="5">
        <v>106.51</v>
      </c>
      <c r="Q1212" s="5">
        <f t="shared" si="54"/>
        <v>349.43400000000003</v>
      </c>
      <c r="R1212" s="5">
        <f t="shared" si="55"/>
        <v>213.02</v>
      </c>
      <c r="S1212" s="5">
        <f t="shared" si="56"/>
        <v>136.41400000000002</v>
      </c>
      <c r="T1212" s="7"/>
    </row>
    <row r="1213" spans="1:20" ht="15">
      <c r="A1213" s="2">
        <v>2216</v>
      </c>
      <c r="B1213" s="3">
        <v>46200</v>
      </c>
      <c r="C1213" s="10">
        <f>YEAR(SalesDataTable[[#This Row],[Order Date]])</f>
        <v>2026</v>
      </c>
      <c r="D1213" s="10" t="str">
        <f>"Q"&amp;ROUNDUP(MONTH(SalesDataTable[[#This Row],[Order Date]])/3,0)</f>
        <v>Q2</v>
      </c>
      <c r="E1213" s="10">
        <f>MONTH(SalesDataTable[[#This Row],[Order Date]])</f>
        <v>6</v>
      </c>
      <c r="F1213" s="10" t="str">
        <f>TEXT(SalesDataTable[[#This Row],[Order Date]],"mmm")</f>
        <v>Jun</v>
      </c>
      <c r="G1213" s="4" t="s">
        <v>0</v>
      </c>
      <c r="H1213" s="4" t="s">
        <v>36</v>
      </c>
      <c r="I1213" s="4" t="s">
        <v>2</v>
      </c>
      <c r="J1213" s="4" t="s">
        <v>16</v>
      </c>
      <c r="K1213" s="4" t="s">
        <v>4</v>
      </c>
      <c r="L1213" s="4" t="s">
        <v>5</v>
      </c>
      <c r="M1213" s="8">
        <v>4</v>
      </c>
      <c r="N1213" s="5">
        <v>81.86</v>
      </c>
      <c r="O1213" s="6">
        <v>0.05</v>
      </c>
      <c r="P1213" s="5">
        <v>42.22</v>
      </c>
      <c r="Q1213" s="5">
        <f t="shared" si="54"/>
        <v>311.06799999999998</v>
      </c>
      <c r="R1213" s="5">
        <f t="shared" si="55"/>
        <v>168.88</v>
      </c>
      <c r="S1213" s="5">
        <f t="shared" si="56"/>
        <v>142.18799999999999</v>
      </c>
      <c r="T1213" s="7"/>
    </row>
    <row r="1214" spans="1:20" ht="15">
      <c r="A1214" s="2">
        <v>2451</v>
      </c>
      <c r="B1214" s="3">
        <v>46200</v>
      </c>
      <c r="C1214" s="10">
        <f>YEAR(SalesDataTable[[#This Row],[Order Date]])</f>
        <v>2026</v>
      </c>
      <c r="D1214" s="10" t="str">
        <f>"Q"&amp;ROUNDUP(MONTH(SalesDataTable[[#This Row],[Order Date]])/3,0)</f>
        <v>Q2</v>
      </c>
      <c r="E1214" s="10">
        <f>MONTH(SalesDataTable[[#This Row],[Order Date]])</f>
        <v>6</v>
      </c>
      <c r="F1214" s="10" t="str">
        <f>TEXT(SalesDataTable[[#This Row],[Order Date]],"mmm")</f>
        <v>Jun</v>
      </c>
      <c r="G1214" s="4" t="s">
        <v>0</v>
      </c>
      <c r="H1214" s="4" t="s">
        <v>36</v>
      </c>
      <c r="I1214" s="4" t="s">
        <v>8</v>
      </c>
      <c r="J1214" s="4" t="s">
        <v>16</v>
      </c>
      <c r="K1214" s="4" t="s">
        <v>14</v>
      </c>
      <c r="L1214" s="4" t="s">
        <v>48</v>
      </c>
      <c r="M1214" s="8">
        <v>4</v>
      </c>
      <c r="N1214" s="5">
        <v>162.61000000000001</v>
      </c>
      <c r="O1214" s="6">
        <v>0.05</v>
      </c>
      <c r="P1214" s="5">
        <v>88.64</v>
      </c>
      <c r="Q1214" s="5">
        <f t="shared" si="54"/>
        <v>617.91800000000001</v>
      </c>
      <c r="R1214" s="5">
        <f t="shared" si="55"/>
        <v>354.56</v>
      </c>
      <c r="S1214" s="5">
        <f t="shared" si="56"/>
        <v>263.358</v>
      </c>
      <c r="T1214" s="7"/>
    </row>
    <row r="1215" spans="1:20" ht="15">
      <c r="A1215" s="2">
        <v>2874</v>
      </c>
      <c r="B1215" s="3">
        <v>46200</v>
      </c>
      <c r="C1215" s="10">
        <f>YEAR(SalesDataTable[[#This Row],[Order Date]])</f>
        <v>2026</v>
      </c>
      <c r="D1215" s="10" t="str">
        <f>"Q"&amp;ROUNDUP(MONTH(SalesDataTable[[#This Row],[Order Date]])/3,0)</f>
        <v>Q2</v>
      </c>
      <c r="E1215" s="10">
        <f>MONTH(SalesDataTable[[#This Row],[Order Date]])</f>
        <v>6</v>
      </c>
      <c r="F1215" s="10" t="str">
        <f>TEXT(SalesDataTable[[#This Row],[Order Date]],"mmm")</f>
        <v>Jun</v>
      </c>
      <c r="G1215" s="4" t="s">
        <v>6</v>
      </c>
      <c r="H1215" s="4" t="s">
        <v>43</v>
      </c>
      <c r="I1215" s="4" t="s">
        <v>19</v>
      </c>
      <c r="J1215" s="4" t="s">
        <v>13</v>
      </c>
      <c r="K1215" s="4" t="s">
        <v>4</v>
      </c>
      <c r="L1215" s="4" t="s">
        <v>26</v>
      </c>
      <c r="M1215" s="8">
        <v>1</v>
      </c>
      <c r="N1215" s="5">
        <v>40.26</v>
      </c>
      <c r="O1215" s="6">
        <v>0</v>
      </c>
      <c r="P1215" s="5">
        <v>16.62</v>
      </c>
      <c r="Q1215" s="5">
        <f t="shared" si="54"/>
        <v>40.26</v>
      </c>
      <c r="R1215" s="5">
        <f t="shared" si="55"/>
        <v>16.62</v>
      </c>
      <c r="S1215" s="5">
        <f t="shared" si="56"/>
        <v>23.639999999999997</v>
      </c>
      <c r="T1215" s="7"/>
    </row>
    <row r="1216" spans="1:20" ht="15">
      <c r="A1216" s="2">
        <v>2885</v>
      </c>
      <c r="B1216" s="3">
        <v>46200</v>
      </c>
      <c r="C1216" s="10">
        <f>YEAR(SalesDataTable[[#This Row],[Order Date]])</f>
        <v>2026</v>
      </c>
      <c r="D1216" s="10" t="str">
        <f>"Q"&amp;ROUNDUP(MONTH(SalesDataTable[[#This Row],[Order Date]])/3,0)</f>
        <v>Q2</v>
      </c>
      <c r="E1216" s="10">
        <f>MONTH(SalesDataTable[[#This Row],[Order Date]])</f>
        <v>6</v>
      </c>
      <c r="F1216" s="10" t="str">
        <f>TEXT(SalesDataTable[[#This Row],[Order Date]],"mmm")</f>
        <v>Jun</v>
      </c>
      <c r="G1216" s="4" t="s">
        <v>0</v>
      </c>
      <c r="H1216" s="4" t="s">
        <v>1</v>
      </c>
      <c r="I1216" s="4" t="s">
        <v>2</v>
      </c>
      <c r="J1216" s="4" t="s">
        <v>16</v>
      </c>
      <c r="K1216" s="4" t="s">
        <v>14</v>
      </c>
      <c r="L1216" s="4" t="s">
        <v>32</v>
      </c>
      <c r="M1216" s="8">
        <v>1</v>
      </c>
      <c r="N1216" s="5">
        <v>47.23</v>
      </c>
      <c r="O1216" s="6">
        <v>0.1</v>
      </c>
      <c r="P1216" s="5">
        <v>17.829999999999998</v>
      </c>
      <c r="Q1216" s="5">
        <f t="shared" si="54"/>
        <v>42.506999999999998</v>
      </c>
      <c r="R1216" s="5">
        <f t="shared" si="55"/>
        <v>17.829999999999998</v>
      </c>
      <c r="S1216" s="5">
        <f t="shared" si="56"/>
        <v>24.677</v>
      </c>
      <c r="T1216" s="7"/>
    </row>
    <row r="1217" spans="1:20" ht="15">
      <c r="A1217" s="2">
        <v>3014</v>
      </c>
      <c r="B1217" s="3">
        <v>46200</v>
      </c>
      <c r="C1217" s="10">
        <f>YEAR(SalesDataTable[[#This Row],[Order Date]])</f>
        <v>2026</v>
      </c>
      <c r="D1217" s="10" t="str">
        <f>"Q"&amp;ROUNDUP(MONTH(SalesDataTable[[#This Row],[Order Date]])/3,0)</f>
        <v>Q2</v>
      </c>
      <c r="E1217" s="10">
        <f>MONTH(SalesDataTable[[#This Row],[Order Date]])</f>
        <v>6</v>
      </c>
      <c r="F1217" s="10" t="str">
        <f>TEXT(SalesDataTable[[#This Row],[Order Date]],"mmm")</f>
        <v>Jun</v>
      </c>
      <c r="G1217" s="4" t="s">
        <v>11</v>
      </c>
      <c r="H1217" s="4" t="s">
        <v>39</v>
      </c>
      <c r="I1217" s="4" t="s">
        <v>2</v>
      </c>
      <c r="J1217" s="4" t="s">
        <v>13</v>
      </c>
      <c r="K1217" s="4" t="s">
        <v>34</v>
      </c>
      <c r="L1217" s="4" t="s">
        <v>45</v>
      </c>
      <c r="M1217" s="8">
        <v>1</v>
      </c>
      <c r="N1217" s="5">
        <v>50.13</v>
      </c>
      <c r="O1217" s="6">
        <v>0.15</v>
      </c>
      <c r="P1217" s="5">
        <v>22.22</v>
      </c>
      <c r="Q1217" s="5">
        <f t="shared" si="54"/>
        <v>42.610500000000002</v>
      </c>
      <c r="R1217" s="5">
        <f t="shared" si="55"/>
        <v>22.22</v>
      </c>
      <c r="S1217" s="5">
        <f t="shared" si="56"/>
        <v>20.390500000000003</v>
      </c>
      <c r="T1217" s="7"/>
    </row>
    <row r="1218" spans="1:20" ht="15">
      <c r="A1218" s="2">
        <v>3273</v>
      </c>
      <c r="B1218" s="3">
        <v>46200</v>
      </c>
      <c r="C1218" s="10">
        <f>YEAR(SalesDataTable[[#This Row],[Order Date]])</f>
        <v>2026</v>
      </c>
      <c r="D1218" s="10" t="str">
        <f>"Q"&amp;ROUNDUP(MONTH(SalesDataTable[[#This Row],[Order Date]])/3,0)</f>
        <v>Q2</v>
      </c>
      <c r="E1218" s="10">
        <f>MONTH(SalesDataTable[[#This Row],[Order Date]])</f>
        <v>6</v>
      </c>
      <c r="F1218" s="10" t="str">
        <f>TEXT(SalesDataTable[[#This Row],[Order Date]],"mmm")</f>
        <v>Jun</v>
      </c>
      <c r="G1218" s="4" t="s">
        <v>11</v>
      </c>
      <c r="H1218" s="4" t="s">
        <v>18</v>
      </c>
      <c r="I1218" s="4" t="s">
        <v>2</v>
      </c>
      <c r="J1218" s="4" t="s">
        <v>16</v>
      </c>
      <c r="K1218" s="4" t="s">
        <v>23</v>
      </c>
      <c r="L1218" s="4" t="s">
        <v>24</v>
      </c>
      <c r="M1218" s="8">
        <v>2</v>
      </c>
      <c r="N1218" s="5">
        <v>345.82</v>
      </c>
      <c r="O1218" s="6">
        <v>0.05</v>
      </c>
      <c r="P1218" s="5">
        <v>196.24</v>
      </c>
      <c r="Q1218" s="5">
        <f t="shared" ref="Q1218:Q1281" si="57">M1218*N1218*(1-O1218)</f>
        <v>657.05799999999999</v>
      </c>
      <c r="R1218" s="5">
        <f t="shared" ref="R1218:R1281" si="58">M1218*P1218</f>
        <v>392.48</v>
      </c>
      <c r="S1218" s="5">
        <f t="shared" ref="S1218:S1281" si="59">Q1218-R1218</f>
        <v>264.57799999999997</v>
      </c>
      <c r="T1218" s="7"/>
    </row>
    <row r="1219" spans="1:20" ht="15">
      <c r="A1219" s="2">
        <v>5041</v>
      </c>
      <c r="B1219" s="3">
        <v>46200</v>
      </c>
      <c r="C1219" s="10">
        <f>YEAR(SalesDataTable[[#This Row],[Order Date]])</f>
        <v>2026</v>
      </c>
      <c r="D1219" s="10" t="str">
        <f>"Q"&amp;ROUNDUP(MONTH(SalesDataTable[[#This Row],[Order Date]])/3,0)</f>
        <v>Q2</v>
      </c>
      <c r="E1219" s="10">
        <f>MONTH(SalesDataTable[[#This Row],[Order Date]])</f>
        <v>6</v>
      </c>
      <c r="F1219" s="10" t="str">
        <f>TEXT(SalesDataTable[[#This Row],[Order Date]],"mmm")</f>
        <v>Jun</v>
      </c>
      <c r="G1219" s="4" t="s">
        <v>0</v>
      </c>
      <c r="H1219" s="4" t="s">
        <v>50</v>
      </c>
      <c r="I1219" s="4" t="s">
        <v>19</v>
      </c>
      <c r="J1219" s="4" t="s">
        <v>13</v>
      </c>
      <c r="K1219" s="4" t="s">
        <v>23</v>
      </c>
      <c r="L1219" s="4" t="s">
        <v>51</v>
      </c>
      <c r="M1219" s="8">
        <v>1</v>
      </c>
      <c r="N1219" s="5">
        <v>126.12</v>
      </c>
      <c r="O1219" s="6">
        <v>0</v>
      </c>
      <c r="P1219" s="5">
        <v>62.18</v>
      </c>
      <c r="Q1219" s="5">
        <f t="shared" si="57"/>
        <v>126.12</v>
      </c>
      <c r="R1219" s="5">
        <f t="shared" si="58"/>
        <v>62.18</v>
      </c>
      <c r="S1219" s="5">
        <f t="shared" si="59"/>
        <v>63.940000000000005</v>
      </c>
      <c r="T1219" s="7"/>
    </row>
    <row r="1220" spans="1:20" ht="15">
      <c r="A1220" s="2">
        <v>312</v>
      </c>
      <c r="B1220" s="3">
        <v>46201</v>
      </c>
      <c r="C1220" s="10">
        <f>YEAR(SalesDataTable[[#This Row],[Order Date]])</f>
        <v>2026</v>
      </c>
      <c r="D1220" s="10" t="str">
        <f>"Q"&amp;ROUNDUP(MONTH(SalesDataTable[[#This Row],[Order Date]])/3,0)</f>
        <v>Q2</v>
      </c>
      <c r="E1220" s="10">
        <f>MONTH(SalesDataTable[[#This Row],[Order Date]])</f>
        <v>6</v>
      </c>
      <c r="F1220" s="10" t="str">
        <f>TEXT(SalesDataTable[[#This Row],[Order Date]],"mmm")</f>
        <v>Jun</v>
      </c>
      <c r="G1220" s="4" t="s">
        <v>20</v>
      </c>
      <c r="H1220" s="4" t="s">
        <v>31</v>
      </c>
      <c r="I1220" s="4" t="s">
        <v>28</v>
      </c>
      <c r="J1220" s="4" t="s">
        <v>3</v>
      </c>
      <c r="K1220" s="4" t="s">
        <v>34</v>
      </c>
      <c r="L1220" s="4" t="s">
        <v>42</v>
      </c>
      <c r="M1220" s="8">
        <v>1</v>
      </c>
      <c r="N1220" s="5">
        <v>36</v>
      </c>
      <c r="O1220" s="6">
        <v>0</v>
      </c>
      <c r="P1220" s="5">
        <v>13.95</v>
      </c>
      <c r="Q1220" s="5">
        <f t="shared" si="57"/>
        <v>36</v>
      </c>
      <c r="R1220" s="5">
        <f t="shared" si="58"/>
        <v>13.95</v>
      </c>
      <c r="S1220" s="5">
        <f t="shared" si="59"/>
        <v>22.05</v>
      </c>
      <c r="T1220" s="7"/>
    </row>
    <row r="1221" spans="1:20" ht="15">
      <c r="A1221" s="2">
        <v>647</v>
      </c>
      <c r="B1221" s="3">
        <v>46201</v>
      </c>
      <c r="C1221" s="10">
        <f>YEAR(SalesDataTable[[#This Row],[Order Date]])</f>
        <v>2026</v>
      </c>
      <c r="D1221" s="10" t="str">
        <f>"Q"&amp;ROUNDUP(MONTH(SalesDataTable[[#This Row],[Order Date]])/3,0)</f>
        <v>Q2</v>
      </c>
      <c r="E1221" s="10">
        <f>MONTH(SalesDataTable[[#This Row],[Order Date]])</f>
        <v>6</v>
      </c>
      <c r="F1221" s="10" t="str">
        <f>TEXT(SalesDataTable[[#This Row],[Order Date]],"mmm")</f>
        <v>Jun</v>
      </c>
      <c r="G1221" s="4" t="s">
        <v>0</v>
      </c>
      <c r="H1221" s="4" t="s">
        <v>1</v>
      </c>
      <c r="I1221" s="4" t="s">
        <v>2</v>
      </c>
      <c r="J1221" s="4" t="s">
        <v>3</v>
      </c>
      <c r="K1221" s="4" t="s">
        <v>14</v>
      </c>
      <c r="L1221" s="4" t="s">
        <v>48</v>
      </c>
      <c r="M1221" s="8">
        <v>1</v>
      </c>
      <c r="N1221" s="5">
        <v>162.25</v>
      </c>
      <c r="O1221" s="6">
        <v>0.05</v>
      </c>
      <c r="P1221" s="5">
        <v>89.28</v>
      </c>
      <c r="Q1221" s="5">
        <f t="shared" si="57"/>
        <v>154.13749999999999</v>
      </c>
      <c r="R1221" s="5">
        <f t="shared" si="58"/>
        <v>89.28</v>
      </c>
      <c r="S1221" s="5">
        <f t="shared" si="59"/>
        <v>64.857499999999987</v>
      </c>
      <c r="T1221" s="7"/>
    </row>
    <row r="1222" spans="1:20" ht="15">
      <c r="A1222" s="2">
        <v>708</v>
      </c>
      <c r="B1222" s="3">
        <v>46201</v>
      </c>
      <c r="C1222" s="10">
        <f>YEAR(SalesDataTable[[#This Row],[Order Date]])</f>
        <v>2026</v>
      </c>
      <c r="D1222" s="10" t="str">
        <f>"Q"&amp;ROUNDUP(MONTH(SalesDataTable[[#This Row],[Order Date]])/3,0)</f>
        <v>Q2</v>
      </c>
      <c r="E1222" s="10">
        <f>MONTH(SalesDataTable[[#This Row],[Order Date]])</f>
        <v>6</v>
      </c>
      <c r="F1222" s="10" t="str">
        <f>TEXT(SalesDataTable[[#This Row],[Order Date]],"mmm")</f>
        <v>Jun</v>
      </c>
      <c r="G1222" s="4" t="s">
        <v>6</v>
      </c>
      <c r="H1222" s="4" t="s">
        <v>41</v>
      </c>
      <c r="I1222" s="4" t="s">
        <v>2</v>
      </c>
      <c r="J1222" s="4" t="s">
        <v>3</v>
      </c>
      <c r="K1222" s="4" t="s">
        <v>9</v>
      </c>
      <c r="L1222" s="4" t="s">
        <v>37</v>
      </c>
      <c r="M1222" s="8">
        <v>1</v>
      </c>
      <c r="N1222" s="5">
        <v>150.44</v>
      </c>
      <c r="O1222" s="6">
        <v>0</v>
      </c>
      <c r="P1222" s="5">
        <v>80.5</v>
      </c>
      <c r="Q1222" s="5">
        <f t="shared" si="57"/>
        <v>150.44</v>
      </c>
      <c r="R1222" s="5">
        <f t="shared" si="58"/>
        <v>80.5</v>
      </c>
      <c r="S1222" s="5">
        <f t="shared" si="59"/>
        <v>69.94</v>
      </c>
      <c r="T1222" s="7"/>
    </row>
    <row r="1223" spans="1:20" ht="15">
      <c r="A1223" s="2">
        <v>886</v>
      </c>
      <c r="B1223" s="3">
        <v>46201</v>
      </c>
      <c r="C1223" s="10">
        <f>YEAR(SalesDataTable[[#This Row],[Order Date]])</f>
        <v>2026</v>
      </c>
      <c r="D1223" s="10" t="str">
        <f>"Q"&amp;ROUNDUP(MONTH(SalesDataTable[[#This Row],[Order Date]])/3,0)</f>
        <v>Q2</v>
      </c>
      <c r="E1223" s="10">
        <f>MONTH(SalesDataTable[[#This Row],[Order Date]])</f>
        <v>6</v>
      </c>
      <c r="F1223" s="10" t="str">
        <f>TEXT(SalesDataTable[[#This Row],[Order Date]],"mmm")</f>
        <v>Jun</v>
      </c>
      <c r="G1223" s="4" t="s">
        <v>0</v>
      </c>
      <c r="H1223" s="4" t="s">
        <v>1</v>
      </c>
      <c r="I1223" s="4" t="s">
        <v>19</v>
      </c>
      <c r="J1223" s="4" t="s">
        <v>16</v>
      </c>
      <c r="K1223" s="4" t="s">
        <v>23</v>
      </c>
      <c r="L1223" s="4" t="s">
        <v>51</v>
      </c>
      <c r="M1223" s="8">
        <v>2</v>
      </c>
      <c r="N1223" s="5">
        <v>126.17</v>
      </c>
      <c r="O1223" s="6">
        <v>0.05</v>
      </c>
      <c r="P1223" s="5">
        <v>61.13</v>
      </c>
      <c r="Q1223" s="5">
        <f t="shared" si="57"/>
        <v>239.72299999999998</v>
      </c>
      <c r="R1223" s="5">
        <f t="shared" si="58"/>
        <v>122.26</v>
      </c>
      <c r="S1223" s="5">
        <f t="shared" si="59"/>
        <v>117.46299999999998</v>
      </c>
      <c r="T1223" s="7"/>
    </row>
    <row r="1224" spans="1:20" ht="15">
      <c r="A1224" s="2">
        <v>944</v>
      </c>
      <c r="B1224" s="3">
        <v>46201</v>
      </c>
      <c r="C1224" s="10">
        <f>YEAR(SalesDataTable[[#This Row],[Order Date]])</f>
        <v>2026</v>
      </c>
      <c r="D1224" s="10" t="str">
        <f>"Q"&amp;ROUNDUP(MONTH(SalesDataTable[[#This Row],[Order Date]])/3,0)</f>
        <v>Q2</v>
      </c>
      <c r="E1224" s="10">
        <f>MONTH(SalesDataTable[[#This Row],[Order Date]])</f>
        <v>6</v>
      </c>
      <c r="F1224" s="10" t="str">
        <f>TEXT(SalesDataTable[[#This Row],[Order Date]],"mmm")</f>
        <v>Jun</v>
      </c>
      <c r="G1224" s="4" t="s">
        <v>20</v>
      </c>
      <c r="H1224" s="4" t="s">
        <v>31</v>
      </c>
      <c r="I1224" s="4" t="s">
        <v>28</v>
      </c>
      <c r="J1224" s="4" t="s">
        <v>3</v>
      </c>
      <c r="K1224" s="4" t="s">
        <v>23</v>
      </c>
      <c r="L1224" s="4" t="s">
        <v>40</v>
      </c>
      <c r="M1224" s="8">
        <v>2</v>
      </c>
      <c r="N1224" s="5">
        <v>83.72</v>
      </c>
      <c r="O1224" s="6">
        <v>0</v>
      </c>
      <c r="P1224" s="5">
        <v>38.96</v>
      </c>
      <c r="Q1224" s="5">
        <f t="shared" si="57"/>
        <v>167.44</v>
      </c>
      <c r="R1224" s="5">
        <f t="shared" si="58"/>
        <v>77.92</v>
      </c>
      <c r="S1224" s="5">
        <f t="shared" si="59"/>
        <v>89.52</v>
      </c>
      <c r="T1224" s="7"/>
    </row>
    <row r="1225" spans="1:20" ht="15">
      <c r="A1225" s="2">
        <v>1050</v>
      </c>
      <c r="B1225" s="3">
        <v>46201</v>
      </c>
      <c r="C1225" s="10">
        <f>YEAR(SalesDataTable[[#This Row],[Order Date]])</f>
        <v>2026</v>
      </c>
      <c r="D1225" s="10" t="str">
        <f>"Q"&amp;ROUNDUP(MONTH(SalesDataTable[[#This Row],[Order Date]])/3,0)</f>
        <v>Q2</v>
      </c>
      <c r="E1225" s="10">
        <f>MONTH(SalesDataTable[[#This Row],[Order Date]])</f>
        <v>6</v>
      </c>
      <c r="F1225" s="10" t="str">
        <f>TEXT(SalesDataTable[[#This Row],[Order Date]],"mmm")</f>
        <v>Jun</v>
      </c>
      <c r="G1225" s="4" t="s">
        <v>20</v>
      </c>
      <c r="H1225" s="4" t="s">
        <v>33</v>
      </c>
      <c r="I1225" s="4" t="s">
        <v>28</v>
      </c>
      <c r="J1225" s="4" t="s">
        <v>13</v>
      </c>
      <c r="K1225" s="4" t="s">
        <v>9</v>
      </c>
      <c r="L1225" s="4" t="s">
        <v>46</v>
      </c>
      <c r="M1225" s="8">
        <v>1</v>
      </c>
      <c r="N1225" s="5">
        <v>70.58</v>
      </c>
      <c r="O1225" s="6">
        <v>0</v>
      </c>
      <c r="P1225" s="5">
        <v>32.78</v>
      </c>
      <c r="Q1225" s="5">
        <f t="shared" si="57"/>
        <v>70.58</v>
      </c>
      <c r="R1225" s="5">
        <f t="shared" si="58"/>
        <v>32.78</v>
      </c>
      <c r="S1225" s="5">
        <f t="shared" si="59"/>
        <v>37.799999999999997</v>
      </c>
      <c r="T1225" s="7"/>
    </row>
    <row r="1226" spans="1:20" ht="15">
      <c r="A1226" s="2">
        <v>1677</v>
      </c>
      <c r="B1226" s="3">
        <v>46201</v>
      </c>
      <c r="C1226" s="10">
        <f>YEAR(SalesDataTable[[#This Row],[Order Date]])</f>
        <v>2026</v>
      </c>
      <c r="D1226" s="10" t="str">
        <f>"Q"&amp;ROUNDUP(MONTH(SalesDataTable[[#This Row],[Order Date]])/3,0)</f>
        <v>Q2</v>
      </c>
      <c r="E1226" s="10">
        <f>MONTH(SalesDataTable[[#This Row],[Order Date]])</f>
        <v>6</v>
      </c>
      <c r="F1226" s="10" t="str">
        <f>TEXT(SalesDataTable[[#This Row],[Order Date]],"mmm")</f>
        <v>Jun</v>
      </c>
      <c r="G1226" s="4" t="s">
        <v>20</v>
      </c>
      <c r="H1226" s="4" t="s">
        <v>47</v>
      </c>
      <c r="I1226" s="4" t="s">
        <v>8</v>
      </c>
      <c r="J1226" s="4" t="s">
        <v>16</v>
      </c>
      <c r="K1226" s="4" t="s">
        <v>23</v>
      </c>
      <c r="L1226" s="4" t="s">
        <v>40</v>
      </c>
      <c r="M1226" s="8">
        <v>5</v>
      </c>
      <c r="N1226" s="5">
        <v>81.96</v>
      </c>
      <c r="O1226" s="6">
        <v>0.05</v>
      </c>
      <c r="P1226" s="5">
        <v>39.130000000000003</v>
      </c>
      <c r="Q1226" s="5">
        <f t="shared" si="57"/>
        <v>389.30999999999995</v>
      </c>
      <c r="R1226" s="5">
        <f t="shared" si="58"/>
        <v>195.65</v>
      </c>
      <c r="S1226" s="5">
        <f t="shared" si="59"/>
        <v>193.65999999999994</v>
      </c>
      <c r="T1226" s="7"/>
    </row>
    <row r="1227" spans="1:20" ht="15">
      <c r="A1227" s="2">
        <v>2109</v>
      </c>
      <c r="B1227" s="3">
        <v>46201</v>
      </c>
      <c r="C1227" s="10">
        <f>YEAR(SalesDataTable[[#This Row],[Order Date]])</f>
        <v>2026</v>
      </c>
      <c r="D1227" s="10" t="str">
        <f>"Q"&amp;ROUNDUP(MONTH(SalesDataTable[[#This Row],[Order Date]])/3,0)</f>
        <v>Q2</v>
      </c>
      <c r="E1227" s="10">
        <f>MONTH(SalesDataTable[[#This Row],[Order Date]])</f>
        <v>6</v>
      </c>
      <c r="F1227" s="10" t="str">
        <f>TEXT(SalesDataTable[[#This Row],[Order Date]],"mmm")</f>
        <v>Jun</v>
      </c>
      <c r="G1227" s="4" t="s">
        <v>6</v>
      </c>
      <c r="H1227" s="4" t="s">
        <v>49</v>
      </c>
      <c r="I1227" s="4" t="s">
        <v>2</v>
      </c>
      <c r="J1227" s="4" t="s">
        <v>13</v>
      </c>
      <c r="K1227" s="4" t="s">
        <v>4</v>
      </c>
      <c r="L1227" s="4" t="s">
        <v>26</v>
      </c>
      <c r="M1227" s="8">
        <v>1</v>
      </c>
      <c r="N1227" s="5">
        <v>40.67</v>
      </c>
      <c r="O1227" s="6">
        <v>0</v>
      </c>
      <c r="P1227" s="5">
        <v>16.5</v>
      </c>
      <c r="Q1227" s="5">
        <f t="shared" si="57"/>
        <v>40.67</v>
      </c>
      <c r="R1227" s="5">
        <f t="shared" si="58"/>
        <v>16.5</v>
      </c>
      <c r="S1227" s="5">
        <f t="shared" si="59"/>
        <v>24.17</v>
      </c>
      <c r="T1227" s="7"/>
    </row>
    <row r="1228" spans="1:20" ht="15">
      <c r="A1228" s="2">
        <v>3688</v>
      </c>
      <c r="B1228" s="3">
        <v>46201</v>
      </c>
      <c r="C1228" s="10">
        <f>YEAR(SalesDataTable[[#This Row],[Order Date]])</f>
        <v>2026</v>
      </c>
      <c r="D1228" s="10" t="str">
        <f>"Q"&amp;ROUNDUP(MONTH(SalesDataTable[[#This Row],[Order Date]])/3,0)</f>
        <v>Q2</v>
      </c>
      <c r="E1228" s="10">
        <f>MONTH(SalesDataTable[[#This Row],[Order Date]])</f>
        <v>6</v>
      </c>
      <c r="F1228" s="10" t="str">
        <f>TEXT(SalesDataTable[[#This Row],[Order Date]],"mmm")</f>
        <v>Jun</v>
      </c>
      <c r="G1228" s="4" t="s">
        <v>11</v>
      </c>
      <c r="H1228" s="4" t="s">
        <v>52</v>
      </c>
      <c r="I1228" s="4" t="s">
        <v>19</v>
      </c>
      <c r="J1228" s="4" t="s">
        <v>13</v>
      </c>
      <c r="K1228" s="4" t="s">
        <v>34</v>
      </c>
      <c r="L1228" s="4" t="s">
        <v>35</v>
      </c>
      <c r="M1228" s="8">
        <v>1</v>
      </c>
      <c r="N1228" s="5">
        <v>40.94</v>
      </c>
      <c r="O1228" s="6">
        <v>0</v>
      </c>
      <c r="P1228" s="5">
        <v>14.47</v>
      </c>
      <c r="Q1228" s="5">
        <f t="shared" si="57"/>
        <v>40.94</v>
      </c>
      <c r="R1228" s="5">
        <f t="shared" si="58"/>
        <v>14.47</v>
      </c>
      <c r="S1228" s="5">
        <f t="shared" si="59"/>
        <v>26.47</v>
      </c>
      <c r="T1228" s="7"/>
    </row>
    <row r="1229" spans="1:20" ht="15">
      <c r="A1229" s="2">
        <v>521</v>
      </c>
      <c r="B1229" s="3">
        <v>46202</v>
      </c>
      <c r="C1229" s="10">
        <f>YEAR(SalesDataTable[[#This Row],[Order Date]])</f>
        <v>2026</v>
      </c>
      <c r="D1229" s="10" t="str">
        <f>"Q"&amp;ROUNDUP(MONTH(SalesDataTable[[#This Row],[Order Date]])/3,0)</f>
        <v>Q2</v>
      </c>
      <c r="E1229" s="10">
        <f>MONTH(SalesDataTable[[#This Row],[Order Date]])</f>
        <v>6</v>
      </c>
      <c r="F1229" s="10" t="str">
        <f>TEXT(SalesDataTable[[#This Row],[Order Date]],"mmm")</f>
        <v>Jun</v>
      </c>
      <c r="G1229" s="4" t="s">
        <v>20</v>
      </c>
      <c r="H1229" s="4" t="s">
        <v>33</v>
      </c>
      <c r="I1229" s="4" t="s">
        <v>8</v>
      </c>
      <c r="J1229" s="4" t="s">
        <v>16</v>
      </c>
      <c r="K1229" s="4" t="s">
        <v>4</v>
      </c>
      <c r="L1229" s="4" t="s">
        <v>30</v>
      </c>
      <c r="M1229" s="8">
        <v>3</v>
      </c>
      <c r="N1229" s="5">
        <v>100.89</v>
      </c>
      <c r="O1229" s="6">
        <v>0.05</v>
      </c>
      <c r="P1229" s="5">
        <v>49.08</v>
      </c>
      <c r="Q1229" s="5">
        <f t="shared" si="57"/>
        <v>287.53649999999999</v>
      </c>
      <c r="R1229" s="5">
        <f t="shared" si="58"/>
        <v>147.24</v>
      </c>
      <c r="S1229" s="5">
        <f t="shared" si="59"/>
        <v>140.29649999999998</v>
      </c>
      <c r="T1229" s="7"/>
    </row>
    <row r="1230" spans="1:20" ht="15">
      <c r="A1230" s="2">
        <v>557</v>
      </c>
      <c r="B1230" s="3">
        <v>46202</v>
      </c>
      <c r="C1230" s="10">
        <f>YEAR(SalesDataTable[[#This Row],[Order Date]])</f>
        <v>2026</v>
      </c>
      <c r="D1230" s="10" t="str">
        <f>"Q"&amp;ROUNDUP(MONTH(SalesDataTable[[#This Row],[Order Date]])/3,0)</f>
        <v>Q2</v>
      </c>
      <c r="E1230" s="10">
        <f>MONTH(SalesDataTable[[#This Row],[Order Date]])</f>
        <v>6</v>
      </c>
      <c r="F1230" s="10" t="str">
        <f>TEXT(SalesDataTable[[#This Row],[Order Date]],"mmm")</f>
        <v>Jun</v>
      </c>
      <c r="G1230" s="4" t="s">
        <v>6</v>
      </c>
      <c r="H1230" s="4" t="s">
        <v>43</v>
      </c>
      <c r="I1230" s="4" t="s">
        <v>8</v>
      </c>
      <c r="J1230" s="4" t="s">
        <v>16</v>
      </c>
      <c r="K1230" s="4" t="s">
        <v>4</v>
      </c>
      <c r="L1230" s="4" t="s">
        <v>26</v>
      </c>
      <c r="M1230" s="8">
        <v>3</v>
      </c>
      <c r="N1230" s="5">
        <v>39.78</v>
      </c>
      <c r="O1230" s="6">
        <v>0.15</v>
      </c>
      <c r="P1230" s="5">
        <v>16.850000000000001</v>
      </c>
      <c r="Q1230" s="5">
        <f t="shared" si="57"/>
        <v>101.43900000000001</v>
      </c>
      <c r="R1230" s="5">
        <f t="shared" si="58"/>
        <v>50.550000000000004</v>
      </c>
      <c r="S1230" s="5">
        <f t="shared" si="59"/>
        <v>50.889000000000003</v>
      </c>
      <c r="T1230" s="7"/>
    </row>
    <row r="1231" spans="1:20" ht="15">
      <c r="A1231" s="2">
        <v>929</v>
      </c>
      <c r="B1231" s="3">
        <v>46202</v>
      </c>
      <c r="C1231" s="10">
        <f>YEAR(SalesDataTable[[#This Row],[Order Date]])</f>
        <v>2026</v>
      </c>
      <c r="D1231" s="10" t="str">
        <f>"Q"&amp;ROUNDUP(MONTH(SalesDataTable[[#This Row],[Order Date]])/3,0)</f>
        <v>Q2</v>
      </c>
      <c r="E1231" s="10">
        <f>MONTH(SalesDataTable[[#This Row],[Order Date]])</f>
        <v>6</v>
      </c>
      <c r="F1231" s="10" t="str">
        <f>TEXT(SalesDataTable[[#This Row],[Order Date]],"mmm")</f>
        <v>Jun</v>
      </c>
      <c r="G1231" s="4" t="s">
        <v>0</v>
      </c>
      <c r="H1231" s="4" t="s">
        <v>1</v>
      </c>
      <c r="I1231" s="4" t="s">
        <v>2</v>
      </c>
      <c r="J1231" s="4" t="s">
        <v>3</v>
      </c>
      <c r="K1231" s="4" t="s">
        <v>34</v>
      </c>
      <c r="L1231" s="4" t="s">
        <v>35</v>
      </c>
      <c r="M1231" s="8">
        <v>1</v>
      </c>
      <c r="N1231" s="5">
        <v>40.299999999999997</v>
      </c>
      <c r="O1231" s="6">
        <v>0.05</v>
      </c>
      <c r="P1231" s="5">
        <v>14.79</v>
      </c>
      <c r="Q1231" s="5">
        <f t="shared" si="57"/>
        <v>38.284999999999997</v>
      </c>
      <c r="R1231" s="5">
        <f t="shared" si="58"/>
        <v>14.79</v>
      </c>
      <c r="S1231" s="5">
        <f t="shared" si="59"/>
        <v>23.494999999999997</v>
      </c>
      <c r="T1231" s="7"/>
    </row>
    <row r="1232" spans="1:20" ht="15">
      <c r="A1232" s="2">
        <v>1089</v>
      </c>
      <c r="B1232" s="3">
        <v>46202</v>
      </c>
      <c r="C1232" s="10">
        <f>YEAR(SalesDataTable[[#This Row],[Order Date]])</f>
        <v>2026</v>
      </c>
      <c r="D1232" s="10" t="str">
        <f>"Q"&amp;ROUNDUP(MONTH(SalesDataTable[[#This Row],[Order Date]])/3,0)</f>
        <v>Q2</v>
      </c>
      <c r="E1232" s="10">
        <f>MONTH(SalesDataTable[[#This Row],[Order Date]])</f>
        <v>6</v>
      </c>
      <c r="F1232" s="10" t="str">
        <f>TEXT(SalesDataTable[[#This Row],[Order Date]],"mmm")</f>
        <v>Jun</v>
      </c>
      <c r="G1232" s="4" t="s">
        <v>6</v>
      </c>
      <c r="H1232" s="4" t="s">
        <v>41</v>
      </c>
      <c r="I1232" s="4" t="s">
        <v>19</v>
      </c>
      <c r="J1232" s="4" t="s">
        <v>3</v>
      </c>
      <c r="K1232" s="4" t="s">
        <v>9</v>
      </c>
      <c r="L1232" s="4" t="s">
        <v>10</v>
      </c>
      <c r="M1232" s="8">
        <v>1</v>
      </c>
      <c r="N1232" s="5">
        <v>90.91</v>
      </c>
      <c r="O1232" s="6">
        <v>0.05</v>
      </c>
      <c r="P1232" s="5">
        <v>45.9</v>
      </c>
      <c r="Q1232" s="5">
        <f t="shared" si="57"/>
        <v>86.364499999999992</v>
      </c>
      <c r="R1232" s="5">
        <f t="shared" si="58"/>
        <v>45.9</v>
      </c>
      <c r="S1232" s="5">
        <f t="shared" si="59"/>
        <v>40.464499999999994</v>
      </c>
      <c r="T1232" s="7"/>
    </row>
    <row r="1233" spans="1:20" ht="15">
      <c r="A1233" s="2">
        <v>1655</v>
      </c>
      <c r="B1233" s="3">
        <v>46202</v>
      </c>
      <c r="C1233" s="10">
        <f>YEAR(SalesDataTable[[#This Row],[Order Date]])</f>
        <v>2026</v>
      </c>
      <c r="D1233" s="10" t="str">
        <f>"Q"&amp;ROUNDUP(MONTH(SalesDataTable[[#This Row],[Order Date]])/3,0)</f>
        <v>Q2</v>
      </c>
      <c r="E1233" s="10">
        <f>MONTH(SalesDataTable[[#This Row],[Order Date]])</f>
        <v>6</v>
      </c>
      <c r="F1233" s="10" t="str">
        <f>TEXT(SalesDataTable[[#This Row],[Order Date]],"mmm")</f>
        <v>Jun</v>
      </c>
      <c r="G1233" s="4" t="s">
        <v>0</v>
      </c>
      <c r="H1233" s="4" t="s">
        <v>1</v>
      </c>
      <c r="I1233" s="4" t="s">
        <v>8</v>
      </c>
      <c r="J1233" s="4" t="s">
        <v>16</v>
      </c>
      <c r="K1233" s="4" t="s">
        <v>14</v>
      </c>
      <c r="L1233" s="4" t="s">
        <v>48</v>
      </c>
      <c r="M1233" s="8">
        <v>5</v>
      </c>
      <c r="N1233" s="5">
        <v>162.29</v>
      </c>
      <c r="O1233" s="6">
        <v>0.15</v>
      </c>
      <c r="P1233" s="5">
        <v>86.66</v>
      </c>
      <c r="Q1233" s="5">
        <f t="shared" si="57"/>
        <v>689.73249999999996</v>
      </c>
      <c r="R1233" s="5">
        <f t="shared" si="58"/>
        <v>433.29999999999995</v>
      </c>
      <c r="S1233" s="5">
        <f t="shared" si="59"/>
        <v>256.4325</v>
      </c>
      <c r="T1233" s="7"/>
    </row>
    <row r="1234" spans="1:20" ht="15">
      <c r="A1234" s="2">
        <v>1897</v>
      </c>
      <c r="B1234" s="3">
        <v>46202</v>
      </c>
      <c r="C1234" s="10">
        <f>YEAR(SalesDataTable[[#This Row],[Order Date]])</f>
        <v>2026</v>
      </c>
      <c r="D1234" s="10" t="str">
        <f>"Q"&amp;ROUNDUP(MONTH(SalesDataTable[[#This Row],[Order Date]])/3,0)</f>
        <v>Q2</v>
      </c>
      <c r="E1234" s="10">
        <f>MONTH(SalesDataTable[[#This Row],[Order Date]])</f>
        <v>6</v>
      </c>
      <c r="F1234" s="10" t="str">
        <f>TEXT(SalesDataTable[[#This Row],[Order Date]],"mmm")</f>
        <v>Jun</v>
      </c>
      <c r="G1234" s="4" t="s">
        <v>6</v>
      </c>
      <c r="H1234" s="4" t="s">
        <v>41</v>
      </c>
      <c r="I1234" s="4" t="s">
        <v>2</v>
      </c>
      <c r="J1234" s="4" t="s">
        <v>16</v>
      </c>
      <c r="K1234" s="4" t="s">
        <v>4</v>
      </c>
      <c r="L1234" s="4" t="s">
        <v>22</v>
      </c>
      <c r="M1234" s="8">
        <v>2</v>
      </c>
      <c r="N1234" s="5">
        <v>51.03</v>
      </c>
      <c r="O1234" s="6">
        <v>0</v>
      </c>
      <c r="P1234" s="5">
        <v>22.59</v>
      </c>
      <c r="Q1234" s="5">
        <f t="shared" si="57"/>
        <v>102.06</v>
      </c>
      <c r="R1234" s="5">
        <f t="shared" si="58"/>
        <v>45.18</v>
      </c>
      <c r="S1234" s="5">
        <f t="shared" si="59"/>
        <v>56.88</v>
      </c>
      <c r="T1234" s="7"/>
    </row>
    <row r="1235" spans="1:20" ht="15">
      <c r="A1235" s="2">
        <v>2417</v>
      </c>
      <c r="B1235" s="3">
        <v>46202</v>
      </c>
      <c r="C1235" s="10">
        <f>YEAR(SalesDataTable[[#This Row],[Order Date]])</f>
        <v>2026</v>
      </c>
      <c r="D1235" s="10" t="str">
        <f>"Q"&amp;ROUNDUP(MONTH(SalesDataTable[[#This Row],[Order Date]])/3,0)</f>
        <v>Q2</v>
      </c>
      <c r="E1235" s="10">
        <f>MONTH(SalesDataTable[[#This Row],[Order Date]])</f>
        <v>6</v>
      </c>
      <c r="F1235" s="10" t="str">
        <f>TEXT(SalesDataTable[[#This Row],[Order Date]],"mmm")</f>
        <v>Jun</v>
      </c>
      <c r="G1235" s="4" t="s">
        <v>6</v>
      </c>
      <c r="H1235" s="4" t="s">
        <v>43</v>
      </c>
      <c r="I1235" s="4" t="s">
        <v>2</v>
      </c>
      <c r="J1235" s="4" t="s">
        <v>16</v>
      </c>
      <c r="K1235" s="4" t="s">
        <v>34</v>
      </c>
      <c r="L1235" s="4" t="s">
        <v>45</v>
      </c>
      <c r="M1235" s="8">
        <v>1</v>
      </c>
      <c r="N1235" s="5">
        <v>50.67</v>
      </c>
      <c r="O1235" s="6">
        <v>0</v>
      </c>
      <c r="P1235" s="5">
        <v>22.18</v>
      </c>
      <c r="Q1235" s="5">
        <f t="shared" si="57"/>
        <v>50.67</v>
      </c>
      <c r="R1235" s="5">
        <f t="shared" si="58"/>
        <v>22.18</v>
      </c>
      <c r="S1235" s="5">
        <f t="shared" si="59"/>
        <v>28.490000000000002</v>
      </c>
      <c r="T1235" s="7"/>
    </row>
    <row r="1236" spans="1:20" ht="15">
      <c r="A1236" s="2">
        <v>3474</v>
      </c>
      <c r="B1236" s="3">
        <v>46202</v>
      </c>
      <c r="C1236" s="10">
        <f>YEAR(SalesDataTable[[#This Row],[Order Date]])</f>
        <v>2026</v>
      </c>
      <c r="D1236" s="10" t="str">
        <f>"Q"&amp;ROUNDUP(MONTH(SalesDataTable[[#This Row],[Order Date]])/3,0)</f>
        <v>Q2</v>
      </c>
      <c r="E1236" s="10">
        <f>MONTH(SalesDataTable[[#This Row],[Order Date]])</f>
        <v>6</v>
      </c>
      <c r="F1236" s="10" t="str">
        <f>TEXT(SalesDataTable[[#This Row],[Order Date]],"mmm")</f>
        <v>Jun</v>
      </c>
      <c r="G1236" s="4" t="s">
        <v>20</v>
      </c>
      <c r="H1236" s="4" t="s">
        <v>33</v>
      </c>
      <c r="I1236" s="4" t="s">
        <v>8</v>
      </c>
      <c r="J1236" s="4" t="s">
        <v>3</v>
      </c>
      <c r="K1236" s="4" t="s">
        <v>14</v>
      </c>
      <c r="L1236" s="4" t="s">
        <v>44</v>
      </c>
      <c r="M1236" s="8">
        <v>10</v>
      </c>
      <c r="N1236" s="5">
        <v>130.62</v>
      </c>
      <c r="O1236" s="6">
        <v>0.05</v>
      </c>
      <c r="P1236" s="5">
        <v>67.05</v>
      </c>
      <c r="Q1236" s="5">
        <f t="shared" si="57"/>
        <v>1240.8899999999999</v>
      </c>
      <c r="R1236" s="5">
        <f t="shared" si="58"/>
        <v>670.5</v>
      </c>
      <c r="S1236" s="5">
        <f t="shared" si="59"/>
        <v>570.38999999999987</v>
      </c>
      <c r="T1236" s="7"/>
    </row>
    <row r="1237" spans="1:20" ht="15">
      <c r="A1237" s="2">
        <v>4079</v>
      </c>
      <c r="B1237" s="3">
        <v>46202</v>
      </c>
      <c r="C1237" s="10">
        <f>YEAR(SalesDataTable[[#This Row],[Order Date]])</f>
        <v>2026</v>
      </c>
      <c r="D1237" s="10" t="str">
        <f>"Q"&amp;ROUNDUP(MONTH(SalesDataTable[[#This Row],[Order Date]])/3,0)</f>
        <v>Q2</v>
      </c>
      <c r="E1237" s="10">
        <f>MONTH(SalesDataTable[[#This Row],[Order Date]])</f>
        <v>6</v>
      </c>
      <c r="F1237" s="10" t="str">
        <f>TEXT(SalesDataTable[[#This Row],[Order Date]],"mmm")</f>
        <v>Jun</v>
      </c>
      <c r="G1237" s="4" t="s">
        <v>11</v>
      </c>
      <c r="H1237" s="4" t="s">
        <v>25</v>
      </c>
      <c r="I1237" s="4" t="s">
        <v>2</v>
      </c>
      <c r="J1237" s="4" t="s">
        <v>13</v>
      </c>
      <c r="K1237" s="4" t="s">
        <v>23</v>
      </c>
      <c r="L1237" s="4" t="s">
        <v>29</v>
      </c>
      <c r="M1237" s="8">
        <v>4</v>
      </c>
      <c r="N1237" s="5">
        <v>194.6</v>
      </c>
      <c r="O1237" s="6">
        <v>0</v>
      </c>
      <c r="P1237" s="5">
        <v>104.64</v>
      </c>
      <c r="Q1237" s="5">
        <f t="shared" si="57"/>
        <v>778.4</v>
      </c>
      <c r="R1237" s="5">
        <f t="shared" si="58"/>
        <v>418.56</v>
      </c>
      <c r="S1237" s="5">
        <f t="shared" si="59"/>
        <v>359.84</v>
      </c>
      <c r="T1237" s="7"/>
    </row>
    <row r="1238" spans="1:20" ht="15">
      <c r="A1238" s="2">
        <v>45</v>
      </c>
      <c r="B1238" s="3">
        <v>46203</v>
      </c>
      <c r="C1238" s="10">
        <f>YEAR(SalesDataTable[[#This Row],[Order Date]])</f>
        <v>2026</v>
      </c>
      <c r="D1238" s="10" t="str">
        <f>"Q"&amp;ROUNDUP(MONTH(SalesDataTable[[#This Row],[Order Date]])/3,0)</f>
        <v>Q2</v>
      </c>
      <c r="E1238" s="10">
        <f>MONTH(SalesDataTable[[#This Row],[Order Date]])</f>
        <v>6</v>
      </c>
      <c r="F1238" s="10" t="str">
        <f>TEXT(SalesDataTable[[#This Row],[Order Date]],"mmm")</f>
        <v>Jun</v>
      </c>
      <c r="G1238" s="4" t="s">
        <v>11</v>
      </c>
      <c r="H1238" s="4" t="s">
        <v>12</v>
      </c>
      <c r="I1238" s="4" t="s">
        <v>19</v>
      </c>
      <c r="J1238" s="4" t="s">
        <v>13</v>
      </c>
      <c r="K1238" s="4" t="s">
        <v>9</v>
      </c>
      <c r="L1238" s="4" t="s">
        <v>10</v>
      </c>
      <c r="M1238" s="8">
        <v>1</v>
      </c>
      <c r="N1238" s="5">
        <v>94</v>
      </c>
      <c r="O1238" s="6">
        <v>0</v>
      </c>
      <c r="P1238" s="5">
        <v>45.62</v>
      </c>
      <c r="Q1238" s="5">
        <f t="shared" si="57"/>
        <v>94</v>
      </c>
      <c r="R1238" s="5">
        <f t="shared" si="58"/>
        <v>45.62</v>
      </c>
      <c r="S1238" s="5">
        <f t="shared" si="59"/>
        <v>48.38</v>
      </c>
      <c r="T1238" s="7"/>
    </row>
    <row r="1239" spans="1:20" ht="15">
      <c r="A1239" s="2">
        <v>2895</v>
      </c>
      <c r="B1239" s="3">
        <v>46203</v>
      </c>
      <c r="C1239" s="10">
        <f>YEAR(SalesDataTable[[#This Row],[Order Date]])</f>
        <v>2026</v>
      </c>
      <c r="D1239" s="10" t="str">
        <f>"Q"&amp;ROUNDUP(MONTH(SalesDataTable[[#This Row],[Order Date]])/3,0)</f>
        <v>Q2</v>
      </c>
      <c r="E1239" s="10">
        <f>MONTH(SalesDataTable[[#This Row],[Order Date]])</f>
        <v>6</v>
      </c>
      <c r="F1239" s="10" t="str">
        <f>TEXT(SalesDataTable[[#This Row],[Order Date]],"mmm")</f>
        <v>Jun</v>
      </c>
      <c r="G1239" s="4" t="s">
        <v>20</v>
      </c>
      <c r="H1239" s="4" t="s">
        <v>33</v>
      </c>
      <c r="I1239" s="4" t="s">
        <v>2</v>
      </c>
      <c r="J1239" s="4" t="s">
        <v>3</v>
      </c>
      <c r="K1239" s="4" t="s">
        <v>34</v>
      </c>
      <c r="L1239" s="4" t="s">
        <v>35</v>
      </c>
      <c r="M1239" s="8">
        <v>2</v>
      </c>
      <c r="N1239" s="5">
        <v>40.46</v>
      </c>
      <c r="O1239" s="6">
        <v>0</v>
      </c>
      <c r="P1239" s="5">
        <v>15.15</v>
      </c>
      <c r="Q1239" s="5">
        <f t="shared" si="57"/>
        <v>80.92</v>
      </c>
      <c r="R1239" s="5">
        <f t="shared" si="58"/>
        <v>30.3</v>
      </c>
      <c r="S1239" s="5">
        <f t="shared" si="59"/>
        <v>50.620000000000005</v>
      </c>
      <c r="T1239" s="7"/>
    </row>
    <row r="1240" spans="1:20" ht="15">
      <c r="A1240" s="2">
        <v>5158</v>
      </c>
      <c r="B1240" s="3">
        <v>46203</v>
      </c>
      <c r="C1240" s="10">
        <f>YEAR(SalesDataTable[[#This Row],[Order Date]])</f>
        <v>2026</v>
      </c>
      <c r="D1240" s="10" t="str">
        <f>"Q"&amp;ROUNDUP(MONTH(SalesDataTable[[#This Row],[Order Date]])/3,0)</f>
        <v>Q2</v>
      </c>
      <c r="E1240" s="10">
        <f>MONTH(SalesDataTable[[#This Row],[Order Date]])</f>
        <v>6</v>
      </c>
      <c r="F1240" s="10" t="str">
        <f>TEXT(SalesDataTable[[#This Row],[Order Date]],"mmm")</f>
        <v>Jun</v>
      </c>
      <c r="G1240" s="4" t="s">
        <v>6</v>
      </c>
      <c r="H1240" s="4" t="s">
        <v>27</v>
      </c>
      <c r="I1240" s="4" t="s">
        <v>19</v>
      </c>
      <c r="J1240" s="4" t="s">
        <v>13</v>
      </c>
      <c r="K1240" s="4" t="s">
        <v>9</v>
      </c>
      <c r="L1240" s="4" t="s">
        <v>37</v>
      </c>
      <c r="M1240" s="8">
        <v>1</v>
      </c>
      <c r="N1240" s="5">
        <v>156.11000000000001</v>
      </c>
      <c r="O1240" s="6">
        <v>0</v>
      </c>
      <c r="P1240" s="5">
        <v>79.52</v>
      </c>
      <c r="Q1240" s="5">
        <f t="shared" si="57"/>
        <v>156.11000000000001</v>
      </c>
      <c r="R1240" s="5">
        <f t="shared" si="58"/>
        <v>79.52</v>
      </c>
      <c r="S1240" s="5">
        <f t="shared" si="59"/>
        <v>76.590000000000018</v>
      </c>
      <c r="T1240" s="7"/>
    </row>
    <row r="1241" spans="1:20" ht="15">
      <c r="A1241" s="2">
        <v>1217</v>
      </c>
      <c r="B1241" s="3">
        <v>46204</v>
      </c>
      <c r="C1241" s="10">
        <f>YEAR(SalesDataTable[[#This Row],[Order Date]])</f>
        <v>2026</v>
      </c>
      <c r="D1241" s="10" t="str">
        <f>"Q"&amp;ROUNDUP(MONTH(SalesDataTable[[#This Row],[Order Date]])/3,0)</f>
        <v>Q3</v>
      </c>
      <c r="E1241" s="10">
        <f>MONTH(SalesDataTable[[#This Row],[Order Date]])</f>
        <v>7</v>
      </c>
      <c r="F1241" s="10" t="str">
        <f>TEXT(SalesDataTable[[#This Row],[Order Date]],"mmm")</f>
        <v>Jul</v>
      </c>
      <c r="G1241" s="4" t="s">
        <v>11</v>
      </c>
      <c r="H1241" s="4" t="s">
        <v>18</v>
      </c>
      <c r="I1241" s="4" t="s">
        <v>2</v>
      </c>
      <c r="J1241" s="4" t="s">
        <v>3</v>
      </c>
      <c r="K1241" s="4" t="s">
        <v>23</v>
      </c>
      <c r="L1241" s="4" t="s">
        <v>51</v>
      </c>
      <c r="M1241" s="8">
        <v>2</v>
      </c>
      <c r="N1241" s="5">
        <v>121.78</v>
      </c>
      <c r="O1241" s="6">
        <v>0.1</v>
      </c>
      <c r="P1241" s="5">
        <v>59.62</v>
      </c>
      <c r="Q1241" s="5">
        <f t="shared" si="57"/>
        <v>219.20400000000001</v>
      </c>
      <c r="R1241" s="5">
        <f t="shared" si="58"/>
        <v>119.24</v>
      </c>
      <c r="S1241" s="5">
        <f t="shared" si="59"/>
        <v>99.964000000000013</v>
      </c>
      <c r="T1241" s="7"/>
    </row>
    <row r="1242" spans="1:20" ht="15">
      <c r="A1242" s="2">
        <v>2249</v>
      </c>
      <c r="B1242" s="3">
        <v>46204</v>
      </c>
      <c r="C1242" s="10">
        <f>YEAR(SalesDataTable[[#This Row],[Order Date]])</f>
        <v>2026</v>
      </c>
      <c r="D1242" s="10" t="str">
        <f>"Q"&amp;ROUNDUP(MONTH(SalesDataTable[[#This Row],[Order Date]])/3,0)</f>
        <v>Q3</v>
      </c>
      <c r="E1242" s="10">
        <f>MONTH(SalesDataTable[[#This Row],[Order Date]])</f>
        <v>7</v>
      </c>
      <c r="F1242" s="10" t="str">
        <f>TEXT(SalesDataTable[[#This Row],[Order Date]],"mmm")</f>
        <v>Jul</v>
      </c>
      <c r="G1242" s="4" t="s">
        <v>0</v>
      </c>
      <c r="H1242" s="4" t="s">
        <v>50</v>
      </c>
      <c r="I1242" s="4" t="s">
        <v>28</v>
      </c>
      <c r="J1242" s="4" t="s">
        <v>13</v>
      </c>
      <c r="K1242" s="4" t="s">
        <v>34</v>
      </c>
      <c r="L1242" s="4" t="s">
        <v>42</v>
      </c>
      <c r="M1242" s="8">
        <v>3</v>
      </c>
      <c r="N1242" s="5">
        <v>36.22</v>
      </c>
      <c r="O1242" s="6">
        <v>0.1</v>
      </c>
      <c r="P1242" s="5">
        <v>13.83</v>
      </c>
      <c r="Q1242" s="5">
        <f t="shared" si="57"/>
        <v>97.793999999999997</v>
      </c>
      <c r="R1242" s="5">
        <f t="shared" si="58"/>
        <v>41.49</v>
      </c>
      <c r="S1242" s="5">
        <f t="shared" si="59"/>
        <v>56.303999999999995</v>
      </c>
      <c r="T1242" s="7"/>
    </row>
    <row r="1243" spans="1:20" ht="15">
      <c r="A1243" s="2">
        <v>2650</v>
      </c>
      <c r="B1243" s="3">
        <v>46204</v>
      </c>
      <c r="C1243" s="10">
        <f>YEAR(SalesDataTable[[#This Row],[Order Date]])</f>
        <v>2026</v>
      </c>
      <c r="D1243" s="10" t="str">
        <f>"Q"&amp;ROUNDUP(MONTH(SalesDataTable[[#This Row],[Order Date]])/3,0)</f>
        <v>Q3</v>
      </c>
      <c r="E1243" s="10">
        <f>MONTH(SalesDataTable[[#This Row],[Order Date]])</f>
        <v>7</v>
      </c>
      <c r="F1243" s="10" t="str">
        <f>TEXT(SalesDataTable[[#This Row],[Order Date]],"mmm")</f>
        <v>Jul</v>
      </c>
      <c r="G1243" s="4" t="s">
        <v>20</v>
      </c>
      <c r="H1243" s="4" t="s">
        <v>31</v>
      </c>
      <c r="I1243" s="4" t="s">
        <v>8</v>
      </c>
      <c r="J1243" s="4" t="s">
        <v>16</v>
      </c>
      <c r="K1243" s="4" t="s">
        <v>14</v>
      </c>
      <c r="L1243" s="4" t="s">
        <v>48</v>
      </c>
      <c r="M1243" s="8">
        <v>10</v>
      </c>
      <c r="N1243" s="5">
        <v>161.78</v>
      </c>
      <c r="O1243" s="6">
        <v>0.1</v>
      </c>
      <c r="P1243" s="5">
        <v>85.11</v>
      </c>
      <c r="Q1243" s="5">
        <f t="shared" si="57"/>
        <v>1456.02</v>
      </c>
      <c r="R1243" s="5">
        <f t="shared" si="58"/>
        <v>851.1</v>
      </c>
      <c r="S1243" s="5">
        <f t="shared" si="59"/>
        <v>604.91999999999996</v>
      </c>
      <c r="T1243" s="7"/>
    </row>
    <row r="1244" spans="1:20" ht="15">
      <c r="A1244" s="2">
        <v>3937</v>
      </c>
      <c r="B1244" s="3">
        <v>46204</v>
      </c>
      <c r="C1244" s="10">
        <f>YEAR(SalesDataTable[[#This Row],[Order Date]])</f>
        <v>2026</v>
      </c>
      <c r="D1244" s="10" t="str">
        <f>"Q"&amp;ROUNDUP(MONTH(SalesDataTable[[#This Row],[Order Date]])/3,0)</f>
        <v>Q3</v>
      </c>
      <c r="E1244" s="10">
        <f>MONTH(SalesDataTable[[#This Row],[Order Date]])</f>
        <v>7</v>
      </c>
      <c r="F1244" s="10" t="str">
        <f>TEXT(SalesDataTable[[#This Row],[Order Date]],"mmm")</f>
        <v>Jul</v>
      </c>
      <c r="G1244" s="4" t="s">
        <v>20</v>
      </c>
      <c r="H1244" s="4" t="s">
        <v>31</v>
      </c>
      <c r="I1244" s="4" t="s">
        <v>2</v>
      </c>
      <c r="J1244" s="4" t="s">
        <v>16</v>
      </c>
      <c r="K1244" s="4" t="s">
        <v>23</v>
      </c>
      <c r="L1244" s="4" t="s">
        <v>51</v>
      </c>
      <c r="M1244" s="8">
        <v>3</v>
      </c>
      <c r="N1244" s="5">
        <v>126.23</v>
      </c>
      <c r="O1244" s="6">
        <v>0.05</v>
      </c>
      <c r="P1244" s="5">
        <v>61.81</v>
      </c>
      <c r="Q1244" s="5">
        <f t="shared" si="57"/>
        <v>359.75549999999998</v>
      </c>
      <c r="R1244" s="5">
        <f t="shared" si="58"/>
        <v>185.43</v>
      </c>
      <c r="S1244" s="5">
        <f t="shared" si="59"/>
        <v>174.32549999999998</v>
      </c>
      <c r="T1244" s="7"/>
    </row>
    <row r="1245" spans="1:20" ht="15">
      <c r="A1245" s="2">
        <v>4122</v>
      </c>
      <c r="B1245" s="3">
        <v>46204</v>
      </c>
      <c r="C1245" s="10">
        <f>YEAR(SalesDataTable[[#This Row],[Order Date]])</f>
        <v>2026</v>
      </c>
      <c r="D1245" s="10" t="str">
        <f>"Q"&amp;ROUNDUP(MONTH(SalesDataTable[[#This Row],[Order Date]])/3,0)</f>
        <v>Q3</v>
      </c>
      <c r="E1245" s="10">
        <f>MONTH(SalesDataTable[[#This Row],[Order Date]])</f>
        <v>7</v>
      </c>
      <c r="F1245" s="10" t="str">
        <f>TEXT(SalesDataTable[[#This Row],[Order Date]],"mmm")</f>
        <v>Jul</v>
      </c>
      <c r="G1245" s="4" t="s">
        <v>20</v>
      </c>
      <c r="H1245" s="4" t="s">
        <v>33</v>
      </c>
      <c r="I1245" s="4" t="s">
        <v>2</v>
      </c>
      <c r="J1245" s="4" t="s">
        <v>3</v>
      </c>
      <c r="K1245" s="4" t="s">
        <v>4</v>
      </c>
      <c r="L1245" s="4" t="s">
        <v>5</v>
      </c>
      <c r="M1245" s="8">
        <v>4</v>
      </c>
      <c r="N1245" s="5">
        <v>79.97</v>
      </c>
      <c r="O1245" s="6">
        <v>0.1</v>
      </c>
      <c r="P1245" s="5">
        <v>43.36</v>
      </c>
      <c r="Q1245" s="5">
        <f t="shared" si="57"/>
        <v>287.892</v>
      </c>
      <c r="R1245" s="5">
        <f t="shared" si="58"/>
        <v>173.44</v>
      </c>
      <c r="S1245" s="5">
        <f t="shared" si="59"/>
        <v>114.452</v>
      </c>
      <c r="T1245" s="7"/>
    </row>
    <row r="1246" spans="1:20" ht="15">
      <c r="A1246" s="2">
        <v>4589</v>
      </c>
      <c r="B1246" s="3">
        <v>46204</v>
      </c>
      <c r="C1246" s="10">
        <f>YEAR(SalesDataTable[[#This Row],[Order Date]])</f>
        <v>2026</v>
      </c>
      <c r="D1246" s="10" t="str">
        <f>"Q"&amp;ROUNDUP(MONTH(SalesDataTable[[#This Row],[Order Date]])/3,0)</f>
        <v>Q3</v>
      </c>
      <c r="E1246" s="10">
        <f>MONTH(SalesDataTable[[#This Row],[Order Date]])</f>
        <v>7</v>
      </c>
      <c r="F1246" s="10" t="str">
        <f>TEXT(SalesDataTable[[#This Row],[Order Date]],"mmm")</f>
        <v>Jul</v>
      </c>
      <c r="G1246" s="4" t="s">
        <v>20</v>
      </c>
      <c r="H1246" s="4" t="s">
        <v>33</v>
      </c>
      <c r="I1246" s="4" t="s">
        <v>19</v>
      </c>
      <c r="J1246" s="4" t="s">
        <v>13</v>
      </c>
      <c r="K1246" s="4" t="s">
        <v>4</v>
      </c>
      <c r="L1246" s="4" t="s">
        <v>30</v>
      </c>
      <c r="M1246" s="8">
        <v>2</v>
      </c>
      <c r="N1246" s="5">
        <v>102.37</v>
      </c>
      <c r="O1246" s="6">
        <v>0</v>
      </c>
      <c r="P1246" s="5">
        <v>50.25</v>
      </c>
      <c r="Q1246" s="5">
        <f t="shared" si="57"/>
        <v>204.74</v>
      </c>
      <c r="R1246" s="5">
        <f t="shared" si="58"/>
        <v>100.5</v>
      </c>
      <c r="S1246" s="5">
        <f t="shared" si="59"/>
        <v>104.24000000000001</v>
      </c>
      <c r="T1246" s="7"/>
    </row>
    <row r="1247" spans="1:20" ht="15">
      <c r="A1247" s="2">
        <v>4873</v>
      </c>
      <c r="B1247" s="3">
        <v>46204</v>
      </c>
      <c r="C1247" s="10">
        <f>YEAR(SalesDataTable[[#This Row],[Order Date]])</f>
        <v>2026</v>
      </c>
      <c r="D1247" s="10" t="str">
        <f>"Q"&amp;ROUNDUP(MONTH(SalesDataTable[[#This Row],[Order Date]])/3,0)</f>
        <v>Q3</v>
      </c>
      <c r="E1247" s="10">
        <f>MONTH(SalesDataTable[[#This Row],[Order Date]])</f>
        <v>7</v>
      </c>
      <c r="F1247" s="10" t="str">
        <f>TEXT(SalesDataTable[[#This Row],[Order Date]],"mmm")</f>
        <v>Jul</v>
      </c>
      <c r="G1247" s="4" t="s">
        <v>20</v>
      </c>
      <c r="H1247" s="4" t="s">
        <v>47</v>
      </c>
      <c r="I1247" s="4" t="s">
        <v>2</v>
      </c>
      <c r="J1247" s="4" t="s">
        <v>13</v>
      </c>
      <c r="K1247" s="4" t="s">
        <v>4</v>
      </c>
      <c r="L1247" s="4" t="s">
        <v>30</v>
      </c>
      <c r="M1247" s="8">
        <v>1</v>
      </c>
      <c r="N1247" s="5">
        <v>102.13</v>
      </c>
      <c r="O1247" s="6">
        <v>0</v>
      </c>
      <c r="P1247" s="5">
        <v>49.17</v>
      </c>
      <c r="Q1247" s="5">
        <f t="shared" si="57"/>
        <v>102.13</v>
      </c>
      <c r="R1247" s="5">
        <f t="shared" si="58"/>
        <v>49.17</v>
      </c>
      <c r="S1247" s="5">
        <f t="shared" si="59"/>
        <v>52.959999999999994</v>
      </c>
      <c r="T1247" s="7"/>
    </row>
    <row r="1248" spans="1:20" ht="15">
      <c r="A1248" s="2">
        <v>729</v>
      </c>
      <c r="B1248" s="3">
        <v>46205</v>
      </c>
      <c r="C1248" s="10">
        <f>YEAR(SalesDataTable[[#This Row],[Order Date]])</f>
        <v>2026</v>
      </c>
      <c r="D1248" s="10" t="str">
        <f>"Q"&amp;ROUNDUP(MONTH(SalesDataTable[[#This Row],[Order Date]])/3,0)</f>
        <v>Q3</v>
      </c>
      <c r="E1248" s="10">
        <f>MONTH(SalesDataTable[[#This Row],[Order Date]])</f>
        <v>7</v>
      </c>
      <c r="F1248" s="10" t="str">
        <f>TEXT(SalesDataTable[[#This Row],[Order Date]],"mmm")</f>
        <v>Jul</v>
      </c>
      <c r="G1248" s="4" t="s">
        <v>11</v>
      </c>
      <c r="H1248" s="4" t="s">
        <v>12</v>
      </c>
      <c r="I1248" s="4" t="s">
        <v>2</v>
      </c>
      <c r="J1248" s="4" t="s">
        <v>3</v>
      </c>
      <c r="K1248" s="4" t="s">
        <v>14</v>
      </c>
      <c r="L1248" s="4" t="s">
        <v>48</v>
      </c>
      <c r="M1248" s="8">
        <v>1</v>
      </c>
      <c r="N1248" s="5">
        <v>161.82</v>
      </c>
      <c r="O1248" s="6">
        <v>0</v>
      </c>
      <c r="P1248" s="5">
        <v>87.15</v>
      </c>
      <c r="Q1248" s="5">
        <f t="shared" si="57"/>
        <v>161.82</v>
      </c>
      <c r="R1248" s="5">
        <f t="shared" si="58"/>
        <v>87.15</v>
      </c>
      <c r="S1248" s="5">
        <f t="shared" si="59"/>
        <v>74.669999999999987</v>
      </c>
      <c r="T1248" s="7"/>
    </row>
    <row r="1249" spans="1:20" ht="15">
      <c r="A1249" s="2">
        <v>906</v>
      </c>
      <c r="B1249" s="3">
        <v>46205</v>
      </c>
      <c r="C1249" s="10">
        <f>YEAR(SalesDataTable[[#This Row],[Order Date]])</f>
        <v>2026</v>
      </c>
      <c r="D1249" s="10" t="str">
        <f>"Q"&amp;ROUNDUP(MONTH(SalesDataTable[[#This Row],[Order Date]])/3,0)</f>
        <v>Q3</v>
      </c>
      <c r="E1249" s="10">
        <f>MONTH(SalesDataTable[[#This Row],[Order Date]])</f>
        <v>7</v>
      </c>
      <c r="F1249" s="10" t="str">
        <f>TEXT(SalesDataTable[[#This Row],[Order Date]],"mmm")</f>
        <v>Jul</v>
      </c>
      <c r="G1249" s="4" t="s">
        <v>20</v>
      </c>
      <c r="H1249" s="4" t="s">
        <v>33</v>
      </c>
      <c r="I1249" s="4" t="s">
        <v>2</v>
      </c>
      <c r="J1249" s="4" t="s">
        <v>13</v>
      </c>
      <c r="K1249" s="4" t="s">
        <v>4</v>
      </c>
      <c r="L1249" s="4" t="s">
        <v>5</v>
      </c>
      <c r="M1249" s="8">
        <v>2</v>
      </c>
      <c r="N1249" s="5">
        <v>83.29</v>
      </c>
      <c r="O1249" s="6">
        <v>0</v>
      </c>
      <c r="P1249" s="5">
        <v>42.45</v>
      </c>
      <c r="Q1249" s="5">
        <f t="shared" si="57"/>
        <v>166.58</v>
      </c>
      <c r="R1249" s="5">
        <f t="shared" si="58"/>
        <v>84.9</v>
      </c>
      <c r="S1249" s="5">
        <f t="shared" si="59"/>
        <v>81.680000000000007</v>
      </c>
      <c r="T1249" s="7"/>
    </row>
    <row r="1250" spans="1:20" ht="15">
      <c r="A1250" s="2">
        <v>1531</v>
      </c>
      <c r="B1250" s="3">
        <v>46205</v>
      </c>
      <c r="C1250" s="10">
        <f>YEAR(SalesDataTable[[#This Row],[Order Date]])</f>
        <v>2026</v>
      </c>
      <c r="D1250" s="10" t="str">
        <f>"Q"&amp;ROUNDUP(MONTH(SalesDataTable[[#This Row],[Order Date]])/3,0)</f>
        <v>Q3</v>
      </c>
      <c r="E1250" s="10">
        <f>MONTH(SalesDataTable[[#This Row],[Order Date]])</f>
        <v>7</v>
      </c>
      <c r="F1250" s="10" t="str">
        <f>TEXT(SalesDataTable[[#This Row],[Order Date]],"mmm")</f>
        <v>Jul</v>
      </c>
      <c r="G1250" s="4" t="s">
        <v>11</v>
      </c>
      <c r="H1250" s="4" t="s">
        <v>52</v>
      </c>
      <c r="I1250" s="4" t="s">
        <v>2</v>
      </c>
      <c r="J1250" s="4" t="s">
        <v>13</v>
      </c>
      <c r="K1250" s="4" t="s">
        <v>14</v>
      </c>
      <c r="L1250" s="4" t="s">
        <v>44</v>
      </c>
      <c r="M1250" s="8">
        <v>2</v>
      </c>
      <c r="N1250" s="5">
        <v>136.72999999999999</v>
      </c>
      <c r="O1250" s="6">
        <v>0</v>
      </c>
      <c r="P1250" s="5">
        <v>66.03</v>
      </c>
      <c r="Q1250" s="5">
        <f t="shared" si="57"/>
        <v>273.45999999999998</v>
      </c>
      <c r="R1250" s="5">
        <f t="shared" si="58"/>
        <v>132.06</v>
      </c>
      <c r="S1250" s="5">
        <f t="shared" si="59"/>
        <v>141.39999999999998</v>
      </c>
      <c r="T1250" s="7"/>
    </row>
    <row r="1251" spans="1:20" ht="15">
      <c r="A1251" s="2">
        <v>1683</v>
      </c>
      <c r="B1251" s="3">
        <v>46205</v>
      </c>
      <c r="C1251" s="10">
        <f>YEAR(SalesDataTable[[#This Row],[Order Date]])</f>
        <v>2026</v>
      </c>
      <c r="D1251" s="10" t="str">
        <f>"Q"&amp;ROUNDUP(MONTH(SalesDataTable[[#This Row],[Order Date]])/3,0)</f>
        <v>Q3</v>
      </c>
      <c r="E1251" s="10">
        <f>MONTH(SalesDataTable[[#This Row],[Order Date]])</f>
        <v>7</v>
      </c>
      <c r="F1251" s="10" t="str">
        <f>TEXT(SalesDataTable[[#This Row],[Order Date]],"mmm")</f>
        <v>Jul</v>
      </c>
      <c r="G1251" s="4" t="s">
        <v>11</v>
      </c>
      <c r="H1251" s="4" t="s">
        <v>12</v>
      </c>
      <c r="I1251" s="4" t="s">
        <v>28</v>
      </c>
      <c r="J1251" s="4" t="s">
        <v>3</v>
      </c>
      <c r="K1251" s="4" t="s">
        <v>9</v>
      </c>
      <c r="L1251" s="4" t="s">
        <v>37</v>
      </c>
      <c r="M1251" s="8">
        <v>2</v>
      </c>
      <c r="N1251" s="5">
        <v>152.44</v>
      </c>
      <c r="O1251" s="6">
        <v>0</v>
      </c>
      <c r="P1251" s="5">
        <v>81.23</v>
      </c>
      <c r="Q1251" s="5">
        <f t="shared" si="57"/>
        <v>304.88</v>
      </c>
      <c r="R1251" s="5">
        <f t="shared" si="58"/>
        <v>162.46</v>
      </c>
      <c r="S1251" s="5">
        <f t="shared" si="59"/>
        <v>142.41999999999999</v>
      </c>
      <c r="T1251" s="7"/>
    </row>
    <row r="1252" spans="1:20" ht="15">
      <c r="A1252" s="2">
        <v>2363</v>
      </c>
      <c r="B1252" s="3">
        <v>46205</v>
      </c>
      <c r="C1252" s="10">
        <f>YEAR(SalesDataTable[[#This Row],[Order Date]])</f>
        <v>2026</v>
      </c>
      <c r="D1252" s="10" t="str">
        <f>"Q"&amp;ROUNDUP(MONTH(SalesDataTable[[#This Row],[Order Date]])/3,0)</f>
        <v>Q3</v>
      </c>
      <c r="E1252" s="10">
        <f>MONTH(SalesDataTable[[#This Row],[Order Date]])</f>
        <v>7</v>
      </c>
      <c r="F1252" s="10" t="str">
        <f>TEXT(SalesDataTable[[#This Row],[Order Date]],"mmm")</f>
        <v>Jul</v>
      </c>
      <c r="G1252" s="4" t="s">
        <v>20</v>
      </c>
      <c r="H1252" s="4" t="s">
        <v>31</v>
      </c>
      <c r="I1252" s="4" t="s">
        <v>2</v>
      </c>
      <c r="J1252" s="4" t="s">
        <v>13</v>
      </c>
      <c r="K1252" s="4" t="s">
        <v>9</v>
      </c>
      <c r="L1252" s="4" t="s">
        <v>46</v>
      </c>
      <c r="M1252" s="8">
        <v>2</v>
      </c>
      <c r="N1252" s="5">
        <v>71.28</v>
      </c>
      <c r="O1252" s="6">
        <v>0.1</v>
      </c>
      <c r="P1252" s="5">
        <v>32.67</v>
      </c>
      <c r="Q1252" s="5">
        <f t="shared" si="57"/>
        <v>128.304</v>
      </c>
      <c r="R1252" s="5">
        <f t="shared" si="58"/>
        <v>65.34</v>
      </c>
      <c r="S1252" s="5">
        <f t="shared" si="59"/>
        <v>62.963999999999999</v>
      </c>
      <c r="T1252" s="7"/>
    </row>
    <row r="1253" spans="1:20" ht="15">
      <c r="A1253" s="2">
        <v>3858</v>
      </c>
      <c r="B1253" s="3">
        <v>46205</v>
      </c>
      <c r="C1253" s="10">
        <f>YEAR(SalesDataTable[[#This Row],[Order Date]])</f>
        <v>2026</v>
      </c>
      <c r="D1253" s="10" t="str">
        <f>"Q"&amp;ROUNDUP(MONTH(SalesDataTable[[#This Row],[Order Date]])/3,0)</f>
        <v>Q3</v>
      </c>
      <c r="E1253" s="10">
        <f>MONTH(SalesDataTable[[#This Row],[Order Date]])</f>
        <v>7</v>
      </c>
      <c r="F1253" s="10" t="str">
        <f>TEXT(SalesDataTable[[#This Row],[Order Date]],"mmm")</f>
        <v>Jul</v>
      </c>
      <c r="G1253" s="4" t="s">
        <v>11</v>
      </c>
      <c r="H1253" s="4" t="s">
        <v>18</v>
      </c>
      <c r="I1253" s="4" t="s">
        <v>28</v>
      </c>
      <c r="J1253" s="4" t="s">
        <v>3</v>
      </c>
      <c r="K1253" s="4" t="s">
        <v>4</v>
      </c>
      <c r="L1253" s="4" t="s">
        <v>5</v>
      </c>
      <c r="M1253" s="8">
        <v>1</v>
      </c>
      <c r="N1253" s="5">
        <v>80.290000000000006</v>
      </c>
      <c r="O1253" s="6">
        <v>0.1</v>
      </c>
      <c r="P1253" s="5">
        <v>43.47</v>
      </c>
      <c r="Q1253" s="5">
        <f t="shared" si="57"/>
        <v>72.26100000000001</v>
      </c>
      <c r="R1253" s="5">
        <f t="shared" si="58"/>
        <v>43.47</v>
      </c>
      <c r="S1253" s="5">
        <f t="shared" si="59"/>
        <v>28.791000000000011</v>
      </c>
      <c r="T1253" s="7"/>
    </row>
    <row r="1254" spans="1:20" ht="15">
      <c r="A1254" s="2">
        <v>4233</v>
      </c>
      <c r="B1254" s="3">
        <v>46205</v>
      </c>
      <c r="C1254" s="10">
        <f>YEAR(SalesDataTable[[#This Row],[Order Date]])</f>
        <v>2026</v>
      </c>
      <c r="D1254" s="10" t="str">
        <f>"Q"&amp;ROUNDUP(MONTH(SalesDataTable[[#This Row],[Order Date]])/3,0)</f>
        <v>Q3</v>
      </c>
      <c r="E1254" s="10">
        <f>MONTH(SalesDataTable[[#This Row],[Order Date]])</f>
        <v>7</v>
      </c>
      <c r="F1254" s="10" t="str">
        <f>TEXT(SalesDataTable[[#This Row],[Order Date]],"mmm")</f>
        <v>Jul</v>
      </c>
      <c r="G1254" s="4" t="s">
        <v>6</v>
      </c>
      <c r="H1254" s="4" t="s">
        <v>27</v>
      </c>
      <c r="I1254" s="4" t="s">
        <v>28</v>
      </c>
      <c r="J1254" s="4" t="s">
        <v>13</v>
      </c>
      <c r="K1254" s="4" t="s">
        <v>9</v>
      </c>
      <c r="L1254" s="4" t="s">
        <v>17</v>
      </c>
      <c r="M1254" s="8">
        <v>1</v>
      </c>
      <c r="N1254" s="5">
        <v>142.38</v>
      </c>
      <c r="O1254" s="6">
        <v>0.05</v>
      </c>
      <c r="P1254" s="5">
        <v>77.17</v>
      </c>
      <c r="Q1254" s="5">
        <f t="shared" si="57"/>
        <v>135.261</v>
      </c>
      <c r="R1254" s="5">
        <f t="shared" si="58"/>
        <v>77.17</v>
      </c>
      <c r="S1254" s="5">
        <f t="shared" si="59"/>
        <v>58.090999999999994</v>
      </c>
      <c r="T1254" s="7"/>
    </row>
    <row r="1255" spans="1:20" ht="15">
      <c r="A1255" s="2">
        <v>5071</v>
      </c>
      <c r="B1255" s="3">
        <v>46205</v>
      </c>
      <c r="C1255" s="10">
        <f>YEAR(SalesDataTable[[#This Row],[Order Date]])</f>
        <v>2026</v>
      </c>
      <c r="D1255" s="10" t="str">
        <f>"Q"&amp;ROUNDUP(MONTH(SalesDataTable[[#This Row],[Order Date]])/3,0)</f>
        <v>Q3</v>
      </c>
      <c r="E1255" s="10">
        <f>MONTH(SalesDataTable[[#This Row],[Order Date]])</f>
        <v>7</v>
      </c>
      <c r="F1255" s="10" t="str">
        <f>TEXT(SalesDataTable[[#This Row],[Order Date]],"mmm")</f>
        <v>Jul</v>
      </c>
      <c r="G1255" s="4" t="s">
        <v>20</v>
      </c>
      <c r="H1255" s="4" t="s">
        <v>31</v>
      </c>
      <c r="I1255" s="4" t="s">
        <v>2</v>
      </c>
      <c r="J1255" s="4" t="s">
        <v>13</v>
      </c>
      <c r="K1255" s="4" t="s">
        <v>9</v>
      </c>
      <c r="L1255" s="4" t="s">
        <v>10</v>
      </c>
      <c r="M1255" s="8">
        <v>3</v>
      </c>
      <c r="N1255" s="5">
        <v>91.47</v>
      </c>
      <c r="O1255" s="6">
        <v>0.05</v>
      </c>
      <c r="P1255" s="5">
        <v>45.6</v>
      </c>
      <c r="Q1255" s="5">
        <f t="shared" si="57"/>
        <v>260.68949999999995</v>
      </c>
      <c r="R1255" s="5">
        <f t="shared" si="58"/>
        <v>136.80000000000001</v>
      </c>
      <c r="S1255" s="5">
        <f t="shared" si="59"/>
        <v>123.88949999999994</v>
      </c>
      <c r="T1255" s="7"/>
    </row>
    <row r="1256" spans="1:20" ht="15">
      <c r="A1256" s="2">
        <v>5174</v>
      </c>
      <c r="B1256" s="3">
        <v>46205</v>
      </c>
      <c r="C1256" s="10">
        <f>YEAR(SalesDataTable[[#This Row],[Order Date]])</f>
        <v>2026</v>
      </c>
      <c r="D1256" s="10" t="str">
        <f>"Q"&amp;ROUNDUP(MONTH(SalesDataTable[[#This Row],[Order Date]])/3,0)</f>
        <v>Q3</v>
      </c>
      <c r="E1256" s="10">
        <f>MONTH(SalesDataTable[[#This Row],[Order Date]])</f>
        <v>7</v>
      </c>
      <c r="F1256" s="10" t="str">
        <f>TEXT(SalesDataTable[[#This Row],[Order Date]],"mmm")</f>
        <v>Jul</v>
      </c>
      <c r="G1256" s="4" t="s">
        <v>6</v>
      </c>
      <c r="H1256" s="4" t="s">
        <v>41</v>
      </c>
      <c r="I1256" s="4" t="s">
        <v>19</v>
      </c>
      <c r="J1256" s="4" t="s">
        <v>13</v>
      </c>
      <c r="K1256" s="4" t="s">
        <v>14</v>
      </c>
      <c r="L1256" s="4" t="s">
        <v>32</v>
      </c>
      <c r="M1256" s="8">
        <v>1</v>
      </c>
      <c r="N1256" s="5">
        <v>45.92</v>
      </c>
      <c r="O1256" s="6">
        <v>0.05</v>
      </c>
      <c r="P1256" s="5">
        <v>17.91</v>
      </c>
      <c r="Q1256" s="5">
        <f t="shared" si="57"/>
        <v>43.624000000000002</v>
      </c>
      <c r="R1256" s="5">
        <f t="shared" si="58"/>
        <v>17.91</v>
      </c>
      <c r="S1256" s="5">
        <f t="shared" si="59"/>
        <v>25.714000000000002</v>
      </c>
      <c r="T1256" s="7"/>
    </row>
    <row r="1257" spans="1:20" ht="15">
      <c r="A1257" s="2">
        <v>727</v>
      </c>
      <c r="B1257" s="3">
        <v>46206</v>
      </c>
      <c r="C1257" s="10">
        <f>YEAR(SalesDataTable[[#This Row],[Order Date]])</f>
        <v>2026</v>
      </c>
      <c r="D1257" s="10" t="str">
        <f>"Q"&amp;ROUNDUP(MONTH(SalesDataTable[[#This Row],[Order Date]])/3,0)</f>
        <v>Q3</v>
      </c>
      <c r="E1257" s="10">
        <f>MONTH(SalesDataTable[[#This Row],[Order Date]])</f>
        <v>7</v>
      </c>
      <c r="F1257" s="10" t="str">
        <f>TEXT(SalesDataTable[[#This Row],[Order Date]],"mmm")</f>
        <v>Jul</v>
      </c>
      <c r="G1257" s="4" t="s">
        <v>20</v>
      </c>
      <c r="H1257" s="4" t="s">
        <v>21</v>
      </c>
      <c r="I1257" s="4" t="s">
        <v>19</v>
      </c>
      <c r="J1257" s="4" t="s">
        <v>13</v>
      </c>
      <c r="K1257" s="4" t="s">
        <v>34</v>
      </c>
      <c r="L1257" s="4" t="s">
        <v>42</v>
      </c>
      <c r="M1257" s="8">
        <v>1</v>
      </c>
      <c r="N1257" s="5">
        <v>36.01</v>
      </c>
      <c r="O1257" s="6">
        <v>0</v>
      </c>
      <c r="P1257" s="5">
        <v>14.11</v>
      </c>
      <c r="Q1257" s="5">
        <f t="shared" si="57"/>
        <v>36.01</v>
      </c>
      <c r="R1257" s="5">
        <f t="shared" si="58"/>
        <v>14.11</v>
      </c>
      <c r="S1257" s="5">
        <f t="shared" si="59"/>
        <v>21.9</v>
      </c>
      <c r="T1257" s="7"/>
    </row>
    <row r="1258" spans="1:20" ht="15">
      <c r="A1258" s="2">
        <v>1546</v>
      </c>
      <c r="B1258" s="3">
        <v>46206</v>
      </c>
      <c r="C1258" s="10">
        <f>YEAR(SalesDataTable[[#This Row],[Order Date]])</f>
        <v>2026</v>
      </c>
      <c r="D1258" s="10" t="str">
        <f>"Q"&amp;ROUNDUP(MONTH(SalesDataTable[[#This Row],[Order Date]])/3,0)</f>
        <v>Q3</v>
      </c>
      <c r="E1258" s="10">
        <f>MONTH(SalesDataTable[[#This Row],[Order Date]])</f>
        <v>7</v>
      </c>
      <c r="F1258" s="10" t="str">
        <f>TEXT(SalesDataTable[[#This Row],[Order Date]],"mmm")</f>
        <v>Jul</v>
      </c>
      <c r="G1258" s="4" t="s">
        <v>20</v>
      </c>
      <c r="H1258" s="4" t="s">
        <v>47</v>
      </c>
      <c r="I1258" s="4" t="s">
        <v>2</v>
      </c>
      <c r="J1258" s="4" t="s">
        <v>16</v>
      </c>
      <c r="K1258" s="4" t="s">
        <v>14</v>
      </c>
      <c r="L1258" s="4" t="s">
        <v>48</v>
      </c>
      <c r="M1258" s="8">
        <v>1</v>
      </c>
      <c r="N1258" s="5">
        <v>165.8</v>
      </c>
      <c r="O1258" s="6">
        <v>0.1</v>
      </c>
      <c r="P1258" s="5">
        <v>88.32</v>
      </c>
      <c r="Q1258" s="5">
        <f t="shared" si="57"/>
        <v>149.22000000000003</v>
      </c>
      <c r="R1258" s="5">
        <f t="shared" si="58"/>
        <v>88.32</v>
      </c>
      <c r="S1258" s="5">
        <f t="shared" si="59"/>
        <v>60.900000000000034</v>
      </c>
      <c r="T1258" s="7"/>
    </row>
    <row r="1259" spans="1:20" ht="15">
      <c r="A1259" s="2">
        <v>3610</v>
      </c>
      <c r="B1259" s="3">
        <v>46206</v>
      </c>
      <c r="C1259" s="10">
        <f>YEAR(SalesDataTable[[#This Row],[Order Date]])</f>
        <v>2026</v>
      </c>
      <c r="D1259" s="10" t="str">
        <f>"Q"&amp;ROUNDUP(MONTH(SalesDataTable[[#This Row],[Order Date]])/3,0)</f>
        <v>Q3</v>
      </c>
      <c r="E1259" s="10">
        <f>MONTH(SalesDataTable[[#This Row],[Order Date]])</f>
        <v>7</v>
      </c>
      <c r="F1259" s="10" t="str">
        <f>TEXT(SalesDataTable[[#This Row],[Order Date]],"mmm")</f>
        <v>Jul</v>
      </c>
      <c r="G1259" s="4" t="s">
        <v>11</v>
      </c>
      <c r="H1259" s="4" t="s">
        <v>12</v>
      </c>
      <c r="I1259" s="4" t="s">
        <v>8</v>
      </c>
      <c r="J1259" s="4" t="s">
        <v>16</v>
      </c>
      <c r="K1259" s="4" t="s">
        <v>34</v>
      </c>
      <c r="L1259" s="4" t="s">
        <v>35</v>
      </c>
      <c r="M1259" s="8">
        <v>5</v>
      </c>
      <c r="N1259" s="5">
        <v>40.36</v>
      </c>
      <c r="O1259" s="6">
        <v>0.15</v>
      </c>
      <c r="P1259" s="5">
        <v>14.57</v>
      </c>
      <c r="Q1259" s="5">
        <f t="shared" si="57"/>
        <v>171.53</v>
      </c>
      <c r="R1259" s="5">
        <f t="shared" si="58"/>
        <v>72.849999999999994</v>
      </c>
      <c r="S1259" s="5">
        <f t="shared" si="59"/>
        <v>98.68</v>
      </c>
      <c r="T1259" s="7"/>
    </row>
    <row r="1260" spans="1:20" ht="15">
      <c r="A1260" s="2">
        <v>3931</v>
      </c>
      <c r="B1260" s="3">
        <v>46206</v>
      </c>
      <c r="C1260" s="10">
        <f>YEAR(SalesDataTable[[#This Row],[Order Date]])</f>
        <v>2026</v>
      </c>
      <c r="D1260" s="10" t="str">
        <f>"Q"&amp;ROUNDUP(MONTH(SalesDataTable[[#This Row],[Order Date]])/3,0)</f>
        <v>Q3</v>
      </c>
      <c r="E1260" s="10">
        <f>MONTH(SalesDataTable[[#This Row],[Order Date]])</f>
        <v>7</v>
      </c>
      <c r="F1260" s="10" t="str">
        <f>TEXT(SalesDataTable[[#This Row],[Order Date]],"mmm")</f>
        <v>Jul</v>
      </c>
      <c r="G1260" s="4" t="s">
        <v>11</v>
      </c>
      <c r="H1260" s="4" t="s">
        <v>52</v>
      </c>
      <c r="I1260" s="4" t="s">
        <v>8</v>
      </c>
      <c r="J1260" s="4" t="s">
        <v>16</v>
      </c>
      <c r="K1260" s="4" t="s">
        <v>9</v>
      </c>
      <c r="L1260" s="4" t="s">
        <v>17</v>
      </c>
      <c r="M1260" s="8">
        <v>12</v>
      </c>
      <c r="N1260" s="5">
        <v>143.77000000000001</v>
      </c>
      <c r="O1260" s="6">
        <v>0.1</v>
      </c>
      <c r="P1260" s="5">
        <v>81.680000000000007</v>
      </c>
      <c r="Q1260" s="5">
        <f t="shared" si="57"/>
        <v>1552.7160000000003</v>
      </c>
      <c r="R1260" s="5">
        <f t="shared" si="58"/>
        <v>980.16000000000008</v>
      </c>
      <c r="S1260" s="5">
        <f t="shared" si="59"/>
        <v>572.55600000000027</v>
      </c>
      <c r="T1260" s="7"/>
    </row>
    <row r="1261" spans="1:20" ht="15">
      <c r="A1261" s="2">
        <v>3942</v>
      </c>
      <c r="B1261" s="3">
        <v>46206</v>
      </c>
      <c r="C1261" s="10">
        <f>YEAR(SalesDataTable[[#This Row],[Order Date]])</f>
        <v>2026</v>
      </c>
      <c r="D1261" s="10" t="str">
        <f>"Q"&amp;ROUNDUP(MONTH(SalesDataTable[[#This Row],[Order Date]])/3,0)</f>
        <v>Q3</v>
      </c>
      <c r="E1261" s="10">
        <f>MONTH(SalesDataTable[[#This Row],[Order Date]])</f>
        <v>7</v>
      </c>
      <c r="F1261" s="10" t="str">
        <f>TEXT(SalesDataTable[[#This Row],[Order Date]],"mmm")</f>
        <v>Jul</v>
      </c>
      <c r="G1261" s="4" t="s">
        <v>6</v>
      </c>
      <c r="H1261" s="4" t="s">
        <v>43</v>
      </c>
      <c r="I1261" s="4" t="s">
        <v>2</v>
      </c>
      <c r="J1261" s="4" t="s">
        <v>13</v>
      </c>
      <c r="K1261" s="4" t="s">
        <v>9</v>
      </c>
      <c r="L1261" s="4" t="s">
        <v>46</v>
      </c>
      <c r="M1261" s="8">
        <v>2</v>
      </c>
      <c r="N1261" s="5">
        <v>70.5</v>
      </c>
      <c r="O1261" s="6">
        <v>0</v>
      </c>
      <c r="P1261" s="5">
        <v>32.51</v>
      </c>
      <c r="Q1261" s="5">
        <f t="shared" si="57"/>
        <v>141</v>
      </c>
      <c r="R1261" s="5">
        <f t="shared" si="58"/>
        <v>65.02</v>
      </c>
      <c r="S1261" s="5">
        <f t="shared" si="59"/>
        <v>75.98</v>
      </c>
      <c r="T1261" s="7"/>
    </row>
    <row r="1262" spans="1:20" ht="15">
      <c r="A1262" s="2">
        <v>4165</v>
      </c>
      <c r="B1262" s="3">
        <v>46206</v>
      </c>
      <c r="C1262" s="10">
        <f>YEAR(SalesDataTable[[#This Row],[Order Date]])</f>
        <v>2026</v>
      </c>
      <c r="D1262" s="10" t="str">
        <f>"Q"&amp;ROUNDUP(MONTH(SalesDataTable[[#This Row],[Order Date]])/3,0)</f>
        <v>Q3</v>
      </c>
      <c r="E1262" s="10">
        <f>MONTH(SalesDataTable[[#This Row],[Order Date]])</f>
        <v>7</v>
      </c>
      <c r="F1262" s="10" t="str">
        <f>TEXT(SalesDataTable[[#This Row],[Order Date]],"mmm")</f>
        <v>Jul</v>
      </c>
      <c r="G1262" s="4" t="s">
        <v>6</v>
      </c>
      <c r="H1262" s="4" t="s">
        <v>49</v>
      </c>
      <c r="I1262" s="4" t="s">
        <v>2</v>
      </c>
      <c r="J1262" s="4" t="s">
        <v>13</v>
      </c>
      <c r="K1262" s="4" t="s">
        <v>9</v>
      </c>
      <c r="L1262" s="4" t="s">
        <v>37</v>
      </c>
      <c r="M1262" s="8">
        <v>2</v>
      </c>
      <c r="N1262" s="5">
        <v>152.88999999999999</v>
      </c>
      <c r="O1262" s="6">
        <v>0</v>
      </c>
      <c r="P1262" s="5">
        <v>81.34</v>
      </c>
      <c r="Q1262" s="5">
        <f t="shared" si="57"/>
        <v>305.77999999999997</v>
      </c>
      <c r="R1262" s="5">
        <f t="shared" si="58"/>
        <v>162.68</v>
      </c>
      <c r="S1262" s="5">
        <f t="shared" si="59"/>
        <v>143.09999999999997</v>
      </c>
      <c r="T1262" s="7"/>
    </row>
    <row r="1263" spans="1:20" ht="15">
      <c r="A1263" s="2">
        <v>1149</v>
      </c>
      <c r="B1263" s="3">
        <v>46207</v>
      </c>
      <c r="C1263" s="10">
        <f>YEAR(SalesDataTable[[#This Row],[Order Date]])</f>
        <v>2026</v>
      </c>
      <c r="D1263" s="10" t="str">
        <f>"Q"&amp;ROUNDUP(MONTH(SalesDataTable[[#This Row],[Order Date]])/3,0)</f>
        <v>Q3</v>
      </c>
      <c r="E1263" s="10">
        <f>MONTH(SalesDataTable[[#This Row],[Order Date]])</f>
        <v>7</v>
      </c>
      <c r="F1263" s="10" t="str">
        <f>TEXT(SalesDataTable[[#This Row],[Order Date]],"mmm")</f>
        <v>Jul</v>
      </c>
      <c r="G1263" s="4" t="s">
        <v>0</v>
      </c>
      <c r="H1263" s="4" t="s">
        <v>50</v>
      </c>
      <c r="I1263" s="4" t="s">
        <v>2</v>
      </c>
      <c r="J1263" s="4" t="s">
        <v>13</v>
      </c>
      <c r="K1263" s="4" t="s">
        <v>4</v>
      </c>
      <c r="L1263" s="4" t="s">
        <v>5</v>
      </c>
      <c r="M1263" s="8">
        <v>2</v>
      </c>
      <c r="N1263" s="5">
        <v>81.900000000000006</v>
      </c>
      <c r="O1263" s="6">
        <v>0</v>
      </c>
      <c r="P1263" s="5">
        <v>42.61</v>
      </c>
      <c r="Q1263" s="5">
        <f t="shared" si="57"/>
        <v>163.80000000000001</v>
      </c>
      <c r="R1263" s="5">
        <f t="shared" si="58"/>
        <v>85.22</v>
      </c>
      <c r="S1263" s="5">
        <f t="shared" si="59"/>
        <v>78.580000000000013</v>
      </c>
      <c r="T1263" s="7"/>
    </row>
    <row r="1264" spans="1:20" ht="15">
      <c r="A1264" s="2">
        <v>1310</v>
      </c>
      <c r="B1264" s="3">
        <v>46207</v>
      </c>
      <c r="C1264" s="10">
        <f>YEAR(SalesDataTable[[#This Row],[Order Date]])</f>
        <v>2026</v>
      </c>
      <c r="D1264" s="10" t="str">
        <f>"Q"&amp;ROUNDUP(MONTH(SalesDataTable[[#This Row],[Order Date]])/3,0)</f>
        <v>Q3</v>
      </c>
      <c r="E1264" s="10">
        <f>MONTH(SalesDataTable[[#This Row],[Order Date]])</f>
        <v>7</v>
      </c>
      <c r="F1264" s="10" t="str">
        <f>TEXT(SalesDataTable[[#This Row],[Order Date]],"mmm")</f>
        <v>Jul</v>
      </c>
      <c r="G1264" s="4" t="s">
        <v>11</v>
      </c>
      <c r="H1264" s="4" t="s">
        <v>39</v>
      </c>
      <c r="I1264" s="4" t="s">
        <v>19</v>
      </c>
      <c r="J1264" s="4" t="s">
        <v>13</v>
      </c>
      <c r="K1264" s="4" t="s">
        <v>4</v>
      </c>
      <c r="L1264" s="4" t="s">
        <v>30</v>
      </c>
      <c r="M1264" s="8">
        <v>1</v>
      </c>
      <c r="N1264" s="5">
        <v>103.58</v>
      </c>
      <c r="O1264" s="6">
        <v>0</v>
      </c>
      <c r="P1264" s="5">
        <v>51.94</v>
      </c>
      <c r="Q1264" s="5">
        <f t="shared" si="57"/>
        <v>103.58</v>
      </c>
      <c r="R1264" s="5">
        <f t="shared" si="58"/>
        <v>51.94</v>
      </c>
      <c r="S1264" s="5">
        <f t="shared" si="59"/>
        <v>51.64</v>
      </c>
      <c r="T1264" s="7"/>
    </row>
    <row r="1265" spans="1:20" ht="15">
      <c r="A1265" s="2">
        <v>2352</v>
      </c>
      <c r="B1265" s="3">
        <v>46207</v>
      </c>
      <c r="C1265" s="10">
        <f>YEAR(SalesDataTable[[#This Row],[Order Date]])</f>
        <v>2026</v>
      </c>
      <c r="D1265" s="10" t="str">
        <f>"Q"&amp;ROUNDUP(MONTH(SalesDataTable[[#This Row],[Order Date]])/3,0)</f>
        <v>Q3</v>
      </c>
      <c r="E1265" s="10">
        <f>MONTH(SalesDataTable[[#This Row],[Order Date]])</f>
        <v>7</v>
      </c>
      <c r="F1265" s="10" t="str">
        <f>TEXT(SalesDataTable[[#This Row],[Order Date]],"mmm")</f>
        <v>Jul</v>
      </c>
      <c r="G1265" s="4" t="s">
        <v>11</v>
      </c>
      <c r="H1265" s="4" t="s">
        <v>18</v>
      </c>
      <c r="I1265" s="4" t="s">
        <v>8</v>
      </c>
      <c r="J1265" s="4" t="s">
        <v>3</v>
      </c>
      <c r="K1265" s="4" t="s">
        <v>9</v>
      </c>
      <c r="L1265" s="4" t="s">
        <v>46</v>
      </c>
      <c r="M1265" s="8">
        <v>4</v>
      </c>
      <c r="N1265" s="5">
        <v>69.7</v>
      </c>
      <c r="O1265" s="6">
        <v>0.1</v>
      </c>
      <c r="P1265" s="5">
        <v>32.799999999999997</v>
      </c>
      <c r="Q1265" s="5">
        <f t="shared" si="57"/>
        <v>250.92000000000002</v>
      </c>
      <c r="R1265" s="5">
        <f t="shared" si="58"/>
        <v>131.19999999999999</v>
      </c>
      <c r="S1265" s="5">
        <f t="shared" si="59"/>
        <v>119.72000000000003</v>
      </c>
      <c r="T1265" s="7"/>
    </row>
    <row r="1266" spans="1:20" ht="15">
      <c r="A1266" s="2">
        <v>2547</v>
      </c>
      <c r="B1266" s="3">
        <v>46207</v>
      </c>
      <c r="C1266" s="10">
        <f>YEAR(SalesDataTable[[#This Row],[Order Date]])</f>
        <v>2026</v>
      </c>
      <c r="D1266" s="10" t="str">
        <f>"Q"&amp;ROUNDUP(MONTH(SalesDataTable[[#This Row],[Order Date]])/3,0)</f>
        <v>Q3</v>
      </c>
      <c r="E1266" s="10">
        <f>MONTH(SalesDataTable[[#This Row],[Order Date]])</f>
        <v>7</v>
      </c>
      <c r="F1266" s="10" t="str">
        <f>TEXT(SalesDataTable[[#This Row],[Order Date]],"mmm")</f>
        <v>Jul</v>
      </c>
      <c r="G1266" s="4" t="s">
        <v>6</v>
      </c>
      <c r="H1266" s="4" t="s">
        <v>43</v>
      </c>
      <c r="I1266" s="4" t="s">
        <v>2</v>
      </c>
      <c r="J1266" s="4" t="s">
        <v>16</v>
      </c>
      <c r="K1266" s="4" t="s">
        <v>34</v>
      </c>
      <c r="L1266" s="4" t="s">
        <v>35</v>
      </c>
      <c r="M1266" s="8">
        <v>1</v>
      </c>
      <c r="N1266" s="5">
        <v>40.549999999999997</v>
      </c>
      <c r="O1266" s="6">
        <v>0.05</v>
      </c>
      <c r="P1266" s="5">
        <v>14.44</v>
      </c>
      <c r="Q1266" s="5">
        <f t="shared" si="57"/>
        <v>38.522499999999994</v>
      </c>
      <c r="R1266" s="5">
        <f t="shared" si="58"/>
        <v>14.44</v>
      </c>
      <c r="S1266" s="5">
        <f t="shared" si="59"/>
        <v>24.082499999999996</v>
      </c>
      <c r="T1266" s="7"/>
    </row>
    <row r="1267" spans="1:20" ht="15">
      <c r="A1267" s="2">
        <v>2720</v>
      </c>
      <c r="B1267" s="3">
        <v>46207</v>
      </c>
      <c r="C1267" s="10">
        <f>YEAR(SalesDataTable[[#This Row],[Order Date]])</f>
        <v>2026</v>
      </c>
      <c r="D1267" s="10" t="str">
        <f>"Q"&amp;ROUNDUP(MONTH(SalesDataTable[[#This Row],[Order Date]])/3,0)</f>
        <v>Q3</v>
      </c>
      <c r="E1267" s="10">
        <f>MONTH(SalesDataTable[[#This Row],[Order Date]])</f>
        <v>7</v>
      </c>
      <c r="F1267" s="10" t="str">
        <f>TEXT(SalesDataTable[[#This Row],[Order Date]],"mmm")</f>
        <v>Jul</v>
      </c>
      <c r="G1267" s="4" t="s">
        <v>20</v>
      </c>
      <c r="H1267" s="4" t="s">
        <v>33</v>
      </c>
      <c r="I1267" s="4" t="s">
        <v>2</v>
      </c>
      <c r="J1267" s="4" t="s">
        <v>13</v>
      </c>
      <c r="K1267" s="4" t="s">
        <v>9</v>
      </c>
      <c r="L1267" s="4" t="s">
        <v>17</v>
      </c>
      <c r="M1267" s="8">
        <v>2</v>
      </c>
      <c r="N1267" s="5">
        <v>145.88999999999999</v>
      </c>
      <c r="O1267" s="6">
        <v>0</v>
      </c>
      <c r="P1267" s="5">
        <v>80.709999999999994</v>
      </c>
      <c r="Q1267" s="5">
        <f t="shared" si="57"/>
        <v>291.77999999999997</v>
      </c>
      <c r="R1267" s="5">
        <f t="shared" si="58"/>
        <v>161.41999999999999</v>
      </c>
      <c r="S1267" s="5">
        <f t="shared" si="59"/>
        <v>130.35999999999999</v>
      </c>
      <c r="T1267" s="7"/>
    </row>
    <row r="1268" spans="1:20" ht="15">
      <c r="A1268" s="2">
        <v>3591</v>
      </c>
      <c r="B1268" s="3">
        <v>46207</v>
      </c>
      <c r="C1268" s="10">
        <f>YEAR(SalesDataTable[[#This Row],[Order Date]])</f>
        <v>2026</v>
      </c>
      <c r="D1268" s="10" t="str">
        <f>"Q"&amp;ROUNDUP(MONTH(SalesDataTable[[#This Row],[Order Date]])/3,0)</f>
        <v>Q3</v>
      </c>
      <c r="E1268" s="10">
        <f>MONTH(SalesDataTable[[#This Row],[Order Date]])</f>
        <v>7</v>
      </c>
      <c r="F1268" s="10" t="str">
        <f>TEXT(SalesDataTable[[#This Row],[Order Date]],"mmm")</f>
        <v>Jul</v>
      </c>
      <c r="G1268" s="4" t="s">
        <v>20</v>
      </c>
      <c r="H1268" s="4" t="s">
        <v>47</v>
      </c>
      <c r="I1268" s="4" t="s">
        <v>2</v>
      </c>
      <c r="J1268" s="4" t="s">
        <v>3</v>
      </c>
      <c r="K1268" s="4" t="s">
        <v>14</v>
      </c>
      <c r="L1268" s="4" t="s">
        <v>48</v>
      </c>
      <c r="M1268" s="8">
        <v>1</v>
      </c>
      <c r="N1268" s="5">
        <v>163.25</v>
      </c>
      <c r="O1268" s="6">
        <v>0</v>
      </c>
      <c r="P1268" s="5">
        <v>89.71</v>
      </c>
      <c r="Q1268" s="5">
        <f t="shared" si="57"/>
        <v>163.25</v>
      </c>
      <c r="R1268" s="5">
        <f t="shared" si="58"/>
        <v>89.71</v>
      </c>
      <c r="S1268" s="5">
        <f t="shared" si="59"/>
        <v>73.540000000000006</v>
      </c>
      <c r="T1268" s="7"/>
    </row>
    <row r="1269" spans="1:20" ht="15">
      <c r="A1269" s="2">
        <v>3819</v>
      </c>
      <c r="B1269" s="3">
        <v>46207</v>
      </c>
      <c r="C1269" s="10">
        <f>YEAR(SalesDataTable[[#This Row],[Order Date]])</f>
        <v>2026</v>
      </c>
      <c r="D1269" s="10" t="str">
        <f>"Q"&amp;ROUNDUP(MONTH(SalesDataTable[[#This Row],[Order Date]])/3,0)</f>
        <v>Q3</v>
      </c>
      <c r="E1269" s="10">
        <f>MONTH(SalesDataTable[[#This Row],[Order Date]])</f>
        <v>7</v>
      </c>
      <c r="F1269" s="10" t="str">
        <f>TEXT(SalesDataTable[[#This Row],[Order Date]],"mmm")</f>
        <v>Jul</v>
      </c>
      <c r="G1269" s="4" t="s">
        <v>6</v>
      </c>
      <c r="H1269" s="4" t="s">
        <v>7</v>
      </c>
      <c r="I1269" s="4" t="s">
        <v>2</v>
      </c>
      <c r="J1269" s="4" t="s">
        <v>3</v>
      </c>
      <c r="K1269" s="4" t="s">
        <v>34</v>
      </c>
      <c r="L1269" s="4" t="s">
        <v>35</v>
      </c>
      <c r="M1269" s="8">
        <v>1</v>
      </c>
      <c r="N1269" s="5">
        <v>40.39</v>
      </c>
      <c r="O1269" s="6">
        <v>0.1</v>
      </c>
      <c r="P1269" s="5">
        <v>14.38</v>
      </c>
      <c r="Q1269" s="5">
        <f t="shared" si="57"/>
        <v>36.350999999999999</v>
      </c>
      <c r="R1269" s="5">
        <f t="shared" si="58"/>
        <v>14.38</v>
      </c>
      <c r="S1269" s="5">
        <f t="shared" si="59"/>
        <v>21.970999999999997</v>
      </c>
      <c r="T1269" s="7"/>
    </row>
    <row r="1270" spans="1:20" ht="15">
      <c r="A1270" s="2">
        <v>4869</v>
      </c>
      <c r="B1270" s="3">
        <v>46207</v>
      </c>
      <c r="C1270" s="10">
        <f>YEAR(SalesDataTable[[#This Row],[Order Date]])</f>
        <v>2026</v>
      </c>
      <c r="D1270" s="10" t="str">
        <f>"Q"&amp;ROUNDUP(MONTH(SalesDataTable[[#This Row],[Order Date]])/3,0)</f>
        <v>Q3</v>
      </c>
      <c r="E1270" s="10">
        <f>MONTH(SalesDataTable[[#This Row],[Order Date]])</f>
        <v>7</v>
      </c>
      <c r="F1270" s="10" t="str">
        <f>TEXT(SalesDataTable[[#This Row],[Order Date]],"mmm")</f>
        <v>Jul</v>
      </c>
      <c r="G1270" s="4" t="s">
        <v>0</v>
      </c>
      <c r="H1270" s="4" t="s">
        <v>50</v>
      </c>
      <c r="I1270" s="4" t="s">
        <v>19</v>
      </c>
      <c r="J1270" s="4" t="s">
        <v>3</v>
      </c>
      <c r="K1270" s="4" t="s">
        <v>23</v>
      </c>
      <c r="L1270" s="4" t="s">
        <v>29</v>
      </c>
      <c r="M1270" s="8">
        <v>1</v>
      </c>
      <c r="N1270" s="5">
        <v>200.22</v>
      </c>
      <c r="O1270" s="6">
        <v>0</v>
      </c>
      <c r="P1270" s="5">
        <v>104.38</v>
      </c>
      <c r="Q1270" s="5">
        <f t="shared" si="57"/>
        <v>200.22</v>
      </c>
      <c r="R1270" s="5">
        <f t="shared" si="58"/>
        <v>104.38</v>
      </c>
      <c r="S1270" s="5">
        <f t="shared" si="59"/>
        <v>95.84</v>
      </c>
      <c r="T1270" s="7"/>
    </row>
    <row r="1271" spans="1:20" ht="15">
      <c r="A1271" s="2">
        <v>4940</v>
      </c>
      <c r="B1271" s="3">
        <v>46207</v>
      </c>
      <c r="C1271" s="10">
        <f>YEAR(SalesDataTable[[#This Row],[Order Date]])</f>
        <v>2026</v>
      </c>
      <c r="D1271" s="10" t="str">
        <f>"Q"&amp;ROUNDUP(MONTH(SalesDataTable[[#This Row],[Order Date]])/3,0)</f>
        <v>Q3</v>
      </c>
      <c r="E1271" s="10">
        <f>MONTH(SalesDataTable[[#This Row],[Order Date]])</f>
        <v>7</v>
      </c>
      <c r="F1271" s="10" t="str">
        <f>TEXT(SalesDataTable[[#This Row],[Order Date]],"mmm")</f>
        <v>Jul</v>
      </c>
      <c r="G1271" s="4" t="s">
        <v>6</v>
      </c>
      <c r="H1271" s="4" t="s">
        <v>27</v>
      </c>
      <c r="I1271" s="4" t="s">
        <v>2</v>
      </c>
      <c r="J1271" s="4" t="s">
        <v>3</v>
      </c>
      <c r="K1271" s="4" t="s">
        <v>14</v>
      </c>
      <c r="L1271" s="4" t="s">
        <v>48</v>
      </c>
      <c r="M1271" s="8">
        <v>1</v>
      </c>
      <c r="N1271" s="5">
        <v>164.78</v>
      </c>
      <c r="O1271" s="6">
        <v>0.1</v>
      </c>
      <c r="P1271" s="5">
        <v>88.72</v>
      </c>
      <c r="Q1271" s="5">
        <f t="shared" si="57"/>
        <v>148.30199999999999</v>
      </c>
      <c r="R1271" s="5">
        <f t="shared" si="58"/>
        <v>88.72</v>
      </c>
      <c r="S1271" s="5">
        <f t="shared" si="59"/>
        <v>59.581999999999994</v>
      </c>
      <c r="T1271" s="7"/>
    </row>
    <row r="1272" spans="1:20" ht="15">
      <c r="A1272" s="2">
        <v>5164</v>
      </c>
      <c r="B1272" s="3">
        <v>46207</v>
      </c>
      <c r="C1272" s="10">
        <f>YEAR(SalesDataTable[[#This Row],[Order Date]])</f>
        <v>2026</v>
      </c>
      <c r="D1272" s="10" t="str">
        <f>"Q"&amp;ROUNDUP(MONTH(SalesDataTable[[#This Row],[Order Date]])/3,0)</f>
        <v>Q3</v>
      </c>
      <c r="E1272" s="10">
        <f>MONTH(SalesDataTable[[#This Row],[Order Date]])</f>
        <v>7</v>
      </c>
      <c r="F1272" s="10" t="str">
        <f>TEXT(SalesDataTable[[#This Row],[Order Date]],"mmm")</f>
        <v>Jul</v>
      </c>
      <c r="G1272" s="4" t="s">
        <v>6</v>
      </c>
      <c r="H1272" s="4" t="s">
        <v>49</v>
      </c>
      <c r="I1272" s="4" t="s">
        <v>2</v>
      </c>
      <c r="J1272" s="4" t="s">
        <v>3</v>
      </c>
      <c r="K1272" s="4" t="s">
        <v>9</v>
      </c>
      <c r="L1272" s="4" t="s">
        <v>17</v>
      </c>
      <c r="M1272" s="8">
        <v>4</v>
      </c>
      <c r="N1272" s="5">
        <v>142.86000000000001</v>
      </c>
      <c r="O1272" s="6">
        <v>0</v>
      </c>
      <c r="P1272" s="5">
        <v>81.62</v>
      </c>
      <c r="Q1272" s="5">
        <f t="shared" si="57"/>
        <v>571.44000000000005</v>
      </c>
      <c r="R1272" s="5">
        <f t="shared" si="58"/>
        <v>326.48</v>
      </c>
      <c r="S1272" s="5">
        <f t="shared" si="59"/>
        <v>244.96000000000004</v>
      </c>
      <c r="T1272" s="7"/>
    </row>
    <row r="1273" spans="1:20" ht="15">
      <c r="A1273" s="2">
        <v>659</v>
      </c>
      <c r="B1273" s="3">
        <v>46208</v>
      </c>
      <c r="C1273" s="10">
        <f>YEAR(SalesDataTable[[#This Row],[Order Date]])</f>
        <v>2026</v>
      </c>
      <c r="D1273" s="10" t="str">
        <f>"Q"&amp;ROUNDUP(MONTH(SalesDataTable[[#This Row],[Order Date]])/3,0)</f>
        <v>Q3</v>
      </c>
      <c r="E1273" s="10">
        <f>MONTH(SalesDataTable[[#This Row],[Order Date]])</f>
        <v>7</v>
      </c>
      <c r="F1273" s="10" t="str">
        <f>TEXT(SalesDataTable[[#This Row],[Order Date]],"mmm")</f>
        <v>Jul</v>
      </c>
      <c r="G1273" s="4" t="s">
        <v>20</v>
      </c>
      <c r="H1273" s="4" t="s">
        <v>47</v>
      </c>
      <c r="I1273" s="4" t="s">
        <v>28</v>
      </c>
      <c r="J1273" s="4" t="s">
        <v>16</v>
      </c>
      <c r="K1273" s="4" t="s">
        <v>4</v>
      </c>
      <c r="L1273" s="4" t="s">
        <v>26</v>
      </c>
      <c r="M1273" s="8">
        <v>1</v>
      </c>
      <c r="N1273" s="5">
        <v>41.18</v>
      </c>
      <c r="O1273" s="6">
        <v>0</v>
      </c>
      <c r="P1273" s="5">
        <v>16.25</v>
      </c>
      <c r="Q1273" s="5">
        <f t="shared" si="57"/>
        <v>41.18</v>
      </c>
      <c r="R1273" s="5">
        <f t="shared" si="58"/>
        <v>16.25</v>
      </c>
      <c r="S1273" s="5">
        <f t="shared" si="59"/>
        <v>24.93</v>
      </c>
      <c r="T1273" s="7"/>
    </row>
    <row r="1274" spans="1:20" ht="15">
      <c r="A1274" s="2">
        <v>969</v>
      </c>
      <c r="B1274" s="3">
        <v>46208</v>
      </c>
      <c r="C1274" s="10">
        <f>YEAR(SalesDataTable[[#This Row],[Order Date]])</f>
        <v>2026</v>
      </c>
      <c r="D1274" s="10" t="str">
        <f>"Q"&amp;ROUNDUP(MONTH(SalesDataTable[[#This Row],[Order Date]])/3,0)</f>
        <v>Q3</v>
      </c>
      <c r="E1274" s="10">
        <f>MONTH(SalesDataTable[[#This Row],[Order Date]])</f>
        <v>7</v>
      </c>
      <c r="F1274" s="10" t="str">
        <f>TEXT(SalesDataTable[[#This Row],[Order Date]],"mmm")</f>
        <v>Jul</v>
      </c>
      <c r="G1274" s="4" t="s">
        <v>6</v>
      </c>
      <c r="H1274" s="4" t="s">
        <v>41</v>
      </c>
      <c r="I1274" s="4" t="s">
        <v>8</v>
      </c>
      <c r="J1274" s="4" t="s">
        <v>16</v>
      </c>
      <c r="K1274" s="4" t="s">
        <v>34</v>
      </c>
      <c r="L1274" s="4" t="s">
        <v>42</v>
      </c>
      <c r="M1274" s="8">
        <v>12</v>
      </c>
      <c r="N1274" s="5">
        <v>35.81</v>
      </c>
      <c r="O1274" s="6">
        <v>0.15</v>
      </c>
      <c r="P1274" s="5">
        <v>14.29</v>
      </c>
      <c r="Q1274" s="5">
        <f t="shared" si="57"/>
        <v>365.262</v>
      </c>
      <c r="R1274" s="5">
        <f t="shared" si="58"/>
        <v>171.48</v>
      </c>
      <c r="S1274" s="5">
        <f t="shared" si="59"/>
        <v>193.78200000000001</v>
      </c>
      <c r="T1274" s="7"/>
    </row>
    <row r="1275" spans="1:20" ht="15">
      <c r="A1275" s="2">
        <v>1096</v>
      </c>
      <c r="B1275" s="3">
        <v>46208</v>
      </c>
      <c r="C1275" s="10">
        <f>YEAR(SalesDataTable[[#This Row],[Order Date]])</f>
        <v>2026</v>
      </c>
      <c r="D1275" s="10" t="str">
        <f>"Q"&amp;ROUNDUP(MONTH(SalesDataTable[[#This Row],[Order Date]])/3,0)</f>
        <v>Q3</v>
      </c>
      <c r="E1275" s="10">
        <f>MONTH(SalesDataTable[[#This Row],[Order Date]])</f>
        <v>7</v>
      </c>
      <c r="F1275" s="10" t="str">
        <f>TEXT(SalesDataTable[[#This Row],[Order Date]],"mmm")</f>
        <v>Jul</v>
      </c>
      <c r="G1275" s="4" t="s">
        <v>6</v>
      </c>
      <c r="H1275" s="4" t="s">
        <v>49</v>
      </c>
      <c r="I1275" s="4" t="s">
        <v>19</v>
      </c>
      <c r="J1275" s="4" t="s">
        <v>13</v>
      </c>
      <c r="K1275" s="4" t="s">
        <v>23</v>
      </c>
      <c r="L1275" s="4" t="s">
        <v>24</v>
      </c>
      <c r="M1275" s="8">
        <v>3</v>
      </c>
      <c r="N1275" s="5">
        <v>345.42</v>
      </c>
      <c r="O1275" s="6">
        <v>0</v>
      </c>
      <c r="P1275" s="5">
        <v>198.69</v>
      </c>
      <c r="Q1275" s="5">
        <f t="shared" si="57"/>
        <v>1036.26</v>
      </c>
      <c r="R1275" s="5">
        <f t="shared" si="58"/>
        <v>596.06999999999994</v>
      </c>
      <c r="S1275" s="5">
        <f t="shared" si="59"/>
        <v>440.19000000000005</v>
      </c>
      <c r="T1275" s="7"/>
    </row>
    <row r="1276" spans="1:20" ht="15">
      <c r="A1276" s="2">
        <v>1440</v>
      </c>
      <c r="B1276" s="3">
        <v>46208</v>
      </c>
      <c r="C1276" s="10">
        <f>YEAR(SalesDataTable[[#This Row],[Order Date]])</f>
        <v>2026</v>
      </c>
      <c r="D1276" s="10" t="str">
        <f>"Q"&amp;ROUNDUP(MONTH(SalesDataTable[[#This Row],[Order Date]])/3,0)</f>
        <v>Q3</v>
      </c>
      <c r="E1276" s="10">
        <f>MONTH(SalesDataTable[[#This Row],[Order Date]])</f>
        <v>7</v>
      </c>
      <c r="F1276" s="10" t="str">
        <f>TEXT(SalesDataTable[[#This Row],[Order Date]],"mmm")</f>
        <v>Jul</v>
      </c>
      <c r="G1276" s="4" t="s">
        <v>20</v>
      </c>
      <c r="H1276" s="4" t="s">
        <v>33</v>
      </c>
      <c r="I1276" s="4" t="s">
        <v>2</v>
      </c>
      <c r="J1276" s="4" t="s">
        <v>3</v>
      </c>
      <c r="K1276" s="4" t="s">
        <v>4</v>
      </c>
      <c r="L1276" s="4" t="s">
        <v>30</v>
      </c>
      <c r="M1276" s="8">
        <v>4</v>
      </c>
      <c r="N1276" s="5">
        <v>101.66</v>
      </c>
      <c r="O1276" s="6">
        <v>0.1</v>
      </c>
      <c r="P1276" s="5">
        <v>51.55</v>
      </c>
      <c r="Q1276" s="5">
        <f t="shared" si="57"/>
        <v>365.976</v>
      </c>
      <c r="R1276" s="5">
        <f t="shared" si="58"/>
        <v>206.2</v>
      </c>
      <c r="S1276" s="5">
        <f t="shared" si="59"/>
        <v>159.77600000000001</v>
      </c>
      <c r="T1276" s="7"/>
    </row>
    <row r="1277" spans="1:20" ht="15">
      <c r="A1277" s="2">
        <v>2052</v>
      </c>
      <c r="B1277" s="3">
        <v>46208</v>
      </c>
      <c r="C1277" s="10">
        <f>YEAR(SalesDataTable[[#This Row],[Order Date]])</f>
        <v>2026</v>
      </c>
      <c r="D1277" s="10" t="str">
        <f>"Q"&amp;ROUNDUP(MONTH(SalesDataTable[[#This Row],[Order Date]])/3,0)</f>
        <v>Q3</v>
      </c>
      <c r="E1277" s="10">
        <f>MONTH(SalesDataTable[[#This Row],[Order Date]])</f>
        <v>7</v>
      </c>
      <c r="F1277" s="10" t="str">
        <f>TEXT(SalesDataTable[[#This Row],[Order Date]],"mmm")</f>
        <v>Jul</v>
      </c>
      <c r="G1277" s="4" t="s">
        <v>20</v>
      </c>
      <c r="H1277" s="4" t="s">
        <v>47</v>
      </c>
      <c r="I1277" s="4" t="s">
        <v>2</v>
      </c>
      <c r="J1277" s="4" t="s">
        <v>16</v>
      </c>
      <c r="K1277" s="4" t="s">
        <v>9</v>
      </c>
      <c r="L1277" s="4" t="s">
        <v>17</v>
      </c>
      <c r="M1277" s="8">
        <v>3</v>
      </c>
      <c r="N1277" s="5">
        <v>146.88999999999999</v>
      </c>
      <c r="O1277" s="6">
        <v>0</v>
      </c>
      <c r="P1277" s="5">
        <v>77.650000000000006</v>
      </c>
      <c r="Q1277" s="5">
        <f t="shared" si="57"/>
        <v>440.66999999999996</v>
      </c>
      <c r="R1277" s="5">
        <f t="shared" si="58"/>
        <v>232.95000000000002</v>
      </c>
      <c r="S1277" s="5">
        <f t="shared" si="59"/>
        <v>207.71999999999994</v>
      </c>
      <c r="T1277" s="7"/>
    </row>
    <row r="1278" spans="1:20" ht="15">
      <c r="A1278" s="2">
        <v>2096</v>
      </c>
      <c r="B1278" s="3">
        <v>46208</v>
      </c>
      <c r="C1278" s="10">
        <f>YEAR(SalesDataTable[[#This Row],[Order Date]])</f>
        <v>2026</v>
      </c>
      <c r="D1278" s="10" t="str">
        <f>"Q"&amp;ROUNDUP(MONTH(SalesDataTable[[#This Row],[Order Date]])/3,0)</f>
        <v>Q3</v>
      </c>
      <c r="E1278" s="10">
        <f>MONTH(SalesDataTable[[#This Row],[Order Date]])</f>
        <v>7</v>
      </c>
      <c r="F1278" s="10" t="str">
        <f>TEXT(SalesDataTable[[#This Row],[Order Date]],"mmm")</f>
        <v>Jul</v>
      </c>
      <c r="G1278" s="4" t="s">
        <v>20</v>
      </c>
      <c r="H1278" s="4" t="s">
        <v>47</v>
      </c>
      <c r="I1278" s="4" t="s">
        <v>28</v>
      </c>
      <c r="J1278" s="4" t="s">
        <v>3</v>
      </c>
      <c r="K1278" s="4" t="s">
        <v>14</v>
      </c>
      <c r="L1278" s="4" t="s">
        <v>48</v>
      </c>
      <c r="M1278" s="8">
        <v>2</v>
      </c>
      <c r="N1278" s="5">
        <v>161.21</v>
      </c>
      <c r="O1278" s="6">
        <v>0</v>
      </c>
      <c r="P1278" s="5">
        <v>85.2</v>
      </c>
      <c r="Q1278" s="5">
        <f t="shared" si="57"/>
        <v>322.42</v>
      </c>
      <c r="R1278" s="5">
        <f t="shared" si="58"/>
        <v>170.4</v>
      </c>
      <c r="S1278" s="5">
        <f t="shared" si="59"/>
        <v>152.02000000000001</v>
      </c>
      <c r="T1278" s="7"/>
    </row>
    <row r="1279" spans="1:20" ht="15">
      <c r="A1279" s="2">
        <v>2488</v>
      </c>
      <c r="B1279" s="3">
        <v>46208</v>
      </c>
      <c r="C1279" s="10">
        <f>YEAR(SalesDataTable[[#This Row],[Order Date]])</f>
        <v>2026</v>
      </c>
      <c r="D1279" s="10" t="str">
        <f>"Q"&amp;ROUNDUP(MONTH(SalesDataTable[[#This Row],[Order Date]])/3,0)</f>
        <v>Q3</v>
      </c>
      <c r="E1279" s="10">
        <f>MONTH(SalesDataTable[[#This Row],[Order Date]])</f>
        <v>7</v>
      </c>
      <c r="F1279" s="10" t="str">
        <f>TEXT(SalesDataTable[[#This Row],[Order Date]],"mmm")</f>
        <v>Jul</v>
      </c>
      <c r="G1279" s="4" t="s">
        <v>20</v>
      </c>
      <c r="H1279" s="4" t="s">
        <v>33</v>
      </c>
      <c r="I1279" s="4" t="s">
        <v>19</v>
      </c>
      <c r="J1279" s="4" t="s">
        <v>13</v>
      </c>
      <c r="K1279" s="4" t="s">
        <v>9</v>
      </c>
      <c r="L1279" s="4" t="s">
        <v>46</v>
      </c>
      <c r="M1279" s="8">
        <v>2</v>
      </c>
      <c r="N1279" s="5">
        <v>71.27</v>
      </c>
      <c r="O1279" s="6">
        <v>0.05</v>
      </c>
      <c r="P1279" s="5">
        <v>32.85</v>
      </c>
      <c r="Q1279" s="5">
        <f t="shared" si="57"/>
        <v>135.41299999999998</v>
      </c>
      <c r="R1279" s="5">
        <f t="shared" si="58"/>
        <v>65.7</v>
      </c>
      <c r="S1279" s="5">
        <f t="shared" si="59"/>
        <v>69.71299999999998</v>
      </c>
      <c r="T1279" s="7"/>
    </row>
    <row r="1280" spans="1:20" ht="15">
      <c r="A1280" s="2">
        <v>3220</v>
      </c>
      <c r="B1280" s="3">
        <v>46208</v>
      </c>
      <c r="C1280" s="10">
        <f>YEAR(SalesDataTable[[#This Row],[Order Date]])</f>
        <v>2026</v>
      </c>
      <c r="D1280" s="10" t="str">
        <f>"Q"&amp;ROUNDUP(MONTH(SalesDataTable[[#This Row],[Order Date]])/3,0)</f>
        <v>Q3</v>
      </c>
      <c r="E1280" s="10">
        <f>MONTH(SalesDataTable[[#This Row],[Order Date]])</f>
        <v>7</v>
      </c>
      <c r="F1280" s="10" t="str">
        <f>TEXT(SalesDataTable[[#This Row],[Order Date]],"mmm")</f>
        <v>Jul</v>
      </c>
      <c r="G1280" s="4" t="s">
        <v>0</v>
      </c>
      <c r="H1280" s="4" t="s">
        <v>36</v>
      </c>
      <c r="I1280" s="4" t="s">
        <v>19</v>
      </c>
      <c r="J1280" s="4" t="s">
        <v>3</v>
      </c>
      <c r="K1280" s="4" t="s">
        <v>34</v>
      </c>
      <c r="L1280" s="4" t="s">
        <v>45</v>
      </c>
      <c r="M1280" s="8">
        <v>3</v>
      </c>
      <c r="N1280" s="5">
        <v>50.16</v>
      </c>
      <c r="O1280" s="6">
        <v>0.05</v>
      </c>
      <c r="P1280" s="5">
        <v>22.24</v>
      </c>
      <c r="Q1280" s="5">
        <f t="shared" si="57"/>
        <v>142.95599999999999</v>
      </c>
      <c r="R1280" s="5">
        <f t="shared" si="58"/>
        <v>66.72</v>
      </c>
      <c r="S1280" s="5">
        <f t="shared" si="59"/>
        <v>76.23599999999999</v>
      </c>
      <c r="T1280" s="7"/>
    </row>
    <row r="1281" spans="1:20" ht="15">
      <c r="A1281" s="2">
        <v>3711</v>
      </c>
      <c r="B1281" s="3">
        <v>46208</v>
      </c>
      <c r="C1281" s="10">
        <f>YEAR(SalesDataTable[[#This Row],[Order Date]])</f>
        <v>2026</v>
      </c>
      <c r="D1281" s="10" t="str">
        <f>"Q"&amp;ROUNDUP(MONTH(SalesDataTable[[#This Row],[Order Date]])/3,0)</f>
        <v>Q3</v>
      </c>
      <c r="E1281" s="10">
        <f>MONTH(SalesDataTable[[#This Row],[Order Date]])</f>
        <v>7</v>
      </c>
      <c r="F1281" s="10" t="str">
        <f>TEXT(SalesDataTable[[#This Row],[Order Date]],"mmm")</f>
        <v>Jul</v>
      </c>
      <c r="G1281" s="4" t="s">
        <v>20</v>
      </c>
      <c r="H1281" s="4" t="s">
        <v>21</v>
      </c>
      <c r="I1281" s="4" t="s">
        <v>28</v>
      </c>
      <c r="J1281" s="4" t="s">
        <v>13</v>
      </c>
      <c r="K1281" s="4" t="s">
        <v>9</v>
      </c>
      <c r="L1281" s="4" t="s">
        <v>17</v>
      </c>
      <c r="M1281" s="8">
        <v>1</v>
      </c>
      <c r="N1281" s="5">
        <v>145.37</v>
      </c>
      <c r="O1281" s="6">
        <v>0.05</v>
      </c>
      <c r="P1281" s="5">
        <v>81.02</v>
      </c>
      <c r="Q1281" s="5">
        <f t="shared" si="57"/>
        <v>138.10149999999999</v>
      </c>
      <c r="R1281" s="5">
        <f t="shared" si="58"/>
        <v>81.02</v>
      </c>
      <c r="S1281" s="5">
        <f t="shared" si="59"/>
        <v>57.081499999999991</v>
      </c>
      <c r="T1281" s="7"/>
    </row>
    <row r="1282" spans="1:20" ht="15">
      <c r="A1282" s="2">
        <v>3823</v>
      </c>
      <c r="B1282" s="3">
        <v>46208</v>
      </c>
      <c r="C1282" s="10">
        <f>YEAR(SalesDataTable[[#This Row],[Order Date]])</f>
        <v>2026</v>
      </c>
      <c r="D1282" s="10" t="str">
        <f>"Q"&amp;ROUNDUP(MONTH(SalesDataTable[[#This Row],[Order Date]])/3,0)</f>
        <v>Q3</v>
      </c>
      <c r="E1282" s="10">
        <f>MONTH(SalesDataTable[[#This Row],[Order Date]])</f>
        <v>7</v>
      </c>
      <c r="F1282" s="10" t="str">
        <f>TEXT(SalesDataTable[[#This Row],[Order Date]],"mmm")</f>
        <v>Jul</v>
      </c>
      <c r="G1282" s="4" t="s">
        <v>20</v>
      </c>
      <c r="H1282" s="4" t="s">
        <v>31</v>
      </c>
      <c r="I1282" s="4" t="s">
        <v>19</v>
      </c>
      <c r="J1282" s="4" t="s">
        <v>13</v>
      </c>
      <c r="K1282" s="4" t="s">
        <v>14</v>
      </c>
      <c r="L1282" s="4" t="s">
        <v>32</v>
      </c>
      <c r="M1282" s="8">
        <v>2</v>
      </c>
      <c r="N1282" s="5">
        <v>47.1</v>
      </c>
      <c r="O1282" s="6">
        <v>0</v>
      </c>
      <c r="P1282" s="5">
        <v>17.920000000000002</v>
      </c>
      <c r="Q1282" s="5">
        <f t="shared" ref="Q1282:Q1345" si="60">M1282*N1282*(1-O1282)</f>
        <v>94.2</v>
      </c>
      <c r="R1282" s="5">
        <f t="shared" ref="R1282:R1345" si="61">M1282*P1282</f>
        <v>35.840000000000003</v>
      </c>
      <c r="S1282" s="5">
        <f t="shared" ref="S1282:S1345" si="62">Q1282-R1282</f>
        <v>58.36</v>
      </c>
      <c r="T1282" s="7"/>
    </row>
    <row r="1283" spans="1:20" ht="15">
      <c r="A1283" s="2">
        <v>4058</v>
      </c>
      <c r="B1283" s="3">
        <v>46208</v>
      </c>
      <c r="C1283" s="10">
        <f>YEAR(SalesDataTable[[#This Row],[Order Date]])</f>
        <v>2026</v>
      </c>
      <c r="D1283" s="10" t="str">
        <f>"Q"&amp;ROUNDUP(MONTH(SalesDataTable[[#This Row],[Order Date]])/3,0)</f>
        <v>Q3</v>
      </c>
      <c r="E1283" s="10">
        <f>MONTH(SalesDataTable[[#This Row],[Order Date]])</f>
        <v>7</v>
      </c>
      <c r="F1283" s="10" t="str">
        <f>TEXT(SalesDataTable[[#This Row],[Order Date]],"mmm")</f>
        <v>Jul</v>
      </c>
      <c r="G1283" s="4" t="s">
        <v>20</v>
      </c>
      <c r="H1283" s="4" t="s">
        <v>47</v>
      </c>
      <c r="I1283" s="4" t="s">
        <v>8</v>
      </c>
      <c r="J1283" s="4" t="s">
        <v>16</v>
      </c>
      <c r="K1283" s="4" t="s">
        <v>9</v>
      </c>
      <c r="L1283" s="4" t="s">
        <v>37</v>
      </c>
      <c r="M1283" s="8">
        <v>5</v>
      </c>
      <c r="N1283" s="5">
        <v>155.09</v>
      </c>
      <c r="O1283" s="6">
        <v>0.1</v>
      </c>
      <c r="P1283" s="5">
        <v>78.52</v>
      </c>
      <c r="Q1283" s="5">
        <f t="shared" si="60"/>
        <v>697.90500000000009</v>
      </c>
      <c r="R1283" s="5">
        <f t="shared" si="61"/>
        <v>392.59999999999997</v>
      </c>
      <c r="S1283" s="5">
        <f t="shared" si="62"/>
        <v>305.30500000000012</v>
      </c>
      <c r="T1283" s="7"/>
    </row>
    <row r="1284" spans="1:20" ht="15">
      <c r="A1284" s="2">
        <v>4126</v>
      </c>
      <c r="B1284" s="3">
        <v>46208</v>
      </c>
      <c r="C1284" s="10">
        <f>YEAR(SalesDataTable[[#This Row],[Order Date]])</f>
        <v>2026</v>
      </c>
      <c r="D1284" s="10" t="str">
        <f>"Q"&amp;ROUNDUP(MONTH(SalesDataTable[[#This Row],[Order Date]])/3,0)</f>
        <v>Q3</v>
      </c>
      <c r="E1284" s="10">
        <f>MONTH(SalesDataTable[[#This Row],[Order Date]])</f>
        <v>7</v>
      </c>
      <c r="F1284" s="10" t="str">
        <f>TEXT(SalesDataTable[[#This Row],[Order Date]],"mmm")</f>
        <v>Jul</v>
      </c>
      <c r="G1284" s="4" t="s">
        <v>20</v>
      </c>
      <c r="H1284" s="4" t="s">
        <v>47</v>
      </c>
      <c r="I1284" s="4" t="s">
        <v>2</v>
      </c>
      <c r="J1284" s="4" t="s">
        <v>13</v>
      </c>
      <c r="K1284" s="4" t="s">
        <v>4</v>
      </c>
      <c r="L1284" s="4" t="s">
        <v>5</v>
      </c>
      <c r="M1284" s="8">
        <v>3</v>
      </c>
      <c r="N1284" s="5">
        <v>82.89</v>
      </c>
      <c r="O1284" s="6">
        <v>0</v>
      </c>
      <c r="P1284" s="5">
        <v>42.31</v>
      </c>
      <c r="Q1284" s="5">
        <f t="shared" si="60"/>
        <v>248.67000000000002</v>
      </c>
      <c r="R1284" s="5">
        <f t="shared" si="61"/>
        <v>126.93</v>
      </c>
      <c r="S1284" s="5">
        <f t="shared" si="62"/>
        <v>121.74000000000001</v>
      </c>
      <c r="T1284" s="7"/>
    </row>
    <row r="1285" spans="1:20" ht="15">
      <c r="A1285" s="2">
        <v>5080</v>
      </c>
      <c r="B1285" s="3">
        <v>46208</v>
      </c>
      <c r="C1285" s="10">
        <f>YEAR(SalesDataTable[[#This Row],[Order Date]])</f>
        <v>2026</v>
      </c>
      <c r="D1285" s="10" t="str">
        <f>"Q"&amp;ROUNDUP(MONTH(SalesDataTable[[#This Row],[Order Date]])/3,0)</f>
        <v>Q3</v>
      </c>
      <c r="E1285" s="10">
        <f>MONTH(SalesDataTable[[#This Row],[Order Date]])</f>
        <v>7</v>
      </c>
      <c r="F1285" s="10" t="str">
        <f>TEXT(SalesDataTable[[#This Row],[Order Date]],"mmm")</f>
        <v>Jul</v>
      </c>
      <c r="G1285" s="4" t="s">
        <v>11</v>
      </c>
      <c r="H1285" s="4" t="s">
        <v>18</v>
      </c>
      <c r="I1285" s="4" t="s">
        <v>19</v>
      </c>
      <c r="J1285" s="4" t="s">
        <v>13</v>
      </c>
      <c r="K1285" s="4" t="s">
        <v>4</v>
      </c>
      <c r="L1285" s="4" t="s">
        <v>5</v>
      </c>
      <c r="M1285" s="8">
        <v>2</v>
      </c>
      <c r="N1285" s="5">
        <v>80.8</v>
      </c>
      <c r="O1285" s="6">
        <v>0</v>
      </c>
      <c r="P1285" s="5">
        <v>42.21</v>
      </c>
      <c r="Q1285" s="5">
        <f t="shared" si="60"/>
        <v>161.6</v>
      </c>
      <c r="R1285" s="5">
        <f t="shared" si="61"/>
        <v>84.42</v>
      </c>
      <c r="S1285" s="5">
        <f t="shared" si="62"/>
        <v>77.179999999999993</v>
      </c>
      <c r="T1285" s="7"/>
    </row>
    <row r="1286" spans="1:20" ht="15">
      <c r="A1286" s="2">
        <v>923</v>
      </c>
      <c r="B1286" s="3">
        <v>46209</v>
      </c>
      <c r="C1286" s="10">
        <f>YEAR(SalesDataTable[[#This Row],[Order Date]])</f>
        <v>2026</v>
      </c>
      <c r="D1286" s="10" t="str">
        <f>"Q"&amp;ROUNDUP(MONTH(SalesDataTable[[#This Row],[Order Date]])/3,0)</f>
        <v>Q3</v>
      </c>
      <c r="E1286" s="10">
        <f>MONTH(SalesDataTable[[#This Row],[Order Date]])</f>
        <v>7</v>
      </c>
      <c r="F1286" s="10" t="str">
        <f>TEXT(SalesDataTable[[#This Row],[Order Date]],"mmm")</f>
        <v>Jul</v>
      </c>
      <c r="G1286" s="4" t="s">
        <v>11</v>
      </c>
      <c r="H1286" s="4" t="s">
        <v>25</v>
      </c>
      <c r="I1286" s="4" t="s">
        <v>2</v>
      </c>
      <c r="J1286" s="4" t="s">
        <v>13</v>
      </c>
      <c r="K1286" s="4" t="s">
        <v>34</v>
      </c>
      <c r="L1286" s="4" t="s">
        <v>35</v>
      </c>
      <c r="M1286" s="8">
        <v>2</v>
      </c>
      <c r="N1286" s="5">
        <v>39.54</v>
      </c>
      <c r="O1286" s="6">
        <v>0.05</v>
      </c>
      <c r="P1286" s="5">
        <v>14.68</v>
      </c>
      <c r="Q1286" s="5">
        <f t="shared" si="60"/>
        <v>75.125999999999991</v>
      </c>
      <c r="R1286" s="5">
        <f t="shared" si="61"/>
        <v>29.36</v>
      </c>
      <c r="S1286" s="5">
        <f t="shared" si="62"/>
        <v>45.765999999999991</v>
      </c>
      <c r="T1286" s="7"/>
    </row>
    <row r="1287" spans="1:20" ht="15">
      <c r="A1287" s="2">
        <v>1549</v>
      </c>
      <c r="B1287" s="3">
        <v>46209</v>
      </c>
      <c r="C1287" s="10">
        <f>YEAR(SalesDataTable[[#This Row],[Order Date]])</f>
        <v>2026</v>
      </c>
      <c r="D1287" s="10" t="str">
        <f>"Q"&amp;ROUNDUP(MONTH(SalesDataTable[[#This Row],[Order Date]])/3,0)</f>
        <v>Q3</v>
      </c>
      <c r="E1287" s="10">
        <f>MONTH(SalesDataTable[[#This Row],[Order Date]])</f>
        <v>7</v>
      </c>
      <c r="F1287" s="10" t="str">
        <f>TEXT(SalesDataTable[[#This Row],[Order Date]],"mmm")</f>
        <v>Jul</v>
      </c>
      <c r="G1287" s="4" t="s">
        <v>11</v>
      </c>
      <c r="H1287" s="4" t="s">
        <v>12</v>
      </c>
      <c r="I1287" s="4" t="s">
        <v>2</v>
      </c>
      <c r="J1287" s="4" t="s">
        <v>13</v>
      </c>
      <c r="K1287" s="4" t="s">
        <v>34</v>
      </c>
      <c r="L1287" s="4" t="s">
        <v>38</v>
      </c>
      <c r="M1287" s="8">
        <v>2</v>
      </c>
      <c r="N1287" s="5">
        <v>121.35</v>
      </c>
      <c r="O1287" s="6">
        <v>0</v>
      </c>
      <c r="P1287" s="5">
        <v>71.06</v>
      </c>
      <c r="Q1287" s="5">
        <f t="shared" si="60"/>
        <v>242.7</v>
      </c>
      <c r="R1287" s="5">
        <f t="shared" si="61"/>
        <v>142.12</v>
      </c>
      <c r="S1287" s="5">
        <f t="shared" si="62"/>
        <v>100.57999999999998</v>
      </c>
      <c r="T1287" s="7"/>
    </row>
    <row r="1288" spans="1:20" ht="15">
      <c r="A1288" s="2">
        <v>1839</v>
      </c>
      <c r="B1288" s="3">
        <v>46209</v>
      </c>
      <c r="C1288" s="10">
        <f>YEAR(SalesDataTable[[#This Row],[Order Date]])</f>
        <v>2026</v>
      </c>
      <c r="D1288" s="10" t="str">
        <f>"Q"&amp;ROUNDUP(MONTH(SalesDataTable[[#This Row],[Order Date]])/3,0)</f>
        <v>Q3</v>
      </c>
      <c r="E1288" s="10">
        <f>MONTH(SalesDataTable[[#This Row],[Order Date]])</f>
        <v>7</v>
      </c>
      <c r="F1288" s="10" t="str">
        <f>TEXT(SalesDataTable[[#This Row],[Order Date]],"mmm")</f>
        <v>Jul</v>
      </c>
      <c r="G1288" s="4" t="s">
        <v>20</v>
      </c>
      <c r="H1288" s="4" t="s">
        <v>33</v>
      </c>
      <c r="I1288" s="4" t="s">
        <v>19</v>
      </c>
      <c r="J1288" s="4" t="s">
        <v>3</v>
      </c>
      <c r="K1288" s="4" t="s">
        <v>34</v>
      </c>
      <c r="L1288" s="4" t="s">
        <v>35</v>
      </c>
      <c r="M1288" s="8">
        <v>1</v>
      </c>
      <c r="N1288" s="5">
        <v>41.37</v>
      </c>
      <c r="O1288" s="6">
        <v>0</v>
      </c>
      <c r="P1288" s="5">
        <v>15.12</v>
      </c>
      <c r="Q1288" s="5">
        <f t="shared" si="60"/>
        <v>41.37</v>
      </c>
      <c r="R1288" s="5">
        <f t="shared" si="61"/>
        <v>15.12</v>
      </c>
      <c r="S1288" s="5">
        <f t="shared" si="62"/>
        <v>26.25</v>
      </c>
      <c r="T1288" s="7"/>
    </row>
    <row r="1289" spans="1:20" ht="15">
      <c r="A1289" s="2">
        <v>2053</v>
      </c>
      <c r="B1289" s="3">
        <v>46209</v>
      </c>
      <c r="C1289" s="10">
        <f>YEAR(SalesDataTable[[#This Row],[Order Date]])</f>
        <v>2026</v>
      </c>
      <c r="D1289" s="10" t="str">
        <f>"Q"&amp;ROUNDUP(MONTH(SalesDataTable[[#This Row],[Order Date]])/3,0)</f>
        <v>Q3</v>
      </c>
      <c r="E1289" s="10">
        <f>MONTH(SalesDataTable[[#This Row],[Order Date]])</f>
        <v>7</v>
      </c>
      <c r="F1289" s="10" t="str">
        <f>TEXT(SalesDataTable[[#This Row],[Order Date]],"mmm")</f>
        <v>Jul</v>
      </c>
      <c r="G1289" s="4" t="s">
        <v>6</v>
      </c>
      <c r="H1289" s="4" t="s">
        <v>43</v>
      </c>
      <c r="I1289" s="4" t="s">
        <v>2</v>
      </c>
      <c r="J1289" s="4" t="s">
        <v>13</v>
      </c>
      <c r="K1289" s="4" t="s">
        <v>4</v>
      </c>
      <c r="L1289" s="4" t="s">
        <v>5</v>
      </c>
      <c r="M1289" s="8">
        <v>5</v>
      </c>
      <c r="N1289" s="5">
        <v>81.63</v>
      </c>
      <c r="O1289" s="6">
        <v>0.05</v>
      </c>
      <c r="P1289" s="5">
        <v>42.36</v>
      </c>
      <c r="Q1289" s="5">
        <f t="shared" si="60"/>
        <v>387.74249999999995</v>
      </c>
      <c r="R1289" s="5">
        <f t="shared" si="61"/>
        <v>211.8</v>
      </c>
      <c r="S1289" s="5">
        <f t="shared" si="62"/>
        <v>175.94249999999994</v>
      </c>
      <c r="T1289" s="7"/>
    </row>
    <row r="1290" spans="1:20" ht="15">
      <c r="A1290" s="2">
        <v>2342</v>
      </c>
      <c r="B1290" s="3">
        <v>46209</v>
      </c>
      <c r="C1290" s="10">
        <f>YEAR(SalesDataTable[[#This Row],[Order Date]])</f>
        <v>2026</v>
      </c>
      <c r="D1290" s="10" t="str">
        <f>"Q"&amp;ROUNDUP(MONTH(SalesDataTable[[#This Row],[Order Date]])/3,0)</f>
        <v>Q3</v>
      </c>
      <c r="E1290" s="10">
        <f>MONTH(SalesDataTable[[#This Row],[Order Date]])</f>
        <v>7</v>
      </c>
      <c r="F1290" s="10" t="str">
        <f>TEXT(SalesDataTable[[#This Row],[Order Date]],"mmm")</f>
        <v>Jul</v>
      </c>
      <c r="G1290" s="4" t="s">
        <v>6</v>
      </c>
      <c r="H1290" s="4" t="s">
        <v>7</v>
      </c>
      <c r="I1290" s="4" t="s">
        <v>2</v>
      </c>
      <c r="J1290" s="4" t="s">
        <v>3</v>
      </c>
      <c r="K1290" s="4" t="s">
        <v>34</v>
      </c>
      <c r="L1290" s="4" t="s">
        <v>42</v>
      </c>
      <c r="M1290" s="8">
        <v>1</v>
      </c>
      <c r="N1290" s="5">
        <v>36.19</v>
      </c>
      <c r="O1290" s="6">
        <v>0</v>
      </c>
      <c r="P1290" s="5">
        <v>13.91</v>
      </c>
      <c r="Q1290" s="5">
        <f t="shared" si="60"/>
        <v>36.19</v>
      </c>
      <c r="R1290" s="5">
        <f t="shared" si="61"/>
        <v>13.91</v>
      </c>
      <c r="S1290" s="5">
        <f t="shared" si="62"/>
        <v>22.279999999999998</v>
      </c>
      <c r="T1290" s="7"/>
    </row>
    <row r="1291" spans="1:20" ht="15">
      <c r="A1291" s="2">
        <v>2465</v>
      </c>
      <c r="B1291" s="3">
        <v>46209</v>
      </c>
      <c r="C1291" s="10">
        <f>YEAR(SalesDataTable[[#This Row],[Order Date]])</f>
        <v>2026</v>
      </c>
      <c r="D1291" s="10" t="str">
        <f>"Q"&amp;ROUNDUP(MONTH(SalesDataTable[[#This Row],[Order Date]])/3,0)</f>
        <v>Q3</v>
      </c>
      <c r="E1291" s="10">
        <f>MONTH(SalesDataTable[[#This Row],[Order Date]])</f>
        <v>7</v>
      </c>
      <c r="F1291" s="10" t="str">
        <f>TEXT(SalesDataTable[[#This Row],[Order Date]],"mmm")</f>
        <v>Jul</v>
      </c>
      <c r="G1291" s="4" t="s">
        <v>6</v>
      </c>
      <c r="H1291" s="4" t="s">
        <v>7</v>
      </c>
      <c r="I1291" s="4" t="s">
        <v>28</v>
      </c>
      <c r="J1291" s="4" t="s">
        <v>13</v>
      </c>
      <c r="K1291" s="4" t="s">
        <v>9</v>
      </c>
      <c r="L1291" s="4" t="s">
        <v>17</v>
      </c>
      <c r="M1291" s="8">
        <v>1</v>
      </c>
      <c r="N1291" s="5">
        <v>142.04</v>
      </c>
      <c r="O1291" s="6">
        <v>0</v>
      </c>
      <c r="P1291" s="5">
        <v>81.67</v>
      </c>
      <c r="Q1291" s="5">
        <f t="shared" si="60"/>
        <v>142.04</v>
      </c>
      <c r="R1291" s="5">
        <f t="shared" si="61"/>
        <v>81.67</v>
      </c>
      <c r="S1291" s="5">
        <f t="shared" si="62"/>
        <v>60.36999999999999</v>
      </c>
      <c r="T1291" s="7"/>
    </row>
    <row r="1292" spans="1:20" ht="15">
      <c r="A1292" s="2">
        <v>3990</v>
      </c>
      <c r="B1292" s="3">
        <v>46209</v>
      </c>
      <c r="C1292" s="10">
        <f>YEAR(SalesDataTable[[#This Row],[Order Date]])</f>
        <v>2026</v>
      </c>
      <c r="D1292" s="10" t="str">
        <f>"Q"&amp;ROUNDUP(MONTH(SalesDataTable[[#This Row],[Order Date]])/3,0)</f>
        <v>Q3</v>
      </c>
      <c r="E1292" s="10">
        <f>MONTH(SalesDataTable[[#This Row],[Order Date]])</f>
        <v>7</v>
      </c>
      <c r="F1292" s="10" t="str">
        <f>TEXT(SalesDataTable[[#This Row],[Order Date]],"mmm")</f>
        <v>Jul</v>
      </c>
      <c r="G1292" s="4" t="s">
        <v>11</v>
      </c>
      <c r="H1292" s="4" t="s">
        <v>25</v>
      </c>
      <c r="I1292" s="4" t="s">
        <v>2</v>
      </c>
      <c r="J1292" s="4" t="s">
        <v>16</v>
      </c>
      <c r="K1292" s="4" t="s">
        <v>14</v>
      </c>
      <c r="L1292" s="4" t="s">
        <v>44</v>
      </c>
      <c r="M1292" s="8">
        <v>1</v>
      </c>
      <c r="N1292" s="5">
        <v>133.66999999999999</v>
      </c>
      <c r="O1292" s="6">
        <v>0</v>
      </c>
      <c r="P1292" s="5">
        <v>68.25</v>
      </c>
      <c r="Q1292" s="5">
        <f t="shared" si="60"/>
        <v>133.66999999999999</v>
      </c>
      <c r="R1292" s="5">
        <f t="shared" si="61"/>
        <v>68.25</v>
      </c>
      <c r="S1292" s="5">
        <f t="shared" si="62"/>
        <v>65.419999999999987</v>
      </c>
      <c r="T1292" s="7"/>
    </row>
    <row r="1293" spans="1:20" ht="15">
      <c r="A1293" s="2">
        <v>4370</v>
      </c>
      <c r="B1293" s="3">
        <v>46209</v>
      </c>
      <c r="C1293" s="10">
        <f>YEAR(SalesDataTable[[#This Row],[Order Date]])</f>
        <v>2026</v>
      </c>
      <c r="D1293" s="10" t="str">
        <f>"Q"&amp;ROUNDUP(MONTH(SalesDataTable[[#This Row],[Order Date]])/3,0)</f>
        <v>Q3</v>
      </c>
      <c r="E1293" s="10">
        <f>MONTH(SalesDataTable[[#This Row],[Order Date]])</f>
        <v>7</v>
      </c>
      <c r="F1293" s="10" t="str">
        <f>TEXT(SalesDataTable[[#This Row],[Order Date]],"mmm")</f>
        <v>Jul</v>
      </c>
      <c r="G1293" s="4" t="s">
        <v>11</v>
      </c>
      <c r="H1293" s="4" t="s">
        <v>39</v>
      </c>
      <c r="I1293" s="4" t="s">
        <v>2</v>
      </c>
      <c r="J1293" s="4" t="s">
        <v>13</v>
      </c>
      <c r="K1293" s="4" t="s">
        <v>14</v>
      </c>
      <c r="L1293" s="4" t="s">
        <v>48</v>
      </c>
      <c r="M1293" s="8">
        <v>6</v>
      </c>
      <c r="N1293" s="5">
        <v>166.6</v>
      </c>
      <c r="O1293" s="6">
        <v>0</v>
      </c>
      <c r="P1293" s="5">
        <v>88.14</v>
      </c>
      <c r="Q1293" s="5">
        <f t="shared" si="60"/>
        <v>999.59999999999991</v>
      </c>
      <c r="R1293" s="5">
        <f t="shared" si="61"/>
        <v>528.84</v>
      </c>
      <c r="S1293" s="5">
        <f t="shared" si="62"/>
        <v>470.75999999999988</v>
      </c>
      <c r="T1293" s="7"/>
    </row>
    <row r="1294" spans="1:20" ht="15">
      <c r="A1294" s="2">
        <v>4856</v>
      </c>
      <c r="B1294" s="3">
        <v>46209</v>
      </c>
      <c r="C1294" s="10">
        <f>YEAR(SalesDataTable[[#This Row],[Order Date]])</f>
        <v>2026</v>
      </c>
      <c r="D1294" s="10" t="str">
        <f>"Q"&amp;ROUNDUP(MONTH(SalesDataTable[[#This Row],[Order Date]])/3,0)</f>
        <v>Q3</v>
      </c>
      <c r="E1294" s="10">
        <f>MONTH(SalesDataTable[[#This Row],[Order Date]])</f>
        <v>7</v>
      </c>
      <c r="F1294" s="10" t="str">
        <f>TEXT(SalesDataTable[[#This Row],[Order Date]],"mmm")</f>
        <v>Jul</v>
      </c>
      <c r="G1294" s="4" t="s">
        <v>6</v>
      </c>
      <c r="H1294" s="4" t="s">
        <v>43</v>
      </c>
      <c r="I1294" s="4" t="s">
        <v>2</v>
      </c>
      <c r="J1294" s="4" t="s">
        <v>3</v>
      </c>
      <c r="K1294" s="4" t="s">
        <v>4</v>
      </c>
      <c r="L1294" s="4" t="s">
        <v>30</v>
      </c>
      <c r="M1294" s="8">
        <v>2</v>
      </c>
      <c r="N1294" s="5">
        <v>99.93</v>
      </c>
      <c r="O1294" s="6">
        <v>0.1</v>
      </c>
      <c r="P1294" s="5">
        <v>51.96</v>
      </c>
      <c r="Q1294" s="5">
        <f t="shared" si="60"/>
        <v>179.87400000000002</v>
      </c>
      <c r="R1294" s="5">
        <f t="shared" si="61"/>
        <v>103.92</v>
      </c>
      <c r="S1294" s="5">
        <f t="shared" si="62"/>
        <v>75.954000000000022</v>
      </c>
      <c r="T1294" s="7"/>
    </row>
    <row r="1295" spans="1:20" ht="15">
      <c r="A1295" s="2">
        <v>337</v>
      </c>
      <c r="B1295" s="3">
        <v>46210</v>
      </c>
      <c r="C1295" s="10">
        <f>YEAR(SalesDataTable[[#This Row],[Order Date]])</f>
        <v>2026</v>
      </c>
      <c r="D1295" s="10" t="str">
        <f>"Q"&amp;ROUNDUP(MONTH(SalesDataTable[[#This Row],[Order Date]])/3,0)</f>
        <v>Q3</v>
      </c>
      <c r="E1295" s="10">
        <f>MONTH(SalesDataTable[[#This Row],[Order Date]])</f>
        <v>7</v>
      </c>
      <c r="F1295" s="10" t="str">
        <f>TEXT(SalesDataTable[[#This Row],[Order Date]],"mmm")</f>
        <v>Jul</v>
      </c>
      <c r="G1295" s="4" t="s">
        <v>0</v>
      </c>
      <c r="H1295" s="4" t="s">
        <v>50</v>
      </c>
      <c r="I1295" s="4" t="s">
        <v>19</v>
      </c>
      <c r="J1295" s="4" t="s">
        <v>3</v>
      </c>
      <c r="K1295" s="4" t="s">
        <v>4</v>
      </c>
      <c r="L1295" s="4" t="s">
        <v>30</v>
      </c>
      <c r="M1295" s="8">
        <v>6</v>
      </c>
      <c r="N1295" s="5">
        <v>100.56</v>
      </c>
      <c r="O1295" s="6">
        <v>0</v>
      </c>
      <c r="P1295" s="5">
        <v>49.47</v>
      </c>
      <c r="Q1295" s="5">
        <f t="shared" si="60"/>
        <v>603.36</v>
      </c>
      <c r="R1295" s="5">
        <f t="shared" si="61"/>
        <v>296.82</v>
      </c>
      <c r="S1295" s="5">
        <f t="shared" si="62"/>
        <v>306.54000000000002</v>
      </c>
      <c r="T1295" s="7"/>
    </row>
    <row r="1296" spans="1:20" ht="15">
      <c r="A1296" s="2">
        <v>1001</v>
      </c>
      <c r="B1296" s="3">
        <v>46210</v>
      </c>
      <c r="C1296" s="10">
        <f>YEAR(SalesDataTable[[#This Row],[Order Date]])</f>
        <v>2026</v>
      </c>
      <c r="D1296" s="10" t="str">
        <f>"Q"&amp;ROUNDUP(MONTH(SalesDataTable[[#This Row],[Order Date]])/3,0)</f>
        <v>Q3</v>
      </c>
      <c r="E1296" s="10">
        <f>MONTH(SalesDataTable[[#This Row],[Order Date]])</f>
        <v>7</v>
      </c>
      <c r="F1296" s="10" t="str">
        <f>TEXT(SalesDataTable[[#This Row],[Order Date]],"mmm")</f>
        <v>Jul</v>
      </c>
      <c r="G1296" s="4" t="s">
        <v>0</v>
      </c>
      <c r="H1296" s="4" t="s">
        <v>36</v>
      </c>
      <c r="I1296" s="4" t="s">
        <v>2</v>
      </c>
      <c r="J1296" s="4" t="s">
        <v>3</v>
      </c>
      <c r="K1296" s="4" t="s">
        <v>23</v>
      </c>
      <c r="L1296" s="4" t="s">
        <v>29</v>
      </c>
      <c r="M1296" s="8">
        <v>1</v>
      </c>
      <c r="N1296" s="5">
        <v>200.48</v>
      </c>
      <c r="O1296" s="6">
        <v>0.05</v>
      </c>
      <c r="P1296" s="5">
        <v>104.11</v>
      </c>
      <c r="Q1296" s="5">
        <f t="shared" si="60"/>
        <v>190.45599999999999</v>
      </c>
      <c r="R1296" s="5">
        <f t="shared" si="61"/>
        <v>104.11</v>
      </c>
      <c r="S1296" s="5">
        <f t="shared" si="62"/>
        <v>86.345999999999989</v>
      </c>
      <c r="T1296" s="7"/>
    </row>
    <row r="1297" spans="1:20" ht="15">
      <c r="A1297" s="2">
        <v>2424</v>
      </c>
      <c r="B1297" s="3">
        <v>46210</v>
      </c>
      <c r="C1297" s="10">
        <f>YEAR(SalesDataTable[[#This Row],[Order Date]])</f>
        <v>2026</v>
      </c>
      <c r="D1297" s="10" t="str">
        <f>"Q"&amp;ROUNDUP(MONTH(SalesDataTable[[#This Row],[Order Date]])/3,0)</f>
        <v>Q3</v>
      </c>
      <c r="E1297" s="10">
        <f>MONTH(SalesDataTable[[#This Row],[Order Date]])</f>
        <v>7</v>
      </c>
      <c r="F1297" s="10" t="str">
        <f>TEXT(SalesDataTable[[#This Row],[Order Date]],"mmm")</f>
        <v>Jul</v>
      </c>
      <c r="G1297" s="4" t="s">
        <v>20</v>
      </c>
      <c r="H1297" s="4" t="s">
        <v>33</v>
      </c>
      <c r="I1297" s="4" t="s">
        <v>2</v>
      </c>
      <c r="J1297" s="4" t="s">
        <v>13</v>
      </c>
      <c r="K1297" s="4" t="s">
        <v>4</v>
      </c>
      <c r="L1297" s="4" t="s">
        <v>22</v>
      </c>
      <c r="M1297" s="8">
        <v>1</v>
      </c>
      <c r="N1297" s="5">
        <v>51.06</v>
      </c>
      <c r="O1297" s="6">
        <v>0.15</v>
      </c>
      <c r="P1297" s="5">
        <v>22.56</v>
      </c>
      <c r="Q1297" s="5">
        <f t="shared" si="60"/>
        <v>43.401000000000003</v>
      </c>
      <c r="R1297" s="5">
        <f t="shared" si="61"/>
        <v>22.56</v>
      </c>
      <c r="S1297" s="5">
        <f t="shared" si="62"/>
        <v>20.841000000000005</v>
      </c>
      <c r="T1297" s="7"/>
    </row>
    <row r="1298" spans="1:20" ht="15">
      <c r="A1298" s="2">
        <v>2751</v>
      </c>
      <c r="B1298" s="3">
        <v>46210</v>
      </c>
      <c r="C1298" s="10">
        <f>YEAR(SalesDataTable[[#This Row],[Order Date]])</f>
        <v>2026</v>
      </c>
      <c r="D1298" s="10" t="str">
        <f>"Q"&amp;ROUNDUP(MONTH(SalesDataTable[[#This Row],[Order Date]])/3,0)</f>
        <v>Q3</v>
      </c>
      <c r="E1298" s="10">
        <f>MONTH(SalesDataTable[[#This Row],[Order Date]])</f>
        <v>7</v>
      </c>
      <c r="F1298" s="10" t="str">
        <f>TEXT(SalesDataTable[[#This Row],[Order Date]],"mmm")</f>
        <v>Jul</v>
      </c>
      <c r="G1298" s="4" t="s">
        <v>0</v>
      </c>
      <c r="H1298" s="4" t="s">
        <v>50</v>
      </c>
      <c r="I1298" s="4" t="s">
        <v>19</v>
      </c>
      <c r="J1298" s="4" t="s">
        <v>13</v>
      </c>
      <c r="K1298" s="4" t="s">
        <v>34</v>
      </c>
      <c r="L1298" s="4" t="s">
        <v>38</v>
      </c>
      <c r="M1298" s="8">
        <v>2</v>
      </c>
      <c r="N1298" s="5">
        <v>125.9</v>
      </c>
      <c r="O1298" s="6">
        <v>0.15</v>
      </c>
      <c r="P1298" s="5">
        <v>70.27</v>
      </c>
      <c r="Q1298" s="5">
        <f t="shared" si="60"/>
        <v>214.03</v>
      </c>
      <c r="R1298" s="5">
        <f t="shared" si="61"/>
        <v>140.54</v>
      </c>
      <c r="S1298" s="5">
        <f t="shared" si="62"/>
        <v>73.490000000000009</v>
      </c>
      <c r="T1298" s="7"/>
    </row>
    <row r="1299" spans="1:20" ht="15">
      <c r="A1299" s="2">
        <v>375</v>
      </c>
      <c r="B1299" s="3">
        <v>46211</v>
      </c>
      <c r="C1299" s="10">
        <f>YEAR(SalesDataTable[[#This Row],[Order Date]])</f>
        <v>2026</v>
      </c>
      <c r="D1299" s="10" t="str">
        <f>"Q"&amp;ROUNDUP(MONTH(SalesDataTable[[#This Row],[Order Date]])/3,0)</f>
        <v>Q3</v>
      </c>
      <c r="E1299" s="10">
        <f>MONTH(SalesDataTable[[#This Row],[Order Date]])</f>
        <v>7</v>
      </c>
      <c r="F1299" s="10" t="str">
        <f>TEXT(SalesDataTable[[#This Row],[Order Date]],"mmm")</f>
        <v>Jul</v>
      </c>
      <c r="G1299" s="4" t="s">
        <v>6</v>
      </c>
      <c r="H1299" s="4" t="s">
        <v>43</v>
      </c>
      <c r="I1299" s="4" t="s">
        <v>19</v>
      </c>
      <c r="J1299" s="4" t="s">
        <v>3</v>
      </c>
      <c r="K1299" s="4" t="s">
        <v>23</v>
      </c>
      <c r="L1299" s="4" t="s">
        <v>29</v>
      </c>
      <c r="M1299" s="8">
        <v>2</v>
      </c>
      <c r="N1299" s="5">
        <v>192.24</v>
      </c>
      <c r="O1299" s="6">
        <v>0.05</v>
      </c>
      <c r="P1299" s="5">
        <v>103.65</v>
      </c>
      <c r="Q1299" s="5">
        <f t="shared" si="60"/>
        <v>365.25599999999997</v>
      </c>
      <c r="R1299" s="5">
        <f t="shared" si="61"/>
        <v>207.3</v>
      </c>
      <c r="S1299" s="5">
        <f t="shared" si="62"/>
        <v>157.95599999999996</v>
      </c>
      <c r="T1299" s="7"/>
    </row>
    <row r="1300" spans="1:20" ht="15">
      <c r="A1300" s="2">
        <v>650</v>
      </c>
      <c r="B1300" s="3">
        <v>46211</v>
      </c>
      <c r="C1300" s="10">
        <f>YEAR(SalesDataTable[[#This Row],[Order Date]])</f>
        <v>2026</v>
      </c>
      <c r="D1300" s="10" t="str">
        <f>"Q"&amp;ROUNDUP(MONTH(SalesDataTable[[#This Row],[Order Date]])/3,0)</f>
        <v>Q3</v>
      </c>
      <c r="E1300" s="10">
        <f>MONTH(SalesDataTable[[#This Row],[Order Date]])</f>
        <v>7</v>
      </c>
      <c r="F1300" s="10" t="str">
        <f>TEXT(SalesDataTable[[#This Row],[Order Date]],"mmm")</f>
        <v>Jul</v>
      </c>
      <c r="G1300" s="4" t="s">
        <v>0</v>
      </c>
      <c r="H1300" s="4" t="s">
        <v>1</v>
      </c>
      <c r="I1300" s="4" t="s">
        <v>2</v>
      </c>
      <c r="J1300" s="4" t="s">
        <v>16</v>
      </c>
      <c r="K1300" s="4" t="s">
        <v>34</v>
      </c>
      <c r="L1300" s="4" t="s">
        <v>35</v>
      </c>
      <c r="M1300" s="8">
        <v>2</v>
      </c>
      <c r="N1300" s="5">
        <v>40.79</v>
      </c>
      <c r="O1300" s="6">
        <v>0</v>
      </c>
      <c r="P1300" s="5">
        <v>14.61</v>
      </c>
      <c r="Q1300" s="5">
        <f t="shared" si="60"/>
        <v>81.58</v>
      </c>
      <c r="R1300" s="5">
        <f t="shared" si="61"/>
        <v>29.22</v>
      </c>
      <c r="S1300" s="5">
        <f t="shared" si="62"/>
        <v>52.36</v>
      </c>
      <c r="T1300" s="7"/>
    </row>
    <row r="1301" spans="1:20" ht="15">
      <c r="A1301" s="2">
        <v>941</v>
      </c>
      <c r="B1301" s="3">
        <v>46211</v>
      </c>
      <c r="C1301" s="10">
        <f>YEAR(SalesDataTable[[#This Row],[Order Date]])</f>
        <v>2026</v>
      </c>
      <c r="D1301" s="10" t="str">
        <f>"Q"&amp;ROUNDUP(MONTH(SalesDataTable[[#This Row],[Order Date]])/3,0)</f>
        <v>Q3</v>
      </c>
      <c r="E1301" s="10">
        <f>MONTH(SalesDataTable[[#This Row],[Order Date]])</f>
        <v>7</v>
      </c>
      <c r="F1301" s="10" t="str">
        <f>TEXT(SalesDataTable[[#This Row],[Order Date]],"mmm")</f>
        <v>Jul</v>
      </c>
      <c r="G1301" s="4" t="s">
        <v>0</v>
      </c>
      <c r="H1301" s="4" t="s">
        <v>36</v>
      </c>
      <c r="I1301" s="4" t="s">
        <v>19</v>
      </c>
      <c r="J1301" s="4" t="s">
        <v>13</v>
      </c>
      <c r="K1301" s="4" t="s">
        <v>23</v>
      </c>
      <c r="L1301" s="4" t="s">
        <v>51</v>
      </c>
      <c r="M1301" s="8">
        <v>2</v>
      </c>
      <c r="N1301" s="5">
        <v>125.73</v>
      </c>
      <c r="O1301" s="6">
        <v>0.15</v>
      </c>
      <c r="P1301" s="5">
        <v>61.75</v>
      </c>
      <c r="Q1301" s="5">
        <f t="shared" si="60"/>
        <v>213.74100000000001</v>
      </c>
      <c r="R1301" s="5">
        <f t="shared" si="61"/>
        <v>123.5</v>
      </c>
      <c r="S1301" s="5">
        <f t="shared" si="62"/>
        <v>90.241000000000014</v>
      </c>
      <c r="T1301" s="7"/>
    </row>
    <row r="1302" spans="1:20" ht="15">
      <c r="A1302" s="2">
        <v>2719</v>
      </c>
      <c r="B1302" s="3">
        <v>46211</v>
      </c>
      <c r="C1302" s="10">
        <f>YEAR(SalesDataTable[[#This Row],[Order Date]])</f>
        <v>2026</v>
      </c>
      <c r="D1302" s="10" t="str">
        <f>"Q"&amp;ROUNDUP(MONTH(SalesDataTable[[#This Row],[Order Date]])/3,0)</f>
        <v>Q3</v>
      </c>
      <c r="E1302" s="10">
        <f>MONTH(SalesDataTable[[#This Row],[Order Date]])</f>
        <v>7</v>
      </c>
      <c r="F1302" s="10" t="str">
        <f>TEXT(SalesDataTable[[#This Row],[Order Date]],"mmm")</f>
        <v>Jul</v>
      </c>
      <c r="G1302" s="4" t="s">
        <v>0</v>
      </c>
      <c r="H1302" s="4" t="s">
        <v>50</v>
      </c>
      <c r="I1302" s="4" t="s">
        <v>2</v>
      </c>
      <c r="J1302" s="4" t="s">
        <v>16</v>
      </c>
      <c r="K1302" s="4" t="s">
        <v>14</v>
      </c>
      <c r="L1302" s="4" t="s">
        <v>48</v>
      </c>
      <c r="M1302" s="8">
        <v>1</v>
      </c>
      <c r="N1302" s="5">
        <v>164.92</v>
      </c>
      <c r="O1302" s="6">
        <v>0</v>
      </c>
      <c r="P1302" s="5">
        <v>89.47</v>
      </c>
      <c r="Q1302" s="5">
        <f t="shared" si="60"/>
        <v>164.92</v>
      </c>
      <c r="R1302" s="5">
        <f t="shared" si="61"/>
        <v>89.47</v>
      </c>
      <c r="S1302" s="5">
        <f t="shared" si="62"/>
        <v>75.449999999999989</v>
      </c>
      <c r="T1302" s="7"/>
    </row>
    <row r="1303" spans="1:20" ht="15">
      <c r="A1303" s="2">
        <v>3833</v>
      </c>
      <c r="B1303" s="3">
        <v>46211</v>
      </c>
      <c r="C1303" s="10">
        <f>YEAR(SalesDataTable[[#This Row],[Order Date]])</f>
        <v>2026</v>
      </c>
      <c r="D1303" s="10" t="str">
        <f>"Q"&amp;ROUNDUP(MONTH(SalesDataTable[[#This Row],[Order Date]])/3,0)</f>
        <v>Q3</v>
      </c>
      <c r="E1303" s="10">
        <f>MONTH(SalesDataTable[[#This Row],[Order Date]])</f>
        <v>7</v>
      </c>
      <c r="F1303" s="10" t="str">
        <f>TEXT(SalesDataTable[[#This Row],[Order Date]],"mmm")</f>
        <v>Jul</v>
      </c>
      <c r="G1303" s="4" t="s">
        <v>6</v>
      </c>
      <c r="H1303" s="4" t="s">
        <v>27</v>
      </c>
      <c r="I1303" s="4" t="s">
        <v>19</v>
      </c>
      <c r="J1303" s="4" t="s">
        <v>13</v>
      </c>
      <c r="K1303" s="4" t="s">
        <v>4</v>
      </c>
      <c r="L1303" s="4" t="s">
        <v>30</v>
      </c>
      <c r="M1303" s="8">
        <v>5</v>
      </c>
      <c r="N1303" s="5">
        <v>103.91</v>
      </c>
      <c r="O1303" s="6">
        <v>0</v>
      </c>
      <c r="P1303" s="5">
        <v>51.19</v>
      </c>
      <c r="Q1303" s="5">
        <f t="shared" si="60"/>
        <v>519.54999999999995</v>
      </c>
      <c r="R1303" s="5">
        <f t="shared" si="61"/>
        <v>255.95</v>
      </c>
      <c r="S1303" s="5">
        <f t="shared" si="62"/>
        <v>263.59999999999997</v>
      </c>
      <c r="T1303" s="7"/>
    </row>
    <row r="1304" spans="1:20" ht="15">
      <c r="A1304" s="2">
        <v>211</v>
      </c>
      <c r="B1304" s="3">
        <v>46212</v>
      </c>
      <c r="C1304" s="10">
        <f>YEAR(SalesDataTable[[#This Row],[Order Date]])</f>
        <v>2026</v>
      </c>
      <c r="D1304" s="10" t="str">
        <f>"Q"&amp;ROUNDUP(MONTH(SalesDataTable[[#This Row],[Order Date]])/3,0)</f>
        <v>Q3</v>
      </c>
      <c r="E1304" s="10">
        <f>MONTH(SalesDataTable[[#This Row],[Order Date]])</f>
        <v>7</v>
      </c>
      <c r="F1304" s="10" t="str">
        <f>TEXT(SalesDataTable[[#This Row],[Order Date]],"mmm")</f>
        <v>Jul</v>
      </c>
      <c r="G1304" s="4" t="s">
        <v>11</v>
      </c>
      <c r="H1304" s="4" t="s">
        <v>52</v>
      </c>
      <c r="I1304" s="4" t="s">
        <v>8</v>
      </c>
      <c r="J1304" s="4" t="s">
        <v>16</v>
      </c>
      <c r="K1304" s="4" t="s">
        <v>4</v>
      </c>
      <c r="L1304" s="4" t="s">
        <v>22</v>
      </c>
      <c r="M1304" s="8">
        <v>10</v>
      </c>
      <c r="N1304" s="5">
        <v>49.69</v>
      </c>
      <c r="O1304" s="6">
        <v>0.1</v>
      </c>
      <c r="P1304" s="5">
        <v>21.82</v>
      </c>
      <c r="Q1304" s="5">
        <f t="shared" si="60"/>
        <v>447.21</v>
      </c>
      <c r="R1304" s="5">
        <f t="shared" si="61"/>
        <v>218.2</v>
      </c>
      <c r="S1304" s="5">
        <f t="shared" si="62"/>
        <v>229.01</v>
      </c>
      <c r="T1304" s="7"/>
    </row>
    <row r="1305" spans="1:20" ht="15">
      <c r="A1305" s="2">
        <v>392</v>
      </c>
      <c r="B1305" s="3">
        <v>46212</v>
      </c>
      <c r="C1305" s="10">
        <f>YEAR(SalesDataTable[[#This Row],[Order Date]])</f>
        <v>2026</v>
      </c>
      <c r="D1305" s="10" t="str">
        <f>"Q"&amp;ROUNDUP(MONTH(SalesDataTable[[#This Row],[Order Date]])/3,0)</f>
        <v>Q3</v>
      </c>
      <c r="E1305" s="10">
        <f>MONTH(SalesDataTable[[#This Row],[Order Date]])</f>
        <v>7</v>
      </c>
      <c r="F1305" s="10" t="str">
        <f>TEXT(SalesDataTable[[#This Row],[Order Date]],"mmm")</f>
        <v>Jul</v>
      </c>
      <c r="G1305" s="4" t="s">
        <v>20</v>
      </c>
      <c r="H1305" s="4" t="s">
        <v>31</v>
      </c>
      <c r="I1305" s="4" t="s">
        <v>19</v>
      </c>
      <c r="J1305" s="4" t="s">
        <v>3</v>
      </c>
      <c r="K1305" s="4" t="s">
        <v>9</v>
      </c>
      <c r="L1305" s="4" t="s">
        <v>10</v>
      </c>
      <c r="M1305" s="8">
        <v>3</v>
      </c>
      <c r="N1305" s="5">
        <v>94.19</v>
      </c>
      <c r="O1305" s="6">
        <v>0</v>
      </c>
      <c r="P1305" s="5">
        <v>44.1</v>
      </c>
      <c r="Q1305" s="5">
        <f t="shared" si="60"/>
        <v>282.57</v>
      </c>
      <c r="R1305" s="5">
        <f t="shared" si="61"/>
        <v>132.30000000000001</v>
      </c>
      <c r="S1305" s="5">
        <f t="shared" si="62"/>
        <v>150.26999999999998</v>
      </c>
      <c r="T1305" s="7"/>
    </row>
    <row r="1306" spans="1:20" ht="15">
      <c r="A1306" s="2">
        <v>1302</v>
      </c>
      <c r="B1306" s="3">
        <v>46212</v>
      </c>
      <c r="C1306" s="10">
        <f>YEAR(SalesDataTable[[#This Row],[Order Date]])</f>
        <v>2026</v>
      </c>
      <c r="D1306" s="10" t="str">
        <f>"Q"&amp;ROUNDUP(MONTH(SalesDataTable[[#This Row],[Order Date]])/3,0)</f>
        <v>Q3</v>
      </c>
      <c r="E1306" s="10">
        <f>MONTH(SalesDataTable[[#This Row],[Order Date]])</f>
        <v>7</v>
      </c>
      <c r="F1306" s="10" t="str">
        <f>TEXT(SalesDataTable[[#This Row],[Order Date]],"mmm")</f>
        <v>Jul</v>
      </c>
      <c r="G1306" s="4" t="s">
        <v>6</v>
      </c>
      <c r="H1306" s="4" t="s">
        <v>49</v>
      </c>
      <c r="I1306" s="4" t="s">
        <v>19</v>
      </c>
      <c r="J1306" s="4" t="s">
        <v>3</v>
      </c>
      <c r="K1306" s="4" t="s">
        <v>14</v>
      </c>
      <c r="L1306" s="4" t="s">
        <v>32</v>
      </c>
      <c r="M1306" s="8">
        <v>1</v>
      </c>
      <c r="N1306" s="5">
        <v>46.87</v>
      </c>
      <c r="O1306" s="6">
        <v>0</v>
      </c>
      <c r="P1306" s="5">
        <v>18.649999999999999</v>
      </c>
      <c r="Q1306" s="5">
        <f t="shared" si="60"/>
        <v>46.87</v>
      </c>
      <c r="R1306" s="5">
        <f t="shared" si="61"/>
        <v>18.649999999999999</v>
      </c>
      <c r="S1306" s="5">
        <f t="shared" si="62"/>
        <v>28.22</v>
      </c>
      <c r="T1306" s="7"/>
    </row>
    <row r="1307" spans="1:20" ht="15">
      <c r="A1307" s="2">
        <v>1366</v>
      </c>
      <c r="B1307" s="3">
        <v>46212</v>
      </c>
      <c r="C1307" s="10">
        <f>YEAR(SalesDataTable[[#This Row],[Order Date]])</f>
        <v>2026</v>
      </c>
      <c r="D1307" s="10" t="str">
        <f>"Q"&amp;ROUNDUP(MONTH(SalesDataTable[[#This Row],[Order Date]])/3,0)</f>
        <v>Q3</v>
      </c>
      <c r="E1307" s="10">
        <f>MONTH(SalesDataTable[[#This Row],[Order Date]])</f>
        <v>7</v>
      </c>
      <c r="F1307" s="10" t="str">
        <f>TEXT(SalesDataTable[[#This Row],[Order Date]],"mmm")</f>
        <v>Jul</v>
      </c>
      <c r="G1307" s="4" t="s">
        <v>11</v>
      </c>
      <c r="H1307" s="4" t="s">
        <v>52</v>
      </c>
      <c r="I1307" s="4" t="s">
        <v>2</v>
      </c>
      <c r="J1307" s="4" t="s">
        <v>3</v>
      </c>
      <c r="K1307" s="4" t="s">
        <v>14</v>
      </c>
      <c r="L1307" s="4" t="s">
        <v>15</v>
      </c>
      <c r="M1307" s="8">
        <v>1</v>
      </c>
      <c r="N1307" s="5">
        <v>36.99</v>
      </c>
      <c r="O1307" s="6">
        <v>0.1</v>
      </c>
      <c r="P1307" s="5">
        <v>13.2</v>
      </c>
      <c r="Q1307" s="5">
        <f t="shared" si="60"/>
        <v>33.291000000000004</v>
      </c>
      <c r="R1307" s="5">
        <f t="shared" si="61"/>
        <v>13.2</v>
      </c>
      <c r="S1307" s="5">
        <f t="shared" si="62"/>
        <v>20.091000000000005</v>
      </c>
      <c r="T1307" s="7"/>
    </row>
    <row r="1308" spans="1:20" ht="15">
      <c r="A1308" s="2">
        <v>1974</v>
      </c>
      <c r="B1308" s="3">
        <v>46212</v>
      </c>
      <c r="C1308" s="10">
        <f>YEAR(SalesDataTable[[#This Row],[Order Date]])</f>
        <v>2026</v>
      </c>
      <c r="D1308" s="10" t="str">
        <f>"Q"&amp;ROUNDUP(MONTH(SalesDataTable[[#This Row],[Order Date]])/3,0)</f>
        <v>Q3</v>
      </c>
      <c r="E1308" s="10">
        <f>MONTH(SalesDataTable[[#This Row],[Order Date]])</f>
        <v>7</v>
      </c>
      <c r="F1308" s="10" t="str">
        <f>TEXT(SalesDataTable[[#This Row],[Order Date]],"mmm")</f>
        <v>Jul</v>
      </c>
      <c r="G1308" s="4" t="s">
        <v>0</v>
      </c>
      <c r="H1308" s="4" t="s">
        <v>50</v>
      </c>
      <c r="I1308" s="4" t="s">
        <v>2</v>
      </c>
      <c r="J1308" s="4" t="s">
        <v>3</v>
      </c>
      <c r="K1308" s="4" t="s">
        <v>14</v>
      </c>
      <c r="L1308" s="4" t="s">
        <v>44</v>
      </c>
      <c r="M1308" s="8">
        <v>1</v>
      </c>
      <c r="N1308" s="5">
        <v>135.44</v>
      </c>
      <c r="O1308" s="6">
        <v>0</v>
      </c>
      <c r="P1308" s="5">
        <v>65.48</v>
      </c>
      <c r="Q1308" s="5">
        <f t="shared" si="60"/>
        <v>135.44</v>
      </c>
      <c r="R1308" s="5">
        <f t="shared" si="61"/>
        <v>65.48</v>
      </c>
      <c r="S1308" s="5">
        <f t="shared" si="62"/>
        <v>69.959999999999994</v>
      </c>
      <c r="T1308" s="7"/>
    </row>
    <row r="1309" spans="1:20" ht="15">
      <c r="A1309" s="2">
        <v>2716</v>
      </c>
      <c r="B1309" s="3">
        <v>46212</v>
      </c>
      <c r="C1309" s="10">
        <f>YEAR(SalesDataTable[[#This Row],[Order Date]])</f>
        <v>2026</v>
      </c>
      <c r="D1309" s="10" t="str">
        <f>"Q"&amp;ROUNDUP(MONTH(SalesDataTable[[#This Row],[Order Date]])/3,0)</f>
        <v>Q3</v>
      </c>
      <c r="E1309" s="10">
        <f>MONTH(SalesDataTable[[#This Row],[Order Date]])</f>
        <v>7</v>
      </c>
      <c r="F1309" s="10" t="str">
        <f>TEXT(SalesDataTable[[#This Row],[Order Date]],"mmm")</f>
        <v>Jul</v>
      </c>
      <c r="G1309" s="4" t="s">
        <v>6</v>
      </c>
      <c r="H1309" s="4" t="s">
        <v>7</v>
      </c>
      <c r="I1309" s="4" t="s">
        <v>2</v>
      </c>
      <c r="J1309" s="4" t="s">
        <v>13</v>
      </c>
      <c r="K1309" s="4" t="s">
        <v>9</v>
      </c>
      <c r="L1309" s="4" t="s">
        <v>10</v>
      </c>
      <c r="M1309" s="8">
        <v>3</v>
      </c>
      <c r="N1309" s="5">
        <v>92.25</v>
      </c>
      <c r="O1309" s="6">
        <v>0</v>
      </c>
      <c r="P1309" s="5">
        <v>46.27</v>
      </c>
      <c r="Q1309" s="5">
        <f t="shared" si="60"/>
        <v>276.75</v>
      </c>
      <c r="R1309" s="5">
        <f t="shared" si="61"/>
        <v>138.81</v>
      </c>
      <c r="S1309" s="5">
        <f t="shared" si="62"/>
        <v>137.94</v>
      </c>
      <c r="T1309" s="7"/>
    </row>
    <row r="1310" spans="1:20" ht="15">
      <c r="A1310" s="2">
        <v>3161</v>
      </c>
      <c r="B1310" s="3">
        <v>46212</v>
      </c>
      <c r="C1310" s="10">
        <f>YEAR(SalesDataTable[[#This Row],[Order Date]])</f>
        <v>2026</v>
      </c>
      <c r="D1310" s="10" t="str">
        <f>"Q"&amp;ROUNDUP(MONTH(SalesDataTable[[#This Row],[Order Date]])/3,0)</f>
        <v>Q3</v>
      </c>
      <c r="E1310" s="10">
        <f>MONTH(SalesDataTable[[#This Row],[Order Date]])</f>
        <v>7</v>
      </c>
      <c r="F1310" s="10" t="str">
        <f>TEXT(SalesDataTable[[#This Row],[Order Date]],"mmm")</f>
        <v>Jul</v>
      </c>
      <c r="G1310" s="4" t="s">
        <v>11</v>
      </c>
      <c r="H1310" s="4" t="s">
        <v>25</v>
      </c>
      <c r="I1310" s="4" t="s">
        <v>2</v>
      </c>
      <c r="J1310" s="4" t="s">
        <v>13</v>
      </c>
      <c r="K1310" s="4" t="s">
        <v>23</v>
      </c>
      <c r="L1310" s="4" t="s">
        <v>29</v>
      </c>
      <c r="M1310" s="8">
        <v>2</v>
      </c>
      <c r="N1310" s="5">
        <v>192.6</v>
      </c>
      <c r="O1310" s="6">
        <v>0</v>
      </c>
      <c r="P1310" s="5">
        <v>104.89</v>
      </c>
      <c r="Q1310" s="5">
        <f t="shared" si="60"/>
        <v>385.2</v>
      </c>
      <c r="R1310" s="5">
        <f t="shared" si="61"/>
        <v>209.78</v>
      </c>
      <c r="S1310" s="5">
        <f t="shared" si="62"/>
        <v>175.42</v>
      </c>
      <c r="T1310" s="7"/>
    </row>
    <row r="1311" spans="1:20" ht="15">
      <c r="A1311" s="2">
        <v>3240</v>
      </c>
      <c r="B1311" s="3">
        <v>46212</v>
      </c>
      <c r="C1311" s="10">
        <f>YEAR(SalesDataTable[[#This Row],[Order Date]])</f>
        <v>2026</v>
      </c>
      <c r="D1311" s="10" t="str">
        <f>"Q"&amp;ROUNDUP(MONTH(SalesDataTable[[#This Row],[Order Date]])/3,0)</f>
        <v>Q3</v>
      </c>
      <c r="E1311" s="10">
        <f>MONTH(SalesDataTable[[#This Row],[Order Date]])</f>
        <v>7</v>
      </c>
      <c r="F1311" s="10" t="str">
        <f>TEXT(SalesDataTable[[#This Row],[Order Date]],"mmm")</f>
        <v>Jul</v>
      </c>
      <c r="G1311" s="4" t="s">
        <v>20</v>
      </c>
      <c r="H1311" s="4" t="s">
        <v>33</v>
      </c>
      <c r="I1311" s="4" t="s">
        <v>2</v>
      </c>
      <c r="J1311" s="4" t="s">
        <v>3</v>
      </c>
      <c r="K1311" s="4" t="s">
        <v>4</v>
      </c>
      <c r="L1311" s="4" t="s">
        <v>26</v>
      </c>
      <c r="M1311" s="8">
        <v>1</v>
      </c>
      <c r="N1311" s="5">
        <v>39.94</v>
      </c>
      <c r="O1311" s="6">
        <v>0</v>
      </c>
      <c r="P1311" s="5">
        <v>16.89</v>
      </c>
      <c r="Q1311" s="5">
        <f t="shared" si="60"/>
        <v>39.94</v>
      </c>
      <c r="R1311" s="5">
        <f t="shared" si="61"/>
        <v>16.89</v>
      </c>
      <c r="S1311" s="5">
        <f t="shared" si="62"/>
        <v>23.049999999999997</v>
      </c>
      <c r="T1311" s="7"/>
    </row>
    <row r="1312" spans="1:20" ht="15">
      <c r="A1312" s="2">
        <v>3682</v>
      </c>
      <c r="B1312" s="3">
        <v>46212</v>
      </c>
      <c r="C1312" s="10">
        <f>YEAR(SalesDataTable[[#This Row],[Order Date]])</f>
        <v>2026</v>
      </c>
      <c r="D1312" s="10" t="str">
        <f>"Q"&amp;ROUNDUP(MONTH(SalesDataTable[[#This Row],[Order Date]])/3,0)</f>
        <v>Q3</v>
      </c>
      <c r="E1312" s="10">
        <f>MONTH(SalesDataTable[[#This Row],[Order Date]])</f>
        <v>7</v>
      </c>
      <c r="F1312" s="10" t="str">
        <f>TEXT(SalesDataTable[[#This Row],[Order Date]],"mmm")</f>
        <v>Jul</v>
      </c>
      <c r="G1312" s="4" t="s">
        <v>11</v>
      </c>
      <c r="H1312" s="4" t="s">
        <v>12</v>
      </c>
      <c r="I1312" s="4" t="s">
        <v>2</v>
      </c>
      <c r="J1312" s="4" t="s">
        <v>3</v>
      </c>
      <c r="K1312" s="4" t="s">
        <v>9</v>
      </c>
      <c r="L1312" s="4" t="s">
        <v>37</v>
      </c>
      <c r="M1312" s="8">
        <v>3</v>
      </c>
      <c r="N1312" s="5">
        <v>150.61000000000001</v>
      </c>
      <c r="O1312" s="6">
        <v>0</v>
      </c>
      <c r="P1312" s="5">
        <v>79.900000000000006</v>
      </c>
      <c r="Q1312" s="5">
        <f t="shared" si="60"/>
        <v>451.83000000000004</v>
      </c>
      <c r="R1312" s="5">
        <f t="shared" si="61"/>
        <v>239.70000000000002</v>
      </c>
      <c r="S1312" s="5">
        <f t="shared" si="62"/>
        <v>212.13000000000002</v>
      </c>
      <c r="T1312" s="7"/>
    </row>
    <row r="1313" spans="1:20" ht="15">
      <c r="A1313" s="2">
        <v>4725</v>
      </c>
      <c r="B1313" s="3">
        <v>46212</v>
      </c>
      <c r="C1313" s="10">
        <f>YEAR(SalesDataTable[[#This Row],[Order Date]])</f>
        <v>2026</v>
      </c>
      <c r="D1313" s="10" t="str">
        <f>"Q"&amp;ROUNDUP(MONTH(SalesDataTable[[#This Row],[Order Date]])/3,0)</f>
        <v>Q3</v>
      </c>
      <c r="E1313" s="10">
        <f>MONTH(SalesDataTable[[#This Row],[Order Date]])</f>
        <v>7</v>
      </c>
      <c r="F1313" s="10" t="str">
        <f>TEXT(SalesDataTable[[#This Row],[Order Date]],"mmm")</f>
        <v>Jul</v>
      </c>
      <c r="G1313" s="4" t="s">
        <v>20</v>
      </c>
      <c r="H1313" s="4" t="s">
        <v>47</v>
      </c>
      <c r="I1313" s="4" t="s">
        <v>2</v>
      </c>
      <c r="J1313" s="4" t="s">
        <v>3</v>
      </c>
      <c r="K1313" s="4" t="s">
        <v>9</v>
      </c>
      <c r="L1313" s="4" t="s">
        <v>46</v>
      </c>
      <c r="M1313" s="8">
        <v>2</v>
      </c>
      <c r="N1313" s="5">
        <v>71.069999999999993</v>
      </c>
      <c r="O1313" s="6">
        <v>0</v>
      </c>
      <c r="P1313" s="5">
        <v>31.57</v>
      </c>
      <c r="Q1313" s="5">
        <f t="shared" si="60"/>
        <v>142.13999999999999</v>
      </c>
      <c r="R1313" s="5">
        <f t="shared" si="61"/>
        <v>63.14</v>
      </c>
      <c r="S1313" s="5">
        <f t="shared" si="62"/>
        <v>78.999999999999986</v>
      </c>
      <c r="T1313" s="7"/>
    </row>
    <row r="1314" spans="1:20" ht="15">
      <c r="A1314" s="2">
        <v>758</v>
      </c>
      <c r="B1314" s="3">
        <v>46213</v>
      </c>
      <c r="C1314" s="10">
        <f>YEAR(SalesDataTable[[#This Row],[Order Date]])</f>
        <v>2026</v>
      </c>
      <c r="D1314" s="10" t="str">
        <f>"Q"&amp;ROUNDUP(MONTH(SalesDataTable[[#This Row],[Order Date]])/3,0)</f>
        <v>Q3</v>
      </c>
      <c r="E1314" s="10">
        <f>MONTH(SalesDataTable[[#This Row],[Order Date]])</f>
        <v>7</v>
      </c>
      <c r="F1314" s="10" t="str">
        <f>TEXT(SalesDataTable[[#This Row],[Order Date]],"mmm")</f>
        <v>Jul</v>
      </c>
      <c r="G1314" s="4" t="s">
        <v>0</v>
      </c>
      <c r="H1314" s="4" t="s">
        <v>1</v>
      </c>
      <c r="I1314" s="4" t="s">
        <v>19</v>
      </c>
      <c r="J1314" s="4" t="s">
        <v>13</v>
      </c>
      <c r="K1314" s="4" t="s">
        <v>4</v>
      </c>
      <c r="L1314" s="4" t="s">
        <v>22</v>
      </c>
      <c r="M1314" s="8">
        <v>1</v>
      </c>
      <c r="N1314" s="5">
        <v>50.78</v>
      </c>
      <c r="O1314" s="6">
        <v>0</v>
      </c>
      <c r="P1314" s="5">
        <v>22.29</v>
      </c>
      <c r="Q1314" s="5">
        <f t="shared" si="60"/>
        <v>50.78</v>
      </c>
      <c r="R1314" s="5">
        <f t="shared" si="61"/>
        <v>22.29</v>
      </c>
      <c r="S1314" s="5">
        <f t="shared" si="62"/>
        <v>28.490000000000002</v>
      </c>
      <c r="T1314" s="7"/>
    </row>
    <row r="1315" spans="1:20" ht="15">
      <c r="A1315" s="2">
        <v>1910</v>
      </c>
      <c r="B1315" s="3">
        <v>46213</v>
      </c>
      <c r="C1315" s="10">
        <f>YEAR(SalesDataTable[[#This Row],[Order Date]])</f>
        <v>2026</v>
      </c>
      <c r="D1315" s="10" t="str">
        <f>"Q"&amp;ROUNDUP(MONTH(SalesDataTable[[#This Row],[Order Date]])/3,0)</f>
        <v>Q3</v>
      </c>
      <c r="E1315" s="10">
        <f>MONTH(SalesDataTable[[#This Row],[Order Date]])</f>
        <v>7</v>
      </c>
      <c r="F1315" s="10" t="str">
        <f>TEXT(SalesDataTable[[#This Row],[Order Date]],"mmm")</f>
        <v>Jul</v>
      </c>
      <c r="G1315" s="4" t="s">
        <v>0</v>
      </c>
      <c r="H1315" s="4" t="s">
        <v>50</v>
      </c>
      <c r="I1315" s="4" t="s">
        <v>2</v>
      </c>
      <c r="J1315" s="4" t="s">
        <v>3</v>
      </c>
      <c r="K1315" s="4" t="s">
        <v>9</v>
      </c>
      <c r="L1315" s="4" t="s">
        <v>17</v>
      </c>
      <c r="M1315" s="8">
        <v>2</v>
      </c>
      <c r="N1315" s="5">
        <v>141.51</v>
      </c>
      <c r="O1315" s="6">
        <v>0.05</v>
      </c>
      <c r="P1315" s="5">
        <v>77.040000000000006</v>
      </c>
      <c r="Q1315" s="5">
        <f t="shared" si="60"/>
        <v>268.86899999999997</v>
      </c>
      <c r="R1315" s="5">
        <f t="shared" si="61"/>
        <v>154.08000000000001</v>
      </c>
      <c r="S1315" s="5">
        <f t="shared" si="62"/>
        <v>114.78899999999996</v>
      </c>
      <c r="T1315" s="7"/>
    </row>
    <row r="1316" spans="1:20" ht="15">
      <c r="A1316" s="2">
        <v>1941</v>
      </c>
      <c r="B1316" s="3">
        <v>46213</v>
      </c>
      <c r="C1316" s="10">
        <f>YEAR(SalesDataTable[[#This Row],[Order Date]])</f>
        <v>2026</v>
      </c>
      <c r="D1316" s="10" t="str">
        <f>"Q"&amp;ROUNDUP(MONTH(SalesDataTable[[#This Row],[Order Date]])/3,0)</f>
        <v>Q3</v>
      </c>
      <c r="E1316" s="10">
        <f>MONTH(SalesDataTable[[#This Row],[Order Date]])</f>
        <v>7</v>
      </c>
      <c r="F1316" s="10" t="str">
        <f>TEXT(SalesDataTable[[#This Row],[Order Date]],"mmm")</f>
        <v>Jul</v>
      </c>
      <c r="G1316" s="4" t="s">
        <v>6</v>
      </c>
      <c r="H1316" s="4" t="s">
        <v>43</v>
      </c>
      <c r="I1316" s="4" t="s">
        <v>28</v>
      </c>
      <c r="J1316" s="4" t="s">
        <v>3</v>
      </c>
      <c r="K1316" s="4" t="s">
        <v>9</v>
      </c>
      <c r="L1316" s="4" t="s">
        <v>37</v>
      </c>
      <c r="M1316" s="8">
        <v>1</v>
      </c>
      <c r="N1316" s="5">
        <v>156.44</v>
      </c>
      <c r="O1316" s="6">
        <v>0.1</v>
      </c>
      <c r="P1316" s="5">
        <v>80.72</v>
      </c>
      <c r="Q1316" s="5">
        <f t="shared" si="60"/>
        <v>140.79599999999999</v>
      </c>
      <c r="R1316" s="5">
        <f t="shared" si="61"/>
        <v>80.72</v>
      </c>
      <c r="S1316" s="5">
        <f t="shared" si="62"/>
        <v>60.075999999999993</v>
      </c>
      <c r="T1316" s="7"/>
    </row>
    <row r="1317" spans="1:20" ht="15">
      <c r="A1317" s="2">
        <v>2324</v>
      </c>
      <c r="B1317" s="3">
        <v>46213</v>
      </c>
      <c r="C1317" s="10">
        <f>YEAR(SalesDataTable[[#This Row],[Order Date]])</f>
        <v>2026</v>
      </c>
      <c r="D1317" s="10" t="str">
        <f>"Q"&amp;ROUNDUP(MONTH(SalesDataTable[[#This Row],[Order Date]])/3,0)</f>
        <v>Q3</v>
      </c>
      <c r="E1317" s="10">
        <f>MONTH(SalesDataTable[[#This Row],[Order Date]])</f>
        <v>7</v>
      </c>
      <c r="F1317" s="10" t="str">
        <f>TEXT(SalesDataTable[[#This Row],[Order Date]],"mmm")</f>
        <v>Jul</v>
      </c>
      <c r="G1317" s="4" t="s">
        <v>6</v>
      </c>
      <c r="H1317" s="4" t="s">
        <v>43</v>
      </c>
      <c r="I1317" s="4" t="s">
        <v>2</v>
      </c>
      <c r="J1317" s="4" t="s">
        <v>13</v>
      </c>
      <c r="K1317" s="4" t="s">
        <v>34</v>
      </c>
      <c r="L1317" s="4" t="s">
        <v>45</v>
      </c>
      <c r="M1317" s="8">
        <v>2</v>
      </c>
      <c r="N1317" s="5">
        <v>51.75</v>
      </c>
      <c r="O1317" s="6">
        <v>0</v>
      </c>
      <c r="P1317" s="5">
        <v>21.4</v>
      </c>
      <c r="Q1317" s="5">
        <f t="shared" si="60"/>
        <v>103.5</v>
      </c>
      <c r="R1317" s="5">
        <f t="shared" si="61"/>
        <v>42.8</v>
      </c>
      <c r="S1317" s="5">
        <f t="shared" si="62"/>
        <v>60.7</v>
      </c>
      <c r="T1317" s="7"/>
    </row>
    <row r="1318" spans="1:20" ht="15">
      <c r="A1318" s="2">
        <v>2869</v>
      </c>
      <c r="B1318" s="3">
        <v>46213</v>
      </c>
      <c r="C1318" s="10">
        <f>YEAR(SalesDataTable[[#This Row],[Order Date]])</f>
        <v>2026</v>
      </c>
      <c r="D1318" s="10" t="str">
        <f>"Q"&amp;ROUNDUP(MONTH(SalesDataTable[[#This Row],[Order Date]])/3,0)</f>
        <v>Q3</v>
      </c>
      <c r="E1318" s="10">
        <f>MONTH(SalesDataTable[[#This Row],[Order Date]])</f>
        <v>7</v>
      </c>
      <c r="F1318" s="10" t="str">
        <f>TEXT(SalesDataTable[[#This Row],[Order Date]],"mmm")</f>
        <v>Jul</v>
      </c>
      <c r="G1318" s="4" t="s">
        <v>11</v>
      </c>
      <c r="H1318" s="4" t="s">
        <v>25</v>
      </c>
      <c r="I1318" s="4" t="s">
        <v>28</v>
      </c>
      <c r="J1318" s="4" t="s">
        <v>13</v>
      </c>
      <c r="K1318" s="4" t="s">
        <v>23</v>
      </c>
      <c r="L1318" s="4" t="s">
        <v>40</v>
      </c>
      <c r="M1318" s="8">
        <v>1</v>
      </c>
      <c r="N1318" s="5">
        <v>82.23</v>
      </c>
      <c r="O1318" s="6">
        <v>0.1</v>
      </c>
      <c r="P1318" s="5">
        <v>38.340000000000003</v>
      </c>
      <c r="Q1318" s="5">
        <f t="shared" si="60"/>
        <v>74.007000000000005</v>
      </c>
      <c r="R1318" s="5">
        <f t="shared" si="61"/>
        <v>38.340000000000003</v>
      </c>
      <c r="S1318" s="5">
        <f t="shared" si="62"/>
        <v>35.667000000000002</v>
      </c>
      <c r="T1318" s="7"/>
    </row>
    <row r="1319" spans="1:20" ht="15">
      <c r="A1319" s="2">
        <v>3236</v>
      </c>
      <c r="B1319" s="3">
        <v>46213</v>
      </c>
      <c r="C1319" s="10">
        <f>YEAR(SalesDataTable[[#This Row],[Order Date]])</f>
        <v>2026</v>
      </c>
      <c r="D1319" s="10" t="str">
        <f>"Q"&amp;ROUNDUP(MONTH(SalesDataTable[[#This Row],[Order Date]])/3,0)</f>
        <v>Q3</v>
      </c>
      <c r="E1319" s="10">
        <f>MONTH(SalesDataTable[[#This Row],[Order Date]])</f>
        <v>7</v>
      </c>
      <c r="F1319" s="10" t="str">
        <f>TEXT(SalesDataTable[[#This Row],[Order Date]],"mmm")</f>
        <v>Jul</v>
      </c>
      <c r="G1319" s="4" t="s">
        <v>6</v>
      </c>
      <c r="H1319" s="4" t="s">
        <v>27</v>
      </c>
      <c r="I1319" s="4" t="s">
        <v>2</v>
      </c>
      <c r="J1319" s="4" t="s">
        <v>13</v>
      </c>
      <c r="K1319" s="4" t="s">
        <v>9</v>
      </c>
      <c r="L1319" s="4" t="s">
        <v>17</v>
      </c>
      <c r="M1319" s="8">
        <v>1</v>
      </c>
      <c r="N1319" s="5">
        <v>144.16999999999999</v>
      </c>
      <c r="O1319" s="6">
        <v>0.1</v>
      </c>
      <c r="P1319" s="5">
        <v>78.13</v>
      </c>
      <c r="Q1319" s="5">
        <f t="shared" si="60"/>
        <v>129.75299999999999</v>
      </c>
      <c r="R1319" s="5">
        <f t="shared" si="61"/>
        <v>78.13</v>
      </c>
      <c r="S1319" s="5">
        <f t="shared" si="62"/>
        <v>51.62299999999999</v>
      </c>
      <c r="T1319" s="7"/>
    </row>
    <row r="1320" spans="1:20" ht="15">
      <c r="A1320" s="2">
        <v>3582</v>
      </c>
      <c r="B1320" s="3">
        <v>46213</v>
      </c>
      <c r="C1320" s="10">
        <f>YEAR(SalesDataTable[[#This Row],[Order Date]])</f>
        <v>2026</v>
      </c>
      <c r="D1320" s="10" t="str">
        <f>"Q"&amp;ROUNDUP(MONTH(SalesDataTable[[#This Row],[Order Date]])/3,0)</f>
        <v>Q3</v>
      </c>
      <c r="E1320" s="10">
        <f>MONTH(SalesDataTable[[#This Row],[Order Date]])</f>
        <v>7</v>
      </c>
      <c r="F1320" s="10" t="str">
        <f>TEXT(SalesDataTable[[#This Row],[Order Date]],"mmm")</f>
        <v>Jul</v>
      </c>
      <c r="G1320" s="4" t="s">
        <v>6</v>
      </c>
      <c r="H1320" s="4" t="s">
        <v>43</v>
      </c>
      <c r="I1320" s="4" t="s">
        <v>2</v>
      </c>
      <c r="J1320" s="4" t="s">
        <v>3</v>
      </c>
      <c r="K1320" s="4" t="s">
        <v>23</v>
      </c>
      <c r="L1320" s="4" t="s">
        <v>40</v>
      </c>
      <c r="M1320" s="8">
        <v>4</v>
      </c>
      <c r="N1320" s="5">
        <v>82.47</v>
      </c>
      <c r="O1320" s="6">
        <v>0</v>
      </c>
      <c r="P1320" s="5">
        <v>40.22</v>
      </c>
      <c r="Q1320" s="5">
        <f t="shared" si="60"/>
        <v>329.88</v>
      </c>
      <c r="R1320" s="5">
        <f t="shared" si="61"/>
        <v>160.88</v>
      </c>
      <c r="S1320" s="5">
        <f t="shared" si="62"/>
        <v>169</v>
      </c>
      <c r="T1320" s="7"/>
    </row>
    <row r="1321" spans="1:20" ht="15">
      <c r="A1321" s="2">
        <v>3715</v>
      </c>
      <c r="B1321" s="3">
        <v>46213</v>
      </c>
      <c r="C1321" s="10">
        <f>YEAR(SalesDataTable[[#This Row],[Order Date]])</f>
        <v>2026</v>
      </c>
      <c r="D1321" s="10" t="str">
        <f>"Q"&amp;ROUNDUP(MONTH(SalesDataTable[[#This Row],[Order Date]])/3,0)</f>
        <v>Q3</v>
      </c>
      <c r="E1321" s="10">
        <f>MONTH(SalesDataTable[[#This Row],[Order Date]])</f>
        <v>7</v>
      </c>
      <c r="F1321" s="10" t="str">
        <f>TEXT(SalesDataTable[[#This Row],[Order Date]],"mmm")</f>
        <v>Jul</v>
      </c>
      <c r="G1321" s="4" t="s">
        <v>20</v>
      </c>
      <c r="H1321" s="4" t="s">
        <v>33</v>
      </c>
      <c r="I1321" s="4" t="s">
        <v>2</v>
      </c>
      <c r="J1321" s="4" t="s">
        <v>13</v>
      </c>
      <c r="K1321" s="4" t="s">
        <v>23</v>
      </c>
      <c r="L1321" s="4" t="s">
        <v>51</v>
      </c>
      <c r="M1321" s="8">
        <v>1</v>
      </c>
      <c r="N1321" s="5">
        <v>122.14</v>
      </c>
      <c r="O1321" s="6">
        <v>0.15</v>
      </c>
      <c r="P1321" s="5">
        <v>59.87</v>
      </c>
      <c r="Q1321" s="5">
        <f t="shared" si="60"/>
        <v>103.819</v>
      </c>
      <c r="R1321" s="5">
        <f t="shared" si="61"/>
        <v>59.87</v>
      </c>
      <c r="S1321" s="5">
        <f t="shared" si="62"/>
        <v>43.949000000000005</v>
      </c>
      <c r="T1321" s="7"/>
    </row>
    <row r="1322" spans="1:20" ht="15">
      <c r="A1322" s="2">
        <v>3940</v>
      </c>
      <c r="B1322" s="3">
        <v>46213</v>
      </c>
      <c r="C1322" s="10">
        <f>YEAR(SalesDataTable[[#This Row],[Order Date]])</f>
        <v>2026</v>
      </c>
      <c r="D1322" s="10" t="str">
        <f>"Q"&amp;ROUNDUP(MONTH(SalesDataTable[[#This Row],[Order Date]])/3,0)</f>
        <v>Q3</v>
      </c>
      <c r="E1322" s="10">
        <f>MONTH(SalesDataTable[[#This Row],[Order Date]])</f>
        <v>7</v>
      </c>
      <c r="F1322" s="10" t="str">
        <f>TEXT(SalesDataTable[[#This Row],[Order Date]],"mmm")</f>
        <v>Jul</v>
      </c>
      <c r="G1322" s="4" t="s">
        <v>11</v>
      </c>
      <c r="H1322" s="4" t="s">
        <v>52</v>
      </c>
      <c r="I1322" s="4" t="s">
        <v>19</v>
      </c>
      <c r="J1322" s="4" t="s">
        <v>3</v>
      </c>
      <c r="K1322" s="4" t="s">
        <v>9</v>
      </c>
      <c r="L1322" s="4" t="s">
        <v>17</v>
      </c>
      <c r="M1322" s="8">
        <v>3</v>
      </c>
      <c r="N1322" s="5">
        <v>143.59</v>
      </c>
      <c r="O1322" s="6">
        <v>0</v>
      </c>
      <c r="P1322" s="5">
        <v>78.91</v>
      </c>
      <c r="Q1322" s="5">
        <f t="shared" si="60"/>
        <v>430.77</v>
      </c>
      <c r="R1322" s="5">
        <f t="shared" si="61"/>
        <v>236.73</v>
      </c>
      <c r="S1322" s="5">
        <f t="shared" si="62"/>
        <v>194.04</v>
      </c>
      <c r="T1322" s="7"/>
    </row>
    <row r="1323" spans="1:20" ht="15">
      <c r="A1323" s="2">
        <v>4760</v>
      </c>
      <c r="B1323" s="3">
        <v>46213</v>
      </c>
      <c r="C1323" s="10">
        <f>YEAR(SalesDataTable[[#This Row],[Order Date]])</f>
        <v>2026</v>
      </c>
      <c r="D1323" s="10" t="str">
        <f>"Q"&amp;ROUNDUP(MONTH(SalesDataTable[[#This Row],[Order Date]])/3,0)</f>
        <v>Q3</v>
      </c>
      <c r="E1323" s="10">
        <f>MONTH(SalesDataTable[[#This Row],[Order Date]])</f>
        <v>7</v>
      </c>
      <c r="F1323" s="10" t="str">
        <f>TEXT(SalesDataTable[[#This Row],[Order Date]],"mmm")</f>
        <v>Jul</v>
      </c>
      <c r="G1323" s="4" t="s">
        <v>20</v>
      </c>
      <c r="H1323" s="4" t="s">
        <v>47</v>
      </c>
      <c r="I1323" s="4" t="s">
        <v>2</v>
      </c>
      <c r="J1323" s="4" t="s">
        <v>16</v>
      </c>
      <c r="K1323" s="4" t="s">
        <v>9</v>
      </c>
      <c r="L1323" s="4" t="s">
        <v>37</v>
      </c>
      <c r="M1323" s="8">
        <v>2</v>
      </c>
      <c r="N1323" s="5">
        <v>157.66</v>
      </c>
      <c r="O1323" s="6">
        <v>0</v>
      </c>
      <c r="P1323" s="5">
        <v>78.760000000000005</v>
      </c>
      <c r="Q1323" s="5">
        <f t="shared" si="60"/>
        <v>315.32</v>
      </c>
      <c r="R1323" s="5">
        <f t="shared" si="61"/>
        <v>157.52000000000001</v>
      </c>
      <c r="S1323" s="5">
        <f t="shared" si="62"/>
        <v>157.79999999999998</v>
      </c>
      <c r="T1323" s="7"/>
    </row>
    <row r="1324" spans="1:20" ht="15">
      <c r="A1324" s="2">
        <v>4768</v>
      </c>
      <c r="B1324" s="3">
        <v>46213</v>
      </c>
      <c r="C1324" s="10">
        <f>YEAR(SalesDataTable[[#This Row],[Order Date]])</f>
        <v>2026</v>
      </c>
      <c r="D1324" s="10" t="str">
        <f>"Q"&amp;ROUNDUP(MONTH(SalesDataTable[[#This Row],[Order Date]])/3,0)</f>
        <v>Q3</v>
      </c>
      <c r="E1324" s="10">
        <f>MONTH(SalesDataTable[[#This Row],[Order Date]])</f>
        <v>7</v>
      </c>
      <c r="F1324" s="10" t="str">
        <f>TEXT(SalesDataTable[[#This Row],[Order Date]],"mmm")</f>
        <v>Jul</v>
      </c>
      <c r="G1324" s="4" t="s">
        <v>6</v>
      </c>
      <c r="H1324" s="4" t="s">
        <v>7</v>
      </c>
      <c r="I1324" s="4" t="s">
        <v>2</v>
      </c>
      <c r="J1324" s="4" t="s">
        <v>16</v>
      </c>
      <c r="K1324" s="4" t="s">
        <v>4</v>
      </c>
      <c r="L1324" s="4" t="s">
        <v>30</v>
      </c>
      <c r="M1324" s="8">
        <v>1</v>
      </c>
      <c r="N1324" s="5">
        <v>101.58</v>
      </c>
      <c r="O1324" s="6">
        <v>0</v>
      </c>
      <c r="P1324" s="5">
        <v>49.83</v>
      </c>
      <c r="Q1324" s="5">
        <f t="shared" si="60"/>
        <v>101.58</v>
      </c>
      <c r="R1324" s="5">
        <f t="shared" si="61"/>
        <v>49.83</v>
      </c>
      <c r="S1324" s="5">
        <f t="shared" si="62"/>
        <v>51.75</v>
      </c>
      <c r="T1324" s="7"/>
    </row>
    <row r="1325" spans="1:20" ht="15">
      <c r="A1325" s="2">
        <v>5025</v>
      </c>
      <c r="B1325" s="3">
        <v>46213</v>
      </c>
      <c r="C1325" s="10">
        <f>YEAR(SalesDataTable[[#This Row],[Order Date]])</f>
        <v>2026</v>
      </c>
      <c r="D1325" s="10" t="str">
        <f>"Q"&amp;ROUNDUP(MONTH(SalesDataTable[[#This Row],[Order Date]])/3,0)</f>
        <v>Q3</v>
      </c>
      <c r="E1325" s="10">
        <f>MONTH(SalesDataTable[[#This Row],[Order Date]])</f>
        <v>7</v>
      </c>
      <c r="F1325" s="10" t="str">
        <f>TEXT(SalesDataTable[[#This Row],[Order Date]],"mmm")</f>
        <v>Jul</v>
      </c>
      <c r="G1325" s="4" t="s">
        <v>11</v>
      </c>
      <c r="H1325" s="4" t="s">
        <v>18</v>
      </c>
      <c r="I1325" s="4" t="s">
        <v>2</v>
      </c>
      <c r="J1325" s="4" t="s">
        <v>3</v>
      </c>
      <c r="K1325" s="4" t="s">
        <v>14</v>
      </c>
      <c r="L1325" s="4" t="s">
        <v>48</v>
      </c>
      <c r="M1325" s="8">
        <v>4</v>
      </c>
      <c r="N1325" s="5">
        <v>166.71</v>
      </c>
      <c r="O1325" s="6">
        <v>0</v>
      </c>
      <c r="P1325" s="5">
        <v>86.55</v>
      </c>
      <c r="Q1325" s="5">
        <f t="shared" si="60"/>
        <v>666.84</v>
      </c>
      <c r="R1325" s="5">
        <f t="shared" si="61"/>
        <v>346.2</v>
      </c>
      <c r="S1325" s="5">
        <f t="shared" si="62"/>
        <v>320.64000000000004</v>
      </c>
      <c r="T1325" s="7"/>
    </row>
    <row r="1326" spans="1:20" ht="15">
      <c r="A1326" s="2">
        <v>165</v>
      </c>
      <c r="B1326" s="3">
        <v>46214</v>
      </c>
      <c r="C1326" s="10">
        <f>YEAR(SalesDataTable[[#This Row],[Order Date]])</f>
        <v>2026</v>
      </c>
      <c r="D1326" s="10" t="str">
        <f>"Q"&amp;ROUNDUP(MONTH(SalesDataTable[[#This Row],[Order Date]])/3,0)</f>
        <v>Q3</v>
      </c>
      <c r="E1326" s="10">
        <f>MONTH(SalesDataTable[[#This Row],[Order Date]])</f>
        <v>7</v>
      </c>
      <c r="F1326" s="10" t="str">
        <f>TEXT(SalesDataTable[[#This Row],[Order Date]],"mmm")</f>
        <v>Jul</v>
      </c>
      <c r="G1326" s="4" t="s">
        <v>6</v>
      </c>
      <c r="H1326" s="4" t="s">
        <v>43</v>
      </c>
      <c r="I1326" s="4" t="s">
        <v>19</v>
      </c>
      <c r="J1326" s="4" t="s">
        <v>13</v>
      </c>
      <c r="K1326" s="4" t="s">
        <v>4</v>
      </c>
      <c r="L1326" s="4" t="s">
        <v>5</v>
      </c>
      <c r="M1326" s="8">
        <v>2</v>
      </c>
      <c r="N1326" s="5">
        <v>83.33</v>
      </c>
      <c r="O1326" s="6">
        <v>0</v>
      </c>
      <c r="P1326" s="5">
        <v>42.11</v>
      </c>
      <c r="Q1326" s="5">
        <f t="shared" si="60"/>
        <v>166.66</v>
      </c>
      <c r="R1326" s="5">
        <f t="shared" si="61"/>
        <v>84.22</v>
      </c>
      <c r="S1326" s="5">
        <f t="shared" si="62"/>
        <v>82.44</v>
      </c>
      <c r="T1326" s="7"/>
    </row>
    <row r="1327" spans="1:20" ht="15">
      <c r="A1327" s="2">
        <v>198</v>
      </c>
      <c r="B1327" s="3">
        <v>46214</v>
      </c>
      <c r="C1327" s="10">
        <f>YEAR(SalesDataTable[[#This Row],[Order Date]])</f>
        <v>2026</v>
      </c>
      <c r="D1327" s="10" t="str">
        <f>"Q"&amp;ROUNDUP(MONTH(SalesDataTable[[#This Row],[Order Date]])/3,0)</f>
        <v>Q3</v>
      </c>
      <c r="E1327" s="10">
        <f>MONTH(SalesDataTable[[#This Row],[Order Date]])</f>
        <v>7</v>
      </c>
      <c r="F1327" s="10" t="str">
        <f>TEXT(SalesDataTable[[#This Row],[Order Date]],"mmm")</f>
        <v>Jul</v>
      </c>
      <c r="G1327" s="4" t="s">
        <v>0</v>
      </c>
      <c r="H1327" s="4" t="s">
        <v>50</v>
      </c>
      <c r="I1327" s="4" t="s">
        <v>2</v>
      </c>
      <c r="J1327" s="4" t="s">
        <v>13</v>
      </c>
      <c r="K1327" s="4" t="s">
        <v>9</v>
      </c>
      <c r="L1327" s="4" t="s">
        <v>46</v>
      </c>
      <c r="M1327" s="8">
        <v>2</v>
      </c>
      <c r="N1327" s="5">
        <v>71.77</v>
      </c>
      <c r="O1327" s="6">
        <v>0.05</v>
      </c>
      <c r="P1327" s="5">
        <v>32.9</v>
      </c>
      <c r="Q1327" s="5">
        <f t="shared" si="60"/>
        <v>136.363</v>
      </c>
      <c r="R1327" s="5">
        <f t="shared" si="61"/>
        <v>65.8</v>
      </c>
      <c r="S1327" s="5">
        <f t="shared" si="62"/>
        <v>70.563000000000002</v>
      </c>
      <c r="T1327" s="7"/>
    </row>
    <row r="1328" spans="1:20" ht="15">
      <c r="A1328" s="2">
        <v>1480</v>
      </c>
      <c r="B1328" s="3">
        <v>46214</v>
      </c>
      <c r="C1328" s="10">
        <f>YEAR(SalesDataTable[[#This Row],[Order Date]])</f>
        <v>2026</v>
      </c>
      <c r="D1328" s="10" t="str">
        <f>"Q"&amp;ROUNDUP(MONTH(SalesDataTable[[#This Row],[Order Date]])/3,0)</f>
        <v>Q3</v>
      </c>
      <c r="E1328" s="10">
        <f>MONTH(SalesDataTable[[#This Row],[Order Date]])</f>
        <v>7</v>
      </c>
      <c r="F1328" s="10" t="str">
        <f>TEXT(SalesDataTable[[#This Row],[Order Date]],"mmm")</f>
        <v>Jul</v>
      </c>
      <c r="G1328" s="4" t="s">
        <v>0</v>
      </c>
      <c r="H1328" s="4" t="s">
        <v>50</v>
      </c>
      <c r="I1328" s="4" t="s">
        <v>2</v>
      </c>
      <c r="J1328" s="4" t="s">
        <v>13</v>
      </c>
      <c r="K1328" s="4" t="s">
        <v>14</v>
      </c>
      <c r="L1328" s="4" t="s">
        <v>48</v>
      </c>
      <c r="M1328" s="8">
        <v>3</v>
      </c>
      <c r="N1328" s="5">
        <v>164.5</v>
      </c>
      <c r="O1328" s="6">
        <v>0</v>
      </c>
      <c r="P1328" s="5">
        <v>87.06</v>
      </c>
      <c r="Q1328" s="5">
        <f t="shared" si="60"/>
        <v>493.5</v>
      </c>
      <c r="R1328" s="5">
        <f t="shared" si="61"/>
        <v>261.18</v>
      </c>
      <c r="S1328" s="5">
        <f t="shared" si="62"/>
        <v>232.32</v>
      </c>
      <c r="T1328" s="7"/>
    </row>
    <row r="1329" spans="1:20" ht="15">
      <c r="A1329" s="2">
        <v>1990</v>
      </c>
      <c r="B1329" s="3">
        <v>46214</v>
      </c>
      <c r="C1329" s="10">
        <f>YEAR(SalesDataTable[[#This Row],[Order Date]])</f>
        <v>2026</v>
      </c>
      <c r="D1329" s="10" t="str">
        <f>"Q"&amp;ROUNDUP(MONTH(SalesDataTable[[#This Row],[Order Date]])/3,0)</f>
        <v>Q3</v>
      </c>
      <c r="E1329" s="10">
        <f>MONTH(SalesDataTable[[#This Row],[Order Date]])</f>
        <v>7</v>
      </c>
      <c r="F1329" s="10" t="str">
        <f>TEXT(SalesDataTable[[#This Row],[Order Date]],"mmm")</f>
        <v>Jul</v>
      </c>
      <c r="G1329" s="4" t="s">
        <v>0</v>
      </c>
      <c r="H1329" s="4" t="s">
        <v>50</v>
      </c>
      <c r="I1329" s="4" t="s">
        <v>2</v>
      </c>
      <c r="J1329" s="4" t="s">
        <v>3</v>
      </c>
      <c r="K1329" s="4" t="s">
        <v>23</v>
      </c>
      <c r="L1329" s="4" t="s">
        <v>40</v>
      </c>
      <c r="M1329" s="8">
        <v>3</v>
      </c>
      <c r="N1329" s="5">
        <v>82.28</v>
      </c>
      <c r="O1329" s="6">
        <v>0.1</v>
      </c>
      <c r="P1329" s="5">
        <v>39.51</v>
      </c>
      <c r="Q1329" s="5">
        <f t="shared" si="60"/>
        <v>222.15600000000001</v>
      </c>
      <c r="R1329" s="5">
        <f t="shared" si="61"/>
        <v>118.53</v>
      </c>
      <c r="S1329" s="5">
        <f t="shared" si="62"/>
        <v>103.626</v>
      </c>
      <c r="T1329" s="7"/>
    </row>
    <row r="1330" spans="1:20" ht="15">
      <c r="A1330" s="2">
        <v>2298</v>
      </c>
      <c r="B1330" s="3">
        <v>46214</v>
      </c>
      <c r="C1330" s="10">
        <f>YEAR(SalesDataTable[[#This Row],[Order Date]])</f>
        <v>2026</v>
      </c>
      <c r="D1330" s="10" t="str">
        <f>"Q"&amp;ROUNDUP(MONTH(SalesDataTable[[#This Row],[Order Date]])/3,0)</f>
        <v>Q3</v>
      </c>
      <c r="E1330" s="10">
        <f>MONTH(SalesDataTable[[#This Row],[Order Date]])</f>
        <v>7</v>
      </c>
      <c r="F1330" s="10" t="str">
        <f>TEXT(SalesDataTable[[#This Row],[Order Date]],"mmm")</f>
        <v>Jul</v>
      </c>
      <c r="G1330" s="4" t="s">
        <v>11</v>
      </c>
      <c r="H1330" s="4" t="s">
        <v>12</v>
      </c>
      <c r="I1330" s="4" t="s">
        <v>19</v>
      </c>
      <c r="J1330" s="4" t="s">
        <v>13</v>
      </c>
      <c r="K1330" s="4" t="s">
        <v>4</v>
      </c>
      <c r="L1330" s="4" t="s">
        <v>30</v>
      </c>
      <c r="M1330" s="8">
        <v>2</v>
      </c>
      <c r="N1330" s="5">
        <v>103.17</v>
      </c>
      <c r="O1330" s="6">
        <v>0</v>
      </c>
      <c r="P1330" s="5">
        <v>50.49</v>
      </c>
      <c r="Q1330" s="5">
        <f t="shared" si="60"/>
        <v>206.34</v>
      </c>
      <c r="R1330" s="5">
        <f t="shared" si="61"/>
        <v>100.98</v>
      </c>
      <c r="S1330" s="5">
        <f t="shared" si="62"/>
        <v>105.36</v>
      </c>
      <c r="T1330" s="7"/>
    </row>
    <row r="1331" spans="1:20" ht="15">
      <c r="A1331" s="2">
        <v>2886</v>
      </c>
      <c r="B1331" s="3">
        <v>46214</v>
      </c>
      <c r="C1331" s="10">
        <f>YEAR(SalesDataTable[[#This Row],[Order Date]])</f>
        <v>2026</v>
      </c>
      <c r="D1331" s="10" t="str">
        <f>"Q"&amp;ROUNDUP(MONTH(SalesDataTable[[#This Row],[Order Date]])/3,0)</f>
        <v>Q3</v>
      </c>
      <c r="E1331" s="10">
        <f>MONTH(SalesDataTable[[#This Row],[Order Date]])</f>
        <v>7</v>
      </c>
      <c r="F1331" s="10" t="str">
        <f>TEXT(SalesDataTable[[#This Row],[Order Date]],"mmm")</f>
        <v>Jul</v>
      </c>
      <c r="G1331" s="4" t="s">
        <v>0</v>
      </c>
      <c r="H1331" s="4" t="s">
        <v>50</v>
      </c>
      <c r="I1331" s="4" t="s">
        <v>2</v>
      </c>
      <c r="J1331" s="4" t="s">
        <v>13</v>
      </c>
      <c r="K1331" s="4" t="s">
        <v>4</v>
      </c>
      <c r="L1331" s="4" t="s">
        <v>22</v>
      </c>
      <c r="M1331" s="8">
        <v>1</v>
      </c>
      <c r="N1331" s="5">
        <v>50.33</v>
      </c>
      <c r="O1331" s="6">
        <v>0.05</v>
      </c>
      <c r="P1331" s="5">
        <v>22.06</v>
      </c>
      <c r="Q1331" s="5">
        <f t="shared" si="60"/>
        <v>47.813499999999998</v>
      </c>
      <c r="R1331" s="5">
        <f t="shared" si="61"/>
        <v>22.06</v>
      </c>
      <c r="S1331" s="5">
        <f t="shared" si="62"/>
        <v>25.753499999999999</v>
      </c>
      <c r="T1331" s="7"/>
    </row>
    <row r="1332" spans="1:20" ht="15">
      <c r="A1332" s="2">
        <v>2893</v>
      </c>
      <c r="B1332" s="3">
        <v>46214</v>
      </c>
      <c r="C1332" s="10">
        <f>YEAR(SalesDataTable[[#This Row],[Order Date]])</f>
        <v>2026</v>
      </c>
      <c r="D1332" s="10" t="str">
        <f>"Q"&amp;ROUNDUP(MONTH(SalesDataTable[[#This Row],[Order Date]])/3,0)</f>
        <v>Q3</v>
      </c>
      <c r="E1332" s="10">
        <f>MONTH(SalesDataTable[[#This Row],[Order Date]])</f>
        <v>7</v>
      </c>
      <c r="F1332" s="10" t="str">
        <f>TEXT(SalesDataTable[[#This Row],[Order Date]],"mmm")</f>
        <v>Jul</v>
      </c>
      <c r="G1332" s="4" t="s">
        <v>6</v>
      </c>
      <c r="H1332" s="4" t="s">
        <v>41</v>
      </c>
      <c r="I1332" s="4" t="s">
        <v>8</v>
      </c>
      <c r="J1332" s="4" t="s">
        <v>16</v>
      </c>
      <c r="K1332" s="4" t="s">
        <v>9</v>
      </c>
      <c r="L1332" s="4" t="s">
        <v>17</v>
      </c>
      <c r="M1332" s="8">
        <v>6</v>
      </c>
      <c r="N1332" s="5">
        <v>142.78</v>
      </c>
      <c r="O1332" s="6">
        <v>0.15</v>
      </c>
      <c r="P1332" s="5">
        <v>80.38</v>
      </c>
      <c r="Q1332" s="5">
        <f t="shared" si="60"/>
        <v>728.178</v>
      </c>
      <c r="R1332" s="5">
        <f t="shared" si="61"/>
        <v>482.28</v>
      </c>
      <c r="S1332" s="5">
        <f t="shared" si="62"/>
        <v>245.89800000000002</v>
      </c>
      <c r="T1332" s="7"/>
    </row>
    <row r="1333" spans="1:20" ht="15">
      <c r="A1333" s="2">
        <v>2939</v>
      </c>
      <c r="B1333" s="3">
        <v>46214</v>
      </c>
      <c r="C1333" s="10">
        <f>YEAR(SalesDataTable[[#This Row],[Order Date]])</f>
        <v>2026</v>
      </c>
      <c r="D1333" s="10" t="str">
        <f>"Q"&amp;ROUNDUP(MONTH(SalesDataTable[[#This Row],[Order Date]])/3,0)</f>
        <v>Q3</v>
      </c>
      <c r="E1333" s="10">
        <f>MONTH(SalesDataTable[[#This Row],[Order Date]])</f>
        <v>7</v>
      </c>
      <c r="F1333" s="10" t="str">
        <f>TEXT(SalesDataTable[[#This Row],[Order Date]],"mmm")</f>
        <v>Jul</v>
      </c>
      <c r="G1333" s="4" t="s">
        <v>6</v>
      </c>
      <c r="H1333" s="4" t="s">
        <v>27</v>
      </c>
      <c r="I1333" s="4" t="s">
        <v>2</v>
      </c>
      <c r="J1333" s="4" t="s">
        <v>13</v>
      </c>
      <c r="K1333" s="4" t="s">
        <v>23</v>
      </c>
      <c r="L1333" s="4" t="s">
        <v>29</v>
      </c>
      <c r="M1333" s="8">
        <v>1</v>
      </c>
      <c r="N1333" s="5">
        <v>195.38</v>
      </c>
      <c r="O1333" s="6">
        <v>0.05</v>
      </c>
      <c r="P1333" s="5">
        <v>101.67</v>
      </c>
      <c r="Q1333" s="5">
        <f t="shared" si="60"/>
        <v>185.61099999999999</v>
      </c>
      <c r="R1333" s="5">
        <f t="shared" si="61"/>
        <v>101.67</v>
      </c>
      <c r="S1333" s="5">
        <f t="shared" si="62"/>
        <v>83.940999999999988</v>
      </c>
      <c r="T1333" s="7"/>
    </row>
    <row r="1334" spans="1:20" ht="15">
      <c r="A1334" s="2">
        <v>3249</v>
      </c>
      <c r="B1334" s="3">
        <v>46214</v>
      </c>
      <c r="C1334" s="10">
        <f>YEAR(SalesDataTable[[#This Row],[Order Date]])</f>
        <v>2026</v>
      </c>
      <c r="D1334" s="10" t="str">
        <f>"Q"&amp;ROUNDUP(MONTH(SalesDataTable[[#This Row],[Order Date]])/3,0)</f>
        <v>Q3</v>
      </c>
      <c r="E1334" s="10">
        <f>MONTH(SalesDataTable[[#This Row],[Order Date]])</f>
        <v>7</v>
      </c>
      <c r="F1334" s="10" t="str">
        <f>TEXT(SalesDataTable[[#This Row],[Order Date]],"mmm")</f>
        <v>Jul</v>
      </c>
      <c r="G1334" s="4" t="s">
        <v>20</v>
      </c>
      <c r="H1334" s="4" t="s">
        <v>21</v>
      </c>
      <c r="I1334" s="4" t="s">
        <v>19</v>
      </c>
      <c r="J1334" s="4" t="s">
        <v>3</v>
      </c>
      <c r="K1334" s="4" t="s">
        <v>4</v>
      </c>
      <c r="L1334" s="4" t="s">
        <v>30</v>
      </c>
      <c r="M1334" s="8">
        <v>5</v>
      </c>
      <c r="N1334" s="5">
        <v>104.8</v>
      </c>
      <c r="O1334" s="6">
        <v>0</v>
      </c>
      <c r="P1334" s="5">
        <v>50.94</v>
      </c>
      <c r="Q1334" s="5">
        <f t="shared" si="60"/>
        <v>524</v>
      </c>
      <c r="R1334" s="5">
        <f t="shared" si="61"/>
        <v>254.7</v>
      </c>
      <c r="S1334" s="5">
        <f t="shared" si="62"/>
        <v>269.3</v>
      </c>
      <c r="T1334" s="7"/>
    </row>
    <row r="1335" spans="1:20" ht="15">
      <c r="A1335" s="2">
        <v>3832</v>
      </c>
      <c r="B1335" s="3">
        <v>46214</v>
      </c>
      <c r="C1335" s="10">
        <f>YEAR(SalesDataTable[[#This Row],[Order Date]])</f>
        <v>2026</v>
      </c>
      <c r="D1335" s="10" t="str">
        <f>"Q"&amp;ROUNDUP(MONTH(SalesDataTable[[#This Row],[Order Date]])/3,0)</f>
        <v>Q3</v>
      </c>
      <c r="E1335" s="10">
        <f>MONTH(SalesDataTable[[#This Row],[Order Date]])</f>
        <v>7</v>
      </c>
      <c r="F1335" s="10" t="str">
        <f>TEXT(SalesDataTable[[#This Row],[Order Date]],"mmm")</f>
        <v>Jul</v>
      </c>
      <c r="G1335" s="4" t="s">
        <v>20</v>
      </c>
      <c r="H1335" s="4" t="s">
        <v>31</v>
      </c>
      <c r="I1335" s="4" t="s">
        <v>2</v>
      </c>
      <c r="J1335" s="4" t="s">
        <v>3</v>
      </c>
      <c r="K1335" s="4" t="s">
        <v>23</v>
      </c>
      <c r="L1335" s="4" t="s">
        <v>40</v>
      </c>
      <c r="M1335" s="8">
        <v>3</v>
      </c>
      <c r="N1335" s="5">
        <v>82.26</v>
      </c>
      <c r="O1335" s="6">
        <v>0</v>
      </c>
      <c r="P1335" s="5">
        <v>40.020000000000003</v>
      </c>
      <c r="Q1335" s="5">
        <f t="shared" si="60"/>
        <v>246.78000000000003</v>
      </c>
      <c r="R1335" s="5">
        <f t="shared" si="61"/>
        <v>120.06</v>
      </c>
      <c r="S1335" s="5">
        <f t="shared" si="62"/>
        <v>126.72000000000003</v>
      </c>
      <c r="T1335" s="7"/>
    </row>
    <row r="1336" spans="1:20" ht="15">
      <c r="A1336" s="2">
        <v>3868</v>
      </c>
      <c r="B1336" s="3">
        <v>46214</v>
      </c>
      <c r="C1336" s="10">
        <f>YEAR(SalesDataTable[[#This Row],[Order Date]])</f>
        <v>2026</v>
      </c>
      <c r="D1336" s="10" t="str">
        <f>"Q"&amp;ROUNDUP(MONTH(SalesDataTable[[#This Row],[Order Date]])/3,0)</f>
        <v>Q3</v>
      </c>
      <c r="E1336" s="10">
        <f>MONTH(SalesDataTable[[#This Row],[Order Date]])</f>
        <v>7</v>
      </c>
      <c r="F1336" s="10" t="str">
        <f>TEXT(SalesDataTable[[#This Row],[Order Date]],"mmm")</f>
        <v>Jul</v>
      </c>
      <c r="G1336" s="4" t="s">
        <v>11</v>
      </c>
      <c r="H1336" s="4" t="s">
        <v>39</v>
      </c>
      <c r="I1336" s="4" t="s">
        <v>2</v>
      </c>
      <c r="J1336" s="4" t="s">
        <v>16</v>
      </c>
      <c r="K1336" s="4" t="s">
        <v>9</v>
      </c>
      <c r="L1336" s="4" t="s">
        <v>10</v>
      </c>
      <c r="M1336" s="8">
        <v>1</v>
      </c>
      <c r="N1336" s="5">
        <v>90.79</v>
      </c>
      <c r="O1336" s="6">
        <v>0</v>
      </c>
      <c r="P1336" s="5">
        <v>46.39</v>
      </c>
      <c r="Q1336" s="5">
        <f t="shared" si="60"/>
        <v>90.79</v>
      </c>
      <c r="R1336" s="5">
        <f t="shared" si="61"/>
        <v>46.39</v>
      </c>
      <c r="S1336" s="5">
        <f t="shared" si="62"/>
        <v>44.400000000000006</v>
      </c>
      <c r="T1336" s="7"/>
    </row>
    <row r="1337" spans="1:20" ht="15">
      <c r="A1337" s="2">
        <v>4365</v>
      </c>
      <c r="B1337" s="3">
        <v>46214</v>
      </c>
      <c r="C1337" s="10">
        <f>YEAR(SalesDataTable[[#This Row],[Order Date]])</f>
        <v>2026</v>
      </c>
      <c r="D1337" s="10" t="str">
        <f>"Q"&amp;ROUNDUP(MONTH(SalesDataTable[[#This Row],[Order Date]])/3,0)</f>
        <v>Q3</v>
      </c>
      <c r="E1337" s="10">
        <f>MONTH(SalesDataTable[[#This Row],[Order Date]])</f>
        <v>7</v>
      </c>
      <c r="F1337" s="10" t="str">
        <f>TEXT(SalesDataTable[[#This Row],[Order Date]],"mmm")</f>
        <v>Jul</v>
      </c>
      <c r="G1337" s="4" t="s">
        <v>6</v>
      </c>
      <c r="H1337" s="4" t="s">
        <v>41</v>
      </c>
      <c r="I1337" s="4" t="s">
        <v>2</v>
      </c>
      <c r="J1337" s="4" t="s">
        <v>3</v>
      </c>
      <c r="K1337" s="4" t="s">
        <v>4</v>
      </c>
      <c r="L1337" s="4" t="s">
        <v>26</v>
      </c>
      <c r="M1337" s="8">
        <v>1</v>
      </c>
      <c r="N1337" s="5">
        <v>41.33</v>
      </c>
      <c r="O1337" s="6">
        <v>0</v>
      </c>
      <c r="P1337" s="5">
        <v>17.2</v>
      </c>
      <c r="Q1337" s="5">
        <f t="shared" si="60"/>
        <v>41.33</v>
      </c>
      <c r="R1337" s="5">
        <f t="shared" si="61"/>
        <v>17.2</v>
      </c>
      <c r="S1337" s="5">
        <f t="shared" si="62"/>
        <v>24.13</v>
      </c>
      <c r="T1337" s="7"/>
    </row>
    <row r="1338" spans="1:20" ht="15">
      <c r="A1338" s="2">
        <v>314</v>
      </c>
      <c r="B1338" s="3">
        <v>46215</v>
      </c>
      <c r="C1338" s="10">
        <f>YEAR(SalesDataTable[[#This Row],[Order Date]])</f>
        <v>2026</v>
      </c>
      <c r="D1338" s="10" t="str">
        <f>"Q"&amp;ROUNDUP(MONTH(SalesDataTable[[#This Row],[Order Date]])/3,0)</f>
        <v>Q3</v>
      </c>
      <c r="E1338" s="10">
        <f>MONTH(SalesDataTable[[#This Row],[Order Date]])</f>
        <v>7</v>
      </c>
      <c r="F1338" s="10" t="str">
        <f>TEXT(SalesDataTable[[#This Row],[Order Date]],"mmm")</f>
        <v>Jul</v>
      </c>
      <c r="G1338" s="4" t="s">
        <v>11</v>
      </c>
      <c r="H1338" s="4" t="s">
        <v>12</v>
      </c>
      <c r="I1338" s="4" t="s">
        <v>2</v>
      </c>
      <c r="J1338" s="4" t="s">
        <v>3</v>
      </c>
      <c r="K1338" s="4" t="s">
        <v>34</v>
      </c>
      <c r="L1338" s="4" t="s">
        <v>35</v>
      </c>
      <c r="M1338" s="8">
        <v>2</v>
      </c>
      <c r="N1338" s="5">
        <v>41.09</v>
      </c>
      <c r="O1338" s="6">
        <v>0.05</v>
      </c>
      <c r="P1338" s="5">
        <v>14.54</v>
      </c>
      <c r="Q1338" s="5">
        <f t="shared" si="60"/>
        <v>78.070999999999998</v>
      </c>
      <c r="R1338" s="5">
        <f t="shared" si="61"/>
        <v>29.08</v>
      </c>
      <c r="S1338" s="5">
        <f t="shared" si="62"/>
        <v>48.991</v>
      </c>
      <c r="T1338" s="7"/>
    </row>
    <row r="1339" spans="1:20" ht="15">
      <c r="A1339" s="2">
        <v>552</v>
      </c>
      <c r="B1339" s="3">
        <v>46215</v>
      </c>
      <c r="C1339" s="10">
        <f>YEAR(SalesDataTable[[#This Row],[Order Date]])</f>
        <v>2026</v>
      </c>
      <c r="D1339" s="10" t="str">
        <f>"Q"&amp;ROUNDUP(MONTH(SalesDataTable[[#This Row],[Order Date]])/3,0)</f>
        <v>Q3</v>
      </c>
      <c r="E1339" s="10">
        <f>MONTH(SalesDataTable[[#This Row],[Order Date]])</f>
        <v>7</v>
      </c>
      <c r="F1339" s="10" t="str">
        <f>TEXT(SalesDataTable[[#This Row],[Order Date]],"mmm")</f>
        <v>Jul</v>
      </c>
      <c r="G1339" s="4" t="s">
        <v>6</v>
      </c>
      <c r="H1339" s="4" t="s">
        <v>43</v>
      </c>
      <c r="I1339" s="4" t="s">
        <v>8</v>
      </c>
      <c r="J1339" s="4" t="s">
        <v>16</v>
      </c>
      <c r="K1339" s="4" t="s">
        <v>23</v>
      </c>
      <c r="L1339" s="4" t="s">
        <v>40</v>
      </c>
      <c r="M1339" s="8">
        <v>5</v>
      </c>
      <c r="N1339" s="5">
        <v>82.39</v>
      </c>
      <c r="O1339" s="6">
        <v>0.05</v>
      </c>
      <c r="P1339" s="5">
        <v>39.479999999999997</v>
      </c>
      <c r="Q1339" s="5">
        <f t="shared" si="60"/>
        <v>391.35249999999996</v>
      </c>
      <c r="R1339" s="5">
        <f t="shared" si="61"/>
        <v>197.39999999999998</v>
      </c>
      <c r="S1339" s="5">
        <f t="shared" si="62"/>
        <v>193.95249999999999</v>
      </c>
      <c r="T1339" s="7"/>
    </row>
    <row r="1340" spans="1:20" ht="15">
      <c r="A1340" s="2">
        <v>1317</v>
      </c>
      <c r="B1340" s="3">
        <v>46215</v>
      </c>
      <c r="C1340" s="10">
        <f>YEAR(SalesDataTable[[#This Row],[Order Date]])</f>
        <v>2026</v>
      </c>
      <c r="D1340" s="10" t="str">
        <f>"Q"&amp;ROUNDUP(MONTH(SalesDataTable[[#This Row],[Order Date]])/3,0)</f>
        <v>Q3</v>
      </c>
      <c r="E1340" s="10">
        <f>MONTH(SalesDataTable[[#This Row],[Order Date]])</f>
        <v>7</v>
      </c>
      <c r="F1340" s="10" t="str">
        <f>TEXT(SalesDataTable[[#This Row],[Order Date]],"mmm")</f>
        <v>Jul</v>
      </c>
      <c r="G1340" s="4" t="s">
        <v>6</v>
      </c>
      <c r="H1340" s="4" t="s">
        <v>49</v>
      </c>
      <c r="I1340" s="4" t="s">
        <v>2</v>
      </c>
      <c r="J1340" s="4" t="s">
        <v>16</v>
      </c>
      <c r="K1340" s="4" t="s">
        <v>34</v>
      </c>
      <c r="L1340" s="4" t="s">
        <v>42</v>
      </c>
      <c r="M1340" s="8">
        <v>3</v>
      </c>
      <c r="N1340" s="5">
        <v>37</v>
      </c>
      <c r="O1340" s="6">
        <v>0</v>
      </c>
      <c r="P1340" s="5">
        <v>13.69</v>
      </c>
      <c r="Q1340" s="5">
        <f t="shared" si="60"/>
        <v>111</v>
      </c>
      <c r="R1340" s="5">
        <f t="shared" si="61"/>
        <v>41.07</v>
      </c>
      <c r="S1340" s="5">
        <f t="shared" si="62"/>
        <v>69.930000000000007</v>
      </c>
      <c r="T1340" s="7"/>
    </row>
    <row r="1341" spans="1:20" ht="15">
      <c r="A1341" s="2">
        <v>1515</v>
      </c>
      <c r="B1341" s="3">
        <v>46215</v>
      </c>
      <c r="C1341" s="10">
        <f>YEAR(SalesDataTable[[#This Row],[Order Date]])</f>
        <v>2026</v>
      </c>
      <c r="D1341" s="10" t="str">
        <f>"Q"&amp;ROUNDUP(MONTH(SalesDataTable[[#This Row],[Order Date]])/3,0)</f>
        <v>Q3</v>
      </c>
      <c r="E1341" s="10">
        <f>MONTH(SalesDataTable[[#This Row],[Order Date]])</f>
        <v>7</v>
      </c>
      <c r="F1341" s="10" t="str">
        <f>TEXT(SalesDataTable[[#This Row],[Order Date]],"mmm")</f>
        <v>Jul</v>
      </c>
      <c r="G1341" s="4" t="s">
        <v>20</v>
      </c>
      <c r="H1341" s="4" t="s">
        <v>33</v>
      </c>
      <c r="I1341" s="4" t="s">
        <v>19</v>
      </c>
      <c r="J1341" s="4" t="s">
        <v>13</v>
      </c>
      <c r="K1341" s="4" t="s">
        <v>34</v>
      </c>
      <c r="L1341" s="4" t="s">
        <v>35</v>
      </c>
      <c r="M1341" s="8">
        <v>2</v>
      </c>
      <c r="N1341" s="5">
        <v>40.9</v>
      </c>
      <c r="O1341" s="6">
        <v>0</v>
      </c>
      <c r="P1341" s="5">
        <v>14.81</v>
      </c>
      <c r="Q1341" s="5">
        <f t="shared" si="60"/>
        <v>81.8</v>
      </c>
      <c r="R1341" s="5">
        <f t="shared" si="61"/>
        <v>29.62</v>
      </c>
      <c r="S1341" s="5">
        <f t="shared" si="62"/>
        <v>52.179999999999993</v>
      </c>
      <c r="T1341" s="7"/>
    </row>
    <row r="1342" spans="1:20" ht="15">
      <c r="A1342" s="2">
        <v>1674</v>
      </c>
      <c r="B1342" s="3">
        <v>46215</v>
      </c>
      <c r="C1342" s="10">
        <f>YEAR(SalesDataTable[[#This Row],[Order Date]])</f>
        <v>2026</v>
      </c>
      <c r="D1342" s="10" t="str">
        <f>"Q"&amp;ROUNDUP(MONTH(SalesDataTable[[#This Row],[Order Date]])/3,0)</f>
        <v>Q3</v>
      </c>
      <c r="E1342" s="10">
        <f>MONTH(SalesDataTable[[#This Row],[Order Date]])</f>
        <v>7</v>
      </c>
      <c r="F1342" s="10" t="str">
        <f>TEXT(SalesDataTable[[#This Row],[Order Date]],"mmm")</f>
        <v>Jul</v>
      </c>
      <c r="G1342" s="4" t="s">
        <v>0</v>
      </c>
      <c r="H1342" s="4" t="s">
        <v>1</v>
      </c>
      <c r="I1342" s="4" t="s">
        <v>2</v>
      </c>
      <c r="J1342" s="4" t="s">
        <v>13</v>
      </c>
      <c r="K1342" s="4" t="s">
        <v>34</v>
      </c>
      <c r="L1342" s="4" t="s">
        <v>38</v>
      </c>
      <c r="M1342" s="8">
        <v>1</v>
      </c>
      <c r="N1342" s="5">
        <v>123.33</v>
      </c>
      <c r="O1342" s="6">
        <v>0.1</v>
      </c>
      <c r="P1342" s="5">
        <v>70.900000000000006</v>
      </c>
      <c r="Q1342" s="5">
        <f t="shared" si="60"/>
        <v>110.997</v>
      </c>
      <c r="R1342" s="5">
        <f t="shared" si="61"/>
        <v>70.900000000000006</v>
      </c>
      <c r="S1342" s="5">
        <f t="shared" si="62"/>
        <v>40.096999999999994</v>
      </c>
      <c r="T1342" s="7"/>
    </row>
    <row r="1343" spans="1:20" ht="15">
      <c r="A1343" s="2">
        <v>2407</v>
      </c>
      <c r="B1343" s="3">
        <v>46215</v>
      </c>
      <c r="C1343" s="10">
        <f>YEAR(SalesDataTable[[#This Row],[Order Date]])</f>
        <v>2026</v>
      </c>
      <c r="D1343" s="10" t="str">
        <f>"Q"&amp;ROUNDUP(MONTH(SalesDataTable[[#This Row],[Order Date]])/3,0)</f>
        <v>Q3</v>
      </c>
      <c r="E1343" s="10">
        <f>MONTH(SalesDataTable[[#This Row],[Order Date]])</f>
        <v>7</v>
      </c>
      <c r="F1343" s="10" t="str">
        <f>TEXT(SalesDataTable[[#This Row],[Order Date]],"mmm")</f>
        <v>Jul</v>
      </c>
      <c r="G1343" s="4" t="s">
        <v>6</v>
      </c>
      <c r="H1343" s="4" t="s">
        <v>43</v>
      </c>
      <c r="I1343" s="4" t="s">
        <v>28</v>
      </c>
      <c r="J1343" s="4" t="s">
        <v>16</v>
      </c>
      <c r="K1343" s="4" t="s">
        <v>9</v>
      </c>
      <c r="L1343" s="4" t="s">
        <v>37</v>
      </c>
      <c r="M1343" s="8">
        <v>1</v>
      </c>
      <c r="N1343" s="5">
        <v>153.25</v>
      </c>
      <c r="O1343" s="6">
        <v>0.15</v>
      </c>
      <c r="P1343" s="5">
        <v>78.28</v>
      </c>
      <c r="Q1343" s="5">
        <f t="shared" si="60"/>
        <v>130.26249999999999</v>
      </c>
      <c r="R1343" s="5">
        <f t="shared" si="61"/>
        <v>78.28</v>
      </c>
      <c r="S1343" s="5">
        <f t="shared" si="62"/>
        <v>51.982499999999987</v>
      </c>
      <c r="T1343" s="7"/>
    </row>
    <row r="1344" spans="1:20" ht="15">
      <c r="A1344" s="2">
        <v>2817</v>
      </c>
      <c r="B1344" s="3">
        <v>46215</v>
      </c>
      <c r="C1344" s="10">
        <f>YEAR(SalesDataTable[[#This Row],[Order Date]])</f>
        <v>2026</v>
      </c>
      <c r="D1344" s="10" t="str">
        <f>"Q"&amp;ROUNDUP(MONTH(SalesDataTable[[#This Row],[Order Date]])/3,0)</f>
        <v>Q3</v>
      </c>
      <c r="E1344" s="10">
        <f>MONTH(SalesDataTable[[#This Row],[Order Date]])</f>
        <v>7</v>
      </c>
      <c r="F1344" s="10" t="str">
        <f>TEXT(SalesDataTable[[#This Row],[Order Date]],"mmm")</f>
        <v>Jul</v>
      </c>
      <c r="G1344" s="4" t="s">
        <v>20</v>
      </c>
      <c r="H1344" s="4" t="s">
        <v>31</v>
      </c>
      <c r="I1344" s="4" t="s">
        <v>28</v>
      </c>
      <c r="J1344" s="4" t="s">
        <v>13</v>
      </c>
      <c r="K1344" s="4" t="s">
        <v>14</v>
      </c>
      <c r="L1344" s="4" t="s">
        <v>44</v>
      </c>
      <c r="M1344" s="8">
        <v>3</v>
      </c>
      <c r="N1344" s="5">
        <v>134.43</v>
      </c>
      <c r="O1344" s="6">
        <v>0.1</v>
      </c>
      <c r="P1344" s="5">
        <v>65.78</v>
      </c>
      <c r="Q1344" s="5">
        <f t="shared" si="60"/>
        <v>362.96100000000001</v>
      </c>
      <c r="R1344" s="5">
        <f t="shared" si="61"/>
        <v>197.34</v>
      </c>
      <c r="S1344" s="5">
        <f t="shared" si="62"/>
        <v>165.62100000000001</v>
      </c>
      <c r="T1344" s="7"/>
    </row>
    <row r="1345" spans="1:20" ht="15">
      <c r="A1345" s="2">
        <v>3059</v>
      </c>
      <c r="B1345" s="3">
        <v>46215</v>
      </c>
      <c r="C1345" s="10">
        <f>YEAR(SalesDataTable[[#This Row],[Order Date]])</f>
        <v>2026</v>
      </c>
      <c r="D1345" s="10" t="str">
        <f>"Q"&amp;ROUNDUP(MONTH(SalesDataTable[[#This Row],[Order Date]])/3,0)</f>
        <v>Q3</v>
      </c>
      <c r="E1345" s="10">
        <f>MONTH(SalesDataTable[[#This Row],[Order Date]])</f>
        <v>7</v>
      </c>
      <c r="F1345" s="10" t="str">
        <f>TEXT(SalesDataTable[[#This Row],[Order Date]],"mmm")</f>
        <v>Jul</v>
      </c>
      <c r="G1345" s="4" t="s">
        <v>0</v>
      </c>
      <c r="H1345" s="4" t="s">
        <v>1</v>
      </c>
      <c r="I1345" s="4" t="s">
        <v>2</v>
      </c>
      <c r="J1345" s="4" t="s">
        <v>3</v>
      </c>
      <c r="K1345" s="4" t="s">
        <v>9</v>
      </c>
      <c r="L1345" s="4" t="s">
        <v>10</v>
      </c>
      <c r="M1345" s="8">
        <v>1</v>
      </c>
      <c r="N1345" s="5">
        <v>93.73</v>
      </c>
      <c r="O1345" s="6">
        <v>0.05</v>
      </c>
      <c r="P1345" s="5">
        <v>44.51</v>
      </c>
      <c r="Q1345" s="5">
        <f t="shared" si="60"/>
        <v>89.043499999999995</v>
      </c>
      <c r="R1345" s="5">
        <f t="shared" si="61"/>
        <v>44.51</v>
      </c>
      <c r="S1345" s="5">
        <f t="shared" si="62"/>
        <v>44.533499999999997</v>
      </c>
      <c r="T1345" s="7"/>
    </row>
    <row r="1346" spans="1:20" ht="15">
      <c r="A1346" s="2">
        <v>3210</v>
      </c>
      <c r="B1346" s="3">
        <v>46215</v>
      </c>
      <c r="C1346" s="10">
        <f>YEAR(SalesDataTable[[#This Row],[Order Date]])</f>
        <v>2026</v>
      </c>
      <c r="D1346" s="10" t="str">
        <f>"Q"&amp;ROUNDUP(MONTH(SalesDataTable[[#This Row],[Order Date]])/3,0)</f>
        <v>Q3</v>
      </c>
      <c r="E1346" s="10">
        <f>MONTH(SalesDataTable[[#This Row],[Order Date]])</f>
        <v>7</v>
      </c>
      <c r="F1346" s="10" t="str">
        <f>TEXT(SalesDataTable[[#This Row],[Order Date]],"mmm")</f>
        <v>Jul</v>
      </c>
      <c r="G1346" s="4" t="s">
        <v>0</v>
      </c>
      <c r="H1346" s="4" t="s">
        <v>1</v>
      </c>
      <c r="I1346" s="4" t="s">
        <v>2</v>
      </c>
      <c r="J1346" s="4" t="s">
        <v>3</v>
      </c>
      <c r="K1346" s="4" t="s">
        <v>14</v>
      </c>
      <c r="L1346" s="4" t="s">
        <v>15</v>
      </c>
      <c r="M1346" s="8">
        <v>1</v>
      </c>
      <c r="N1346" s="5">
        <v>37.090000000000003</v>
      </c>
      <c r="O1346" s="6">
        <v>0</v>
      </c>
      <c r="P1346" s="5">
        <v>13.43</v>
      </c>
      <c r="Q1346" s="5">
        <f t="shared" ref="Q1346:Q1409" si="63">M1346*N1346*(1-O1346)</f>
        <v>37.090000000000003</v>
      </c>
      <c r="R1346" s="5">
        <f t="shared" ref="R1346:R1409" si="64">M1346*P1346</f>
        <v>13.43</v>
      </c>
      <c r="S1346" s="5">
        <f t="shared" ref="S1346:S1409" si="65">Q1346-R1346</f>
        <v>23.660000000000004</v>
      </c>
      <c r="T1346" s="7"/>
    </row>
    <row r="1347" spans="1:20" ht="15">
      <c r="A1347" s="2">
        <v>3670</v>
      </c>
      <c r="B1347" s="3">
        <v>46215</v>
      </c>
      <c r="C1347" s="10">
        <f>YEAR(SalesDataTable[[#This Row],[Order Date]])</f>
        <v>2026</v>
      </c>
      <c r="D1347" s="10" t="str">
        <f>"Q"&amp;ROUNDUP(MONTH(SalesDataTable[[#This Row],[Order Date]])/3,0)</f>
        <v>Q3</v>
      </c>
      <c r="E1347" s="10">
        <f>MONTH(SalesDataTable[[#This Row],[Order Date]])</f>
        <v>7</v>
      </c>
      <c r="F1347" s="10" t="str">
        <f>TEXT(SalesDataTable[[#This Row],[Order Date]],"mmm")</f>
        <v>Jul</v>
      </c>
      <c r="G1347" s="4" t="s">
        <v>0</v>
      </c>
      <c r="H1347" s="4" t="s">
        <v>1</v>
      </c>
      <c r="I1347" s="4" t="s">
        <v>19</v>
      </c>
      <c r="J1347" s="4" t="s">
        <v>13</v>
      </c>
      <c r="K1347" s="4" t="s">
        <v>14</v>
      </c>
      <c r="L1347" s="4" t="s">
        <v>32</v>
      </c>
      <c r="M1347" s="8">
        <v>1</v>
      </c>
      <c r="N1347" s="5">
        <v>45.43</v>
      </c>
      <c r="O1347" s="6">
        <v>0</v>
      </c>
      <c r="P1347" s="5">
        <v>18.66</v>
      </c>
      <c r="Q1347" s="5">
        <f t="shared" si="63"/>
        <v>45.43</v>
      </c>
      <c r="R1347" s="5">
        <f t="shared" si="64"/>
        <v>18.66</v>
      </c>
      <c r="S1347" s="5">
        <f t="shared" si="65"/>
        <v>26.77</v>
      </c>
      <c r="T1347" s="7"/>
    </row>
    <row r="1348" spans="1:20" ht="15">
      <c r="A1348" s="2">
        <v>4017</v>
      </c>
      <c r="B1348" s="3">
        <v>46215</v>
      </c>
      <c r="C1348" s="10">
        <f>YEAR(SalesDataTable[[#This Row],[Order Date]])</f>
        <v>2026</v>
      </c>
      <c r="D1348" s="10" t="str">
        <f>"Q"&amp;ROUNDUP(MONTH(SalesDataTable[[#This Row],[Order Date]])/3,0)</f>
        <v>Q3</v>
      </c>
      <c r="E1348" s="10">
        <f>MONTH(SalesDataTable[[#This Row],[Order Date]])</f>
        <v>7</v>
      </c>
      <c r="F1348" s="10" t="str">
        <f>TEXT(SalesDataTable[[#This Row],[Order Date]],"mmm")</f>
        <v>Jul</v>
      </c>
      <c r="G1348" s="4" t="s">
        <v>20</v>
      </c>
      <c r="H1348" s="4" t="s">
        <v>33</v>
      </c>
      <c r="I1348" s="4" t="s">
        <v>28</v>
      </c>
      <c r="J1348" s="4" t="s">
        <v>13</v>
      </c>
      <c r="K1348" s="4" t="s">
        <v>34</v>
      </c>
      <c r="L1348" s="4" t="s">
        <v>35</v>
      </c>
      <c r="M1348" s="8">
        <v>1</v>
      </c>
      <c r="N1348" s="5">
        <v>39.5</v>
      </c>
      <c r="O1348" s="6">
        <v>0.1</v>
      </c>
      <c r="P1348" s="5">
        <v>14.86</v>
      </c>
      <c r="Q1348" s="5">
        <f t="shared" si="63"/>
        <v>35.550000000000004</v>
      </c>
      <c r="R1348" s="5">
        <f t="shared" si="64"/>
        <v>14.86</v>
      </c>
      <c r="S1348" s="5">
        <f t="shared" si="65"/>
        <v>20.690000000000005</v>
      </c>
      <c r="T1348" s="7"/>
    </row>
    <row r="1349" spans="1:20" ht="15">
      <c r="A1349" s="2">
        <v>5012</v>
      </c>
      <c r="B1349" s="3">
        <v>46215</v>
      </c>
      <c r="C1349" s="10">
        <f>YEAR(SalesDataTable[[#This Row],[Order Date]])</f>
        <v>2026</v>
      </c>
      <c r="D1349" s="10" t="str">
        <f>"Q"&amp;ROUNDUP(MONTH(SalesDataTable[[#This Row],[Order Date]])/3,0)</f>
        <v>Q3</v>
      </c>
      <c r="E1349" s="10">
        <f>MONTH(SalesDataTable[[#This Row],[Order Date]])</f>
        <v>7</v>
      </c>
      <c r="F1349" s="10" t="str">
        <f>TEXT(SalesDataTable[[#This Row],[Order Date]],"mmm")</f>
        <v>Jul</v>
      </c>
      <c r="G1349" s="4" t="s">
        <v>11</v>
      </c>
      <c r="H1349" s="4" t="s">
        <v>52</v>
      </c>
      <c r="I1349" s="4" t="s">
        <v>19</v>
      </c>
      <c r="J1349" s="4" t="s">
        <v>3</v>
      </c>
      <c r="K1349" s="4" t="s">
        <v>34</v>
      </c>
      <c r="L1349" s="4" t="s">
        <v>38</v>
      </c>
      <c r="M1349" s="8">
        <v>2</v>
      </c>
      <c r="N1349" s="5">
        <v>123.58</v>
      </c>
      <c r="O1349" s="6">
        <v>0.1</v>
      </c>
      <c r="P1349" s="5">
        <v>68.739999999999995</v>
      </c>
      <c r="Q1349" s="5">
        <f t="shared" si="63"/>
        <v>222.44399999999999</v>
      </c>
      <c r="R1349" s="5">
        <f t="shared" si="64"/>
        <v>137.47999999999999</v>
      </c>
      <c r="S1349" s="5">
        <f t="shared" si="65"/>
        <v>84.963999999999999</v>
      </c>
      <c r="T1349" s="7"/>
    </row>
    <row r="1350" spans="1:20" ht="15">
      <c r="A1350" s="2">
        <v>884</v>
      </c>
      <c r="B1350" s="3">
        <v>46216</v>
      </c>
      <c r="C1350" s="10">
        <f>YEAR(SalesDataTable[[#This Row],[Order Date]])</f>
        <v>2026</v>
      </c>
      <c r="D1350" s="10" t="str">
        <f>"Q"&amp;ROUNDUP(MONTH(SalesDataTable[[#This Row],[Order Date]])/3,0)</f>
        <v>Q3</v>
      </c>
      <c r="E1350" s="10">
        <f>MONTH(SalesDataTable[[#This Row],[Order Date]])</f>
        <v>7</v>
      </c>
      <c r="F1350" s="10" t="str">
        <f>TEXT(SalesDataTable[[#This Row],[Order Date]],"mmm")</f>
        <v>Jul</v>
      </c>
      <c r="G1350" s="4" t="s">
        <v>20</v>
      </c>
      <c r="H1350" s="4" t="s">
        <v>47</v>
      </c>
      <c r="I1350" s="4" t="s">
        <v>19</v>
      </c>
      <c r="J1350" s="4" t="s">
        <v>3</v>
      </c>
      <c r="K1350" s="4" t="s">
        <v>4</v>
      </c>
      <c r="L1350" s="4" t="s">
        <v>30</v>
      </c>
      <c r="M1350" s="8">
        <v>1</v>
      </c>
      <c r="N1350" s="5">
        <v>103.61</v>
      </c>
      <c r="O1350" s="6">
        <v>0</v>
      </c>
      <c r="P1350" s="5">
        <v>51.84</v>
      </c>
      <c r="Q1350" s="5">
        <f t="shared" si="63"/>
        <v>103.61</v>
      </c>
      <c r="R1350" s="5">
        <f t="shared" si="64"/>
        <v>51.84</v>
      </c>
      <c r="S1350" s="5">
        <f t="shared" si="65"/>
        <v>51.769999999999996</v>
      </c>
      <c r="T1350" s="7"/>
    </row>
    <row r="1351" spans="1:20" ht="15">
      <c r="A1351" s="2">
        <v>1025</v>
      </c>
      <c r="B1351" s="3">
        <v>46216</v>
      </c>
      <c r="C1351" s="10">
        <f>YEAR(SalesDataTable[[#This Row],[Order Date]])</f>
        <v>2026</v>
      </c>
      <c r="D1351" s="10" t="str">
        <f>"Q"&amp;ROUNDUP(MONTH(SalesDataTable[[#This Row],[Order Date]])/3,0)</f>
        <v>Q3</v>
      </c>
      <c r="E1351" s="10">
        <f>MONTH(SalesDataTable[[#This Row],[Order Date]])</f>
        <v>7</v>
      </c>
      <c r="F1351" s="10" t="str">
        <f>TEXT(SalesDataTable[[#This Row],[Order Date]],"mmm")</f>
        <v>Jul</v>
      </c>
      <c r="G1351" s="4" t="s">
        <v>11</v>
      </c>
      <c r="H1351" s="4" t="s">
        <v>12</v>
      </c>
      <c r="I1351" s="4" t="s">
        <v>19</v>
      </c>
      <c r="J1351" s="4" t="s">
        <v>3</v>
      </c>
      <c r="K1351" s="4" t="s">
        <v>9</v>
      </c>
      <c r="L1351" s="4" t="s">
        <v>17</v>
      </c>
      <c r="M1351" s="8">
        <v>2</v>
      </c>
      <c r="N1351" s="5">
        <v>145.75</v>
      </c>
      <c r="O1351" s="6">
        <v>0.05</v>
      </c>
      <c r="P1351" s="5">
        <v>79.319999999999993</v>
      </c>
      <c r="Q1351" s="5">
        <f t="shared" si="63"/>
        <v>276.92500000000001</v>
      </c>
      <c r="R1351" s="5">
        <f t="shared" si="64"/>
        <v>158.63999999999999</v>
      </c>
      <c r="S1351" s="5">
        <f t="shared" si="65"/>
        <v>118.28500000000003</v>
      </c>
      <c r="T1351" s="7"/>
    </row>
    <row r="1352" spans="1:20" ht="15">
      <c r="A1352" s="2">
        <v>1279</v>
      </c>
      <c r="B1352" s="3">
        <v>46216</v>
      </c>
      <c r="C1352" s="10">
        <f>YEAR(SalesDataTable[[#This Row],[Order Date]])</f>
        <v>2026</v>
      </c>
      <c r="D1352" s="10" t="str">
        <f>"Q"&amp;ROUNDUP(MONTH(SalesDataTable[[#This Row],[Order Date]])/3,0)</f>
        <v>Q3</v>
      </c>
      <c r="E1352" s="10">
        <f>MONTH(SalesDataTable[[#This Row],[Order Date]])</f>
        <v>7</v>
      </c>
      <c r="F1352" s="10" t="str">
        <f>TEXT(SalesDataTable[[#This Row],[Order Date]],"mmm")</f>
        <v>Jul</v>
      </c>
      <c r="G1352" s="4" t="s">
        <v>20</v>
      </c>
      <c r="H1352" s="4" t="s">
        <v>33</v>
      </c>
      <c r="I1352" s="4" t="s">
        <v>28</v>
      </c>
      <c r="J1352" s="4" t="s">
        <v>13</v>
      </c>
      <c r="K1352" s="4" t="s">
        <v>23</v>
      </c>
      <c r="L1352" s="4" t="s">
        <v>29</v>
      </c>
      <c r="M1352" s="8">
        <v>2</v>
      </c>
      <c r="N1352" s="5">
        <v>193.76</v>
      </c>
      <c r="O1352" s="6">
        <v>0.1</v>
      </c>
      <c r="P1352" s="5">
        <v>104.66</v>
      </c>
      <c r="Q1352" s="5">
        <f t="shared" si="63"/>
        <v>348.76799999999997</v>
      </c>
      <c r="R1352" s="5">
        <f t="shared" si="64"/>
        <v>209.32</v>
      </c>
      <c r="S1352" s="5">
        <f t="shared" si="65"/>
        <v>139.44799999999998</v>
      </c>
      <c r="T1352" s="7"/>
    </row>
    <row r="1353" spans="1:20" ht="15">
      <c r="A1353" s="2">
        <v>1534</v>
      </c>
      <c r="B1353" s="3">
        <v>46216</v>
      </c>
      <c r="C1353" s="10">
        <f>YEAR(SalesDataTable[[#This Row],[Order Date]])</f>
        <v>2026</v>
      </c>
      <c r="D1353" s="10" t="str">
        <f>"Q"&amp;ROUNDUP(MONTH(SalesDataTable[[#This Row],[Order Date]])/3,0)</f>
        <v>Q3</v>
      </c>
      <c r="E1353" s="10">
        <f>MONTH(SalesDataTable[[#This Row],[Order Date]])</f>
        <v>7</v>
      </c>
      <c r="F1353" s="10" t="str">
        <f>TEXT(SalesDataTable[[#This Row],[Order Date]],"mmm")</f>
        <v>Jul</v>
      </c>
      <c r="G1353" s="4" t="s">
        <v>11</v>
      </c>
      <c r="H1353" s="4" t="s">
        <v>52</v>
      </c>
      <c r="I1353" s="4" t="s">
        <v>2</v>
      </c>
      <c r="J1353" s="4" t="s">
        <v>3</v>
      </c>
      <c r="K1353" s="4" t="s">
        <v>9</v>
      </c>
      <c r="L1353" s="4" t="s">
        <v>17</v>
      </c>
      <c r="M1353" s="8">
        <v>2</v>
      </c>
      <c r="N1353" s="5">
        <v>146.09</v>
      </c>
      <c r="O1353" s="6">
        <v>0.1</v>
      </c>
      <c r="P1353" s="5">
        <v>79.36</v>
      </c>
      <c r="Q1353" s="5">
        <f t="shared" si="63"/>
        <v>262.96199999999999</v>
      </c>
      <c r="R1353" s="5">
        <f t="shared" si="64"/>
        <v>158.72</v>
      </c>
      <c r="S1353" s="5">
        <f t="shared" si="65"/>
        <v>104.24199999999999</v>
      </c>
      <c r="T1353" s="7"/>
    </row>
    <row r="1354" spans="1:20" ht="15">
      <c r="A1354" s="2">
        <v>2147</v>
      </c>
      <c r="B1354" s="3">
        <v>46216</v>
      </c>
      <c r="C1354" s="10">
        <f>YEAR(SalesDataTable[[#This Row],[Order Date]])</f>
        <v>2026</v>
      </c>
      <c r="D1354" s="10" t="str">
        <f>"Q"&amp;ROUNDUP(MONTH(SalesDataTable[[#This Row],[Order Date]])/3,0)</f>
        <v>Q3</v>
      </c>
      <c r="E1354" s="10">
        <f>MONTH(SalesDataTable[[#This Row],[Order Date]])</f>
        <v>7</v>
      </c>
      <c r="F1354" s="10" t="str">
        <f>TEXT(SalesDataTable[[#This Row],[Order Date]],"mmm")</f>
        <v>Jul</v>
      </c>
      <c r="G1354" s="4" t="s">
        <v>6</v>
      </c>
      <c r="H1354" s="4" t="s">
        <v>49</v>
      </c>
      <c r="I1354" s="4" t="s">
        <v>19</v>
      </c>
      <c r="J1354" s="4" t="s">
        <v>13</v>
      </c>
      <c r="K1354" s="4" t="s">
        <v>14</v>
      </c>
      <c r="L1354" s="4" t="s">
        <v>44</v>
      </c>
      <c r="M1354" s="8">
        <v>1</v>
      </c>
      <c r="N1354" s="5">
        <v>131.91999999999999</v>
      </c>
      <c r="O1354" s="6">
        <v>0</v>
      </c>
      <c r="P1354" s="5">
        <v>66.19</v>
      </c>
      <c r="Q1354" s="5">
        <f t="shared" si="63"/>
        <v>131.91999999999999</v>
      </c>
      <c r="R1354" s="5">
        <f t="shared" si="64"/>
        <v>66.19</v>
      </c>
      <c r="S1354" s="5">
        <f t="shared" si="65"/>
        <v>65.72999999999999</v>
      </c>
      <c r="T1354" s="7"/>
    </row>
    <row r="1355" spans="1:20" ht="15">
      <c r="A1355" s="2">
        <v>2385</v>
      </c>
      <c r="B1355" s="3">
        <v>46216</v>
      </c>
      <c r="C1355" s="10">
        <f>YEAR(SalesDataTable[[#This Row],[Order Date]])</f>
        <v>2026</v>
      </c>
      <c r="D1355" s="10" t="str">
        <f>"Q"&amp;ROUNDUP(MONTH(SalesDataTable[[#This Row],[Order Date]])/3,0)</f>
        <v>Q3</v>
      </c>
      <c r="E1355" s="10">
        <f>MONTH(SalesDataTable[[#This Row],[Order Date]])</f>
        <v>7</v>
      </c>
      <c r="F1355" s="10" t="str">
        <f>TEXT(SalesDataTable[[#This Row],[Order Date]],"mmm")</f>
        <v>Jul</v>
      </c>
      <c r="G1355" s="4" t="s">
        <v>6</v>
      </c>
      <c r="H1355" s="4" t="s">
        <v>41</v>
      </c>
      <c r="I1355" s="4" t="s">
        <v>8</v>
      </c>
      <c r="J1355" s="4" t="s">
        <v>16</v>
      </c>
      <c r="K1355" s="4" t="s">
        <v>23</v>
      </c>
      <c r="L1355" s="4" t="s">
        <v>40</v>
      </c>
      <c r="M1355" s="8">
        <v>6</v>
      </c>
      <c r="N1355" s="5">
        <v>83.28</v>
      </c>
      <c r="O1355" s="6">
        <v>0.15</v>
      </c>
      <c r="P1355" s="5">
        <v>38.76</v>
      </c>
      <c r="Q1355" s="5">
        <f t="shared" si="63"/>
        <v>424.72800000000001</v>
      </c>
      <c r="R1355" s="5">
        <f t="shared" si="64"/>
        <v>232.56</v>
      </c>
      <c r="S1355" s="5">
        <f t="shared" si="65"/>
        <v>192.16800000000001</v>
      </c>
      <c r="T1355" s="7"/>
    </row>
    <row r="1356" spans="1:20" ht="15">
      <c r="A1356" s="2">
        <v>2517</v>
      </c>
      <c r="B1356" s="3">
        <v>46216</v>
      </c>
      <c r="C1356" s="10">
        <f>YEAR(SalesDataTable[[#This Row],[Order Date]])</f>
        <v>2026</v>
      </c>
      <c r="D1356" s="10" t="str">
        <f>"Q"&amp;ROUNDUP(MONTH(SalesDataTable[[#This Row],[Order Date]])/3,0)</f>
        <v>Q3</v>
      </c>
      <c r="E1356" s="10">
        <f>MONTH(SalesDataTable[[#This Row],[Order Date]])</f>
        <v>7</v>
      </c>
      <c r="F1356" s="10" t="str">
        <f>TEXT(SalesDataTable[[#This Row],[Order Date]],"mmm")</f>
        <v>Jul</v>
      </c>
      <c r="G1356" s="4" t="s">
        <v>6</v>
      </c>
      <c r="H1356" s="4" t="s">
        <v>27</v>
      </c>
      <c r="I1356" s="4" t="s">
        <v>2</v>
      </c>
      <c r="J1356" s="4" t="s">
        <v>13</v>
      </c>
      <c r="K1356" s="4" t="s">
        <v>14</v>
      </c>
      <c r="L1356" s="4" t="s">
        <v>15</v>
      </c>
      <c r="M1356" s="8">
        <v>1</v>
      </c>
      <c r="N1356" s="5">
        <v>36.479999999999997</v>
      </c>
      <c r="O1356" s="6">
        <v>0.05</v>
      </c>
      <c r="P1356" s="5">
        <v>13.22</v>
      </c>
      <c r="Q1356" s="5">
        <f t="shared" si="63"/>
        <v>34.655999999999999</v>
      </c>
      <c r="R1356" s="5">
        <f t="shared" si="64"/>
        <v>13.22</v>
      </c>
      <c r="S1356" s="5">
        <f t="shared" si="65"/>
        <v>21.436</v>
      </c>
      <c r="T1356" s="7"/>
    </row>
    <row r="1357" spans="1:20" ht="15">
      <c r="A1357" s="2">
        <v>2746</v>
      </c>
      <c r="B1357" s="3">
        <v>46216</v>
      </c>
      <c r="C1357" s="10">
        <f>YEAR(SalesDataTable[[#This Row],[Order Date]])</f>
        <v>2026</v>
      </c>
      <c r="D1357" s="10" t="str">
        <f>"Q"&amp;ROUNDUP(MONTH(SalesDataTable[[#This Row],[Order Date]])/3,0)</f>
        <v>Q3</v>
      </c>
      <c r="E1357" s="10">
        <f>MONTH(SalesDataTable[[#This Row],[Order Date]])</f>
        <v>7</v>
      </c>
      <c r="F1357" s="10" t="str">
        <f>TEXT(SalesDataTable[[#This Row],[Order Date]],"mmm")</f>
        <v>Jul</v>
      </c>
      <c r="G1357" s="4" t="s">
        <v>0</v>
      </c>
      <c r="H1357" s="4" t="s">
        <v>1</v>
      </c>
      <c r="I1357" s="4" t="s">
        <v>19</v>
      </c>
      <c r="J1357" s="4" t="s">
        <v>13</v>
      </c>
      <c r="K1357" s="4" t="s">
        <v>9</v>
      </c>
      <c r="L1357" s="4" t="s">
        <v>37</v>
      </c>
      <c r="M1357" s="8">
        <v>3</v>
      </c>
      <c r="N1357" s="5">
        <v>155.44</v>
      </c>
      <c r="O1357" s="6">
        <v>0.05</v>
      </c>
      <c r="P1357" s="5">
        <v>79.95</v>
      </c>
      <c r="Q1357" s="5">
        <f t="shared" si="63"/>
        <v>443.00399999999996</v>
      </c>
      <c r="R1357" s="5">
        <f t="shared" si="64"/>
        <v>239.85000000000002</v>
      </c>
      <c r="S1357" s="5">
        <f t="shared" si="65"/>
        <v>203.15399999999994</v>
      </c>
      <c r="T1357" s="7"/>
    </row>
    <row r="1358" spans="1:20" ht="15">
      <c r="A1358" s="2">
        <v>3297</v>
      </c>
      <c r="B1358" s="3">
        <v>46216</v>
      </c>
      <c r="C1358" s="10">
        <f>YEAR(SalesDataTable[[#This Row],[Order Date]])</f>
        <v>2026</v>
      </c>
      <c r="D1358" s="10" t="str">
        <f>"Q"&amp;ROUNDUP(MONTH(SalesDataTable[[#This Row],[Order Date]])/3,0)</f>
        <v>Q3</v>
      </c>
      <c r="E1358" s="10">
        <f>MONTH(SalesDataTable[[#This Row],[Order Date]])</f>
        <v>7</v>
      </c>
      <c r="F1358" s="10" t="str">
        <f>TEXT(SalesDataTable[[#This Row],[Order Date]],"mmm")</f>
        <v>Jul</v>
      </c>
      <c r="G1358" s="4" t="s">
        <v>0</v>
      </c>
      <c r="H1358" s="4" t="s">
        <v>50</v>
      </c>
      <c r="I1358" s="4" t="s">
        <v>8</v>
      </c>
      <c r="J1358" s="4" t="s">
        <v>3</v>
      </c>
      <c r="K1358" s="4" t="s">
        <v>34</v>
      </c>
      <c r="L1358" s="4" t="s">
        <v>35</v>
      </c>
      <c r="M1358" s="8">
        <v>6</v>
      </c>
      <c r="N1358" s="5">
        <v>40.58</v>
      </c>
      <c r="O1358" s="6">
        <v>0.15</v>
      </c>
      <c r="P1358" s="5">
        <v>15.06</v>
      </c>
      <c r="Q1358" s="5">
        <f t="shared" si="63"/>
        <v>206.958</v>
      </c>
      <c r="R1358" s="5">
        <f t="shared" si="64"/>
        <v>90.36</v>
      </c>
      <c r="S1358" s="5">
        <f t="shared" si="65"/>
        <v>116.598</v>
      </c>
      <c r="T1358" s="7"/>
    </row>
    <row r="1359" spans="1:20" ht="15">
      <c r="A1359" s="2">
        <v>772</v>
      </c>
      <c r="B1359" s="3">
        <v>46217</v>
      </c>
      <c r="C1359" s="10">
        <f>YEAR(SalesDataTable[[#This Row],[Order Date]])</f>
        <v>2026</v>
      </c>
      <c r="D1359" s="10" t="str">
        <f>"Q"&amp;ROUNDUP(MONTH(SalesDataTable[[#This Row],[Order Date]])/3,0)</f>
        <v>Q3</v>
      </c>
      <c r="E1359" s="10">
        <f>MONTH(SalesDataTable[[#This Row],[Order Date]])</f>
        <v>7</v>
      </c>
      <c r="F1359" s="10" t="str">
        <f>TEXT(SalesDataTable[[#This Row],[Order Date]],"mmm")</f>
        <v>Jul</v>
      </c>
      <c r="G1359" s="4" t="s">
        <v>20</v>
      </c>
      <c r="H1359" s="4" t="s">
        <v>47</v>
      </c>
      <c r="I1359" s="4" t="s">
        <v>2</v>
      </c>
      <c r="J1359" s="4" t="s">
        <v>3</v>
      </c>
      <c r="K1359" s="4" t="s">
        <v>4</v>
      </c>
      <c r="L1359" s="4" t="s">
        <v>30</v>
      </c>
      <c r="M1359" s="8">
        <v>2</v>
      </c>
      <c r="N1359" s="5">
        <v>101.03</v>
      </c>
      <c r="O1359" s="6">
        <v>0.1</v>
      </c>
      <c r="P1359" s="5">
        <v>50.98</v>
      </c>
      <c r="Q1359" s="5">
        <f t="shared" si="63"/>
        <v>181.85400000000001</v>
      </c>
      <c r="R1359" s="5">
        <f t="shared" si="64"/>
        <v>101.96</v>
      </c>
      <c r="S1359" s="5">
        <f t="shared" si="65"/>
        <v>79.89400000000002</v>
      </c>
      <c r="T1359" s="7"/>
    </row>
    <row r="1360" spans="1:20" ht="15">
      <c r="A1360" s="2">
        <v>838</v>
      </c>
      <c r="B1360" s="3">
        <v>46217</v>
      </c>
      <c r="C1360" s="10">
        <f>YEAR(SalesDataTable[[#This Row],[Order Date]])</f>
        <v>2026</v>
      </c>
      <c r="D1360" s="10" t="str">
        <f>"Q"&amp;ROUNDUP(MONTH(SalesDataTable[[#This Row],[Order Date]])/3,0)</f>
        <v>Q3</v>
      </c>
      <c r="E1360" s="10">
        <f>MONTH(SalesDataTable[[#This Row],[Order Date]])</f>
        <v>7</v>
      </c>
      <c r="F1360" s="10" t="str">
        <f>TEXT(SalesDataTable[[#This Row],[Order Date]],"mmm")</f>
        <v>Jul</v>
      </c>
      <c r="G1360" s="4" t="s">
        <v>0</v>
      </c>
      <c r="H1360" s="4" t="s">
        <v>36</v>
      </c>
      <c r="I1360" s="4" t="s">
        <v>19</v>
      </c>
      <c r="J1360" s="4" t="s">
        <v>3</v>
      </c>
      <c r="K1360" s="4" t="s">
        <v>23</v>
      </c>
      <c r="L1360" s="4" t="s">
        <v>40</v>
      </c>
      <c r="M1360" s="8">
        <v>1</v>
      </c>
      <c r="N1360" s="5">
        <v>80.150000000000006</v>
      </c>
      <c r="O1360" s="6">
        <v>0.05</v>
      </c>
      <c r="P1360" s="5">
        <v>38.89</v>
      </c>
      <c r="Q1360" s="5">
        <f t="shared" si="63"/>
        <v>76.142499999999998</v>
      </c>
      <c r="R1360" s="5">
        <f t="shared" si="64"/>
        <v>38.89</v>
      </c>
      <c r="S1360" s="5">
        <f t="shared" si="65"/>
        <v>37.252499999999998</v>
      </c>
      <c r="T1360" s="7"/>
    </row>
    <row r="1361" spans="1:20" ht="15">
      <c r="A1361" s="2">
        <v>1144</v>
      </c>
      <c r="B1361" s="3">
        <v>46217</v>
      </c>
      <c r="C1361" s="10">
        <f>YEAR(SalesDataTable[[#This Row],[Order Date]])</f>
        <v>2026</v>
      </c>
      <c r="D1361" s="10" t="str">
        <f>"Q"&amp;ROUNDUP(MONTH(SalesDataTable[[#This Row],[Order Date]])/3,0)</f>
        <v>Q3</v>
      </c>
      <c r="E1361" s="10">
        <f>MONTH(SalesDataTable[[#This Row],[Order Date]])</f>
        <v>7</v>
      </c>
      <c r="F1361" s="10" t="str">
        <f>TEXT(SalesDataTable[[#This Row],[Order Date]],"mmm")</f>
        <v>Jul</v>
      </c>
      <c r="G1361" s="4" t="s">
        <v>11</v>
      </c>
      <c r="H1361" s="4" t="s">
        <v>12</v>
      </c>
      <c r="I1361" s="4" t="s">
        <v>19</v>
      </c>
      <c r="J1361" s="4" t="s">
        <v>13</v>
      </c>
      <c r="K1361" s="4" t="s">
        <v>23</v>
      </c>
      <c r="L1361" s="4" t="s">
        <v>40</v>
      </c>
      <c r="M1361" s="8">
        <v>1</v>
      </c>
      <c r="N1361" s="5">
        <v>83.74</v>
      </c>
      <c r="O1361" s="6">
        <v>0</v>
      </c>
      <c r="P1361" s="5">
        <v>38.96</v>
      </c>
      <c r="Q1361" s="5">
        <f t="shared" si="63"/>
        <v>83.74</v>
      </c>
      <c r="R1361" s="5">
        <f t="shared" si="64"/>
        <v>38.96</v>
      </c>
      <c r="S1361" s="5">
        <f t="shared" si="65"/>
        <v>44.779999999999994</v>
      </c>
      <c r="T1361" s="7"/>
    </row>
    <row r="1362" spans="1:20" ht="15">
      <c r="A1362" s="2">
        <v>1686</v>
      </c>
      <c r="B1362" s="3">
        <v>46217</v>
      </c>
      <c r="C1362" s="10">
        <f>YEAR(SalesDataTable[[#This Row],[Order Date]])</f>
        <v>2026</v>
      </c>
      <c r="D1362" s="10" t="str">
        <f>"Q"&amp;ROUNDUP(MONTH(SalesDataTable[[#This Row],[Order Date]])/3,0)</f>
        <v>Q3</v>
      </c>
      <c r="E1362" s="10">
        <f>MONTH(SalesDataTable[[#This Row],[Order Date]])</f>
        <v>7</v>
      </c>
      <c r="F1362" s="10" t="str">
        <f>TEXT(SalesDataTable[[#This Row],[Order Date]],"mmm")</f>
        <v>Jul</v>
      </c>
      <c r="G1362" s="4" t="s">
        <v>11</v>
      </c>
      <c r="H1362" s="4" t="s">
        <v>25</v>
      </c>
      <c r="I1362" s="4" t="s">
        <v>8</v>
      </c>
      <c r="J1362" s="4" t="s">
        <v>3</v>
      </c>
      <c r="K1362" s="4" t="s">
        <v>14</v>
      </c>
      <c r="L1362" s="4" t="s">
        <v>15</v>
      </c>
      <c r="M1362" s="8">
        <v>8</v>
      </c>
      <c r="N1362" s="5">
        <v>35.75</v>
      </c>
      <c r="O1362" s="6">
        <v>0.15</v>
      </c>
      <c r="P1362" s="5">
        <v>13.56</v>
      </c>
      <c r="Q1362" s="5">
        <f t="shared" si="63"/>
        <v>243.1</v>
      </c>
      <c r="R1362" s="5">
        <f t="shared" si="64"/>
        <v>108.48</v>
      </c>
      <c r="S1362" s="5">
        <f t="shared" si="65"/>
        <v>134.62</v>
      </c>
      <c r="T1362" s="7"/>
    </row>
    <row r="1363" spans="1:20" ht="15">
      <c r="A1363" s="2">
        <v>2823</v>
      </c>
      <c r="B1363" s="3">
        <v>46217</v>
      </c>
      <c r="C1363" s="10">
        <f>YEAR(SalesDataTable[[#This Row],[Order Date]])</f>
        <v>2026</v>
      </c>
      <c r="D1363" s="10" t="str">
        <f>"Q"&amp;ROUNDUP(MONTH(SalesDataTable[[#This Row],[Order Date]])/3,0)</f>
        <v>Q3</v>
      </c>
      <c r="E1363" s="10">
        <f>MONTH(SalesDataTable[[#This Row],[Order Date]])</f>
        <v>7</v>
      </c>
      <c r="F1363" s="10" t="str">
        <f>TEXT(SalesDataTable[[#This Row],[Order Date]],"mmm")</f>
        <v>Jul</v>
      </c>
      <c r="G1363" s="4" t="s">
        <v>0</v>
      </c>
      <c r="H1363" s="4" t="s">
        <v>50</v>
      </c>
      <c r="I1363" s="4" t="s">
        <v>2</v>
      </c>
      <c r="J1363" s="4" t="s">
        <v>13</v>
      </c>
      <c r="K1363" s="4" t="s">
        <v>4</v>
      </c>
      <c r="L1363" s="4" t="s">
        <v>5</v>
      </c>
      <c r="M1363" s="8">
        <v>3</v>
      </c>
      <c r="N1363" s="5">
        <v>81.39</v>
      </c>
      <c r="O1363" s="6">
        <v>0</v>
      </c>
      <c r="P1363" s="5">
        <v>43.54</v>
      </c>
      <c r="Q1363" s="5">
        <f t="shared" si="63"/>
        <v>244.17000000000002</v>
      </c>
      <c r="R1363" s="5">
        <f t="shared" si="64"/>
        <v>130.62</v>
      </c>
      <c r="S1363" s="5">
        <f t="shared" si="65"/>
        <v>113.55000000000001</v>
      </c>
      <c r="T1363" s="7"/>
    </row>
    <row r="1364" spans="1:20" ht="15">
      <c r="A1364" s="2">
        <v>2883</v>
      </c>
      <c r="B1364" s="3">
        <v>46217</v>
      </c>
      <c r="C1364" s="10">
        <f>YEAR(SalesDataTable[[#This Row],[Order Date]])</f>
        <v>2026</v>
      </c>
      <c r="D1364" s="10" t="str">
        <f>"Q"&amp;ROUNDUP(MONTH(SalesDataTable[[#This Row],[Order Date]])/3,0)</f>
        <v>Q3</v>
      </c>
      <c r="E1364" s="10">
        <f>MONTH(SalesDataTable[[#This Row],[Order Date]])</f>
        <v>7</v>
      </c>
      <c r="F1364" s="10" t="str">
        <f>TEXT(SalesDataTable[[#This Row],[Order Date]],"mmm")</f>
        <v>Jul</v>
      </c>
      <c r="G1364" s="4" t="s">
        <v>11</v>
      </c>
      <c r="H1364" s="4" t="s">
        <v>39</v>
      </c>
      <c r="I1364" s="4" t="s">
        <v>28</v>
      </c>
      <c r="J1364" s="4" t="s">
        <v>13</v>
      </c>
      <c r="K1364" s="4" t="s">
        <v>14</v>
      </c>
      <c r="L1364" s="4" t="s">
        <v>15</v>
      </c>
      <c r="M1364" s="8">
        <v>1</v>
      </c>
      <c r="N1364" s="5">
        <v>36.799999999999997</v>
      </c>
      <c r="O1364" s="6">
        <v>0</v>
      </c>
      <c r="P1364" s="5">
        <v>13.91</v>
      </c>
      <c r="Q1364" s="5">
        <f t="shared" si="63"/>
        <v>36.799999999999997</v>
      </c>
      <c r="R1364" s="5">
        <f t="shared" si="64"/>
        <v>13.91</v>
      </c>
      <c r="S1364" s="5">
        <f t="shared" si="65"/>
        <v>22.889999999999997</v>
      </c>
      <c r="T1364" s="7"/>
    </row>
    <row r="1365" spans="1:20" ht="15">
      <c r="A1365" s="2">
        <v>3259</v>
      </c>
      <c r="B1365" s="3">
        <v>46217</v>
      </c>
      <c r="C1365" s="10">
        <f>YEAR(SalesDataTable[[#This Row],[Order Date]])</f>
        <v>2026</v>
      </c>
      <c r="D1365" s="10" t="str">
        <f>"Q"&amp;ROUNDUP(MONTH(SalesDataTable[[#This Row],[Order Date]])/3,0)</f>
        <v>Q3</v>
      </c>
      <c r="E1365" s="10">
        <f>MONTH(SalesDataTable[[#This Row],[Order Date]])</f>
        <v>7</v>
      </c>
      <c r="F1365" s="10" t="str">
        <f>TEXT(SalesDataTable[[#This Row],[Order Date]],"mmm")</f>
        <v>Jul</v>
      </c>
      <c r="G1365" s="4" t="s">
        <v>11</v>
      </c>
      <c r="H1365" s="4" t="s">
        <v>52</v>
      </c>
      <c r="I1365" s="4" t="s">
        <v>8</v>
      </c>
      <c r="J1365" s="4" t="s">
        <v>3</v>
      </c>
      <c r="K1365" s="4" t="s">
        <v>23</v>
      </c>
      <c r="L1365" s="4" t="s">
        <v>29</v>
      </c>
      <c r="M1365" s="8">
        <v>6</v>
      </c>
      <c r="N1365" s="5">
        <v>194.15</v>
      </c>
      <c r="O1365" s="6">
        <v>0.1</v>
      </c>
      <c r="P1365" s="5">
        <v>105.12</v>
      </c>
      <c r="Q1365" s="5">
        <f t="shared" si="63"/>
        <v>1048.4100000000001</v>
      </c>
      <c r="R1365" s="5">
        <f t="shared" si="64"/>
        <v>630.72</v>
      </c>
      <c r="S1365" s="5">
        <f t="shared" si="65"/>
        <v>417.69000000000005</v>
      </c>
      <c r="T1365" s="7"/>
    </row>
    <row r="1366" spans="1:20" ht="15">
      <c r="A1366" s="2">
        <v>3709</v>
      </c>
      <c r="B1366" s="3">
        <v>46217</v>
      </c>
      <c r="C1366" s="10">
        <f>YEAR(SalesDataTable[[#This Row],[Order Date]])</f>
        <v>2026</v>
      </c>
      <c r="D1366" s="10" t="str">
        <f>"Q"&amp;ROUNDUP(MONTH(SalesDataTable[[#This Row],[Order Date]])/3,0)</f>
        <v>Q3</v>
      </c>
      <c r="E1366" s="10">
        <f>MONTH(SalesDataTable[[#This Row],[Order Date]])</f>
        <v>7</v>
      </c>
      <c r="F1366" s="10" t="str">
        <f>TEXT(SalesDataTable[[#This Row],[Order Date]],"mmm")</f>
        <v>Jul</v>
      </c>
      <c r="G1366" s="4" t="s">
        <v>0</v>
      </c>
      <c r="H1366" s="4" t="s">
        <v>36</v>
      </c>
      <c r="I1366" s="4" t="s">
        <v>2</v>
      </c>
      <c r="J1366" s="4" t="s">
        <v>13</v>
      </c>
      <c r="K1366" s="4" t="s">
        <v>34</v>
      </c>
      <c r="L1366" s="4" t="s">
        <v>45</v>
      </c>
      <c r="M1366" s="8">
        <v>1</v>
      </c>
      <c r="N1366" s="5">
        <v>50.94</v>
      </c>
      <c r="O1366" s="6">
        <v>0</v>
      </c>
      <c r="P1366" s="5">
        <v>22.28</v>
      </c>
      <c r="Q1366" s="5">
        <f t="shared" si="63"/>
        <v>50.94</v>
      </c>
      <c r="R1366" s="5">
        <f t="shared" si="64"/>
        <v>22.28</v>
      </c>
      <c r="S1366" s="5">
        <f t="shared" si="65"/>
        <v>28.659999999999997</v>
      </c>
      <c r="T1366" s="7"/>
    </row>
    <row r="1367" spans="1:20" ht="15">
      <c r="A1367" s="2">
        <v>61</v>
      </c>
      <c r="B1367" s="3">
        <v>46218</v>
      </c>
      <c r="C1367" s="10">
        <f>YEAR(SalesDataTable[[#This Row],[Order Date]])</f>
        <v>2026</v>
      </c>
      <c r="D1367" s="10" t="str">
        <f>"Q"&amp;ROUNDUP(MONTH(SalesDataTable[[#This Row],[Order Date]])/3,0)</f>
        <v>Q3</v>
      </c>
      <c r="E1367" s="10">
        <f>MONTH(SalesDataTable[[#This Row],[Order Date]])</f>
        <v>7</v>
      </c>
      <c r="F1367" s="10" t="str">
        <f>TEXT(SalesDataTable[[#This Row],[Order Date]],"mmm")</f>
        <v>Jul</v>
      </c>
      <c r="G1367" s="4" t="s">
        <v>20</v>
      </c>
      <c r="H1367" s="4" t="s">
        <v>33</v>
      </c>
      <c r="I1367" s="4" t="s">
        <v>2</v>
      </c>
      <c r="J1367" s="4" t="s">
        <v>3</v>
      </c>
      <c r="K1367" s="4" t="s">
        <v>34</v>
      </c>
      <c r="L1367" s="4" t="s">
        <v>38</v>
      </c>
      <c r="M1367" s="8">
        <v>2</v>
      </c>
      <c r="N1367" s="5">
        <v>125.89</v>
      </c>
      <c r="O1367" s="6">
        <v>0</v>
      </c>
      <c r="P1367" s="5">
        <v>70.8</v>
      </c>
      <c r="Q1367" s="5">
        <f t="shared" si="63"/>
        <v>251.78</v>
      </c>
      <c r="R1367" s="5">
        <f t="shared" si="64"/>
        <v>141.6</v>
      </c>
      <c r="S1367" s="5">
        <f t="shared" si="65"/>
        <v>110.18</v>
      </c>
      <c r="T1367" s="7"/>
    </row>
    <row r="1368" spans="1:20" ht="15">
      <c r="A1368" s="2">
        <v>357</v>
      </c>
      <c r="B1368" s="3">
        <v>46218</v>
      </c>
      <c r="C1368" s="10">
        <f>YEAR(SalesDataTable[[#This Row],[Order Date]])</f>
        <v>2026</v>
      </c>
      <c r="D1368" s="10" t="str">
        <f>"Q"&amp;ROUNDUP(MONTH(SalesDataTable[[#This Row],[Order Date]])/3,0)</f>
        <v>Q3</v>
      </c>
      <c r="E1368" s="10">
        <f>MONTH(SalesDataTable[[#This Row],[Order Date]])</f>
        <v>7</v>
      </c>
      <c r="F1368" s="10" t="str">
        <f>TEXT(SalesDataTable[[#This Row],[Order Date]],"mmm")</f>
        <v>Jul</v>
      </c>
      <c r="G1368" s="4" t="s">
        <v>0</v>
      </c>
      <c r="H1368" s="4" t="s">
        <v>36</v>
      </c>
      <c r="I1368" s="4" t="s">
        <v>2</v>
      </c>
      <c r="J1368" s="4" t="s">
        <v>13</v>
      </c>
      <c r="K1368" s="4" t="s">
        <v>34</v>
      </c>
      <c r="L1368" s="4" t="s">
        <v>45</v>
      </c>
      <c r="M1368" s="8">
        <v>2</v>
      </c>
      <c r="N1368" s="5">
        <v>51.9</v>
      </c>
      <c r="O1368" s="6">
        <v>0</v>
      </c>
      <c r="P1368" s="5">
        <v>21.82</v>
      </c>
      <c r="Q1368" s="5">
        <f t="shared" si="63"/>
        <v>103.8</v>
      </c>
      <c r="R1368" s="5">
        <f t="shared" si="64"/>
        <v>43.64</v>
      </c>
      <c r="S1368" s="5">
        <f t="shared" si="65"/>
        <v>60.16</v>
      </c>
      <c r="T1368" s="7"/>
    </row>
    <row r="1369" spans="1:20" ht="15">
      <c r="A1369" s="2">
        <v>1607</v>
      </c>
      <c r="B1369" s="3">
        <v>46218</v>
      </c>
      <c r="C1369" s="10">
        <f>YEAR(SalesDataTable[[#This Row],[Order Date]])</f>
        <v>2026</v>
      </c>
      <c r="D1369" s="10" t="str">
        <f>"Q"&amp;ROUNDUP(MONTH(SalesDataTable[[#This Row],[Order Date]])/3,0)</f>
        <v>Q3</v>
      </c>
      <c r="E1369" s="10">
        <f>MONTH(SalesDataTable[[#This Row],[Order Date]])</f>
        <v>7</v>
      </c>
      <c r="F1369" s="10" t="str">
        <f>TEXT(SalesDataTable[[#This Row],[Order Date]],"mmm")</f>
        <v>Jul</v>
      </c>
      <c r="G1369" s="4" t="s">
        <v>0</v>
      </c>
      <c r="H1369" s="4" t="s">
        <v>1</v>
      </c>
      <c r="I1369" s="4" t="s">
        <v>19</v>
      </c>
      <c r="J1369" s="4" t="s">
        <v>13</v>
      </c>
      <c r="K1369" s="4" t="s">
        <v>34</v>
      </c>
      <c r="L1369" s="4" t="s">
        <v>35</v>
      </c>
      <c r="M1369" s="8">
        <v>2</v>
      </c>
      <c r="N1369" s="5">
        <v>39.75</v>
      </c>
      <c r="O1369" s="6">
        <v>0</v>
      </c>
      <c r="P1369" s="5">
        <v>14.78</v>
      </c>
      <c r="Q1369" s="5">
        <f t="shared" si="63"/>
        <v>79.5</v>
      </c>
      <c r="R1369" s="5">
        <f t="shared" si="64"/>
        <v>29.56</v>
      </c>
      <c r="S1369" s="5">
        <f t="shared" si="65"/>
        <v>49.94</v>
      </c>
      <c r="T1369" s="7"/>
    </row>
    <row r="1370" spans="1:20" ht="15">
      <c r="A1370" s="2">
        <v>3295</v>
      </c>
      <c r="B1370" s="3">
        <v>46218</v>
      </c>
      <c r="C1370" s="10">
        <f>YEAR(SalesDataTable[[#This Row],[Order Date]])</f>
        <v>2026</v>
      </c>
      <c r="D1370" s="10" t="str">
        <f>"Q"&amp;ROUNDUP(MONTH(SalesDataTable[[#This Row],[Order Date]])/3,0)</f>
        <v>Q3</v>
      </c>
      <c r="E1370" s="10">
        <f>MONTH(SalesDataTable[[#This Row],[Order Date]])</f>
        <v>7</v>
      </c>
      <c r="F1370" s="10" t="str">
        <f>TEXT(SalesDataTable[[#This Row],[Order Date]],"mmm")</f>
        <v>Jul</v>
      </c>
      <c r="G1370" s="4" t="s">
        <v>6</v>
      </c>
      <c r="H1370" s="4" t="s">
        <v>43</v>
      </c>
      <c r="I1370" s="4" t="s">
        <v>28</v>
      </c>
      <c r="J1370" s="4" t="s">
        <v>3</v>
      </c>
      <c r="K1370" s="4" t="s">
        <v>9</v>
      </c>
      <c r="L1370" s="4" t="s">
        <v>10</v>
      </c>
      <c r="M1370" s="8">
        <v>1</v>
      </c>
      <c r="N1370" s="5">
        <v>93.46</v>
      </c>
      <c r="O1370" s="6">
        <v>0.15</v>
      </c>
      <c r="P1370" s="5">
        <v>46.65</v>
      </c>
      <c r="Q1370" s="5">
        <f t="shared" si="63"/>
        <v>79.440999999999988</v>
      </c>
      <c r="R1370" s="5">
        <f t="shared" si="64"/>
        <v>46.65</v>
      </c>
      <c r="S1370" s="5">
        <f t="shared" si="65"/>
        <v>32.79099999999999</v>
      </c>
      <c r="T1370" s="7"/>
    </row>
    <row r="1371" spans="1:20" ht="15">
      <c r="A1371" s="2">
        <v>4048</v>
      </c>
      <c r="B1371" s="3">
        <v>46218</v>
      </c>
      <c r="C1371" s="10">
        <f>YEAR(SalesDataTable[[#This Row],[Order Date]])</f>
        <v>2026</v>
      </c>
      <c r="D1371" s="10" t="str">
        <f>"Q"&amp;ROUNDUP(MONTH(SalesDataTable[[#This Row],[Order Date]])/3,0)</f>
        <v>Q3</v>
      </c>
      <c r="E1371" s="10">
        <f>MONTH(SalesDataTable[[#This Row],[Order Date]])</f>
        <v>7</v>
      </c>
      <c r="F1371" s="10" t="str">
        <f>TEXT(SalesDataTable[[#This Row],[Order Date]],"mmm")</f>
        <v>Jul</v>
      </c>
      <c r="G1371" s="4" t="s">
        <v>20</v>
      </c>
      <c r="H1371" s="4" t="s">
        <v>47</v>
      </c>
      <c r="I1371" s="4" t="s">
        <v>8</v>
      </c>
      <c r="J1371" s="4" t="s">
        <v>16</v>
      </c>
      <c r="K1371" s="4" t="s">
        <v>4</v>
      </c>
      <c r="L1371" s="4" t="s">
        <v>5</v>
      </c>
      <c r="M1371" s="8">
        <v>3</v>
      </c>
      <c r="N1371" s="5">
        <v>82.79</v>
      </c>
      <c r="O1371" s="6">
        <v>0.1</v>
      </c>
      <c r="P1371" s="5">
        <v>43.07</v>
      </c>
      <c r="Q1371" s="5">
        <f t="shared" si="63"/>
        <v>223.53300000000002</v>
      </c>
      <c r="R1371" s="5">
        <f t="shared" si="64"/>
        <v>129.21</v>
      </c>
      <c r="S1371" s="5">
        <f t="shared" si="65"/>
        <v>94.323000000000008</v>
      </c>
      <c r="T1371" s="7"/>
    </row>
    <row r="1372" spans="1:20" ht="15">
      <c r="A1372" s="2">
        <v>4424</v>
      </c>
      <c r="B1372" s="3">
        <v>46218</v>
      </c>
      <c r="C1372" s="10">
        <f>YEAR(SalesDataTable[[#This Row],[Order Date]])</f>
        <v>2026</v>
      </c>
      <c r="D1372" s="10" t="str">
        <f>"Q"&amp;ROUNDUP(MONTH(SalesDataTable[[#This Row],[Order Date]])/3,0)</f>
        <v>Q3</v>
      </c>
      <c r="E1372" s="10">
        <f>MONTH(SalesDataTable[[#This Row],[Order Date]])</f>
        <v>7</v>
      </c>
      <c r="F1372" s="10" t="str">
        <f>TEXT(SalesDataTable[[#This Row],[Order Date]],"mmm")</f>
        <v>Jul</v>
      </c>
      <c r="G1372" s="4" t="s">
        <v>11</v>
      </c>
      <c r="H1372" s="4" t="s">
        <v>12</v>
      </c>
      <c r="I1372" s="4" t="s">
        <v>19</v>
      </c>
      <c r="J1372" s="4" t="s">
        <v>16</v>
      </c>
      <c r="K1372" s="4" t="s">
        <v>9</v>
      </c>
      <c r="L1372" s="4" t="s">
        <v>10</v>
      </c>
      <c r="M1372" s="8">
        <v>1</v>
      </c>
      <c r="N1372" s="5">
        <v>92.54</v>
      </c>
      <c r="O1372" s="6">
        <v>0</v>
      </c>
      <c r="P1372" s="5">
        <v>44.48</v>
      </c>
      <c r="Q1372" s="5">
        <f t="shared" si="63"/>
        <v>92.54</v>
      </c>
      <c r="R1372" s="5">
        <f t="shared" si="64"/>
        <v>44.48</v>
      </c>
      <c r="S1372" s="5">
        <f t="shared" si="65"/>
        <v>48.060000000000009</v>
      </c>
      <c r="T1372" s="7"/>
    </row>
    <row r="1373" spans="1:20" ht="15">
      <c r="A1373" s="2">
        <v>4732</v>
      </c>
      <c r="B1373" s="3">
        <v>46218</v>
      </c>
      <c r="C1373" s="10">
        <f>YEAR(SalesDataTable[[#This Row],[Order Date]])</f>
        <v>2026</v>
      </c>
      <c r="D1373" s="10" t="str">
        <f>"Q"&amp;ROUNDUP(MONTH(SalesDataTable[[#This Row],[Order Date]])/3,0)</f>
        <v>Q3</v>
      </c>
      <c r="E1373" s="10">
        <f>MONTH(SalesDataTable[[#This Row],[Order Date]])</f>
        <v>7</v>
      </c>
      <c r="F1373" s="10" t="str">
        <f>TEXT(SalesDataTable[[#This Row],[Order Date]],"mmm")</f>
        <v>Jul</v>
      </c>
      <c r="G1373" s="4" t="s">
        <v>6</v>
      </c>
      <c r="H1373" s="4" t="s">
        <v>49</v>
      </c>
      <c r="I1373" s="4" t="s">
        <v>19</v>
      </c>
      <c r="J1373" s="4" t="s">
        <v>13</v>
      </c>
      <c r="K1373" s="4" t="s">
        <v>14</v>
      </c>
      <c r="L1373" s="4" t="s">
        <v>32</v>
      </c>
      <c r="M1373" s="8">
        <v>1</v>
      </c>
      <c r="N1373" s="5">
        <v>46.53</v>
      </c>
      <c r="O1373" s="6">
        <v>0</v>
      </c>
      <c r="P1373" s="5">
        <v>18.829999999999998</v>
      </c>
      <c r="Q1373" s="5">
        <f t="shared" si="63"/>
        <v>46.53</v>
      </c>
      <c r="R1373" s="5">
        <f t="shared" si="64"/>
        <v>18.829999999999998</v>
      </c>
      <c r="S1373" s="5">
        <f t="shared" si="65"/>
        <v>27.700000000000003</v>
      </c>
      <c r="T1373" s="7"/>
    </row>
    <row r="1374" spans="1:20" ht="15">
      <c r="A1374" s="2">
        <v>194</v>
      </c>
      <c r="B1374" s="3">
        <v>46219</v>
      </c>
      <c r="C1374" s="10">
        <f>YEAR(SalesDataTable[[#This Row],[Order Date]])</f>
        <v>2026</v>
      </c>
      <c r="D1374" s="10" t="str">
        <f>"Q"&amp;ROUNDUP(MONTH(SalesDataTable[[#This Row],[Order Date]])/3,0)</f>
        <v>Q3</v>
      </c>
      <c r="E1374" s="10">
        <f>MONTH(SalesDataTable[[#This Row],[Order Date]])</f>
        <v>7</v>
      </c>
      <c r="F1374" s="10" t="str">
        <f>TEXT(SalesDataTable[[#This Row],[Order Date]],"mmm")</f>
        <v>Jul</v>
      </c>
      <c r="G1374" s="4" t="s">
        <v>6</v>
      </c>
      <c r="H1374" s="4" t="s">
        <v>43</v>
      </c>
      <c r="I1374" s="4" t="s">
        <v>2</v>
      </c>
      <c r="J1374" s="4" t="s">
        <v>3</v>
      </c>
      <c r="K1374" s="4" t="s">
        <v>4</v>
      </c>
      <c r="L1374" s="4" t="s">
        <v>22</v>
      </c>
      <c r="M1374" s="8">
        <v>2</v>
      </c>
      <c r="N1374" s="5">
        <v>49.69</v>
      </c>
      <c r="O1374" s="6">
        <v>0</v>
      </c>
      <c r="P1374" s="5">
        <v>21.97</v>
      </c>
      <c r="Q1374" s="5">
        <f t="shared" si="63"/>
        <v>99.38</v>
      </c>
      <c r="R1374" s="5">
        <f t="shared" si="64"/>
        <v>43.94</v>
      </c>
      <c r="S1374" s="5">
        <f t="shared" si="65"/>
        <v>55.44</v>
      </c>
      <c r="T1374" s="7"/>
    </row>
    <row r="1375" spans="1:20" ht="15">
      <c r="A1375" s="2">
        <v>258</v>
      </c>
      <c r="B1375" s="3">
        <v>46219</v>
      </c>
      <c r="C1375" s="10">
        <f>YEAR(SalesDataTable[[#This Row],[Order Date]])</f>
        <v>2026</v>
      </c>
      <c r="D1375" s="10" t="str">
        <f>"Q"&amp;ROUNDUP(MONTH(SalesDataTable[[#This Row],[Order Date]])/3,0)</f>
        <v>Q3</v>
      </c>
      <c r="E1375" s="10">
        <f>MONTH(SalesDataTable[[#This Row],[Order Date]])</f>
        <v>7</v>
      </c>
      <c r="F1375" s="10" t="str">
        <f>TEXT(SalesDataTable[[#This Row],[Order Date]],"mmm")</f>
        <v>Jul</v>
      </c>
      <c r="G1375" s="4" t="s">
        <v>20</v>
      </c>
      <c r="H1375" s="4" t="s">
        <v>33</v>
      </c>
      <c r="I1375" s="4" t="s">
        <v>28</v>
      </c>
      <c r="J1375" s="4" t="s">
        <v>13</v>
      </c>
      <c r="K1375" s="4" t="s">
        <v>9</v>
      </c>
      <c r="L1375" s="4" t="s">
        <v>46</v>
      </c>
      <c r="M1375" s="8">
        <v>3</v>
      </c>
      <c r="N1375" s="5">
        <v>71.34</v>
      </c>
      <c r="O1375" s="6">
        <v>0.1</v>
      </c>
      <c r="P1375" s="5">
        <v>31.71</v>
      </c>
      <c r="Q1375" s="5">
        <f t="shared" si="63"/>
        <v>192.61800000000002</v>
      </c>
      <c r="R1375" s="5">
        <f t="shared" si="64"/>
        <v>95.13</v>
      </c>
      <c r="S1375" s="5">
        <f t="shared" si="65"/>
        <v>97.488000000000028</v>
      </c>
      <c r="T1375" s="7"/>
    </row>
    <row r="1376" spans="1:20" ht="15">
      <c r="A1376" s="2">
        <v>543</v>
      </c>
      <c r="B1376" s="3">
        <v>46219</v>
      </c>
      <c r="C1376" s="10">
        <f>YEAR(SalesDataTable[[#This Row],[Order Date]])</f>
        <v>2026</v>
      </c>
      <c r="D1376" s="10" t="str">
        <f>"Q"&amp;ROUNDUP(MONTH(SalesDataTable[[#This Row],[Order Date]])/3,0)</f>
        <v>Q3</v>
      </c>
      <c r="E1376" s="10">
        <f>MONTH(SalesDataTable[[#This Row],[Order Date]])</f>
        <v>7</v>
      </c>
      <c r="F1376" s="10" t="str">
        <f>TEXT(SalesDataTable[[#This Row],[Order Date]],"mmm")</f>
        <v>Jul</v>
      </c>
      <c r="G1376" s="4" t="s">
        <v>6</v>
      </c>
      <c r="H1376" s="4" t="s">
        <v>49</v>
      </c>
      <c r="I1376" s="4" t="s">
        <v>28</v>
      </c>
      <c r="J1376" s="4" t="s">
        <v>3</v>
      </c>
      <c r="K1376" s="4" t="s">
        <v>4</v>
      </c>
      <c r="L1376" s="4" t="s">
        <v>5</v>
      </c>
      <c r="M1376" s="8">
        <v>1</v>
      </c>
      <c r="N1376" s="5">
        <v>83.03</v>
      </c>
      <c r="O1376" s="6">
        <v>0</v>
      </c>
      <c r="P1376" s="5">
        <v>42.41</v>
      </c>
      <c r="Q1376" s="5">
        <f t="shared" si="63"/>
        <v>83.03</v>
      </c>
      <c r="R1376" s="5">
        <f t="shared" si="64"/>
        <v>42.41</v>
      </c>
      <c r="S1376" s="5">
        <f t="shared" si="65"/>
        <v>40.620000000000005</v>
      </c>
      <c r="T1376" s="7"/>
    </row>
    <row r="1377" spans="1:20" ht="15">
      <c r="A1377" s="2">
        <v>972</v>
      </c>
      <c r="B1377" s="3">
        <v>46219</v>
      </c>
      <c r="C1377" s="10">
        <f>YEAR(SalesDataTable[[#This Row],[Order Date]])</f>
        <v>2026</v>
      </c>
      <c r="D1377" s="10" t="str">
        <f>"Q"&amp;ROUNDUP(MONTH(SalesDataTable[[#This Row],[Order Date]])/3,0)</f>
        <v>Q3</v>
      </c>
      <c r="E1377" s="10">
        <f>MONTH(SalesDataTable[[#This Row],[Order Date]])</f>
        <v>7</v>
      </c>
      <c r="F1377" s="10" t="str">
        <f>TEXT(SalesDataTable[[#This Row],[Order Date]],"mmm")</f>
        <v>Jul</v>
      </c>
      <c r="G1377" s="4" t="s">
        <v>20</v>
      </c>
      <c r="H1377" s="4" t="s">
        <v>21</v>
      </c>
      <c r="I1377" s="4" t="s">
        <v>2</v>
      </c>
      <c r="J1377" s="4" t="s">
        <v>3</v>
      </c>
      <c r="K1377" s="4" t="s">
        <v>34</v>
      </c>
      <c r="L1377" s="4" t="s">
        <v>35</v>
      </c>
      <c r="M1377" s="8">
        <v>1</v>
      </c>
      <c r="N1377" s="5">
        <v>40.799999999999997</v>
      </c>
      <c r="O1377" s="6">
        <v>0</v>
      </c>
      <c r="P1377" s="5">
        <v>14.42</v>
      </c>
      <c r="Q1377" s="5">
        <f t="shared" si="63"/>
        <v>40.799999999999997</v>
      </c>
      <c r="R1377" s="5">
        <f t="shared" si="64"/>
        <v>14.42</v>
      </c>
      <c r="S1377" s="5">
        <f t="shared" si="65"/>
        <v>26.379999999999995</v>
      </c>
      <c r="T1377" s="7"/>
    </row>
    <row r="1378" spans="1:20" ht="15">
      <c r="A1378" s="2">
        <v>1146</v>
      </c>
      <c r="B1378" s="3">
        <v>46219</v>
      </c>
      <c r="C1378" s="10">
        <f>YEAR(SalesDataTable[[#This Row],[Order Date]])</f>
        <v>2026</v>
      </c>
      <c r="D1378" s="10" t="str">
        <f>"Q"&amp;ROUNDUP(MONTH(SalesDataTable[[#This Row],[Order Date]])/3,0)</f>
        <v>Q3</v>
      </c>
      <c r="E1378" s="10">
        <f>MONTH(SalesDataTable[[#This Row],[Order Date]])</f>
        <v>7</v>
      </c>
      <c r="F1378" s="10" t="str">
        <f>TEXT(SalesDataTable[[#This Row],[Order Date]],"mmm")</f>
        <v>Jul</v>
      </c>
      <c r="G1378" s="4" t="s">
        <v>6</v>
      </c>
      <c r="H1378" s="4" t="s">
        <v>27</v>
      </c>
      <c r="I1378" s="4" t="s">
        <v>28</v>
      </c>
      <c r="J1378" s="4" t="s">
        <v>3</v>
      </c>
      <c r="K1378" s="4" t="s">
        <v>23</v>
      </c>
      <c r="L1378" s="4" t="s">
        <v>51</v>
      </c>
      <c r="M1378" s="8">
        <v>2</v>
      </c>
      <c r="N1378" s="5">
        <v>125.34</v>
      </c>
      <c r="O1378" s="6">
        <v>0.15</v>
      </c>
      <c r="P1378" s="5">
        <v>59.04</v>
      </c>
      <c r="Q1378" s="5">
        <f t="shared" si="63"/>
        <v>213.078</v>
      </c>
      <c r="R1378" s="5">
        <f t="shared" si="64"/>
        <v>118.08</v>
      </c>
      <c r="S1378" s="5">
        <f t="shared" si="65"/>
        <v>94.998000000000005</v>
      </c>
      <c r="T1378" s="7"/>
    </row>
    <row r="1379" spans="1:20" ht="15">
      <c r="A1379" s="2">
        <v>1464</v>
      </c>
      <c r="B1379" s="3">
        <v>46219</v>
      </c>
      <c r="C1379" s="10">
        <f>YEAR(SalesDataTable[[#This Row],[Order Date]])</f>
        <v>2026</v>
      </c>
      <c r="D1379" s="10" t="str">
        <f>"Q"&amp;ROUNDUP(MONTH(SalesDataTable[[#This Row],[Order Date]])/3,0)</f>
        <v>Q3</v>
      </c>
      <c r="E1379" s="10">
        <f>MONTH(SalesDataTable[[#This Row],[Order Date]])</f>
        <v>7</v>
      </c>
      <c r="F1379" s="10" t="str">
        <f>TEXT(SalesDataTable[[#This Row],[Order Date]],"mmm")</f>
        <v>Jul</v>
      </c>
      <c r="G1379" s="4" t="s">
        <v>0</v>
      </c>
      <c r="H1379" s="4" t="s">
        <v>36</v>
      </c>
      <c r="I1379" s="4" t="s">
        <v>2</v>
      </c>
      <c r="J1379" s="4" t="s">
        <v>3</v>
      </c>
      <c r="K1379" s="4" t="s">
        <v>34</v>
      </c>
      <c r="L1379" s="4" t="s">
        <v>38</v>
      </c>
      <c r="M1379" s="8">
        <v>1</v>
      </c>
      <c r="N1379" s="5">
        <v>122.73</v>
      </c>
      <c r="O1379" s="6">
        <v>0.1</v>
      </c>
      <c r="P1379" s="5">
        <v>70.540000000000006</v>
      </c>
      <c r="Q1379" s="5">
        <f t="shared" si="63"/>
        <v>110.45700000000001</v>
      </c>
      <c r="R1379" s="5">
        <f t="shared" si="64"/>
        <v>70.540000000000006</v>
      </c>
      <c r="S1379" s="5">
        <f t="shared" si="65"/>
        <v>39.917000000000002</v>
      </c>
      <c r="T1379" s="7"/>
    </row>
    <row r="1380" spans="1:20" ht="15">
      <c r="A1380" s="2">
        <v>1581</v>
      </c>
      <c r="B1380" s="3">
        <v>46219</v>
      </c>
      <c r="C1380" s="10">
        <f>YEAR(SalesDataTable[[#This Row],[Order Date]])</f>
        <v>2026</v>
      </c>
      <c r="D1380" s="10" t="str">
        <f>"Q"&amp;ROUNDUP(MONTH(SalesDataTable[[#This Row],[Order Date]])/3,0)</f>
        <v>Q3</v>
      </c>
      <c r="E1380" s="10">
        <f>MONTH(SalesDataTable[[#This Row],[Order Date]])</f>
        <v>7</v>
      </c>
      <c r="F1380" s="10" t="str">
        <f>TEXT(SalesDataTable[[#This Row],[Order Date]],"mmm")</f>
        <v>Jul</v>
      </c>
      <c r="G1380" s="4" t="s">
        <v>11</v>
      </c>
      <c r="H1380" s="4" t="s">
        <v>25</v>
      </c>
      <c r="I1380" s="4" t="s">
        <v>19</v>
      </c>
      <c r="J1380" s="4" t="s">
        <v>13</v>
      </c>
      <c r="K1380" s="4" t="s">
        <v>9</v>
      </c>
      <c r="L1380" s="4" t="s">
        <v>10</v>
      </c>
      <c r="M1380" s="8">
        <v>5</v>
      </c>
      <c r="N1380" s="5">
        <v>92.72</v>
      </c>
      <c r="O1380" s="6">
        <v>0.1</v>
      </c>
      <c r="P1380" s="5">
        <v>46.2</v>
      </c>
      <c r="Q1380" s="5">
        <f t="shared" si="63"/>
        <v>417.24</v>
      </c>
      <c r="R1380" s="5">
        <f t="shared" si="64"/>
        <v>231</v>
      </c>
      <c r="S1380" s="5">
        <f t="shared" si="65"/>
        <v>186.24</v>
      </c>
      <c r="T1380" s="7"/>
    </row>
    <row r="1381" spans="1:20" ht="15">
      <c r="A1381" s="2">
        <v>1894</v>
      </c>
      <c r="B1381" s="3">
        <v>46219</v>
      </c>
      <c r="C1381" s="10">
        <f>YEAR(SalesDataTable[[#This Row],[Order Date]])</f>
        <v>2026</v>
      </c>
      <c r="D1381" s="10" t="str">
        <f>"Q"&amp;ROUNDUP(MONTH(SalesDataTable[[#This Row],[Order Date]])/3,0)</f>
        <v>Q3</v>
      </c>
      <c r="E1381" s="10">
        <f>MONTH(SalesDataTable[[#This Row],[Order Date]])</f>
        <v>7</v>
      </c>
      <c r="F1381" s="10" t="str">
        <f>TEXT(SalesDataTable[[#This Row],[Order Date]],"mmm")</f>
        <v>Jul</v>
      </c>
      <c r="G1381" s="4" t="s">
        <v>20</v>
      </c>
      <c r="H1381" s="4" t="s">
        <v>31</v>
      </c>
      <c r="I1381" s="4" t="s">
        <v>8</v>
      </c>
      <c r="J1381" s="4" t="s">
        <v>16</v>
      </c>
      <c r="K1381" s="4" t="s">
        <v>34</v>
      </c>
      <c r="L1381" s="4" t="s">
        <v>42</v>
      </c>
      <c r="M1381" s="8">
        <v>5</v>
      </c>
      <c r="N1381" s="5">
        <v>36.29</v>
      </c>
      <c r="O1381" s="6">
        <v>0.05</v>
      </c>
      <c r="P1381" s="5">
        <v>13.52</v>
      </c>
      <c r="Q1381" s="5">
        <f t="shared" si="63"/>
        <v>172.37749999999997</v>
      </c>
      <c r="R1381" s="5">
        <f t="shared" si="64"/>
        <v>67.599999999999994</v>
      </c>
      <c r="S1381" s="5">
        <f t="shared" si="65"/>
        <v>104.77749999999997</v>
      </c>
      <c r="T1381" s="7"/>
    </row>
    <row r="1382" spans="1:20" ht="15">
      <c r="A1382" s="2">
        <v>2100</v>
      </c>
      <c r="B1382" s="3">
        <v>46219</v>
      </c>
      <c r="C1382" s="10">
        <f>YEAR(SalesDataTable[[#This Row],[Order Date]])</f>
        <v>2026</v>
      </c>
      <c r="D1382" s="10" t="str">
        <f>"Q"&amp;ROUNDUP(MONTH(SalesDataTable[[#This Row],[Order Date]])/3,0)</f>
        <v>Q3</v>
      </c>
      <c r="E1382" s="10">
        <f>MONTH(SalesDataTable[[#This Row],[Order Date]])</f>
        <v>7</v>
      </c>
      <c r="F1382" s="10" t="str">
        <f>TEXT(SalesDataTable[[#This Row],[Order Date]],"mmm")</f>
        <v>Jul</v>
      </c>
      <c r="G1382" s="4" t="s">
        <v>11</v>
      </c>
      <c r="H1382" s="4" t="s">
        <v>12</v>
      </c>
      <c r="I1382" s="4" t="s">
        <v>2</v>
      </c>
      <c r="J1382" s="4" t="s">
        <v>16</v>
      </c>
      <c r="K1382" s="4" t="s">
        <v>4</v>
      </c>
      <c r="L1382" s="4" t="s">
        <v>22</v>
      </c>
      <c r="M1382" s="8">
        <v>2</v>
      </c>
      <c r="N1382" s="5">
        <v>49.84</v>
      </c>
      <c r="O1382" s="6">
        <v>0.1</v>
      </c>
      <c r="P1382" s="5">
        <v>23.06</v>
      </c>
      <c r="Q1382" s="5">
        <f t="shared" si="63"/>
        <v>89.712000000000003</v>
      </c>
      <c r="R1382" s="5">
        <f t="shared" si="64"/>
        <v>46.12</v>
      </c>
      <c r="S1382" s="5">
        <f t="shared" si="65"/>
        <v>43.592000000000006</v>
      </c>
      <c r="T1382" s="7"/>
    </row>
    <row r="1383" spans="1:20" ht="15">
      <c r="A1383" s="2">
        <v>2902</v>
      </c>
      <c r="B1383" s="3">
        <v>46219</v>
      </c>
      <c r="C1383" s="10">
        <f>YEAR(SalesDataTable[[#This Row],[Order Date]])</f>
        <v>2026</v>
      </c>
      <c r="D1383" s="10" t="str">
        <f>"Q"&amp;ROUNDUP(MONTH(SalesDataTable[[#This Row],[Order Date]])/3,0)</f>
        <v>Q3</v>
      </c>
      <c r="E1383" s="10">
        <f>MONTH(SalesDataTable[[#This Row],[Order Date]])</f>
        <v>7</v>
      </c>
      <c r="F1383" s="10" t="str">
        <f>TEXT(SalesDataTable[[#This Row],[Order Date]],"mmm")</f>
        <v>Jul</v>
      </c>
      <c r="G1383" s="4" t="s">
        <v>6</v>
      </c>
      <c r="H1383" s="4" t="s">
        <v>43</v>
      </c>
      <c r="I1383" s="4" t="s">
        <v>28</v>
      </c>
      <c r="J1383" s="4" t="s">
        <v>16</v>
      </c>
      <c r="K1383" s="4" t="s">
        <v>34</v>
      </c>
      <c r="L1383" s="4" t="s">
        <v>42</v>
      </c>
      <c r="M1383" s="8">
        <v>1</v>
      </c>
      <c r="N1383" s="5">
        <v>35.799999999999997</v>
      </c>
      <c r="O1383" s="6">
        <v>0</v>
      </c>
      <c r="P1383" s="5">
        <v>14.05</v>
      </c>
      <c r="Q1383" s="5">
        <f t="shared" si="63"/>
        <v>35.799999999999997</v>
      </c>
      <c r="R1383" s="5">
        <f t="shared" si="64"/>
        <v>14.05</v>
      </c>
      <c r="S1383" s="5">
        <f t="shared" si="65"/>
        <v>21.749999999999996</v>
      </c>
      <c r="T1383" s="7"/>
    </row>
    <row r="1384" spans="1:20" ht="15">
      <c r="A1384" s="2">
        <v>3115</v>
      </c>
      <c r="B1384" s="3">
        <v>46219</v>
      </c>
      <c r="C1384" s="10">
        <f>YEAR(SalesDataTable[[#This Row],[Order Date]])</f>
        <v>2026</v>
      </c>
      <c r="D1384" s="10" t="str">
        <f>"Q"&amp;ROUNDUP(MONTH(SalesDataTable[[#This Row],[Order Date]])/3,0)</f>
        <v>Q3</v>
      </c>
      <c r="E1384" s="10">
        <f>MONTH(SalesDataTable[[#This Row],[Order Date]])</f>
        <v>7</v>
      </c>
      <c r="F1384" s="10" t="str">
        <f>TEXT(SalesDataTable[[#This Row],[Order Date]],"mmm")</f>
        <v>Jul</v>
      </c>
      <c r="G1384" s="4" t="s">
        <v>20</v>
      </c>
      <c r="H1384" s="4" t="s">
        <v>47</v>
      </c>
      <c r="I1384" s="4" t="s">
        <v>2</v>
      </c>
      <c r="J1384" s="4" t="s">
        <v>13</v>
      </c>
      <c r="K1384" s="4" t="s">
        <v>23</v>
      </c>
      <c r="L1384" s="4" t="s">
        <v>29</v>
      </c>
      <c r="M1384" s="8">
        <v>1</v>
      </c>
      <c r="N1384" s="5">
        <v>195.12</v>
      </c>
      <c r="O1384" s="6">
        <v>0</v>
      </c>
      <c r="P1384" s="5">
        <v>101.14</v>
      </c>
      <c r="Q1384" s="5">
        <f t="shared" si="63"/>
        <v>195.12</v>
      </c>
      <c r="R1384" s="5">
        <f t="shared" si="64"/>
        <v>101.14</v>
      </c>
      <c r="S1384" s="5">
        <f t="shared" si="65"/>
        <v>93.98</v>
      </c>
      <c r="T1384" s="7"/>
    </row>
    <row r="1385" spans="1:20" ht="15">
      <c r="A1385" s="2">
        <v>3546</v>
      </c>
      <c r="B1385" s="3">
        <v>46219</v>
      </c>
      <c r="C1385" s="10">
        <f>YEAR(SalesDataTable[[#This Row],[Order Date]])</f>
        <v>2026</v>
      </c>
      <c r="D1385" s="10" t="str">
        <f>"Q"&amp;ROUNDUP(MONTH(SalesDataTable[[#This Row],[Order Date]])/3,0)</f>
        <v>Q3</v>
      </c>
      <c r="E1385" s="10">
        <f>MONTH(SalesDataTable[[#This Row],[Order Date]])</f>
        <v>7</v>
      </c>
      <c r="F1385" s="10" t="str">
        <f>TEXT(SalesDataTable[[#This Row],[Order Date]],"mmm")</f>
        <v>Jul</v>
      </c>
      <c r="G1385" s="4" t="s">
        <v>0</v>
      </c>
      <c r="H1385" s="4" t="s">
        <v>50</v>
      </c>
      <c r="I1385" s="4" t="s">
        <v>2</v>
      </c>
      <c r="J1385" s="4" t="s">
        <v>13</v>
      </c>
      <c r="K1385" s="4" t="s">
        <v>4</v>
      </c>
      <c r="L1385" s="4" t="s">
        <v>26</v>
      </c>
      <c r="M1385" s="8">
        <v>2</v>
      </c>
      <c r="N1385" s="5">
        <v>39.69</v>
      </c>
      <c r="O1385" s="6">
        <v>0.05</v>
      </c>
      <c r="P1385" s="5">
        <v>16.88</v>
      </c>
      <c r="Q1385" s="5">
        <f t="shared" si="63"/>
        <v>75.410999999999987</v>
      </c>
      <c r="R1385" s="5">
        <f t="shared" si="64"/>
        <v>33.76</v>
      </c>
      <c r="S1385" s="5">
        <f t="shared" si="65"/>
        <v>41.650999999999989</v>
      </c>
      <c r="T1385" s="7"/>
    </row>
    <row r="1386" spans="1:20" ht="15">
      <c r="A1386" s="2">
        <v>4224</v>
      </c>
      <c r="B1386" s="3">
        <v>46219</v>
      </c>
      <c r="C1386" s="10">
        <f>YEAR(SalesDataTable[[#This Row],[Order Date]])</f>
        <v>2026</v>
      </c>
      <c r="D1386" s="10" t="str">
        <f>"Q"&amp;ROUNDUP(MONTH(SalesDataTable[[#This Row],[Order Date]])/3,0)</f>
        <v>Q3</v>
      </c>
      <c r="E1386" s="10">
        <f>MONTH(SalesDataTable[[#This Row],[Order Date]])</f>
        <v>7</v>
      </c>
      <c r="F1386" s="10" t="str">
        <f>TEXT(SalesDataTable[[#This Row],[Order Date]],"mmm")</f>
        <v>Jul</v>
      </c>
      <c r="G1386" s="4" t="s">
        <v>11</v>
      </c>
      <c r="H1386" s="4" t="s">
        <v>18</v>
      </c>
      <c r="I1386" s="4" t="s">
        <v>19</v>
      </c>
      <c r="J1386" s="4" t="s">
        <v>3</v>
      </c>
      <c r="K1386" s="4" t="s">
        <v>23</v>
      </c>
      <c r="L1386" s="4" t="s">
        <v>24</v>
      </c>
      <c r="M1386" s="8">
        <v>1</v>
      </c>
      <c r="N1386" s="5">
        <v>348.73</v>
      </c>
      <c r="O1386" s="6">
        <v>0.15</v>
      </c>
      <c r="P1386" s="5">
        <v>190.33</v>
      </c>
      <c r="Q1386" s="5">
        <f t="shared" si="63"/>
        <v>296.4205</v>
      </c>
      <c r="R1386" s="5">
        <f t="shared" si="64"/>
        <v>190.33</v>
      </c>
      <c r="S1386" s="5">
        <f t="shared" si="65"/>
        <v>106.09049999999999</v>
      </c>
      <c r="T1386" s="7"/>
    </row>
    <row r="1387" spans="1:20" ht="15">
      <c r="A1387" s="2">
        <v>4858</v>
      </c>
      <c r="B1387" s="3">
        <v>46219</v>
      </c>
      <c r="C1387" s="10">
        <f>YEAR(SalesDataTable[[#This Row],[Order Date]])</f>
        <v>2026</v>
      </c>
      <c r="D1387" s="10" t="str">
        <f>"Q"&amp;ROUNDUP(MONTH(SalesDataTable[[#This Row],[Order Date]])/3,0)</f>
        <v>Q3</v>
      </c>
      <c r="E1387" s="10">
        <f>MONTH(SalesDataTable[[#This Row],[Order Date]])</f>
        <v>7</v>
      </c>
      <c r="F1387" s="10" t="str">
        <f>TEXT(SalesDataTable[[#This Row],[Order Date]],"mmm")</f>
        <v>Jul</v>
      </c>
      <c r="G1387" s="4" t="s">
        <v>6</v>
      </c>
      <c r="H1387" s="4" t="s">
        <v>43</v>
      </c>
      <c r="I1387" s="4" t="s">
        <v>19</v>
      </c>
      <c r="J1387" s="4" t="s">
        <v>3</v>
      </c>
      <c r="K1387" s="4" t="s">
        <v>14</v>
      </c>
      <c r="L1387" s="4" t="s">
        <v>15</v>
      </c>
      <c r="M1387" s="8">
        <v>1</v>
      </c>
      <c r="N1387" s="5">
        <v>35.5</v>
      </c>
      <c r="O1387" s="6">
        <v>0</v>
      </c>
      <c r="P1387" s="5">
        <v>13.26</v>
      </c>
      <c r="Q1387" s="5">
        <f t="shared" si="63"/>
        <v>35.5</v>
      </c>
      <c r="R1387" s="5">
        <f t="shared" si="64"/>
        <v>13.26</v>
      </c>
      <c r="S1387" s="5">
        <f t="shared" si="65"/>
        <v>22.240000000000002</v>
      </c>
      <c r="T1387" s="7"/>
    </row>
    <row r="1388" spans="1:20" ht="15">
      <c r="A1388" s="2">
        <v>768</v>
      </c>
      <c r="B1388" s="3">
        <v>46220</v>
      </c>
      <c r="C1388" s="10">
        <f>YEAR(SalesDataTable[[#This Row],[Order Date]])</f>
        <v>2026</v>
      </c>
      <c r="D1388" s="10" t="str">
        <f>"Q"&amp;ROUNDUP(MONTH(SalesDataTable[[#This Row],[Order Date]])/3,0)</f>
        <v>Q3</v>
      </c>
      <c r="E1388" s="10">
        <f>MONTH(SalesDataTable[[#This Row],[Order Date]])</f>
        <v>7</v>
      </c>
      <c r="F1388" s="10" t="str">
        <f>TEXT(SalesDataTable[[#This Row],[Order Date]],"mmm")</f>
        <v>Jul</v>
      </c>
      <c r="G1388" s="4" t="s">
        <v>0</v>
      </c>
      <c r="H1388" s="4" t="s">
        <v>36</v>
      </c>
      <c r="I1388" s="4" t="s">
        <v>2</v>
      </c>
      <c r="J1388" s="4" t="s">
        <v>16</v>
      </c>
      <c r="K1388" s="4" t="s">
        <v>14</v>
      </c>
      <c r="L1388" s="4" t="s">
        <v>32</v>
      </c>
      <c r="M1388" s="8">
        <v>1</v>
      </c>
      <c r="N1388" s="5">
        <v>46.44</v>
      </c>
      <c r="O1388" s="6">
        <v>0</v>
      </c>
      <c r="P1388" s="5">
        <v>18.47</v>
      </c>
      <c r="Q1388" s="5">
        <f t="shared" si="63"/>
        <v>46.44</v>
      </c>
      <c r="R1388" s="5">
        <f t="shared" si="64"/>
        <v>18.47</v>
      </c>
      <c r="S1388" s="5">
        <f t="shared" si="65"/>
        <v>27.97</v>
      </c>
      <c r="T1388" s="7"/>
    </row>
    <row r="1389" spans="1:20" ht="15">
      <c r="A1389" s="2">
        <v>1901</v>
      </c>
      <c r="B1389" s="3">
        <v>46220</v>
      </c>
      <c r="C1389" s="10">
        <f>YEAR(SalesDataTable[[#This Row],[Order Date]])</f>
        <v>2026</v>
      </c>
      <c r="D1389" s="10" t="str">
        <f>"Q"&amp;ROUNDUP(MONTH(SalesDataTable[[#This Row],[Order Date]])/3,0)</f>
        <v>Q3</v>
      </c>
      <c r="E1389" s="10">
        <f>MONTH(SalesDataTable[[#This Row],[Order Date]])</f>
        <v>7</v>
      </c>
      <c r="F1389" s="10" t="str">
        <f>TEXT(SalesDataTable[[#This Row],[Order Date]],"mmm")</f>
        <v>Jul</v>
      </c>
      <c r="G1389" s="4" t="s">
        <v>6</v>
      </c>
      <c r="H1389" s="4" t="s">
        <v>49</v>
      </c>
      <c r="I1389" s="4" t="s">
        <v>2</v>
      </c>
      <c r="J1389" s="4" t="s">
        <v>13</v>
      </c>
      <c r="K1389" s="4" t="s">
        <v>9</v>
      </c>
      <c r="L1389" s="4" t="s">
        <v>46</v>
      </c>
      <c r="M1389" s="8">
        <v>1</v>
      </c>
      <c r="N1389" s="5">
        <v>70.44</v>
      </c>
      <c r="O1389" s="6">
        <v>0.05</v>
      </c>
      <c r="P1389" s="5">
        <v>32.229999999999997</v>
      </c>
      <c r="Q1389" s="5">
        <f t="shared" si="63"/>
        <v>66.917999999999992</v>
      </c>
      <c r="R1389" s="5">
        <f t="shared" si="64"/>
        <v>32.229999999999997</v>
      </c>
      <c r="S1389" s="5">
        <f t="shared" si="65"/>
        <v>34.687999999999995</v>
      </c>
      <c r="T1389" s="7"/>
    </row>
    <row r="1390" spans="1:20" ht="15">
      <c r="A1390" s="2">
        <v>2226</v>
      </c>
      <c r="B1390" s="3">
        <v>46220</v>
      </c>
      <c r="C1390" s="10">
        <f>YEAR(SalesDataTable[[#This Row],[Order Date]])</f>
        <v>2026</v>
      </c>
      <c r="D1390" s="10" t="str">
        <f>"Q"&amp;ROUNDUP(MONTH(SalesDataTable[[#This Row],[Order Date]])/3,0)</f>
        <v>Q3</v>
      </c>
      <c r="E1390" s="10">
        <f>MONTH(SalesDataTable[[#This Row],[Order Date]])</f>
        <v>7</v>
      </c>
      <c r="F1390" s="10" t="str">
        <f>TEXT(SalesDataTable[[#This Row],[Order Date]],"mmm")</f>
        <v>Jul</v>
      </c>
      <c r="G1390" s="4" t="s">
        <v>0</v>
      </c>
      <c r="H1390" s="4" t="s">
        <v>50</v>
      </c>
      <c r="I1390" s="4" t="s">
        <v>19</v>
      </c>
      <c r="J1390" s="4" t="s">
        <v>13</v>
      </c>
      <c r="K1390" s="4" t="s">
        <v>9</v>
      </c>
      <c r="L1390" s="4" t="s">
        <v>46</v>
      </c>
      <c r="M1390" s="8">
        <v>1</v>
      </c>
      <c r="N1390" s="5">
        <v>69.78</v>
      </c>
      <c r="O1390" s="6">
        <v>0.05</v>
      </c>
      <c r="P1390" s="5">
        <v>32.83</v>
      </c>
      <c r="Q1390" s="5">
        <f t="shared" si="63"/>
        <v>66.290999999999997</v>
      </c>
      <c r="R1390" s="5">
        <f t="shared" si="64"/>
        <v>32.83</v>
      </c>
      <c r="S1390" s="5">
        <f t="shared" si="65"/>
        <v>33.460999999999999</v>
      </c>
      <c r="T1390" s="7"/>
    </row>
    <row r="1391" spans="1:20" ht="15">
      <c r="A1391" s="2">
        <v>2660</v>
      </c>
      <c r="B1391" s="3">
        <v>46220</v>
      </c>
      <c r="C1391" s="10">
        <f>YEAR(SalesDataTable[[#This Row],[Order Date]])</f>
        <v>2026</v>
      </c>
      <c r="D1391" s="10" t="str">
        <f>"Q"&amp;ROUNDUP(MONTH(SalesDataTable[[#This Row],[Order Date]])/3,0)</f>
        <v>Q3</v>
      </c>
      <c r="E1391" s="10">
        <f>MONTH(SalesDataTable[[#This Row],[Order Date]])</f>
        <v>7</v>
      </c>
      <c r="F1391" s="10" t="str">
        <f>TEXT(SalesDataTable[[#This Row],[Order Date]],"mmm")</f>
        <v>Jul</v>
      </c>
      <c r="G1391" s="4" t="s">
        <v>11</v>
      </c>
      <c r="H1391" s="4" t="s">
        <v>25</v>
      </c>
      <c r="I1391" s="4" t="s">
        <v>19</v>
      </c>
      <c r="J1391" s="4" t="s">
        <v>13</v>
      </c>
      <c r="K1391" s="4" t="s">
        <v>14</v>
      </c>
      <c r="L1391" s="4" t="s">
        <v>15</v>
      </c>
      <c r="M1391" s="8">
        <v>4</v>
      </c>
      <c r="N1391" s="5">
        <v>35.450000000000003</v>
      </c>
      <c r="O1391" s="6">
        <v>0.1</v>
      </c>
      <c r="P1391" s="5">
        <v>13.83</v>
      </c>
      <c r="Q1391" s="5">
        <f t="shared" si="63"/>
        <v>127.62000000000002</v>
      </c>
      <c r="R1391" s="5">
        <f t="shared" si="64"/>
        <v>55.32</v>
      </c>
      <c r="S1391" s="5">
        <f t="shared" si="65"/>
        <v>72.300000000000011</v>
      </c>
      <c r="T1391" s="7"/>
    </row>
    <row r="1392" spans="1:20" ht="15">
      <c r="A1392" s="2">
        <v>3004</v>
      </c>
      <c r="B1392" s="3">
        <v>46220</v>
      </c>
      <c r="C1392" s="10">
        <f>YEAR(SalesDataTable[[#This Row],[Order Date]])</f>
        <v>2026</v>
      </c>
      <c r="D1392" s="10" t="str">
        <f>"Q"&amp;ROUNDUP(MONTH(SalesDataTable[[#This Row],[Order Date]])/3,0)</f>
        <v>Q3</v>
      </c>
      <c r="E1392" s="10">
        <f>MONTH(SalesDataTable[[#This Row],[Order Date]])</f>
        <v>7</v>
      </c>
      <c r="F1392" s="10" t="str">
        <f>TEXT(SalesDataTable[[#This Row],[Order Date]],"mmm")</f>
        <v>Jul</v>
      </c>
      <c r="G1392" s="4" t="s">
        <v>20</v>
      </c>
      <c r="H1392" s="4" t="s">
        <v>33</v>
      </c>
      <c r="I1392" s="4" t="s">
        <v>2</v>
      </c>
      <c r="J1392" s="4" t="s">
        <v>3</v>
      </c>
      <c r="K1392" s="4" t="s">
        <v>4</v>
      </c>
      <c r="L1392" s="4" t="s">
        <v>22</v>
      </c>
      <c r="M1392" s="8">
        <v>1</v>
      </c>
      <c r="N1392" s="5">
        <v>50.82</v>
      </c>
      <c r="O1392" s="6">
        <v>0.05</v>
      </c>
      <c r="P1392" s="5">
        <v>22.36</v>
      </c>
      <c r="Q1392" s="5">
        <f t="shared" si="63"/>
        <v>48.278999999999996</v>
      </c>
      <c r="R1392" s="5">
        <f t="shared" si="64"/>
        <v>22.36</v>
      </c>
      <c r="S1392" s="5">
        <f t="shared" si="65"/>
        <v>25.918999999999997</v>
      </c>
      <c r="T1392" s="7"/>
    </row>
    <row r="1393" spans="1:20" ht="15">
      <c r="A1393" s="2">
        <v>4020</v>
      </c>
      <c r="B1393" s="3">
        <v>46220</v>
      </c>
      <c r="C1393" s="10">
        <f>YEAR(SalesDataTable[[#This Row],[Order Date]])</f>
        <v>2026</v>
      </c>
      <c r="D1393" s="10" t="str">
        <f>"Q"&amp;ROUNDUP(MONTH(SalesDataTable[[#This Row],[Order Date]])/3,0)</f>
        <v>Q3</v>
      </c>
      <c r="E1393" s="10">
        <f>MONTH(SalesDataTable[[#This Row],[Order Date]])</f>
        <v>7</v>
      </c>
      <c r="F1393" s="10" t="str">
        <f>TEXT(SalesDataTable[[#This Row],[Order Date]],"mmm")</f>
        <v>Jul</v>
      </c>
      <c r="G1393" s="4" t="s">
        <v>11</v>
      </c>
      <c r="H1393" s="4" t="s">
        <v>12</v>
      </c>
      <c r="I1393" s="4" t="s">
        <v>2</v>
      </c>
      <c r="J1393" s="4" t="s">
        <v>3</v>
      </c>
      <c r="K1393" s="4" t="s">
        <v>23</v>
      </c>
      <c r="L1393" s="4" t="s">
        <v>51</v>
      </c>
      <c r="M1393" s="8">
        <v>1</v>
      </c>
      <c r="N1393" s="5">
        <v>126.13</v>
      </c>
      <c r="O1393" s="6">
        <v>0.15</v>
      </c>
      <c r="P1393" s="5">
        <v>60.43</v>
      </c>
      <c r="Q1393" s="5">
        <f t="shared" si="63"/>
        <v>107.2105</v>
      </c>
      <c r="R1393" s="5">
        <f t="shared" si="64"/>
        <v>60.43</v>
      </c>
      <c r="S1393" s="5">
        <f t="shared" si="65"/>
        <v>46.780499999999996</v>
      </c>
      <c r="T1393" s="7"/>
    </row>
    <row r="1394" spans="1:20" ht="15">
      <c r="A1394" s="2">
        <v>4154</v>
      </c>
      <c r="B1394" s="3">
        <v>46220</v>
      </c>
      <c r="C1394" s="10">
        <f>YEAR(SalesDataTable[[#This Row],[Order Date]])</f>
        <v>2026</v>
      </c>
      <c r="D1394" s="10" t="str">
        <f>"Q"&amp;ROUNDUP(MONTH(SalesDataTable[[#This Row],[Order Date]])/3,0)</f>
        <v>Q3</v>
      </c>
      <c r="E1394" s="10">
        <f>MONTH(SalesDataTable[[#This Row],[Order Date]])</f>
        <v>7</v>
      </c>
      <c r="F1394" s="10" t="str">
        <f>TEXT(SalesDataTable[[#This Row],[Order Date]],"mmm")</f>
        <v>Jul</v>
      </c>
      <c r="G1394" s="4" t="s">
        <v>11</v>
      </c>
      <c r="H1394" s="4" t="s">
        <v>39</v>
      </c>
      <c r="I1394" s="4" t="s">
        <v>2</v>
      </c>
      <c r="J1394" s="4" t="s">
        <v>3</v>
      </c>
      <c r="K1394" s="4" t="s">
        <v>9</v>
      </c>
      <c r="L1394" s="4" t="s">
        <v>46</v>
      </c>
      <c r="M1394" s="8">
        <v>3</v>
      </c>
      <c r="N1394" s="5">
        <v>72.150000000000006</v>
      </c>
      <c r="O1394" s="6">
        <v>0</v>
      </c>
      <c r="P1394" s="5">
        <v>33.01</v>
      </c>
      <c r="Q1394" s="5">
        <f t="shared" si="63"/>
        <v>216.45000000000002</v>
      </c>
      <c r="R1394" s="5">
        <f t="shared" si="64"/>
        <v>99.03</v>
      </c>
      <c r="S1394" s="5">
        <f t="shared" si="65"/>
        <v>117.42000000000002</v>
      </c>
      <c r="T1394" s="7"/>
    </row>
    <row r="1395" spans="1:20" ht="15">
      <c r="A1395" s="2">
        <v>4957</v>
      </c>
      <c r="B1395" s="3">
        <v>46220</v>
      </c>
      <c r="C1395" s="10">
        <f>YEAR(SalesDataTable[[#This Row],[Order Date]])</f>
        <v>2026</v>
      </c>
      <c r="D1395" s="10" t="str">
        <f>"Q"&amp;ROUNDUP(MONTH(SalesDataTable[[#This Row],[Order Date]])/3,0)</f>
        <v>Q3</v>
      </c>
      <c r="E1395" s="10">
        <f>MONTH(SalesDataTable[[#This Row],[Order Date]])</f>
        <v>7</v>
      </c>
      <c r="F1395" s="10" t="str">
        <f>TEXT(SalesDataTable[[#This Row],[Order Date]],"mmm")</f>
        <v>Jul</v>
      </c>
      <c r="G1395" s="4" t="s">
        <v>6</v>
      </c>
      <c r="H1395" s="4" t="s">
        <v>7</v>
      </c>
      <c r="I1395" s="4" t="s">
        <v>2</v>
      </c>
      <c r="J1395" s="4" t="s">
        <v>3</v>
      </c>
      <c r="K1395" s="4" t="s">
        <v>34</v>
      </c>
      <c r="L1395" s="4" t="s">
        <v>42</v>
      </c>
      <c r="M1395" s="8">
        <v>1</v>
      </c>
      <c r="N1395" s="5">
        <v>35.58</v>
      </c>
      <c r="O1395" s="6">
        <v>0</v>
      </c>
      <c r="P1395" s="5">
        <v>13.68</v>
      </c>
      <c r="Q1395" s="5">
        <f t="shared" si="63"/>
        <v>35.58</v>
      </c>
      <c r="R1395" s="5">
        <f t="shared" si="64"/>
        <v>13.68</v>
      </c>
      <c r="S1395" s="5">
        <f t="shared" si="65"/>
        <v>21.9</v>
      </c>
      <c r="T1395" s="7"/>
    </row>
    <row r="1396" spans="1:20" ht="15">
      <c r="A1396" s="2">
        <v>945</v>
      </c>
      <c r="B1396" s="3">
        <v>46221</v>
      </c>
      <c r="C1396" s="10">
        <f>YEAR(SalesDataTable[[#This Row],[Order Date]])</f>
        <v>2026</v>
      </c>
      <c r="D1396" s="10" t="str">
        <f>"Q"&amp;ROUNDUP(MONTH(SalesDataTable[[#This Row],[Order Date]])/3,0)</f>
        <v>Q3</v>
      </c>
      <c r="E1396" s="10">
        <f>MONTH(SalesDataTable[[#This Row],[Order Date]])</f>
        <v>7</v>
      </c>
      <c r="F1396" s="10" t="str">
        <f>TEXT(SalesDataTable[[#This Row],[Order Date]],"mmm")</f>
        <v>Jul</v>
      </c>
      <c r="G1396" s="4" t="s">
        <v>11</v>
      </c>
      <c r="H1396" s="4" t="s">
        <v>18</v>
      </c>
      <c r="I1396" s="4" t="s">
        <v>2</v>
      </c>
      <c r="J1396" s="4" t="s">
        <v>13</v>
      </c>
      <c r="K1396" s="4" t="s">
        <v>9</v>
      </c>
      <c r="L1396" s="4" t="s">
        <v>37</v>
      </c>
      <c r="M1396" s="8">
        <v>1</v>
      </c>
      <c r="N1396" s="5">
        <v>154.9</v>
      </c>
      <c r="O1396" s="6">
        <v>0.05</v>
      </c>
      <c r="P1396" s="5">
        <v>77.819999999999993</v>
      </c>
      <c r="Q1396" s="5">
        <f t="shared" si="63"/>
        <v>147.155</v>
      </c>
      <c r="R1396" s="5">
        <f t="shared" si="64"/>
        <v>77.819999999999993</v>
      </c>
      <c r="S1396" s="5">
        <f t="shared" si="65"/>
        <v>69.335000000000008</v>
      </c>
      <c r="T1396" s="7"/>
    </row>
    <row r="1397" spans="1:20" ht="15">
      <c r="A1397" s="2">
        <v>1726</v>
      </c>
      <c r="B1397" s="3">
        <v>46221</v>
      </c>
      <c r="C1397" s="10">
        <f>YEAR(SalesDataTable[[#This Row],[Order Date]])</f>
        <v>2026</v>
      </c>
      <c r="D1397" s="10" t="str">
        <f>"Q"&amp;ROUNDUP(MONTH(SalesDataTable[[#This Row],[Order Date]])/3,0)</f>
        <v>Q3</v>
      </c>
      <c r="E1397" s="10">
        <f>MONTH(SalesDataTable[[#This Row],[Order Date]])</f>
        <v>7</v>
      </c>
      <c r="F1397" s="10" t="str">
        <f>TEXT(SalesDataTable[[#This Row],[Order Date]],"mmm")</f>
        <v>Jul</v>
      </c>
      <c r="G1397" s="4" t="s">
        <v>6</v>
      </c>
      <c r="H1397" s="4" t="s">
        <v>49</v>
      </c>
      <c r="I1397" s="4" t="s">
        <v>19</v>
      </c>
      <c r="J1397" s="4" t="s">
        <v>16</v>
      </c>
      <c r="K1397" s="4" t="s">
        <v>23</v>
      </c>
      <c r="L1397" s="4" t="s">
        <v>40</v>
      </c>
      <c r="M1397" s="8">
        <v>2</v>
      </c>
      <c r="N1397" s="5">
        <v>80.98</v>
      </c>
      <c r="O1397" s="6">
        <v>0.05</v>
      </c>
      <c r="P1397" s="5">
        <v>39.85</v>
      </c>
      <c r="Q1397" s="5">
        <f t="shared" si="63"/>
        <v>153.86199999999999</v>
      </c>
      <c r="R1397" s="5">
        <f t="shared" si="64"/>
        <v>79.7</v>
      </c>
      <c r="S1397" s="5">
        <f t="shared" si="65"/>
        <v>74.161999999999992</v>
      </c>
      <c r="T1397" s="7"/>
    </row>
    <row r="1398" spans="1:20" ht="15">
      <c r="A1398" s="2">
        <v>1790</v>
      </c>
      <c r="B1398" s="3">
        <v>46221</v>
      </c>
      <c r="C1398" s="10">
        <f>YEAR(SalesDataTable[[#This Row],[Order Date]])</f>
        <v>2026</v>
      </c>
      <c r="D1398" s="10" t="str">
        <f>"Q"&amp;ROUNDUP(MONTH(SalesDataTable[[#This Row],[Order Date]])/3,0)</f>
        <v>Q3</v>
      </c>
      <c r="E1398" s="10">
        <f>MONTH(SalesDataTable[[#This Row],[Order Date]])</f>
        <v>7</v>
      </c>
      <c r="F1398" s="10" t="str">
        <f>TEXT(SalesDataTable[[#This Row],[Order Date]],"mmm")</f>
        <v>Jul</v>
      </c>
      <c r="G1398" s="4" t="s">
        <v>6</v>
      </c>
      <c r="H1398" s="4" t="s">
        <v>43</v>
      </c>
      <c r="I1398" s="4" t="s">
        <v>2</v>
      </c>
      <c r="J1398" s="4" t="s">
        <v>13</v>
      </c>
      <c r="K1398" s="4" t="s">
        <v>9</v>
      </c>
      <c r="L1398" s="4" t="s">
        <v>10</v>
      </c>
      <c r="M1398" s="8">
        <v>1</v>
      </c>
      <c r="N1398" s="5">
        <v>91.36</v>
      </c>
      <c r="O1398" s="6">
        <v>0</v>
      </c>
      <c r="P1398" s="5">
        <v>44.86</v>
      </c>
      <c r="Q1398" s="5">
        <f t="shared" si="63"/>
        <v>91.36</v>
      </c>
      <c r="R1398" s="5">
        <f t="shared" si="64"/>
        <v>44.86</v>
      </c>
      <c r="S1398" s="5">
        <f t="shared" si="65"/>
        <v>46.5</v>
      </c>
      <c r="T1398" s="7"/>
    </row>
    <row r="1399" spans="1:20" ht="15">
      <c r="A1399" s="2">
        <v>2193</v>
      </c>
      <c r="B1399" s="3">
        <v>46221</v>
      </c>
      <c r="C1399" s="10">
        <f>YEAR(SalesDataTable[[#This Row],[Order Date]])</f>
        <v>2026</v>
      </c>
      <c r="D1399" s="10" t="str">
        <f>"Q"&amp;ROUNDUP(MONTH(SalesDataTable[[#This Row],[Order Date]])/3,0)</f>
        <v>Q3</v>
      </c>
      <c r="E1399" s="10">
        <f>MONTH(SalesDataTable[[#This Row],[Order Date]])</f>
        <v>7</v>
      </c>
      <c r="F1399" s="10" t="str">
        <f>TEXT(SalesDataTable[[#This Row],[Order Date]],"mmm")</f>
        <v>Jul</v>
      </c>
      <c r="G1399" s="4" t="s">
        <v>11</v>
      </c>
      <c r="H1399" s="4" t="s">
        <v>12</v>
      </c>
      <c r="I1399" s="4" t="s">
        <v>2</v>
      </c>
      <c r="J1399" s="4" t="s">
        <v>3</v>
      </c>
      <c r="K1399" s="4" t="s">
        <v>4</v>
      </c>
      <c r="L1399" s="4" t="s">
        <v>26</v>
      </c>
      <c r="M1399" s="8">
        <v>2</v>
      </c>
      <c r="N1399" s="5">
        <v>39.409999999999997</v>
      </c>
      <c r="O1399" s="6">
        <v>0</v>
      </c>
      <c r="P1399" s="5">
        <v>16.8</v>
      </c>
      <c r="Q1399" s="5">
        <f t="shared" si="63"/>
        <v>78.819999999999993</v>
      </c>
      <c r="R1399" s="5">
        <f t="shared" si="64"/>
        <v>33.6</v>
      </c>
      <c r="S1399" s="5">
        <f t="shared" si="65"/>
        <v>45.219999999999992</v>
      </c>
      <c r="T1399" s="7"/>
    </row>
    <row r="1400" spans="1:20" ht="15">
      <c r="A1400" s="2">
        <v>2781</v>
      </c>
      <c r="B1400" s="3">
        <v>46221</v>
      </c>
      <c r="C1400" s="10">
        <f>YEAR(SalesDataTable[[#This Row],[Order Date]])</f>
        <v>2026</v>
      </c>
      <c r="D1400" s="10" t="str">
        <f>"Q"&amp;ROUNDUP(MONTH(SalesDataTable[[#This Row],[Order Date]])/3,0)</f>
        <v>Q3</v>
      </c>
      <c r="E1400" s="10">
        <f>MONTH(SalesDataTable[[#This Row],[Order Date]])</f>
        <v>7</v>
      </c>
      <c r="F1400" s="10" t="str">
        <f>TEXT(SalesDataTable[[#This Row],[Order Date]],"mmm")</f>
        <v>Jul</v>
      </c>
      <c r="G1400" s="4" t="s">
        <v>0</v>
      </c>
      <c r="H1400" s="4" t="s">
        <v>1</v>
      </c>
      <c r="I1400" s="4" t="s">
        <v>2</v>
      </c>
      <c r="J1400" s="4" t="s">
        <v>3</v>
      </c>
      <c r="K1400" s="4" t="s">
        <v>14</v>
      </c>
      <c r="L1400" s="4" t="s">
        <v>44</v>
      </c>
      <c r="M1400" s="8">
        <v>2</v>
      </c>
      <c r="N1400" s="5">
        <v>134.99</v>
      </c>
      <c r="O1400" s="6">
        <v>0</v>
      </c>
      <c r="P1400" s="5">
        <v>68.77</v>
      </c>
      <c r="Q1400" s="5">
        <f t="shared" si="63"/>
        <v>269.98</v>
      </c>
      <c r="R1400" s="5">
        <f t="shared" si="64"/>
        <v>137.54</v>
      </c>
      <c r="S1400" s="5">
        <f t="shared" si="65"/>
        <v>132.44000000000003</v>
      </c>
      <c r="T1400" s="7"/>
    </row>
    <row r="1401" spans="1:20" ht="15">
      <c r="A1401" s="2">
        <v>3043</v>
      </c>
      <c r="B1401" s="3">
        <v>46221</v>
      </c>
      <c r="C1401" s="10">
        <f>YEAR(SalesDataTable[[#This Row],[Order Date]])</f>
        <v>2026</v>
      </c>
      <c r="D1401" s="10" t="str">
        <f>"Q"&amp;ROUNDUP(MONTH(SalesDataTable[[#This Row],[Order Date]])/3,0)</f>
        <v>Q3</v>
      </c>
      <c r="E1401" s="10">
        <f>MONTH(SalesDataTable[[#This Row],[Order Date]])</f>
        <v>7</v>
      </c>
      <c r="F1401" s="10" t="str">
        <f>TEXT(SalesDataTable[[#This Row],[Order Date]],"mmm")</f>
        <v>Jul</v>
      </c>
      <c r="G1401" s="4" t="s">
        <v>6</v>
      </c>
      <c r="H1401" s="4" t="s">
        <v>43</v>
      </c>
      <c r="I1401" s="4" t="s">
        <v>28</v>
      </c>
      <c r="J1401" s="4" t="s">
        <v>13</v>
      </c>
      <c r="K1401" s="4" t="s">
        <v>4</v>
      </c>
      <c r="L1401" s="4" t="s">
        <v>26</v>
      </c>
      <c r="M1401" s="8">
        <v>2</v>
      </c>
      <c r="N1401" s="5">
        <v>40.93</v>
      </c>
      <c r="O1401" s="6">
        <v>0.05</v>
      </c>
      <c r="P1401" s="5">
        <v>16.89</v>
      </c>
      <c r="Q1401" s="5">
        <f t="shared" si="63"/>
        <v>77.766999999999996</v>
      </c>
      <c r="R1401" s="5">
        <f t="shared" si="64"/>
        <v>33.78</v>
      </c>
      <c r="S1401" s="5">
        <f t="shared" si="65"/>
        <v>43.986999999999995</v>
      </c>
      <c r="T1401" s="7"/>
    </row>
    <row r="1402" spans="1:20" ht="15">
      <c r="A1402" s="2">
        <v>3102</v>
      </c>
      <c r="B1402" s="3">
        <v>46221</v>
      </c>
      <c r="C1402" s="10">
        <f>YEAR(SalesDataTable[[#This Row],[Order Date]])</f>
        <v>2026</v>
      </c>
      <c r="D1402" s="10" t="str">
        <f>"Q"&amp;ROUNDUP(MONTH(SalesDataTable[[#This Row],[Order Date]])/3,0)</f>
        <v>Q3</v>
      </c>
      <c r="E1402" s="10">
        <f>MONTH(SalesDataTable[[#This Row],[Order Date]])</f>
        <v>7</v>
      </c>
      <c r="F1402" s="10" t="str">
        <f>TEXT(SalesDataTable[[#This Row],[Order Date]],"mmm")</f>
        <v>Jul</v>
      </c>
      <c r="G1402" s="4" t="s">
        <v>20</v>
      </c>
      <c r="H1402" s="4" t="s">
        <v>47</v>
      </c>
      <c r="I1402" s="4" t="s">
        <v>28</v>
      </c>
      <c r="J1402" s="4" t="s">
        <v>3</v>
      </c>
      <c r="K1402" s="4" t="s">
        <v>9</v>
      </c>
      <c r="L1402" s="4" t="s">
        <v>10</v>
      </c>
      <c r="M1402" s="8">
        <v>1</v>
      </c>
      <c r="N1402" s="5">
        <v>90.02</v>
      </c>
      <c r="O1402" s="6">
        <v>0.05</v>
      </c>
      <c r="P1402" s="5">
        <v>45.83</v>
      </c>
      <c r="Q1402" s="5">
        <f t="shared" si="63"/>
        <v>85.518999999999991</v>
      </c>
      <c r="R1402" s="5">
        <f t="shared" si="64"/>
        <v>45.83</v>
      </c>
      <c r="S1402" s="5">
        <f t="shared" si="65"/>
        <v>39.688999999999993</v>
      </c>
      <c r="T1402" s="7"/>
    </row>
    <row r="1403" spans="1:20" ht="15">
      <c r="A1403" s="2">
        <v>3156</v>
      </c>
      <c r="B1403" s="3">
        <v>46221</v>
      </c>
      <c r="C1403" s="10">
        <f>YEAR(SalesDataTable[[#This Row],[Order Date]])</f>
        <v>2026</v>
      </c>
      <c r="D1403" s="10" t="str">
        <f>"Q"&amp;ROUNDUP(MONTH(SalesDataTable[[#This Row],[Order Date]])/3,0)</f>
        <v>Q3</v>
      </c>
      <c r="E1403" s="10">
        <f>MONTH(SalesDataTable[[#This Row],[Order Date]])</f>
        <v>7</v>
      </c>
      <c r="F1403" s="10" t="str">
        <f>TEXT(SalesDataTable[[#This Row],[Order Date]],"mmm")</f>
        <v>Jul</v>
      </c>
      <c r="G1403" s="4" t="s">
        <v>0</v>
      </c>
      <c r="H1403" s="4" t="s">
        <v>1</v>
      </c>
      <c r="I1403" s="4" t="s">
        <v>19</v>
      </c>
      <c r="J1403" s="4" t="s">
        <v>3</v>
      </c>
      <c r="K1403" s="4" t="s">
        <v>34</v>
      </c>
      <c r="L1403" s="4" t="s">
        <v>45</v>
      </c>
      <c r="M1403" s="8">
        <v>2</v>
      </c>
      <c r="N1403" s="5">
        <v>50.73</v>
      </c>
      <c r="O1403" s="6">
        <v>0</v>
      </c>
      <c r="P1403" s="5">
        <v>21.87</v>
      </c>
      <c r="Q1403" s="5">
        <f t="shared" si="63"/>
        <v>101.46</v>
      </c>
      <c r="R1403" s="5">
        <f t="shared" si="64"/>
        <v>43.74</v>
      </c>
      <c r="S1403" s="5">
        <f t="shared" si="65"/>
        <v>57.719999999999992</v>
      </c>
      <c r="T1403" s="7"/>
    </row>
    <row r="1404" spans="1:20" ht="15">
      <c r="A1404" s="2">
        <v>3308</v>
      </c>
      <c r="B1404" s="3">
        <v>46221</v>
      </c>
      <c r="C1404" s="10">
        <f>YEAR(SalesDataTable[[#This Row],[Order Date]])</f>
        <v>2026</v>
      </c>
      <c r="D1404" s="10" t="str">
        <f>"Q"&amp;ROUNDUP(MONTH(SalesDataTable[[#This Row],[Order Date]])/3,0)</f>
        <v>Q3</v>
      </c>
      <c r="E1404" s="10">
        <f>MONTH(SalesDataTable[[#This Row],[Order Date]])</f>
        <v>7</v>
      </c>
      <c r="F1404" s="10" t="str">
        <f>TEXT(SalesDataTable[[#This Row],[Order Date]],"mmm")</f>
        <v>Jul</v>
      </c>
      <c r="G1404" s="4" t="s">
        <v>20</v>
      </c>
      <c r="H1404" s="4" t="s">
        <v>47</v>
      </c>
      <c r="I1404" s="4" t="s">
        <v>19</v>
      </c>
      <c r="J1404" s="4" t="s">
        <v>13</v>
      </c>
      <c r="K1404" s="4" t="s">
        <v>34</v>
      </c>
      <c r="L1404" s="4" t="s">
        <v>38</v>
      </c>
      <c r="M1404" s="8">
        <v>3</v>
      </c>
      <c r="N1404" s="5">
        <v>121.05</v>
      </c>
      <c r="O1404" s="6">
        <v>0.05</v>
      </c>
      <c r="P1404" s="5">
        <v>68.56</v>
      </c>
      <c r="Q1404" s="5">
        <f t="shared" si="63"/>
        <v>344.99249999999995</v>
      </c>
      <c r="R1404" s="5">
        <f t="shared" si="64"/>
        <v>205.68</v>
      </c>
      <c r="S1404" s="5">
        <f t="shared" si="65"/>
        <v>139.31249999999994</v>
      </c>
      <c r="T1404" s="7"/>
    </row>
    <row r="1405" spans="1:20" ht="15">
      <c r="A1405" s="2">
        <v>3329</v>
      </c>
      <c r="B1405" s="3">
        <v>46221</v>
      </c>
      <c r="C1405" s="10">
        <f>YEAR(SalesDataTable[[#This Row],[Order Date]])</f>
        <v>2026</v>
      </c>
      <c r="D1405" s="10" t="str">
        <f>"Q"&amp;ROUNDUP(MONTH(SalesDataTable[[#This Row],[Order Date]])/3,0)</f>
        <v>Q3</v>
      </c>
      <c r="E1405" s="10">
        <f>MONTH(SalesDataTable[[#This Row],[Order Date]])</f>
        <v>7</v>
      </c>
      <c r="F1405" s="10" t="str">
        <f>TEXT(SalesDataTable[[#This Row],[Order Date]],"mmm")</f>
        <v>Jul</v>
      </c>
      <c r="G1405" s="4" t="s">
        <v>6</v>
      </c>
      <c r="H1405" s="4" t="s">
        <v>41</v>
      </c>
      <c r="I1405" s="4" t="s">
        <v>2</v>
      </c>
      <c r="J1405" s="4" t="s">
        <v>13</v>
      </c>
      <c r="K1405" s="4" t="s">
        <v>4</v>
      </c>
      <c r="L1405" s="4" t="s">
        <v>5</v>
      </c>
      <c r="M1405" s="8">
        <v>2</v>
      </c>
      <c r="N1405" s="5">
        <v>81.739999999999995</v>
      </c>
      <c r="O1405" s="6">
        <v>0</v>
      </c>
      <c r="P1405" s="5">
        <v>42.75</v>
      </c>
      <c r="Q1405" s="5">
        <f t="shared" si="63"/>
        <v>163.47999999999999</v>
      </c>
      <c r="R1405" s="5">
        <f t="shared" si="64"/>
        <v>85.5</v>
      </c>
      <c r="S1405" s="5">
        <f t="shared" si="65"/>
        <v>77.97999999999999</v>
      </c>
      <c r="T1405" s="7"/>
    </row>
    <row r="1406" spans="1:20" ht="15">
      <c r="A1406" s="2">
        <v>4102</v>
      </c>
      <c r="B1406" s="3">
        <v>46221</v>
      </c>
      <c r="C1406" s="10">
        <f>YEAR(SalesDataTable[[#This Row],[Order Date]])</f>
        <v>2026</v>
      </c>
      <c r="D1406" s="10" t="str">
        <f>"Q"&amp;ROUNDUP(MONTH(SalesDataTable[[#This Row],[Order Date]])/3,0)</f>
        <v>Q3</v>
      </c>
      <c r="E1406" s="10">
        <f>MONTH(SalesDataTable[[#This Row],[Order Date]])</f>
        <v>7</v>
      </c>
      <c r="F1406" s="10" t="str">
        <f>TEXT(SalesDataTable[[#This Row],[Order Date]],"mmm")</f>
        <v>Jul</v>
      </c>
      <c r="G1406" s="4" t="s">
        <v>6</v>
      </c>
      <c r="H1406" s="4" t="s">
        <v>43</v>
      </c>
      <c r="I1406" s="4" t="s">
        <v>2</v>
      </c>
      <c r="J1406" s="4" t="s">
        <v>3</v>
      </c>
      <c r="K1406" s="4" t="s">
        <v>9</v>
      </c>
      <c r="L1406" s="4" t="s">
        <v>37</v>
      </c>
      <c r="M1406" s="8">
        <v>3</v>
      </c>
      <c r="N1406" s="5">
        <v>154.01</v>
      </c>
      <c r="O1406" s="6">
        <v>0.1</v>
      </c>
      <c r="P1406" s="5">
        <v>78.78</v>
      </c>
      <c r="Q1406" s="5">
        <f t="shared" si="63"/>
        <v>415.827</v>
      </c>
      <c r="R1406" s="5">
        <f t="shared" si="64"/>
        <v>236.34</v>
      </c>
      <c r="S1406" s="5">
        <f t="shared" si="65"/>
        <v>179.48699999999999</v>
      </c>
      <c r="T1406" s="7"/>
    </row>
    <row r="1407" spans="1:20" ht="15">
      <c r="A1407" s="2">
        <v>4109</v>
      </c>
      <c r="B1407" s="3">
        <v>46221</v>
      </c>
      <c r="C1407" s="10">
        <f>YEAR(SalesDataTable[[#This Row],[Order Date]])</f>
        <v>2026</v>
      </c>
      <c r="D1407" s="10" t="str">
        <f>"Q"&amp;ROUNDUP(MONTH(SalesDataTable[[#This Row],[Order Date]])/3,0)</f>
        <v>Q3</v>
      </c>
      <c r="E1407" s="10">
        <f>MONTH(SalesDataTable[[#This Row],[Order Date]])</f>
        <v>7</v>
      </c>
      <c r="F1407" s="10" t="str">
        <f>TEXT(SalesDataTable[[#This Row],[Order Date]],"mmm")</f>
        <v>Jul</v>
      </c>
      <c r="G1407" s="4" t="s">
        <v>6</v>
      </c>
      <c r="H1407" s="4" t="s">
        <v>43</v>
      </c>
      <c r="I1407" s="4" t="s">
        <v>28</v>
      </c>
      <c r="J1407" s="4" t="s">
        <v>13</v>
      </c>
      <c r="K1407" s="4" t="s">
        <v>4</v>
      </c>
      <c r="L1407" s="4" t="s">
        <v>30</v>
      </c>
      <c r="M1407" s="8">
        <v>4</v>
      </c>
      <c r="N1407" s="5">
        <v>101.61</v>
      </c>
      <c r="O1407" s="6">
        <v>0</v>
      </c>
      <c r="P1407" s="5">
        <v>51.68</v>
      </c>
      <c r="Q1407" s="5">
        <f t="shared" si="63"/>
        <v>406.44</v>
      </c>
      <c r="R1407" s="5">
        <f t="shared" si="64"/>
        <v>206.72</v>
      </c>
      <c r="S1407" s="5">
        <f t="shared" si="65"/>
        <v>199.72</v>
      </c>
      <c r="T1407" s="7"/>
    </row>
    <row r="1408" spans="1:20" ht="15">
      <c r="A1408" s="2">
        <v>4813</v>
      </c>
      <c r="B1408" s="3">
        <v>46221</v>
      </c>
      <c r="C1408" s="10">
        <f>YEAR(SalesDataTable[[#This Row],[Order Date]])</f>
        <v>2026</v>
      </c>
      <c r="D1408" s="10" t="str">
        <f>"Q"&amp;ROUNDUP(MONTH(SalesDataTable[[#This Row],[Order Date]])/3,0)</f>
        <v>Q3</v>
      </c>
      <c r="E1408" s="10">
        <f>MONTH(SalesDataTable[[#This Row],[Order Date]])</f>
        <v>7</v>
      </c>
      <c r="F1408" s="10" t="str">
        <f>TEXT(SalesDataTable[[#This Row],[Order Date]],"mmm")</f>
        <v>Jul</v>
      </c>
      <c r="G1408" s="4" t="s">
        <v>11</v>
      </c>
      <c r="H1408" s="4" t="s">
        <v>39</v>
      </c>
      <c r="I1408" s="4" t="s">
        <v>19</v>
      </c>
      <c r="J1408" s="4" t="s">
        <v>3</v>
      </c>
      <c r="K1408" s="4" t="s">
        <v>34</v>
      </c>
      <c r="L1408" s="4" t="s">
        <v>42</v>
      </c>
      <c r="M1408" s="8">
        <v>2</v>
      </c>
      <c r="N1408" s="5">
        <v>36.869999999999997</v>
      </c>
      <c r="O1408" s="6">
        <v>0.15</v>
      </c>
      <c r="P1408" s="5">
        <v>13.94</v>
      </c>
      <c r="Q1408" s="5">
        <f t="shared" si="63"/>
        <v>62.678999999999995</v>
      </c>
      <c r="R1408" s="5">
        <f t="shared" si="64"/>
        <v>27.88</v>
      </c>
      <c r="S1408" s="5">
        <f t="shared" si="65"/>
        <v>34.798999999999992</v>
      </c>
      <c r="T1408" s="7"/>
    </row>
    <row r="1409" spans="1:20" ht="15">
      <c r="A1409" s="2">
        <v>5054</v>
      </c>
      <c r="B1409" s="3">
        <v>46221</v>
      </c>
      <c r="C1409" s="10">
        <f>YEAR(SalesDataTable[[#This Row],[Order Date]])</f>
        <v>2026</v>
      </c>
      <c r="D1409" s="10" t="str">
        <f>"Q"&amp;ROUNDUP(MONTH(SalesDataTable[[#This Row],[Order Date]])/3,0)</f>
        <v>Q3</v>
      </c>
      <c r="E1409" s="10">
        <f>MONTH(SalesDataTable[[#This Row],[Order Date]])</f>
        <v>7</v>
      </c>
      <c r="F1409" s="10" t="str">
        <f>TEXT(SalesDataTable[[#This Row],[Order Date]],"mmm")</f>
        <v>Jul</v>
      </c>
      <c r="G1409" s="4" t="s">
        <v>20</v>
      </c>
      <c r="H1409" s="4" t="s">
        <v>33</v>
      </c>
      <c r="I1409" s="4" t="s">
        <v>2</v>
      </c>
      <c r="J1409" s="4" t="s">
        <v>13</v>
      </c>
      <c r="K1409" s="4" t="s">
        <v>23</v>
      </c>
      <c r="L1409" s="4" t="s">
        <v>51</v>
      </c>
      <c r="M1409" s="8">
        <v>2</v>
      </c>
      <c r="N1409" s="5">
        <v>121.06</v>
      </c>
      <c r="O1409" s="6">
        <v>0</v>
      </c>
      <c r="P1409" s="5">
        <v>59.62</v>
      </c>
      <c r="Q1409" s="5">
        <f t="shared" si="63"/>
        <v>242.12</v>
      </c>
      <c r="R1409" s="5">
        <f t="shared" si="64"/>
        <v>119.24</v>
      </c>
      <c r="S1409" s="5">
        <f t="shared" si="65"/>
        <v>122.88000000000001</v>
      </c>
      <c r="T1409" s="7"/>
    </row>
    <row r="1410" spans="1:20" ht="15">
      <c r="A1410" s="2">
        <v>138</v>
      </c>
      <c r="B1410" s="3">
        <v>46222</v>
      </c>
      <c r="C1410" s="10">
        <f>YEAR(SalesDataTable[[#This Row],[Order Date]])</f>
        <v>2026</v>
      </c>
      <c r="D1410" s="10" t="str">
        <f>"Q"&amp;ROUNDUP(MONTH(SalesDataTable[[#This Row],[Order Date]])/3,0)</f>
        <v>Q3</v>
      </c>
      <c r="E1410" s="10">
        <f>MONTH(SalesDataTable[[#This Row],[Order Date]])</f>
        <v>7</v>
      </c>
      <c r="F1410" s="10" t="str">
        <f>TEXT(SalesDataTable[[#This Row],[Order Date]],"mmm")</f>
        <v>Jul</v>
      </c>
      <c r="G1410" s="4" t="s">
        <v>6</v>
      </c>
      <c r="H1410" s="4" t="s">
        <v>43</v>
      </c>
      <c r="I1410" s="4" t="s">
        <v>2</v>
      </c>
      <c r="J1410" s="4" t="s">
        <v>13</v>
      </c>
      <c r="K1410" s="4" t="s">
        <v>9</v>
      </c>
      <c r="L1410" s="4" t="s">
        <v>46</v>
      </c>
      <c r="M1410" s="8">
        <v>2</v>
      </c>
      <c r="N1410" s="5">
        <v>71.81</v>
      </c>
      <c r="O1410" s="6">
        <v>0</v>
      </c>
      <c r="P1410" s="5">
        <v>32.35</v>
      </c>
      <c r="Q1410" s="5">
        <f t="shared" ref="Q1410:Q1473" si="66">M1410*N1410*(1-O1410)</f>
        <v>143.62</v>
      </c>
      <c r="R1410" s="5">
        <f t="shared" ref="R1410:R1473" si="67">M1410*P1410</f>
        <v>64.7</v>
      </c>
      <c r="S1410" s="5">
        <f t="shared" ref="S1410:S1473" si="68">Q1410-R1410</f>
        <v>78.92</v>
      </c>
      <c r="T1410" s="7"/>
    </row>
    <row r="1411" spans="1:20" ht="15">
      <c r="A1411" s="2">
        <v>433</v>
      </c>
      <c r="B1411" s="3">
        <v>46222</v>
      </c>
      <c r="C1411" s="10">
        <f>YEAR(SalesDataTable[[#This Row],[Order Date]])</f>
        <v>2026</v>
      </c>
      <c r="D1411" s="10" t="str">
        <f>"Q"&amp;ROUNDUP(MONTH(SalesDataTable[[#This Row],[Order Date]])/3,0)</f>
        <v>Q3</v>
      </c>
      <c r="E1411" s="10">
        <f>MONTH(SalesDataTable[[#This Row],[Order Date]])</f>
        <v>7</v>
      </c>
      <c r="F1411" s="10" t="str">
        <f>TEXT(SalesDataTable[[#This Row],[Order Date]],"mmm")</f>
        <v>Jul</v>
      </c>
      <c r="G1411" s="4" t="s">
        <v>6</v>
      </c>
      <c r="H1411" s="4" t="s">
        <v>43</v>
      </c>
      <c r="I1411" s="4" t="s">
        <v>2</v>
      </c>
      <c r="J1411" s="4" t="s">
        <v>13</v>
      </c>
      <c r="K1411" s="4" t="s">
        <v>9</v>
      </c>
      <c r="L1411" s="4" t="s">
        <v>17</v>
      </c>
      <c r="M1411" s="8">
        <v>4</v>
      </c>
      <c r="N1411" s="5">
        <v>145.18</v>
      </c>
      <c r="O1411" s="6">
        <v>0</v>
      </c>
      <c r="P1411" s="5">
        <v>79.540000000000006</v>
      </c>
      <c r="Q1411" s="5">
        <f t="shared" si="66"/>
        <v>580.72</v>
      </c>
      <c r="R1411" s="5">
        <f t="shared" si="67"/>
        <v>318.16000000000003</v>
      </c>
      <c r="S1411" s="5">
        <f t="shared" si="68"/>
        <v>262.56</v>
      </c>
      <c r="T1411" s="7"/>
    </row>
    <row r="1412" spans="1:20" ht="15">
      <c r="A1412" s="2">
        <v>484</v>
      </c>
      <c r="B1412" s="3">
        <v>46222</v>
      </c>
      <c r="C1412" s="10">
        <f>YEAR(SalesDataTable[[#This Row],[Order Date]])</f>
        <v>2026</v>
      </c>
      <c r="D1412" s="10" t="str">
        <f>"Q"&amp;ROUNDUP(MONTH(SalesDataTable[[#This Row],[Order Date]])/3,0)</f>
        <v>Q3</v>
      </c>
      <c r="E1412" s="10">
        <f>MONTH(SalesDataTable[[#This Row],[Order Date]])</f>
        <v>7</v>
      </c>
      <c r="F1412" s="10" t="str">
        <f>TEXT(SalesDataTable[[#This Row],[Order Date]],"mmm")</f>
        <v>Jul</v>
      </c>
      <c r="G1412" s="4" t="s">
        <v>6</v>
      </c>
      <c r="H1412" s="4" t="s">
        <v>43</v>
      </c>
      <c r="I1412" s="4" t="s">
        <v>2</v>
      </c>
      <c r="J1412" s="4" t="s">
        <v>13</v>
      </c>
      <c r="K1412" s="4" t="s">
        <v>34</v>
      </c>
      <c r="L1412" s="4" t="s">
        <v>42</v>
      </c>
      <c r="M1412" s="8">
        <v>2</v>
      </c>
      <c r="N1412" s="5">
        <v>36.07</v>
      </c>
      <c r="O1412" s="6">
        <v>0</v>
      </c>
      <c r="P1412" s="5">
        <v>13.6</v>
      </c>
      <c r="Q1412" s="5">
        <f t="shared" si="66"/>
        <v>72.14</v>
      </c>
      <c r="R1412" s="5">
        <f t="shared" si="67"/>
        <v>27.2</v>
      </c>
      <c r="S1412" s="5">
        <f t="shared" si="68"/>
        <v>44.94</v>
      </c>
      <c r="T1412" s="7"/>
    </row>
    <row r="1413" spans="1:20" ht="15">
      <c r="A1413" s="2">
        <v>492</v>
      </c>
      <c r="B1413" s="3">
        <v>46222</v>
      </c>
      <c r="C1413" s="10">
        <f>YEAR(SalesDataTable[[#This Row],[Order Date]])</f>
        <v>2026</v>
      </c>
      <c r="D1413" s="10" t="str">
        <f>"Q"&amp;ROUNDUP(MONTH(SalesDataTable[[#This Row],[Order Date]])/3,0)</f>
        <v>Q3</v>
      </c>
      <c r="E1413" s="10">
        <f>MONTH(SalesDataTable[[#This Row],[Order Date]])</f>
        <v>7</v>
      </c>
      <c r="F1413" s="10" t="str">
        <f>TEXT(SalesDataTable[[#This Row],[Order Date]],"mmm")</f>
        <v>Jul</v>
      </c>
      <c r="G1413" s="4" t="s">
        <v>6</v>
      </c>
      <c r="H1413" s="4" t="s">
        <v>49</v>
      </c>
      <c r="I1413" s="4" t="s">
        <v>19</v>
      </c>
      <c r="J1413" s="4" t="s">
        <v>13</v>
      </c>
      <c r="K1413" s="4" t="s">
        <v>9</v>
      </c>
      <c r="L1413" s="4" t="s">
        <v>46</v>
      </c>
      <c r="M1413" s="8">
        <v>3</v>
      </c>
      <c r="N1413" s="5">
        <v>72.23</v>
      </c>
      <c r="O1413" s="6">
        <v>0.1</v>
      </c>
      <c r="P1413" s="5">
        <v>31.67</v>
      </c>
      <c r="Q1413" s="5">
        <f t="shared" si="66"/>
        <v>195.02100000000002</v>
      </c>
      <c r="R1413" s="5">
        <f t="shared" si="67"/>
        <v>95.01</v>
      </c>
      <c r="S1413" s="5">
        <f t="shared" si="68"/>
        <v>100.01100000000001</v>
      </c>
      <c r="T1413" s="7"/>
    </row>
    <row r="1414" spans="1:20" ht="15">
      <c r="A1414" s="2">
        <v>626</v>
      </c>
      <c r="B1414" s="3">
        <v>46222</v>
      </c>
      <c r="C1414" s="10">
        <f>YEAR(SalesDataTable[[#This Row],[Order Date]])</f>
        <v>2026</v>
      </c>
      <c r="D1414" s="10" t="str">
        <f>"Q"&amp;ROUNDUP(MONTH(SalesDataTable[[#This Row],[Order Date]])/3,0)</f>
        <v>Q3</v>
      </c>
      <c r="E1414" s="10">
        <f>MONTH(SalesDataTable[[#This Row],[Order Date]])</f>
        <v>7</v>
      </c>
      <c r="F1414" s="10" t="str">
        <f>TEXT(SalesDataTable[[#This Row],[Order Date]],"mmm")</f>
        <v>Jul</v>
      </c>
      <c r="G1414" s="4" t="s">
        <v>6</v>
      </c>
      <c r="H1414" s="4" t="s">
        <v>49</v>
      </c>
      <c r="I1414" s="4" t="s">
        <v>19</v>
      </c>
      <c r="J1414" s="4" t="s">
        <v>3</v>
      </c>
      <c r="K1414" s="4" t="s">
        <v>14</v>
      </c>
      <c r="L1414" s="4" t="s">
        <v>15</v>
      </c>
      <c r="M1414" s="8">
        <v>1</v>
      </c>
      <c r="N1414" s="5">
        <v>36.549999999999997</v>
      </c>
      <c r="O1414" s="6">
        <v>0.1</v>
      </c>
      <c r="P1414" s="5">
        <v>13.2</v>
      </c>
      <c r="Q1414" s="5">
        <f t="shared" si="66"/>
        <v>32.894999999999996</v>
      </c>
      <c r="R1414" s="5">
        <f t="shared" si="67"/>
        <v>13.2</v>
      </c>
      <c r="S1414" s="5">
        <f t="shared" si="68"/>
        <v>19.694999999999997</v>
      </c>
      <c r="T1414" s="7"/>
    </row>
    <row r="1415" spans="1:20" ht="15">
      <c r="A1415" s="2">
        <v>1409</v>
      </c>
      <c r="B1415" s="3">
        <v>46222</v>
      </c>
      <c r="C1415" s="10">
        <f>YEAR(SalesDataTable[[#This Row],[Order Date]])</f>
        <v>2026</v>
      </c>
      <c r="D1415" s="10" t="str">
        <f>"Q"&amp;ROUNDUP(MONTH(SalesDataTable[[#This Row],[Order Date]])/3,0)</f>
        <v>Q3</v>
      </c>
      <c r="E1415" s="10">
        <f>MONTH(SalesDataTable[[#This Row],[Order Date]])</f>
        <v>7</v>
      </c>
      <c r="F1415" s="10" t="str">
        <f>TEXT(SalesDataTable[[#This Row],[Order Date]],"mmm")</f>
        <v>Jul</v>
      </c>
      <c r="G1415" s="4" t="s">
        <v>6</v>
      </c>
      <c r="H1415" s="4" t="s">
        <v>49</v>
      </c>
      <c r="I1415" s="4" t="s">
        <v>2</v>
      </c>
      <c r="J1415" s="4" t="s">
        <v>13</v>
      </c>
      <c r="K1415" s="4" t="s">
        <v>23</v>
      </c>
      <c r="L1415" s="4" t="s">
        <v>51</v>
      </c>
      <c r="M1415" s="8">
        <v>5</v>
      </c>
      <c r="N1415" s="5">
        <v>124.68</v>
      </c>
      <c r="O1415" s="6">
        <v>0.05</v>
      </c>
      <c r="P1415" s="5">
        <v>60.61</v>
      </c>
      <c r="Q1415" s="5">
        <f t="shared" si="66"/>
        <v>592.23</v>
      </c>
      <c r="R1415" s="5">
        <f t="shared" si="67"/>
        <v>303.05</v>
      </c>
      <c r="S1415" s="5">
        <f t="shared" si="68"/>
        <v>289.18</v>
      </c>
      <c r="T1415" s="7"/>
    </row>
    <row r="1416" spans="1:20" ht="15">
      <c r="A1416" s="2">
        <v>1486</v>
      </c>
      <c r="B1416" s="3">
        <v>46222</v>
      </c>
      <c r="C1416" s="10">
        <f>YEAR(SalesDataTable[[#This Row],[Order Date]])</f>
        <v>2026</v>
      </c>
      <c r="D1416" s="10" t="str">
        <f>"Q"&amp;ROUNDUP(MONTH(SalesDataTable[[#This Row],[Order Date]])/3,0)</f>
        <v>Q3</v>
      </c>
      <c r="E1416" s="10">
        <f>MONTH(SalesDataTable[[#This Row],[Order Date]])</f>
        <v>7</v>
      </c>
      <c r="F1416" s="10" t="str">
        <f>TEXT(SalesDataTable[[#This Row],[Order Date]],"mmm")</f>
        <v>Jul</v>
      </c>
      <c r="G1416" s="4" t="s">
        <v>20</v>
      </c>
      <c r="H1416" s="4" t="s">
        <v>33</v>
      </c>
      <c r="I1416" s="4" t="s">
        <v>2</v>
      </c>
      <c r="J1416" s="4" t="s">
        <v>3</v>
      </c>
      <c r="K1416" s="4" t="s">
        <v>4</v>
      </c>
      <c r="L1416" s="4" t="s">
        <v>30</v>
      </c>
      <c r="M1416" s="8">
        <v>1</v>
      </c>
      <c r="N1416" s="5">
        <v>101.7</v>
      </c>
      <c r="O1416" s="6">
        <v>0.05</v>
      </c>
      <c r="P1416" s="5">
        <v>49.92</v>
      </c>
      <c r="Q1416" s="5">
        <f t="shared" si="66"/>
        <v>96.614999999999995</v>
      </c>
      <c r="R1416" s="5">
        <f t="shared" si="67"/>
        <v>49.92</v>
      </c>
      <c r="S1416" s="5">
        <f t="shared" si="68"/>
        <v>46.694999999999993</v>
      </c>
      <c r="T1416" s="7"/>
    </row>
    <row r="1417" spans="1:20" ht="15">
      <c r="A1417" s="2">
        <v>1940</v>
      </c>
      <c r="B1417" s="3">
        <v>46222</v>
      </c>
      <c r="C1417" s="10">
        <f>YEAR(SalesDataTable[[#This Row],[Order Date]])</f>
        <v>2026</v>
      </c>
      <c r="D1417" s="10" t="str">
        <f>"Q"&amp;ROUNDUP(MONTH(SalesDataTable[[#This Row],[Order Date]])/3,0)</f>
        <v>Q3</v>
      </c>
      <c r="E1417" s="10">
        <f>MONTH(SalesDataTable[[#This Row],[Order Date]])</f>
        <v>7</v>
      </c>
      <c r="F1417" s="10" t="str">
        <f>TEXT(SalesDataTable[[#This Row],[Order Date]],"mmm")</f>
        <v>Jul</v>
      </c>
      <c r="G1417" s="4" t="s">
        <v>11</v>
      </c>
      <c r="H1417" s="4" t="s">
        <v>52</v>
      </c>
      <c r="I1417" s="4" t="s">
        <v>2</v>
      </c>
      <c r="J1417" s="4" t="s">
        <v>13</v>
      </c>
      <c r="K1417" s="4" t="s">
        <v>34</v>
      </c>
      <c r="L1417" s="4" t="s">
        <v>45</v>
      </c>
      <c r="M1417" s="8">
        <v>2</v>
      </c>
      <c r="N1417" s="5">
        <v>50.24</v>
      </c>
      <c r="O1417" s="6">
        <v>0.05</v>
      </c>
      <c r="P1417" s="5">
        <v>21.88</v>
      </c>
      <c r="Q1417" s="5">
        <f t="shared" si="66"/>
        <v>95.456000000000003</v>
      </c>
      <c r="R1417" s="5">
        <f t="shared" si="67"/>
        <v>43.76</v>
      </c>
      <c r="S1417" s="5">
        <f t="shared" si="68"/>
        <v>51.696000000000005</v>
      </c>
      <c r="T1417" s="7"/>
    </row>
    <row r="1418" spans="1:20" ht="15">
      <c r="A1418" s="2">
        <v>2215</v>
      </c>
      <c r="B1418" s="3">
        <v>46222</v>
      </c>
      <c r="C1418" s="10">
        <f>YEAR(SalesDataTable[[#This Row],[Order Date]])</f>
        <v>2026</v>
      </c>
      <c r="D1418" s="10" t="str">
        <f>"Q"&amp;ROUNDUP(MONTH(SalesDataTable[[#This Row],[Order Date]])/3,0)</f>
        <v>Q3</v>
      </c>
      <c r="E1418" s="10">
        <f>MONTH(SalesDataTable[[#This Row],[Order Date]])</f>
        <v>7</v>
      </c>
      <c r="F1418" s="10" t="str">
        <f>TEXT(SalesDataTable[[#This Row],[Order Date]],"mmm")</f>
        <v>Jul</v>
      </c>
      <c r="G1418" s="4" t="s">
        <v>20</v>
      </c>
      <c r="H1418" s="4" t="s">
        <v>47</v>
      </c>
      <c r="I1418" s="4" t="s">
        <v>19</v>
      </c>
      <c r="J1418" s="4" t="s">
        <v>3</v>
      </c>
      <c r="K1418" s="4" t="s">
        <v>34</v>
      </c>
      <c r="L1418" s="4" t="s">
        <v>42</v>
      </c>
      <c r="M1418" s="8">
        <v>3</v>
      </c>
      <c r="N1418" s="5">
        <v>35.53</v>
      </c>
      <c r="O1418" s="6">
        <v>0</v>
      </c>
      <c r="P1418" s="5">
        <v>14</v>
      </c>
      <c r="Q1418" s="5">
        <f t="shared" si="66"/>
        <v>106.59</v>
      </c>
      <c r="R1418" s="5">
        <f t="shared" si="67"/>
        <v>42</v>
      </c>
      <c r="S1418" s="5">
        <f t="shared" si="68"/>
        <v>64.59</v>
      </c>
      <c r="T1418" s="7"/>
    </row>
    <row r="1419" spans="1:20" ht="15">
      <c r="A1419" s="2">
        <v>2555</v>
      </c>
      <c r="B1419" s="3">
        <v>46222</v>
      </c>
      <c r="C1419" s="10">
        <f>YEAR(SalesDataTable[[#This Row],[Order Date]])</f>
        <v>2026</v>
      </c>
      <c r="D1419" s="10" t="str">
        <f>"Q"&amp;ROUNDUP(MONTH(SalesDataTable[[#This Row],[Order Date]])/3,0)</f>
        <v>Q3</v>
      </c>
      <c r="E1419" s="10">
        <f>MONTH(SalesDataTable[[#This Row],[Order Date]])</f>
        <v>7</v>
      </c>
      <c r="F1419" s="10" t="str">
        <f>TEXT(SalesDataTable[[#This Row],[Order Date]],"mmm")</f>
        <v>Jul</v>
      </c>
      <c r="G1419" s="4" t="s">
        <v>11</v>
      </c>
      <c r="H1419" s="4" t="s">
        <v>12</v>
      </c>
      <c r="I1419" s="4" t="s">
        <v>28</v>
      </c>
      <c r="J1419" s="4" t="s">
        <v>13</v>
      </c>
      <c r="K1419" s="4" t="s">
        <v>14</v>
      </c>
      <c r="L1419" s="4" t="s">
        <v>32</v>
      </c>
      <c r="M1419" s="8">
        <v>2</v>
      </c>
      <c r="N1419" s="5">
        <v>46.89</v>
      </c>
      <c r="O1419" s="6">
        <v>0.1</v>
      </c>
      <c r="P1419" s="5">
        <v>18.53</v>
      </c>
      <c r="Q1419" s="5">
        <f t="shared" si="66"/>
        <v>84.402000000000001</v>
      </c>
      <c r="R1419" s="5">
        <f t="shared" si="67"/>
        <v>37.06</v>
      </c>
      <c r="S1419" s="5">
        <f t="shared" si="68"/>
        <v>47.341999999999999</v>
      </c>
      <c r="T1419" s="7"/>
    </row>
    <row r="1420" spans="1:20" ht="15">
      <c r="A1420" s="2">
        <v>4710</v>
      </c>
      <c r="B1420" s="3">
        <v>46222</v>
      </c>
      <c r="C1420" s="10">
        <f>YEAR(SalesDataTable[[#This Row],[Order Date]])</f>
        <v>2026</v>
      </c>
      <c r="D1420" s="10" t="str">
        <f>"Q"&amp;ROUNDUP(MONTH(SalesDataTable[[#This Row],[Order Date]])/3,0)</f>
        <v>Q3</v>
      </c>
      <c r="E1420" s="10">
        <f>MONTH(SalesDataTable[[#This Row],[Order Date]])</f>
        <v>7</v>
      </c>
      <c r="F1420" s="10" t="str">
        <f>TEXT(SalesDataTable[[#This Row],[Order Date]],"mmm")</f>
        <v>Jul</v>
      </c>
      <c r="G1420" s="4" t="s">
        <v>0</v>
      </c>
      <c r="H1420" s="4" t="s">
        <v>1</v>
      </c>
      <c r="I1420" s="4" t="s">
        <v>19</v>
      </c>
      <c r="J1420" s="4" t="s">
        <v>3</v>
      </c>
      <c r="K1420" s="4" t="s">
        <v>23</v>
      </c>
      <c r="L1420" s="4" t="s">
        <v>29</v>
      </c>
      <c r="M1420" s="8">
        <v>1</v>
      </c>
      <c r="N1420" s="5">
        <v>197.29</v>
      </c>
      <c r="O1420" s="6">
        <v>0.1</v>
      </c>
      <c r="P1420" s="5">
        <v>104.7</v>
      </c>
      <c r="Q1420" s="5">
        <f t="shared" si="66"/>
        <v>177.56100000000001</v>
      </c>
      <c r="R1420" s="5">
        <f t="shared" si="67"/>
        <v>104.7</v>
      </c>
      <c r="S1420" s="5">
        <f t="shared" si="68"/>
        <v>72.861000000000004</v>
      </c>
      <c r="T1420" s="7"/>
    </row>
    <row r="1421" spans="1:20" ht="15">
      <c r="A1421" s="2">
        <v>4974</v>
      </c>
      <c r="B1421" s="3">
        <v>46222</v>
      </c>
      <c r="C1421" s="10">
        <f>YEAR(SalesDataTable[[#This Row],[Order Date]])</f>
        <v>2026</v>
      </c>
      <c r="D1421" s="10" t="str">
        <f>"Q"&amp;ROUNDUP(MONTH(SalesDataTable[[#This Row],[Order Date]])/3,0)</f>
        <v>Q3</v>
      </c>
      <c r="E1421" s="10">
        <f>MONTH(SalesDataTable[[#This Row],[Order Date]])</f>
        <v>7</v>
      </c>
      <c r="F1421" s="10" t="str">
        <f>TEXT(SalesDataTable[[#This Row],[Order Date]],"mmm")</f>
        <v>Jul</v>
      </c>
      <c r="G1421" s="4" t="s">
        <v>0</v>
      </c>
      <c r="H1421" s="4" t="s">
        <v>36</v>
      </c>
      <c r="I1421" s="4" t="s">
        <v>19</v>
      </c>
      <c r="J1421" s="4" t="s">
        <v>16</v>
      </c>
      <c r="K1421" s="4" t="s">
        <v>9</v>
      </c>
      <c r="L1421" s="4" t="s">
        <v>46</v>
      </c>
      <c r="M1421" s="8">
        <v>1</v>
      </c>
      <c r="N1421" s="5">
        <v>70.52</v>
      </c>
      <c r="O1421" s="6">
        <v>0.1</v>
      </c>
      <c r="P1421" s="5">
        <v>33.28</v>
      </c>
      <c r="Q1421" s="5">
        <f t="shared" si="66"/>
        <v>63.467999999999996</v>
      </c>
      <c r="R1421" s="5">
        <f t="shared" si="67"/>
        <v>33.28</v>
      </c>
      <c r="S1421" s="5">
        <f t="shared" si="68"/>
        <v>30.187999999999995</v>
      </c>
      <c r="T1421" s="7"/>
    </row>
    <row r="1422" spans="1:20" ht="15">
      <c r="A1422" s="2">
        <v>5048</v>
      </c>
      <c r="B1422" s="3">
        <v>46222</v>
      </c>
      <c r="C1422" s="10">
        <f>YEAR(SalesDataTable[[#This Row],[Order Date]])</f>
        <v>2026</v>
      </c>
      <c r="D1422" s="10" t="str">
        <f>"Q"&amp;ROUNDUP(MONTH(SalesDataTable[[#This Row],[Order Date]])/3,0)</f>
        <v>Q3</v>
      </c>
      <c r="E1422" s="10">
        <f>MONTH(SalesDataTable[[#This Row],[Order Date]])</f>
        <v>7</v>
      </c>
      <c r="F1422" s="10" t="str">
        <f>TEXT(SalesDataTable[[#This Row],[Order Date]],"mmm")</f>
        <v>Jul</v>
      </c>
      <c r="G1422" s="4" t="s">
        <v>6</v>
      </c>
      <c r="H1422" s="4" t="s">
        <v>43</v>
      </c>
      <c r="I1422" s="4" t="s">
        <v>28</v>
      </c>
      <c r="J1422" s="4" t="s">
        <v>13</v>
      </c>
      <c r="K1422" s="4" t="s">
        <v>34</v>
      </c>
      <c r="L1422" s="4" t="s">
        <v>45</v>
      </c>
      <c r="M1422" s="8">
        <v>3</v>
      </c>
      <c r="N1422" s="5">
        <v>49.9</v>
      </c>
      <c r="O1422" s="6">
        <v>0.05</v>
      </c>
      <c r="P1422" s="5">
        <v>22.27</v>
      </c>
      <c r="Q1422" s="5">
        <f t="shared" si="66"/>
        <v>142.21499999999997</v>
      </c>
      <c r="R1422" s="5">
        <f t="shared" si="67"/>
        <v>66.81</v>
      </c>
      <c r="S1422" s="5">
        <f t="shared" si="68"/>
        <v>75.404999999999973</v>
      </c>
      <c r="T1422" s="7"/>
    </row>
    <row r="1423" spans="1:20" ht="15">
      <c r="A1423" s="2">
        <v>1</v>
      </c>
      <c r="B1423" s="3">
        <v>46223</v>
      </c>
      <c r="C1423" s="10">
        <f>YEAR(SalesDataTable[[#This Row],[Order Date]])</f>
        <v>2026</v>
      </c>
      <c r="D1423" s="10" t="str">
        <f>"Q"&amp;ROUNDUP(MONTH(SalesDataTable[[#This Row],[Order Date]])/3,0)</f>
        <v>Q3</v>
      </c>
      <c r="E1423" s="10">
        <f>MONTH(SalesDataTable[[#This Row],[Order Date]])</f>
        <v>7</v>
      </c>
      <c r="F1423" s="10" t="str">
        <f>TEXT(SalesDataTable[[#This Row],[Order Date]],"mmm")</f>
        <v>Jul</v>
      </c>
      <c r="G1423" s="4" t="s">
        <v>20</v>
      </c>
      <c r="H1423" s="4" t="s">
        <v>31</v>
      </c>
      <c r="I1423" s="4" t="s">
        <v>19</v>
      </c>
      <c r="J1423" s="4" t="s">
        <v>13</v>
      </c>
      <c r="K1423" s="4" t="s">
        <v>9</v>
      </c>
      <c r="L1423" s="4" t="s">
        <v>37</v>
      </c>
      <c r="M1423" s="8">
        <v>3</v>
      </c>
      <c r="N1423" s="5">
        <v>156.25</v>
      </c>
      <c r="O1423" s="6">
        <v>0</v>
      </c>
      <c r="P1423" s="5">
        <v>79.900000000000006</v>
      </c>
      <c r="Q1423" s="5">
        <f t="shared" si="66"/>
        <v>468.75</v>
      </c>
      <c r="R1423" s="5">
        <f t="shared" si="67"/>
        <v>239.70000000000002</v>
      </c>
      <c r="S1423" s="5">
        <f t="shared" si="68"/>
        <v>229.04999999999998</v>
      </c>
      <c r="T1423" s="7"/>
    </row>
    <row r="1424" spans="1:20" ht="15">
      <c r="A1424" s="2">
        <v>270</v>
      </c>
      <c r="B1424" s="3">
        <v>46223</v>
      </c>
      <c r="C1424" s="10">
        <f>YEAR(SalesDataTable[[#This Row],[Order Date]])</f>
        <v>2026</v>
      </c>
      <c r="D1424" s="10" t="str">
        <f>"Q"&amp;ROUNDUP(MONTH(SalesDataTable[[#This Row],[Order Date]])/3,0)</f>
        <v>Q3</v>
      </c>
      <c r="E1424" s="10">
        <f>MONTH(SalesDataTable[[#This Row],[Order Date]])</f>
        <v>7</v>
      </c>
      <c r="F1424" s="10" t="str">
        <f>TEXT(SalesDataTable[[#This Row],[Order Date]],"mmm")</f>
        <v>Jul</v>
      </c>
      <c r="G1424" s="4" t="s">
        <v>11</v>
      </c>
      <c r="H1424" s="4" t="s">
        <v>12</v>
      </c>
      <c r="I1424" s="4" t="s">
        <v>28</v>
      </c>
      <c r="J1424" s="4" t="s">
        <v>3</v>
      </c>
      <c r="K1424" s="4" t="s">
        <v>23</v>
      </c>
      <c r="L1424" s="4" t="s">
        <v>51</v>
      </c>
      <c r="M1424" s="8">
        <v>3</v>
      </c>
      <c r="N1424" s="5">
        <v>120.14</v>
      </c>
      <c r="O1424" s="6">
        <v>0</v>
      </c>
      <c r="P1424" s="5">
        <v>58.9</v>
      </c>
      <c r="Q1424" s="5">
        <f t="shared" si="66"/>
        <v>360.42</v>
      </c>
      <c r="R1424" s="5">
        <f t="shared" si="67"/>
        <v>176.7</v>
      </c>
      <c r="S1424" s="5">
        <f t="shared" si="68"/>
        <v>183.72000000000003</v>
      </c>
      <c r="T1424" s="7"/>
    </row>
    <row r="1425" spans="1:20" ht="15">
      <c r="A1425" s="2">
        <v>2130</v>
      </c>
      <c r="B1425" s="3">
        <v>46223</v>
      </c>
      <c r="C1425" s="10">
        <f>YEAR(SalesDataTable[[#This Row],[Order Date]])</f>
        <v>2026</v>
      </c>
      <c r="D1425" s="10" t="str">
        <f>"Q"&amp;ROUNDUP(MONTH(SalesDataTable[[#This Row],[Order Date]])/3,0)</f>
        <v>Q3</v>
      </c>
      <c r="E1425" s="10">
        <f>MONTH(SalesDataTable[[#This Row],[Order Date]])</f>
        <v>7</v>
      </c>
      <c r="F1425" s="10" t="str">
        <f>TEXT(SalesDataTable[[#This Row],[Order Date]],"mmm")</f>
        <v>Jul</v>
      </c>
      <c r="G1425" s="4" t="s">
        <v>6</v>
      </c>
      <c r="H1425" s="4" t="s">
        <v>49</v>
      </c>
      <c r="I1425" s="4" t="s">
        <v>19</v>
      </c>
      <c r="J1425" s="4" t="s">
        <v>3</v>
      </c>
      <c r="K1425" s="4" t="s">
        <v>9</v>
      </c>
      <c r="L1425" s="4" t="s">
        <v>17</v>
      </c>
      <c r="M1425" s="8">
        <v>1</v>
      </c>
      <c r="N1425" s="5">
        <v>145.21</v>
      </c>
      <c r="O1425" s="6">
        <v>0</v>
      </c>
      <c r="P1425" s="5">
        <v>80.52</v>
      </c>
      <c r="Q1425" s="5">
        <f t="shared" si="66"/>
        <v>145.21</v>
      </c>
      <c r="R1425" s="5">
        <f t="shared" si="67"/>
        <v>80.52</v>
      </c>
      <c r="S1425" s="5">
        <f t="shared" si="68"/>
        <v>64.690000000000012</v>
      </c>
      <c r="T1425" s="7"/>
    </row>
    <row r="1426" spans="1:20" ht="15">
      <c r="A1426" s="2">
        <v>2474</v>
      </c>
      <c r="B1426" s="3">
        <v>46223</v>
      </c>
      <c r="C1426" s="10">
        <f>YEAR(SalesDataTable[[#This Row],[Order Date]])</f>
        <v>2026</v>
      </c>
      <c r="D1426" s="10" t="str">
        <f>"Q"&amp;ROUNDUP(MONTH(SalesDataTable[[#This Row],[Order Date]])/3,0)</f>
        <v>Q3</v>
      </c>
      <c r="E1426" s="10">
        <f>MONTH(SalesDataTable[[#This Row],[Order Date]])</f>
        <v>7</v>
      </c>
      <c r="F1426" s="10" t="str">
        <f>TEXT(SalesDataTable[[#This Row],[Order Date]],"mmm")</f>
        <v>Jul</v>
      </c>
      <c r="G1426" s="4" t="s">
        <v>11</v>
      </c>
      <c r="H1426" s="4" t="s">
        <v>12</v>
      </c>
      <c r="I1426" s="4" t="s">
        <v>19</v>
      </c>
      <c r="J1426" s="4" t="s">
        <v>3</v>
      </c>
      <c r="K1426" s="4" t="s">
        <v>4</v>
      </c>
      <c r="L1426" s="4" t="s">
        <v>26</v>
      </c>
      <c r="M1426" s="8">
        <v>2</v>
      </c>
      <c r="N1426" s="5">
        <v>39.78</v>
      </c>
      <c r="O1426" s="6">
        <v>0.1</v>
      </c>
      <c r="P1426" s="5">
        <v>16.260000000000002</v>
      </c>
      <c r="Q1426" s="5">
        <f t="shared" si="66"/>
        <v>71.603999999999999</v>
      </c>
      <c r="R1426" s="5">
        <f t="shared" si="67"/>
        <v>32.520000000000003</v>
      </c>
      <c r="S1426" s="5">
        <f t="shared" si="68"/>
        <v>39.083999999999996</v>
      </c>
      <c r="T1426" s="7"/>
    </row>
    <row r="1427" spans="1:20" ht="15">
      <c r="A1427" s="2">
        <v>2514</v>
      </c>
      <c r="B1427" s="3">
        <v>46223</v>
      </c>
      <c r="C1427" s="10">
        <f>YEAR(SalesDataTable[[#This Row],[Order Date]])</f>
        <v>2026</v>
      </c>
      <c r="D1427" s="10" t="str">
        <f>"Q"&amp;ROUNDUP(MONTH(SalesDataTable[[#This Row],[Order Date]])/3,0)</f>
        <v>Q3</v>
      </c>
      <c r="E1427" s="10">
        <f>MONTH(SalesDataTable[[#This Row],[Order Date]])</f>
        <v>7</v>
      </c>
      <c r="F1427" s="10" t="str">
        <f>TEXT(SalesDataTable[[#This Row],[Order Date]],"mmm")</f>
        <v>Jul</v>
      </c>
      <c r="G1427" s="4" t="s">
        <v>6</v>
      </c>
      <c r="H1427" s="4" t="s">
        <v>27</v>
      </c>
      <c r="I1427" s="4" t="s">
        <v>2</v>
      </c>
      <c r="J1427" s="4" t="s">
        <v>13</v>
      </c>
      <c r="K1427" s="4" t="s">
        <v>14</v>
      </c>
      <c r="L1427" s="4" t="s">
        <v>48</v>
      </c>
      <c r="M1427" s="8">
        <v>2</v>
      </c>
      <c r="N1427" s="5">
        <v>161.97</v>
      </c>
      <c r="O1427" s="6">
        <v>0.1</v>
      </c>
      <c r="P1427" s="5">
        <v>88.57</v>
      </c>
      <c r="Q1427" s="5">
        <f t="shared" si="66"/>
        <v>291.54599999999999</v>
      </c>
      <c r="R1427" s="5">
        <f t="shared" si="67"/>
        <v>177.14</v>
      </c>
      <c r="S1427" s="5">
        <f t="shared" si="68"/>
        <v>114.40600000000001</v>
      </c>
      <c r="T1427" s="7"/>
    </row>
    <row r="1428" spans="1:20" ht="15">
      <c r="A1428" s="2">
        <v>2616</v>
      </c>
      <c r="B1428" s="3">
        <v>46223</v>
      </c>
      <c r="C1428" s="10">
        <f>YEAR(SalesDataTable[[#This Row],[Order Date]])</f>
        <v>2026</v>
      </c>
      <c r="D1428" s="10" t="str">
        <f>"Q"&amp;ROUNDUP(MONTH(SalesDataTable[[#This Row],[Order Date]])/3,0)</f>
        <v>Q3</v>
      </c>
      <c r="E1428" s="10">
        <f>MONTH(SalesDataTable[[#This Row],[Order Date]])</f>
        <v>7</v>
      </c>
      <c r="F1428" s="10" t="str">
        <f>TEXT(SalesDataTable[[#This Row],[Order Date]],"mmm")</f>
        <v>Jul</v>
      </c>
      <c r="G1428" s="4" t="s">
        <v>11</v>
      </c>
      <c r="H1428" s="4" t="s">
        <v>18</v>
      </c>
      <c r="I1428" s="4" t="s">
        <v>19</v>
      </c>
      <c r="J1428" s="4" t="s">
        <v>13</v>
      </c>
      <c r="K1428" s="4" t="s">
        <v>34</v>
      </c>
      <c r="L1428" s="4" t="s">
        <v>38</v>
      </c>
      <c r="M1428" s="8">
        <v>2</v>
      </c>
      <c r="N1428" s="5">
        <v>125.37</v>
      </c>
      <c r="O1428" s="6">
        <v>0</v>
      </c>
      <c r="P1428" s="5">
        <v>68.040000000000006</v>
      </c>
      <c r="Q1428" s="5">
        <f t="shared" si="66"/>
        <v>250.74</v>
      </c>
      <c r="R1428" s="5">
        <f t="shared" si="67"/>
        <v>136.08000000000001</v>
      </c>
      <c r="S1428" s="5">
        <f t="shared" si="68"/>
        <v>114.66</v>
      </c>
      <c r="T1428" s="7"/>
    </row>
    <row r="1429" spans="1:20" ht="15">
      <c r="A1429" s="2">
        <v>2632</v>
      </c>
      <c r="B1429" s="3">
        <v>46223</v>
      </c>
      <c r="C1429" s="10">
        <f>YEAR(SalesDataTable[[#This Row],[Order Date]])</f>
        <v>2026</v>
      </c>
      <c r="D1429" s="10" t="str">
        <f>"Q"&amp;ROUNDUP(MONTH(SalesDataTable[[#This Row],[Order Date]])/3,0)</f>
        <v>Q3</v>
      </c>
      <c r="E1429" s="10">
        <f>MONTH(SalesDataTable[[#This Row],[Order Date]])</f>
        <v>7</v>
      </c>
      <c r="F1429" s="10" t="str">
        <f>TEXT(SalesDataTable[[#This Row],[Order Date]],"mmm")</f>
        <v>Jul</v>
      </c>
      <c r="G1429" s="4" t="s">
        <v>0</v>
      </c>
      <c r="H1429" s="4" t="s">
        <v>50</v>
      </c>
      <c r="I1429" s="4" t="s">
        <v>2</v>
      </c>
      <c r="J1429" s="4" t="s">
        <v>13</v>
      </c>
      <c r="K1429" s="4" t="s">
        <v>23</v>
      </c>
      <c r="L1429" s="4" t="s">
        <v>29</v>
      </c>
      <c r="M1429" s="8">
        <v>1</v>
      </c>
      <c r="N1429" s="5">
        <v>196.57</v>
      </c>
      <c r="O1429" s="6">
        <v>0</v>
      </c>
      <c r="P1429" s="5">
        <v>104.78</v>
      </c>
      <c r="Q1429" s="5">
        <f t="shared" si="66"/>
        <v>196.57</v>
      </c>
      <c r="R1429" s="5">
        <f t="shared" si="67"/>
        <v>104.78</v>
      </c>
      <c r="S1429" s="5">
        <f t="shared" si="68"/>
        <v>91.789999999999992</v>
      </c>
      <c r="T1429" s="7"/>
    </row>
    <row r="1430" spans="1:20" ht="15">
      <c r="A1430" s="2">
        <v>3725</v>
      </c>
      <c r="B1430" s="3">
        <v>46223</v>
      </c>
      <c r="C1430" s="10">
        <f>YEAR(SalesDataTable[[#This Row],[Order Date]])</f>
        <v>2026</v>
      </c>
      <c r="D1430" s="10" t="str">
        <f>"Q"&amp;ROUNDUP(MONTH(SalesDataTable[[#This Row],[Order Date]])/3,0)</f>
        <v>Q3</v>
      </c>
      <c r="E1430" s="10">
        <f>MONTH(SalesDataTable[[#This Row],[Order Date]])</f>
        <v>7</v>
      </c>
      <c r="F1430" s="10" t="str">
        <f>TEXT(SalesDataTable[[#This Row],[Order Date]],"mmm")</f>
        <v>Jul</v>
      </c>
      <c r="G1430" s="4" t="s">
        <v>11</v>
      </c>
      <c r="H1430" s="4" t="s">
        <v>52</v>
      </c>
      <c r="I1430" s="4" t="s">
        <v>2</v>
      </c>
      <c r="J1430" s="4" t="s">
        <v>3</v>
      </c>
      <c r="K1430" s="4" t="s">
        <v>23</v>
      </c>
      <c r="L1430" s="4" t="s">
        <v>29</v>
      </c>
      <c r="M1430" s="8">
        <v>2</v>
      </c>
      <c r="N1430" s="5">
        <v>195.74</v>
      </c>
      <c r="O1430" s="6">
        <v>0.05</v>
      </c>
      <c r="P1430" s="5">
        <v>107.17</v>
      </c>
      <c r="Q1430" s="5">
        <f t="shared" si="66"/>
        <v>371.90600000000001</v>
      </c>
      <c r="R1430" s="5">
        <f t="shared" si="67"/>
        <v>214.34</v>
      </c>
      <c r="S1430" s="5">
        <f t="shared" si="68"/>
        <v>157.566</v>
      </c>
      <c r="T1430" s="7"/>
    </row>
    <row r="1431" spans="1:20" ht="15">
      <c r="A1431" s="2">
        <v>3834</v>
      </c>
      <c r="B1431" s="3">
        <v>46223</v>
      </c>
      <c r="C1431" s="10">
        <f>YEAR(SalesDataTable[[#This Row],[Order Date]])</f>
        <v>2026</v>
      </c>
      <c r="D1431" s="10" t="str">
        <f>"Q"&amp;ROUNDUP(MONTH(SalesDataTable[[#This Row],[Order Date]])/3,0)</f>
        <v>Q3</v>
      </c>
      <c r="E1431" s="10">
        <f>MONTH(SalesDataTable[[#This Row],[Order Date]])</f>
        <v>7</v>
      </c>
      <c r="F1431" s="10" t="str">
        <f>TEXT(SalesDataTable[[#This Row],[Order Date]],"mmm")</f>
        <v>Jul</v>
      </c>
      <c r="G1431" s="4" t="s">
        <v>6</v>
      </c>
      <c r="H1431" s="4" t="s">
        <v>49</v>
      </c>
      <c r="I1431" s="4" t="s">
        <v>19</v>
      </c>
      <c r="J1431" s="4" t="s">
        <v>13</v>
      </c>
      <c r="K1431" s="4" t="s">
        <v>23</v>
      </c>
      <c r="L1431" s="4" t="s">
        <v>29</v>
      </c>
      <c r="M1431" s="8">
        <v>3</v>
      </c>
      <c r="N1431" s="5">
        <v>192.28</v>
      </c>
      <c r="O1431" s="6">
        <v>0</v>
      </c>
      <c r="P1431" s="5">
        <v>104.3</v>
      </c>
      <c r="Q1431" s="5">
        <f t="shared" si="66"/>
        <v>576.84</v>
      </c>
      <c r="R1431" s="5">
        <f t="shared" si="67"/>
        <v>312.89999999999998</v>
      </c>
      <c r="S1431" s="5">
        <f t="shared" si="68"/>
        <v>263.94000000000005</v>
      </c>
      <c r="T1431" s="7"/>
    </row>
    <row r="1432" spans="1:20" ht="15">
      <c r="A1432" s="2">
        <v>159</v>
      </c>
      <c r="B1432" s="3">
        <v>46224</v>
      </c>
      <c r="C1432" s="10">
        <f>YEAR(SalesDataTable[[#This Row],[Order Date]])</f>
        <v>2026</v>
      </c>
      <c r="D1432" s="10" t="str">
        <f>"Q"&amp;ROUNDUP(MONTH(SalesDataTable[[#This Row],[Order Date]])/3,0)</f>
        <v>Q3</v>
      </c>
      <c r="E1432" s="10">
        <f>MONTH(SalesDataTable[[#This Row],[Order Date]])</f>
        <v>7</v>
      </c>
      <c r="F1432" s="10" t="str">
        <f>TEXT(SalesDataTable[[#This Row],[Order Date]],"mmm")</f>
        <v>Jul</v>
      </c>
      <c r="G1432" s="4" t="s">
        <v>6</v>
      </c>
      <c r="H1432" s="4" t="s">
        <v>7</v>
      </c>
      <c r="I1432" s="4" t="s">
        <v>2</v>
      </c>
      <c r="J1432" s="4" t="s">
        <v>3</v>
      </c>
      <c r="K1432" s="4" t="s">
        <v>9</v>
      </c>
      <c r="L1432" s="4" t="s">
        <v>46</v>
      </c>
      <c r="M1432" s="8">
        <v>2</v>
      </c>
      <c r="N1432" s="5">
        <v>70.150000000000006</v>
      </c>
      <c r="O1432" s="6">
        <v>0.05</v>
      </c>
      <c r="P1432" s="5">
        <v>32.950000000000003</v>
      </c>
      <c r="Q1432" s="5">
        <f t="shared" si="66"/>
        <v>133.285</v>
      </c>
      <c r="R1432" s="5">
        <f t="shared" si="67"/>
        <v>65.900000000000006</v>
      </c>
      <c r="S1432" s="5">
        <f t="shared" si="68"/>
        <v>67.384999999999991</v>
      </c>
      <c r="T1432" s="7"/>
    </row>
    <row r="1433" spans="1:20" ht="15">
      <c r="A1433" s="2">
        <v>435</v>
      </c>
      <c r="B1433" s="3">
        <v>46224</v>
      </c>
      <c r="C1433" s="10">
        <f>YEAR(SalesDataTable[[#This Row],[Order Date]])</f>
        <v>2026</v>
      </c>
      <c r="D1433" s="10" t="str">
        <f>"Q"&amp;ROUNDUP(MONTH(SalesDataTable[[#This Row],[Order Date]])/3,0)</f>
        <v>Q3</v>
      </c>
      <c r="E1433" s="10">
        <f>MONTH(SalesDataTable[[#This Row],[Order Date]])</f>
        <v>7</v>
      </c>
      <c r="F1433" s="10" t="str">
        <f>TEXT(SalesDataTable[[#This Row],[Order Date]],"mmm")</f>
        <v>Jul</v>
      </c>
      <c r="G1433" s="4" t="s">
        <v>11</v>
      </c>
      <c r="H1433" s="4" t="s">
        <v>12</v>
      </c>
      <c r="I1433" s="4" t="s">
        <v>2</v>
      </c>
      <c r="J1433" s="4" t="s">
        <v>3</v>
      </c>
      <c r="K1433" s="4" t="s">
        <v>23</v>
      </c>
      <c r="L1433" s="4" t="s">
        <v>24</v>
      </c>
      <c r="M1433" s="8">
        <v>2</v>
      </c>
      <c r="N1433" s="5">
        <v>342.38</v>
      </c>
      <c r="O1433" s="6">
        <v>0.05</v>
      </c>
      <c r="P1433" s="5">
        <v>192.01</v>
      </c>
      <c r="Q1433" s="5">
        <f t="shared" si="66"/>
        <v>650.52199999999993</v>
      </c>
      <c r="R1433" s="5">
        <f t="shared" si="67"/>
        <v>384.02</v>
      </c>
      <c r="S1433" s="5">
        <f t="shared" si="68"/>
        <v>266.50199999999995</v>
      </c>
      <c r="T1433" s="7"/>
    </row>
    <row r="1434" spans="1:20" ht="15">
      <c r="A1434" s="2">
        <v>1467</v>
      </c>
      <c r="B1434" s="3">
        <v>46224</v>
      </c>
      <c r="C1434" s="10">
        <f>YEAR(SalesDataTable[[#This Row],[Order Date]])</f>
        <v>2026</v>
      </c>
      <c r="D1434" s="10" t="str">
        <f>"Q"&amp;ROUNDUP(MONTH(SalesDataTable[[#This Row],[Order Date]])/3,0)</f>
        <v>Q3</v>
      </c>
      <c r="E1434" s="10">
        <f>MONTH(SalesDataTable[[#This Row],[Order Date]])</f>
        <v>7</v>
      </c>
      <c r="F1434" s="10" t="str">
        <f>TEXT(SalesDataTable[[#This Row],[Order Date]],"mmm")</f>
        <v>Jul</v>
      </c>
      <c r="G1434" s="4" t="s">
        <v>6</v>
      </c>
      <c r="H1434" s="4" t="s">
        <v>49</v>
      </c>
      <c r="I1434" s="4" t="s">
        <v>28</v>
      </c>
      <c r="J1434" s="4" t="s">
        <v>13</v>
      </c>
      <c r="K1434" s="4" t="s">
        <v>34</v>
      </c>
      <c r="L1434" s="4" t="s">
        <v>45</v>
      </c>
      <c r="M1434" s="8">
        <v>1</v>
      </c>
      <c r="N1434" s="5">
        <v>50.59</v>
      </c>
      <c r="O1434" s="6">
        <v>0.05</v>
      </c>
      <c r="P1434" s="5">
        <v>22.04</v>
      </c>
      <c r="Q1434" s="5">
        <f t="shared" si="66"/>
        <v>48.060499999999998</v>
      </c>
      <c r="R1434" s="5">
        <f t="shared" si="67"/>
        <v>22.04</v>
      </c>
      <c r="S1434" s="5">
        <f t="shared" si="68"/>
        <v>26.020499999999998</v>
      </c>
      <c r="T1434" s="7"/>
    </row>
    <row r="1435" spans="1:20" ht="15">
      <c r="A1435" s="2">
        <v>1552</v>
      </c>
      <c r="B1435" s="3">
        <v>46224</v>
      </c>
      <c r="C1435" s="10">
        <f>YEAR(SalesDataTable[[#This Row],[Order Date]])</f>
        <v>2026</v>
      </c>
      <c r="D1435" s="10" t="str">
        <f>"Q"&amp;ROUNDUP(MONTH(SalesDataTable[[#This Row],[Order Date]])/3,0)</f>
        <v>Q3</v>
      </c>
      <c r="E1435" s="10">
        <f>MONTH(SalesDataTable[[#This Row],[Order Date]])</f>
        <v>7</v>
      </c>
      <c r="F1435" s="10" t="str">
        <f>TEXT(SalesDataTable[[#This Row],[Order Date]],"mmm")</f>
        <v>Jul</v>
      </c>
      <c r="G1435" s="4" t="s">
        <v>20</v>
      </c>
      <c r="H1435" s="4" t="s">
        <v>21</v>
      </c>
      <c r="I1435" s="4" t="s">
        <v>19</v>
      </c>
      <c r="J1435" s="4" t="s">
        <v>13</v>
      </c>
      <c r="K1435" s="4" t="s">
        <v>14</v>
      </c>
      <c r="L1435" s="4" t="s">
        <v>32</v>
      </c>
      <c r="M1435" s="8">
        <v>2</v>
      </c>
      <c r="N1435" s="5">
        <v>46.34</v>
      </c>
      <c r="O1435" s="6">
        <v>0.1</v>
      </c>
      <c r="P1435" s="5">
        <v>18.41</v>
      </c>
      <c r="Q1435" s="5">
        <f t="shared" si="66"/>
        <v>83.412000000000006</v>
      </c>
      <c r="R1435" s="5">
        <f t="shared" si="67"/>
        <v>36.82</v>
      </c>
      <c r="S1435" s="5">
        <f t="shared" si="68"/>
        <v>46.592000000000006</v>
      </c>
      <c r="T1435" s="7"/>
    </row>
    <row r="1436" spans="1:20" ht="15">
      <c r="A1436" s="2">
        <v>1745</v>
      </c>
      <c r="B1436" s="3">
        <v>46224</v>
      </c>
      <c r="C1436" s="10">
        <f>YEAR(SalesDataTable[[#This Row],[Order Date]])</f>
        <v>2026</v>
      </c>
      <c r="D1436" s="10" t="str">
        <f>"Q"&amp;ROUNDUP(MONTH(SalesDataTable[[#This Row],[Order Date]])/3,0)</f>
        <v>Q3</v>
      </c>
      <c r="E1436" s="10">
        <f>MONTH(SalesDataTable[[#This Row],[Order Date]])</f>
        <v>7</v>
      </c>
      <c r="F1436" s="10" t="str">
        <f>TEXT(SalesDataTable[[#This Row],[Order Date]],"mmm")</f>
        <v>Jul</v>
      </c>
      <c r="G1436" s="4" t="s">
        <v>6</v>
      </c>
      <c r="H1436" s="4" t="s">
        <v>27</v>
      </c>
      <c r="I1436" s="4" t="s">
        <v>28</v>
      </c>
      <c r="J1436" s="4" t="s">
        <v>13</v>
      </c>
      <c r="K1436" s="4" t="s">
        <v>9</v>
      </c>
      <c r="L1436" s="4" t="s">
        <v>10</v>
      </c>
      <c r="M1436" s="8">
        <v>1</v>
      </c>
      <c r="N1436" s="5">
        <v>91.45</v>
      </c>
      <c r="O1436" s="6">
        <v>0</v>
      </c>
      <c r="P1436" s="5">
        <v>44.16</v>
      </c>
      <c r="Q1436" s="5">
        <f t="shared" si="66"/>
        <v>91.45</v>
      </c>
      <c r="R1436" s="5">
        <f t="shared" si="67"/>
        <v>44.16</v>
      </c>
      <c r="S1436" s="5">
        <f t="shared" si="68"/>
        <v>47.290000000000006</v>
      </c>
      <c r="T1436" s="7"/>
    </row>
    <row r="1437" spans="1:20" ht="15">
      <c r="A1437" s="2">
        <v>2174</v>
      </c>
      <c r="B1437" s="3">
        <v>46224</v>
      </c>
      <c r="C1437" s="10">
        <f>YEAR(SalesDataTable[[#This Row],[Order Date]])</f>
        <v>2026</v>
      </c>
      <c r="D1437" s="10" t="str">
        <f>"Q"&amp;ROUNDUP(MONTH(SalesDataTable[[#This Row],[Order Date]])/3,0)</f>
        <v>Q3</v>
      </c>
      <c r="E1437" s="10">
        <f>MONTH(SalesDataTable[[#This Row],[Order Date]])</f>
        <v>7</v>
      </c>
      <c r="F1437" s="10" t="str">
        <f>TEXT(SalesDataTable[[#This Row],[Order Date]],"mmm")</f>
        <v>Jul</v>
      </c>
      <c r="G1437" s="4" t="s">
        <v>20</v>
      </c>
      <c r="H1437" s="4" t="s">
        <v>33</v>
      </c>
      <c r="I1437" s="4" t="s">
        <v>28</v>
      </c>
      <c r="J1437" s="4" t="s">
        <v>3</v>
      </c>
      <c r="K1437" s="4" t="s">
        <v>4</v>
      </c>
      <c r="L1437" s="4" t="s">
        <v>26</v>
      </c>
      <c r="M1437" s="8">
        <v>3</v>
      </c>
      <c r="N1437" s="5">
        <v>40.28</v>
      </c>
      <c r="O1437" s="6">
        <v>0</v>
      </c>
      <c r="P1437" s="5">
        <v>17.12</v>
      </c>
      <c r="Q1437" s="5">
        <f t="shared" si="66"/>
        <v>120.84</v>
      </c>
      <c r="R1437" s="5">
        <f t="shared" si="67"/>
        <v>51.36</v>
      </c>
      <c r="S1437" s="5">
        <f t="shared" si="68"/>
        <v>69.48</v>
      </c>
      <c r="T1437" s="7"/>
    </row>
    <row r="1438" spans="1:20" ht="15">
      <c r="A1438" s="2">
        <v>3444</v>
      </c>
      <c r="B1438" s="3">
        <v>46224</v>
      </c>
      <c r="C1438" s="10">
        <f>YEAR(SalesDataTable[[#This Row],[Order Date]])</f>
        <v>2026</v>
      </c>
      <c r="D1438" s="10" t="str">
        <f>"Q"&amp;ROUNDUP(MONTH(SalesDataTable[[#This Row],[Order Date]])/3,0)</f>
        <v>Q3</v>
      </c>
      <c r="E1438" s="10">
        <f>MONTH(SalesDataTable[[#This Row],[Order Date]])</f>
        <v>7</v>
      </c>
      <c r="F1438" s="10" t="str">
        <f>TEXT(SalesDataTable[[#This Row],[Order Date]],"mmm")</f>
        <v>Jul</v>
      </c>
      <c r="G1438" s="4" t="s">
        <v>6</v>
      </c>
      <c r="H1438" s="4" t="s">
        <v>49</v>
      </c>
      <c r="I1438" s="4" t="s">
        <v>2</v>
      </c>
      <c r="J1438" s="4" t="s">
        <v>3</v>
      </c>
      <c r="K1438" s="4" t="s">
        <v>34</v>
      </c>
      <c r="L1438" s="4" t="s">
        <v>42</v>
      </c>
      <c r="M1438" s="8">
        <v>2</v>
      </c>
      <c r="N1438" s="5">
        <v>36.93</v>
      </c>
      <c r="O1438" s="6">
        <v>0</v>
      </c>
      <c r="P1438" s="5">
        <v>13.63</v>
      </c>
      <c r="Q1438" s="5">
        <f t="shared" si="66"/>
        <v>73.86</v>
      </c>
      <c r="R1438" s="5">
        <f t="shared" si="67"/>
        <v>27.26</v>
      </c>
      <c r="S1438" s="5">
        <f t="shared" si="68"/>
        <v>46.599999999999994</v>
      </c>
      <c r="T1438" s="7"/>
    </row>
    <row r="1439" spans="1:20" ht="15">
      <c r="A1439" s="2">
        <v>3646</v>
      </c>
      <c r="B1439" s="3">
        <v>46224</v>
      </c>
      <c r="C1439" s="10">
        <f>YEAR(SalesDataTable[[#This Row],[Order Date]])</f>
        <v>2026</v>
      </c>
      <c r="D1439" s="10" t="str">
        <f>"Q"&amp;ROUNDUP(MONTH(SalesDataTable[[#This Row],[Order Date]])/3,0)</f>
        <v>Q3</v>
      </c>
      <c r="E1439" s="10">
        <f>MONTH(SalesDataTable[[#This Row],[Order Date]])</f>
        <v>7</v>
      </c>
      <c r="F1439" s="10" t="str">
        <f>TEXT(SalesDataTable[[#This Row],[Order Date]],"mmm")</f>
        <v>Jul</v>
      </c>
      <c r="G1439" s="4" t="s">
        <v>11</v>
      </c>
      <c r="H1439" s="4" t="s">
        <v>12</v>
      </c>
      <c r="I1439" s="4" t="s">
        <v>28</v>
      </c>
      <c r="J1439" s="4" t="s">
        <v>3</v>
      </c>
      <c r="K1439" s="4" t="s">
        <v>9</v>
      </c>
      <c r="L1439" s="4" t="s">
        <v>17</v>
      </c>
      <c r="M1439" s="8">
        <v>1</v>
      </c>
      <c r="N1439" s="5">
        <v>143.69</v>
      </c>
      <c r="O1439" s="6">
        <v>0</v>
      </c>
      <c r="P1439" s="5">
        <v>80.87</v>
      </c>
      <c r="Q1439" s="5">
        <f t="shared" si="66"/>
        <v>143.69</v>
      </c>
      <c r="R1439" s="5">
        <f t="shared" si="67"/>
        <v>80.87</v>
      </c>
      <c r="S1439" s="5">
        <f t="shared" si="68"/>
        <v>62.819999999999993</v>
      </c>
      <c r="T1439" s="7"/>
    </row>
    <row r="1440" spans="1:20" ht="15">
      <c r="A1440" s="2">
        <v>4558</v>
      </c>
      <c r="B1440" s="3">
        <v>46224</v>
      </c>
      <c r="C1440" s="10">
        <f>YEAR(SalesDataTable[[#This Row],[Order Date]])</f>
        <v>2026</v>
      </c>
      <c r="D1440" s="10" t="str">
        <f>"Q"&amp;ROUNDUP(MONTH(SalesDataTable[[#This Row],[Order Date]])/3,0)</f>
        <v>Q3</v>
      </c>
      <c r="E1440" s="10">
        <f>MONTH(SalesDataTable[[#This Row],[Order Date]])</f>
        <v>7</v>
      </c>
      <c r="F1440" s="10" t="str">
        <f>TEXT(SalesDataTable[[#This Row],[Order Date]],"mmm")</f>
        <v>Jul</v>
      </c>
      <c r="G1440" s="4" t="s">
        <v>6</v>
      </c>
      <c r="H1440" s="4" t="s">
        <v>49</v>
      </c>
      <c r="I1440" s="4" t="s">
        <v>28</v>
      </c>
      <c r="J1440" s="4" t="s">
        <v>13</v>
      </c>
      <c r="K1440" s="4" t="s">
        <v>9</v>
      </c>
      <c r="L1440" s="4" t="s">
        <v>17</v>
      </c>
      <c r="M1440" s="8">
        <v>2</v>
      </c>
      <c r="N1440" s="5">
        <v>147.09</v>
      </c>
      <c r="O1440" s="6">
        <v>0</v>
      </c>
      <c r="P1440" s="5">
        <v>81.58</v>
      </c>
      <c r="Q1440" s="5">
        <f t="shared" si="66"/>
        <v>294.18</v>
      </c>
      <c r="R1440" s="5">
        <f t="shared" si="67"/>
        <v>163.16</v>
      </c>
      <c r="S1440" s="5">
        <f t="shared" si="68"/>
        <v>131.02000000000001</v>
      </c>
      <c r="T1440" s="7"/>
    </row>
    <row r="1441" spans="1:20" ht="15">
      <c r="A1441" s="2">
        <v>4564</v>
      </c>
      <c r="B1441" s="3">
        <v>46224</v>
      </c>
      <c r="C1441" s="10">
        <f>YEAR(SalesDataTable[[#This Row],[Order Date]])</f>
        <v>2026</v>
      </c>
      <c r="D1441" s="10" t="str">
        <f>"Q"&amp;ROUNDUP(MONTH(SalesDataTable[[#This Row],[Order Date]])/3,0)</f>
        <v>Q3</v>
      </c>
      <c r="E1441" s="10">
        <f>MONTH(SalesDataTable[[#This Row],[Order Date]])</f>
        <v>7</v>
      </c>
      <c r="F1441" s="10" t="str">
        <f>TEXT(SalesDataTable[[#This Row],[Order Date]],"mmm")</f>
        <v>Jul</v>
      </c>
      <c r="G1441" s="4" t="s">
        <v>11</v>
      </c>
      <c r="H1441" s="4" t="s">
        <v>25</v>
      </c>
      <c r="I1441" s="4" t="s">
        <v>2</v>
      </c>
      <c r="J1441" s="4" t="s">
        <v>13</v>
      </c>
      <c r="K1441" s="4" t="s">
        <v>9</v>
      </c>
      <c r="L1441" s="4" t="s">
        <v>37</v>
      </c>
      <c r="M1441" s="8">
        <v>1</v>
      </c>
      <c r="N1441" s="5">
        <v>153.88</v>
      </c>
      <c r="O1441" s="6">
        <v>0</v>
      </c>
      <c r="P1441" s="5">
        <v>80.98</v>
      </c>
      <c r="Q1441" s="5">
        <f t="shared" si="66"/>
        <v>153.88</v>
      </c>
      <c r="R1441" s="5">
        <f t="shared" si="67"/>
        <v>80.98</v>
      </c>
      <c r="S1441" s="5">
        <f t="shared" si="68"/>
        <v>72.899999999999991</v>
      </c>
      <c r="T1441" s="7"/>
    </row>
    <row r="1442" spans="1:20" ht="15">
      <c r="A1442" s="2">
        <v>4616</v>
      </c>
      <c r="B1442" s="3">
        <v>46224</v>
      </c>
      <c r="C1442" s="10">
        <f>YEAR(SalesDataTable[[#This Row],[Order Date]])</f>
        <v>2026</v>
      </c>
      <c r="D1442" s="10" t="str">
        <f>"Q"&amp;ROUNDUP(MONTH(SalesDataTable[[#This Row],[Order Date]])/3,0)</f>
        <v>Q3</v>
      </c>
      <c r="E1442" s="10">
        <f>MONTH(SalesDataTable[[#This Row],[Order Date]])</f>
        <v>7</v>
      </c>
      <c r="F1442" s="10" t="str">
        <f>TEXT(SalesDataTable[[#This Row],[Order Date]],"mmm")</f>
        <v>Jul</v>
      </c>
      <c r="G1442" s="4" t="s">
        <v>20</v>
      </c>
      <c r="H1442" s="4" t="s">
        <v>47</v>
      </c>
      <c r="I1442" s="4" t="s">
        <v>28</v>
      </c>
      <c r="J1442" s="4" t="s">
        <v>13</v>
      </c>
      <c r="K1442" s="4" t="s">
        <v>9</v>
      </c>
      <c r="L1442" s="4" t="s">
        <v>46</v>
      </c>
      <c r="M1442" s="8">
        <v>3</v>
      </c>
      <c r="N1442" s="5">
        <v>72.2</v>
      </c>
      <c r="O1442" s="6">
        <v>0</v>
      </c>
      <c r="P1442" s="5">
        <v>31.45</v>
      </c>
      <c r="Q1442" s="5">
        <f t="shared" si="66"/>
        <v>216.60000000000002</v>
      </c>
      <c r="R1442" s="5">
        <f t="shared" si="67"/>
        <v>94.35</v>
      </c>
      <c r="S1442" s="5">
        <f t="shared" si="68"/>
        <v>122.25000000000003</v>
      </c>
      <c r="T1442" s="7"/>
    </row>
    <row r="1443" spans="1:20" ht="15">
      <c r="A1443" s="2">
        <v>536</v>
      </c>
      <c r="B1443" s="3">
        <v>46225</v>
      </c>
      <c r="C1443" s="10">
        <f>YEAR(SalesDataTable[[#This Row],[Order Date]])</f>
        <v>2026</v>
      </c>
      <c r="D1443" s="10" t="str">
        <f>"Q"&amp;ROUNDUP(MONTH(SalesDataTable[[#This Row],[Order Date]])/3,0)</f>
        <v>Q3</v>
      </c>
      <c r="E1443" s="10">
        <f>MONTH(SalesDataTable[[#This Row],[Order Date]])</f>
        <v>7</v>
      </c>
      <c r="F1443" s="10" t="str">
        <f>TEXT(SalesDataTable[[#This Row],[Order Date]],"mmm")</f>
        <v>Jul</v>
      </c>
      <c r="G1443" s="4" t="s">
        <v>20</v>
      </c>
      <c r="H1443" s="4" t="s">
        <v>47</v>
      </c>
      <c r="I1443" s="4" t="s">
        <v>19</v>
      </c>
      <c r="J1443" s="4" t="s">
        <v>16</v>
      </c>
      <c r="K1443" s="4" t="s">
        <v>34</v>
      </c>
      <c r="L1443" s="4" t="s">
        <v>35</v>
      </c>
      <c r="M1443" s="8">
        <v>1</v>
      </c>
      <c r="N1443" s="5">
        <v>40.67</v>
      </c>
      <c r="O1443" s="6">
        <v>0</v>
      </c>
      <c r="P1443" s="5">
        <v>14.28</v>
      </c>
      <c r="Q1443" s="5">
        <f t="shared" si="66"/>
        <v>40.67</v>
      </c>
      <c r="R1443" s="5">
        <f t="shared" si="67"/>
        <v>14.28</v>
      </c>
      <c r="S1443" s="5">
        <f t="shared" si="68"/>
        <v>26.39</v>
      </c>
      <c r="T1443" s="7"/>
    </row>
    <row r="1444" spans="1:20" ht="15">
      <c r="A1444" s="2">
        <v>571</v>
      </c>
      <c r="B1444" s="3">
        <v>46225</v>
      </c>
      <c r="C1444" s="10">
        <f>YEAR(SalesDataTable[[#This Row],[Order Date]])</f>
        <v>2026</v>
      </c>
      <c r="D1444" s="10" t="str">
        <f>"Q"&amp;ROUNDUP(MONTH(SalesDataTable[[#This Row],[Order Date]])/3,0)</f>
        <v>Q3</v>
      </c>
      <c r="E1444" s="10">
        <f>MONTH(SalesDataTable[[#This Row],[Order Date]])</f>
        <v>7</v>
      </c>
      <c r="F1444" s="10" t="str">
        <f>TEXT(SalesDataTable[[#This Row],[Order Date]],"mmm")</f>
        <v>Jul</v>
      </c>
      <c r="G1444" s="4" t="s">
        <v>0</v>
      </c>
      <c r="H1444" s="4" t="s">
        <v>1</v>
      </c>
      <c r="I1444" s="4" t="s">
        <v>2</v>
      </c>
      <c r="J1444" s="4" t="s">
        <v>13</v>
      </c>
      <c r="K1444" s="4" t="s">
        <v>9</v>
      </c>
      <c r="L1444" s="4" t="s">
        <v>37</v>
      </c>
      <c r="M1444" s="8">
        <v>3</v>
      </c>
      <c r="N1444" s="5">
        <v>152.53</v>
      </c>
      <c r="O1444" s="6">
        <v>0</v>
      </c>
      <c r="P1444" s="5">
        <v>80.88</v>
      </c>
      <c r="Q1444" s="5">
        <f t="shared" si="66"/>
        <v>457.59000000000003</v>
      </c>
      <c r="R1444" s="5">
        <f t="shared" si="67"/>
        <v>242.64</v>
      </c>
      <c r="S1444" s="5">
        <f t="shared" si="68"/>
        <v>214.95000000000005</v>
      </c>
      <c r="T1444" s="7"/>
    </row>
    <row r="1445" spans="1:20" ht="15">
      <c r="A1445" s="2">
        <v>965</v>
      </c>
      <c r="B1445" s="3">
        <v>46225</v>
      </c>
      <c r="C1445" s="10">
        <f>YEAR(SalesDataTable[[#This Row],[Order Date]])</f>
        <v>2026</v>
      </c>
      <c r="D1445" s="10" t="str">
        <f>"Q"&amp;ROUNDUP(MONTH(SalesDataTable[[#This Row],[Order Date]])/3,0)</f>
        <v>Q3</v>
      </c>
      <c r="E1445" s="10">
        <f>MONTH(SalesDataTable[[#This Row],[Order Date]])</f>
        <v>7</v>
      </c>
      <c r="F1445" s="10" t="str">
        <f>TEXT(SalesDataTable[[#This Row],[Order Date]],"mmm")</f>
        <v>Jul</v>
      </c>
      <c r="G1445" s="4" t="s">
        <v>6</v>
      </c>
      <c r="H1445" s="4" t="s">
        <v>41</v>
      </c>
      <c r="I1445" s="4" t="s">
        <v>19</v>
      </c>
      <c r="J1445" s="4" t="s">
        <v>3</v>
      </c>
      <c r="K1445" s="4" t="s">
        <v>14</v>
      </c>
      <c r="L1445" s="4" t="s">
        <v>15</v>
      </c>
      <c r="M1445" s="8">
        <v>2</v>
      </c>
      <c r="N1445" s="5">
        <v>35.39</v>
      </c>
      <c r="O1445" s="6">
        <v>0.05</v>
      </c>
      <c r="P1445" s="5">
        <v>13.39</v>
      </c>
      <c r="Q1445" s="5">
        <f t="shared" si="66"/>
        <v>67.241</v>
      </c>
      <c r="R1445" s="5">
        <f t="shared" si="67"/>
        <v>26.78</v>
      </c>
      <c r="S1445" s="5">
        <f t="shared" si="68"/>
        <v>40.460999999999999</v>
      </c>
      <c r="T1445" s="7"/>
    </row>
    <row r="1446" spans="1:20" ht="15">
      <c r="A1446" s="2">
        <v>1504</v>
      </c>
      <c r="B1446" s="3">
        <v>46225</v>
      </c>
      <c r="C1446" s="10">
        <f>YEAR(SalesDataTable[[#This Row],[Order Date]])</f>
        <v>2026</v>
      </c>
      <c r="D1446" s="10" t="str">
        <f>"Q"&amp;ROUNDUP(MONTH(SalesDataTable[[#This Row],[Order Date]])/3,0)</f>
        <v>Q3</v>
      </c>
      <c r="E1446" s="10">
        <f>MONTH(SalesDataTable[[#This Row],[Order Date]])</f>
        <v>7</v>
      </c>
      <c r="F1446" s="10" t="str">
        <f>TEXT(SalesDataTable[[#This Row],[Order Date]],"mmm")</f>
        <v>Jul</v>
      </c>
      <c r="G1446" s="4" t="s">
        <v>20</v>
      </c>
      <c r="H1446" s="4" t="s">
        <v>21</v>
      </c>
      <c r="I1446" s="4" t="s">
        <v>2</v>
      </c>
      <c r="J1446" s="4" t="s">
        <v>3</v>
      </c>
      <c r="K1446" s="4" t="s">
        <v>9</v>
      </c>
      <c r="L1446" s="4" t="s">
        <v>10</v>
      </c>
      <c r="M1446" s="8">
        <v>5</v>
      </c>
      <c r="N1446" s="5">
        <v>93.35</v>
      </c>
      <c r="O1446" s="6">
        <v>0</v>
      </c>
      <c r="P1446" s="5">
        <v>46.31</v>
      </c>
      <c r="Q1446" s="5">
        <f t="shared" si="66"/>
        <v>466.75</v>
      </c>
      <c r="R1446" s="5">
        <f t="shared" si="67"/>
        <v>231.55</v>
      </c>
      <c r="S1446" s="5">
        <f t="shared" si="68"/>
        <v>235.2</v>
      </c>
      <c r="T1446" s="7"/>
    </row>
    <row r="1447" spans="1:20" ht="15">
      <c r="A1447" s="2">
        <v>2560</v>
      </c>
      <c r="B1447" s="3">
        <v>46225</v>
      </c>
      <c r="C1447" s="10">
        <f>YEAR(SalesDataTable[[#This Row],[Order Date]])</f>
        <v>2026</v>
      </c>
      <c r="D1447" s="10" t="str">
        <f>"Q"&amp;ROUNDUP(MONTH(SalesDataTable[[#This Row],[Order Date]])/3,0)</f>
        <v>Q3</v>
      </c>
      <c r="E1447" s="10">
        <f>MONTH(SalesDataTable[[#This Row],[Order Date]])</f>
        <v>7</v>
      </c>
      <c r="F1447" s="10" t="str">
        <f>TEXT(SalesDataTable[[#This Row],[Order Date]],"mmm")</f>
        <v>Jul</v>
      </c>
      <c r="G1447" s="4" t="s">
        <v>6</v>
      </c>
      <c r="H1447" s="4" t="s">
        <v>43</v>
      </c>
      <c r="I1447" s="4" t="s">
        <v>2</v>
      </c>
      <c r="J1447" s="4" t="s">
        <v>3</v>
      </c>
      <c r="K1447" s="4" t="s">
        <v>4</v>
      </c>
      <c r="L1447" s="4" t="s">
        <v>22</v>
      </c>
      <c r="M1447" s="8">
        <v>2</v>
      </c>
      <c r="N1447" s="5">
        <v>51.71</v>
      </c>
      <c r="O1447" s="6">
        <v>0</v>
      </c>
      <c r="P1447" s="5">
        <v>22.75</v>
      </c>
      <c r="Q1447" s="5">
        <f t="shared" si="66"/>
        <v>103.42</v>
      </c>
      <c r="R1447" s="5">
        <f t="shared" si="67"/>
        <v>45.5</v>
      </c>
      <c r="S1447" s="5">
        <f t="shared" si="68"/>
        <v>57.92</v>
      </c>
      <c r="T1447" s="7"/>
    </row>
    <row r="1448" spans="1:20" ht="15">
      <c r="A1448" s="2">
        <v>2758</v>
      </c>
      <c r="B1448" s="3">
        <v>46225</v>
      </c>
      <c r="C1448" s="10">
        <f>YEAR(SalesDataTable[[#This Row],[Order Date]])</f>
        <v>2026</v>
      </c>
      <c r="D1448" s="10" t="str">
        <f>"Q"&amp;ROUNDUP(MONTH(SalesDataTable[[#This Row],[Order Date]])/3,0)</f>
        <v>Q3</v>
      </c>
      <c r="E1448" s="10">
        <f>MONTH(SalesDataTable[[#This Row],[Order Date]])</f>
        <v>7</v>
      </c>
      <c r="F1448" s="10" t="str">
        <f>TEXT(SalesDataTable[[#This Row],[Order Date]],"mmm")</f>
        <v>Jul</v>
      </c>
      <c r="G1448" s="4" t="s">
        <v>0</v>
      </c>
      <c r="H1448" s="4" t="s">
        <v>1</v>
      </c>
      <c r="I1448" s="4" t="s">
        <v>2</v>
      </c>
      <c r="J1448" s="4" t="s">
        <v>13</v>
      </c>
      <c r="K1448" s="4" t="s">
        <v>4</v>
      </c>
      <c r="L1448" s="4" t="s">
        <v>26</v>
      </c>
      <c r="M1448" s="8">
        <v>1</v>
      </c>
      <c r="N1448" s="5">
        <v>39.86</v>
      </c>
      <c r="O1448" s="6">
        <v>0</v>
      </c>
      <c r="P1448" s="5">
        <v>16.53</v>
      </c>
      <c r="Q1448" s="5">
        <f t="shared" si="66"/>
        <v>39.86</v>
      </c>
      <c r="R1448" s="5">
        <f t="shared" si="67"/>
        <v>16.53</v>
      </c>
      <c r="S1448" s="5">
        <f t="shared" si="68"/>
        <v>23.33</v>
      </c>
      <c r="T1448" s="7"/>
    </row>
    <row r="1449" spans="1:20" ht="15">
      <c r="A1449" s="2">
        <v>4030</v>
      </c>
      <c r="B1449" s="3">
        <v>46225</v>
      </c>
      <c r="C1449" s="10">
        <f>YEAR(SalesDataTable[[#This Row],[Order Date]])</f>
        <v>2026</v>
      </c>
      <c r="D1449" s="10" t="str">
        <f>"Q"&amp;ROUNDUP(MONTH(SalesDataTable[[#This Row],[Order Date]])/3,0)</f>
        <v>Q3</v>
      </c>
      <c r="E1449" s="10">
        <f>MONTH(SalesDataTable[[#This Row],[Order Date]])</f>
        <v>7</v>
      </c>
      <c r="F1449" s="10" t="str">
        <f>TEXT(SalesDataTable[[#This Row],[Order Date]],"mmm")</f>
        <v>Jul</v>
      </c>
      <c r="G1449" s="4" t="s">
        <v>20</v>
      </c>
      <c r="H1449" s="4" t="s">
        <v>33</v>
      </c>
      <c r="I1449" s="4" t="s">
        <v>2</v>
      </c>
      <c r="J1449" s="4" t="s">
        <v>13</v>
      </c>
      <c r="K1449" s="4" t="s">
        <v>23</v>
      </c>
      <c r="L1449" s="4" t="s">
        <v>40</v>
      </c>
      <c r="M1449" s="8">
        <v>2</v>
      </c>
      <c r="N1449" s="5">
        <v>83.71</v>
      </c>
      <c r="O1449" s="6">
        <v>0</v>
      </c>
      <c r="P1449" s="5">
        <v>39.29</v>
      </c>
      <c r="Q1449" s="5">
        <f t="shared" si="66"/>
        <v>167.42</v>
      </c>
      <c r="R1449" s="5">
        <f t="shared" si="67"/>
        <v>78.58</v>
      </c>
      <c r="S1449" s="5">
        <f t="shared" si="68"/>
        <v>88.839999999999989</v>
      </c>
      <c r="T1449" s="7"/>
    </row>
    <row r="1450" spans="1:20" ht="15">
      <c r="A1450" s="2">
        <v>4337</v>
      </c>
      <c r="B1450" s="3">
        <v>46225</v>
      </c>
      <c r="C1450" s="10">
        <f>YEAR(SalesDataTable[[#This Row],[Order Date]])</f>
        <v>2026</v>
      </c>
      <c r="D1450" s="10" t="str">
        <f>"Q"&amp;ROUNDUP(MONTH(SalesDataTable[[#This Row],[Order Date]])/3,0)</f>
        <v>Q3</v>
      </c>
      <c r="E1450" s="10">
        <f>MONTH(SalesDataTable[[#This Row],[Order Date]])</f>
        <v>7</v>
      </c>
      <c r="F1450" s="10" t="str">
        <f>TEXT(SalesDataTable[[#This Row],[Order Date]],"mmm")</f>
        <v>Jul</v>
      </c>
      <c r="G1450" s="4" t="s">
        <v>6</v>
      </c>
      <c r="H1450" s="4" t="s">
        <v>49</v>
      </c>
      <c r="I1450" s="4" t="s">
        <v>19</v>
      </c>
      <c r="J1450" s="4" t="s">
        <v>13</v>
      </c>
      <c r="K1450" s="4" t="s">
        <v>14</v>
      </c>
      <c r="L1450" s="4" t="s">
        <v>32</v>
      </c>
      <c r="M1450" s="8">
        <v>1</v>
      </c>
      <c r="N1450" s="5">
        <v>47.62</v>
      </c>
      <c r="O1450" s="6">
        <v>0</v>
      </c>
      <c r="P1450" s="5">
        <v>17.82</v>
      </c>
      <c r="Q1450" s="5">
        <f t="shared" si="66"/>
        <v>47.62</v>
      </c>
      <c r="R1450" s="5">
        <f t="shared" si="67"/>
        <v>17.82</v>
      </c>
      <c r="S1450" s="5">
        <f t="shared" si="68"/>
        <v>29.799999999999997</v>
      </c>
      <c r="T1450" s="7"/>
    </row>
    <row r="1451" spans="1:20" ht="15">
      <c r="A1451" s="2">
        <v>5129</v>
      </c>
      <c r="B1451" s="3">
        <v>46225</v>
      </c>
      <c r="C1451" s="10">
        <f>YEAR(SalesDataTable[[#This Row],[Order Date]])</f>
        <v>2026</v>
      </c>
      <c r="D1451" s="10" t="str">
        <f>"Q"&amp;ROUNDUP(MONTH(SalesDataTable[[#This Row],[Order Date]])/3,0)</f>
        <v>Q3</v>
      </c>
      <c r="E1451" s="10">
        <f>MONTH(SalesDataTable[[#This Row],[Order Date]])</f>
        <v>7</v>
      </c>
      <c r="F1451" s="10" t="str">
        <f>TEXT(SalesDataTable[[#This Row],[Order Date]],"mmm")</f>
        <v>Jul</v>
      </c>
      <c r="G1451" s="4" t="s">
        <v>6</v>
      </c>
      <c r="H1451" s="4" t="s">
        <v>43</v>
      </c>
      <c r="I1451" s="4" t="s">
        <v>2</v>
      </c>
      <c r="J1451" s="4" t="s">
        <v>3</v>
      </c>
      <c r="K1451" s="4" t="s">
        <v>4</v>
      </c>
      <c r="L1451" s="4" t="s">
        <v>5</v>
      </c>
      <c r="M1451" s="8">
        <v>1</v>
      </c>
      <c r="N1451" s="5">
        <v>80.05</v>
      </c>
      <c r="O1451" s="6">
        <v>0.05</v>
      </c>
      <c r="P1451" s="5">
        <v>43.81</v>
      </c>
      <c r="Q1451" s="5">
        <f t="shared" si="66"/>
        <v>76.047499999999999</v>
      </c>
      <c r="R1451" s="5">
        <f t="shared" si="67"/>
        <v>43.81</v>
      </c>
      <c r="S1451" s="5">
        <f t="shared" si="68"/>
        <v>32.237499999999997</v>
      </c>
      <c r="T1451" s="7"/>
    </row>
    <row r="1452" spans="1:20" ht="15">
      <c r="A1452" s="2">
        <v>81</v>
      </c>
      <c r="B1452" s="3">
        <v>46226</v>
      </c>
      <c r="C1452" s="10">
        <f>YEAR(SalesDataTable[[#This Row],[Order Date]])</f>
        <v>2026</v>
      </c>
      <c r="D1452" s="10" t="str">
        <f>"Q"&amp;ROUNDUP(MONTH(SalesDataTable[[#This Row],[Order Date]])/3,0)</f>
        <v>Q3</v>
      </c>
      <c r="E1452" s="10">
        <f>MONTH(SalesDataTable[[#This Row],[Order Date]])</f>
        <v>7</v>
      </c>
      <c r="F1452" s="10" t="str">
        <f>TEXT(SalesDataTable[[#This Row],[Order Date]],"mmm")</f>
        <v>Jul</v>
      </c>
      <c r="G1452" s="4" t="s">
        <v>20</v>
      </c>
      <c r="H1452" s="4" t="s">
        <v>33</v>
      </c>
      <c r="I1452" s="4" t="s">
        <v>19</v>
      </c>
      <c r="J1452" s="4" t="s">
        <v>3</v>
      </c>
      <c r="K1452" s="4" t="s">
        <v>34</v>
      </c>
      <c r="L1452" s="4" t="s">
        <v>45</v>
      </c>
      <c r="M1452" s="8">
        <v>1</v>
      </c>
      <c r="N1452" s="5">
        <v>51.82</v>
      </c>
      <c r="O1452" s="6">
        <v>0</v>
      </c>
      <c r="P1452" s="5">
        <v>21.43</v>
      </c>
      <c r="Q1452" s="5">
        <f t="shared" si="66"/>
        <v>51.82</v>
      </c>
      <c r="R1452" s="5">
        <f t="shared" si="67"/>
        <v>21.43</v>
      </c>
      <c r="S1452" s="5">
        <f t="shared" si="68"/>
        <v>30.39</v>
      </c>
      <c r="T1452" s="7"/>
    </row>
    <row r="1453" spans="1:20" ht="15">
      <c r="A1453" s="2">
        <v>493</v>
      </c>
      <c r="B1453" s="3">
        <v>46226</v>
      </c>
      <c r="C1453" s="10">
        <f>YEAR(SalesDataTable[[#This Row],[Order Date]])</f>
        <v>2026</v>
      </c>
      <c r="D1453" s="10" t="str">
        <f>"Q"&amp;ROUNDUP(MONTH(SalesDataTable[[#This Row],[Order Date]])/3,0)</f>
        <v>Q3</v>
      </c>
      <c r="E1453" s="10">
        <f>MONTH(SalesDataTable[[#This Row],[Order Date]])</f>
        <v>7</v>
      </c>
      <c r="F1453" s="10" t="str">
        <f>TEXT(SalesDataTable[[#This Row],[Order Date]],"mmm")</f>
        <v>Jul</v>
      </c>
      <c r="G1453" s="4" t="s">
        <v>6</v>
      </c>
      <c r="H1453" s="4" t="s">
        <v>41</v>
      </c>
      <c r="I1453" s="4" t="s">
        <v>2</v>
      </c>
      <c r="J1453" s="4" t="s">
        <v>16</v>
      </c>
      <c r="K1453" s="4" t="s">
        <v>14</v>
      </c>
      <c r="L1453" s="4" t="s">
        <v>48</v>
      </c>
      <c r="M1453" s="8">
        <v>4</v>
      </c>
      <c r="N1453" s="5">
        <v>161.28</v>
      </c>
      <c r="O1453" s="6">
        <v>0.15</v>
      </c>
      <c r="P1453" s="5">
        <v>89.2</v>
      </c>
      <c r="Q1453" s="5">
        <f t="shared" si="66"/>
        <v>548.35199999999998</v>
      </c>
      <c r="R1453" s="5">
        <f t="shared" si="67"/>
        <v>356.8</v>
      </c>
      <c r="S1453" s="5">
        <f t="shared" si="68"/>
        <v>191.55199999999996</v>
      </c>
      <c r="T1453" s="7"/>
    </row>
    <row r="1454" spans="1:20" ht="15">
      <c r="A1454" s="2">
        <v>613</v>
      </c>
      <c r="B1454" s="3">
        <v>46226</v>
      </c>
      <c r="C1454" s="10">
        <f>YEAR(SalesDataTable[[#This Row],[Order Date]])</f>
        <v>2026</v>
      </c>
      <c r="D1454" s="10" t="str">
        <f>"Q"&amp;ROUNDUP(MONTH(SalesDataTable[[#This Row],[Order Date]])/3,0)</f>
        <v>Q3</v>
      </c>
      <c r="E1454" s="10">
        <f>MONTH(SalesDataTable[[#This Row],[Order Date]])</f>
        <v>7</v>
      </c>
      <c r="F1454" s="10" t="str">
        <f>TEXT(SalesDataTable[[#This Row],[Order Date]],"mmm")</f>
        <v>Jul</v>
      </c>
      <c r="G1454" s="4" t="s">
        <v>0</v>
      </c>
      <c r="H1454" s="4" t="s">
        <v>1</v>
      </c>
      <c r="I1454" s="4" t="s">
        <v>2</v>
      </c>
      <c r="J1454" s="4" t="s">
        <v>13</v>
      </c>
      <c r="K1454" s="4" t="s">
        <v>4</v>
      </c>
      <c r="L1454" s="4" t="s">
        <v>26</v>
      </c>
      <c r="M1454" s="8">
        <v>1</v>
      </c>
      <c r="N1454" s="5">
        <v>39.86</v>
      </c>
      <c r="O1454" s="6">
        <v>0.05</v>
      </c>
      <c r="P1454" s="5">
        <v>16.989999999999998</v>
      </c>
      <c r="Q1454" s="5">
        <f t="shared" si="66"/>
        <v>37.866999999999997</v>
      </c>
      <c r="R1454" s="5">
        <f t="shared" si="67"/>
        <v>16.989999999999998</v>
      </c>
      <c r="S1454" s="5">
        <f t="shared" si="68"/>
        <v>20.876999999999999</v>
      </c>
      <c r="T1454" s="7"/>
    </row>
    <row r="1455" spans="1:20" ht="15">
      <c r="A1455" s="2">
        <v>958</v>
      </c>
      <c r="B1455" s="3">
        <v>46226</v>
      </c>
      <c r="C1455" s="10">
        <f>YEAR(SalesDataTable[[#This Row],[Order Date]])</f>
        <v>2026</v>
      </c>
      <c r="D1455" s="10" t="str">
        <f>"Q"&amp;ROUNDUP(MONTH(SalesDataTable[[#This Row],[Order Date]])/3,0)</f>
        <v>Q3</v>
      </c>
      <c r="E1455" s="10">
        <f>MONTH(SalesDataTable[[#This Row],[Order Date]])</f>
        <v>7</v>
      </c>
      <c r="F1455" s="10" t="str">
        <f>TEXT(SalesDataTable[[#This Row],[Order Date]],"mmm")</f>
        <v>Jul</v>
      </c>
      <c r="G1455" s="4" t="s">
        <v>20</v>
      </c>
      <c r="H1455" s="4" t="s">
        <v>33</v>
      </c>
      <c r="I1455" s="4" t="s">
        <v>28</v>
      </c>
      <c r="J1455" s="4" t="s">
        <v>13</v>
      </c>
      <c r="K1455" s="4" t="s">
        <v>4</v>
      </c>
      <c r="L1455" s="4" t="s">
        <v>30</v>
      </c>
      <c r="M1455" s="8">
        <v>6</v>
      </c>
      <c r="N1455" s="5">
        <v>102.96</v>
      </c>
      <c r="O1455" s="6">
        <v>0.05</v>
      </c>
      <c r="P1455" s="5">
        <v>51.74</v>
      </c>
      <c r="Q1455" s="5">
        <f t="shared" si="66"/>
        <v>586.87199999999996</v>
      </c>
      <c r="R1455" s="5">
        <f t="shared" si="67"/>
        <v>310.44</v>
      </c>
      <c r="S1455" s="5">
        <f t="shared" si="68"/>
        <v>276.43199999999996</v>
      </c>
      <c r="T1455" s="7"/>
    </row>
    <row r="1456" spans="1:20" ht="15">
      <c r="A1456" s="2">
        <v>1270</v>
      </c>
      <c r="B1456" s="3">
        <v>46226</v>
      </c>
      <c r="C1456" s="10">
        <f>YEAR(SalesDataTable[[#This Row],[Order Date]])</f>
        <v>2026</v>
      </c>
      <c r="D1456" s="10" t="str">
        <f>"Q"&amp;ROUNDUP(MONTH(SalesDataTable[[#This Row],[Order Date]])/3,0)</f>
        <v>Q3</v>
      </c>
      <c r="E1456" s="10">
        <f>MONTH(SalesDataTable[[#This Row],[Order Date]])</f>
        <v>7</v>
      </c>
      <c r="F1456" s="10" t="str">
        <f>TEXT(SalesDataTable[[#This Row],[Order Date]],"mmm")</f>
        <v>Jul</v>
      </c>
      <c r="G1456" s="4" t="s">
        <v>6</v>
      </c>
      <c r="H1456" s="4" t="s">
        <v>43</v>
      </c>
      <c r="I1456" s="4" t="s">
        <v>28</v>
      </c>
      <c r="J1456" s="4" t="s">
        <v>3</v>
      </c>
      <c r="K1456" s="4" t="s">
        <v>9</v>
      </c>
      <c r="L1456" s="4" t="s">
        <v>10</v>
      </c>
      <c r="M1456" s="8">
        <v>1</v>
      </c>
      <c r="N1456" s="5">
        <v>94.04</v>
      </c>
      <c r="O1456" s="6">
        <v>0</v>
      </c>
      <c r="P1456" s="5">
        <v>44.88</v>
      </c>
      <c r="Q1456" s="5">
        <f t="shared" si="66"/>
        <v>94.04</v>
      </c>
      <c r="R1456" s="5">
        <f t="shared" si="67"/>
        <v>44.88</v>
      </c>
      <c r="S1456" s="5">
        <f t="shared" si="68"/>
        <v>49.160000000000004</v>
      </c>
      <c r="T1456" s="7"/>
    </row>
    <row r="1457" spans="1:20" ht="15">
      <c r="A1457" s="2">
        <v>1513</v>
      </c>
      <c r="B1457" s="3">
        <v>46226</v>
      </c>
      <c r="C1457" s="10">
        <f>YEAR(SalesDataTable[[#This Row],[Order Date]])</f>
        <v>2026</v>
      </c>
      <c r="D1457" s="10" t="str">
        <f>"Q"&amp;ROUNDUP(MONTH(SalesDataTable[[#This Row],[Order Date]])/3,0)</f>
        <v>Q3</v>
      </c>
      <c r="E1457" s="10">
        <f>MONTH(SalesDataTable[[#This Row],[Order Date]])</f>
        <v>7</v>
      </c>
      <c r="F1457" s="10" t="str">
        <f>TEXT(SalesDataTable[[#This Row],[Order Date]],"mmm")</f>
        <v>Jul</v>
      </c>
      <c r="G1457" s="4" t="s">
        <v>20</v>
      </c>
      <c r="H1457" s="4" t="s">
        <v>33</v>
      </c>
      <c r="I1457" s="4" t="s">
        <v>2</v>
      </c>
      <c r="J1457" s="4" t="s">
        <v>13</v>
      </c>
      <c r="K1457" s="4" t="s">
        <v>9</v>
      </c>
      <c r="L1457" s="4" t="s">
        <v>46</v>
      </c>
      <c r="M1457" s="8">
        <v>2</v>
      </c>
      <c r="N1457" s="5">
        <v>70.790000000000006</v>
      </c>
      <c r="O1457" s="6">
        <v>0</v>
      </c>
      <c r="P1457" s="5">
        <v>32.44</v>
      </c>
      <c r="Q1457" s="5">
        <f t="shared" si="66"/>
        <v>141.58000000000001</v>
      </c>
      <c r="R1457" s="5">
        <f t="shared" si="67"/>
        <v>64.88</v>
      </c>
      <c r="S1457" s="5">
        <f t="shared" si="68"/>
        <v>76.700000000000017</v>
      </c>
      <c r="T1457" s="7"/>
    </row>
    <row r="1458" spans="1:20" ht="15">
      <c r="A1458" s="2">
        <v>2009</v>
      </c>
      <c r="B1458" s="3">
        <v>46226</v>
      </c>
      <c r="C1458" s="10">
        <f>YEAR(SalesDataTable[[#This Row],[Order Date]])</f>
        <v>2026</v>
      </c>
      <c r="D1458" s="10" t="str">
        <f>"Q"&amp;ROUNDUP(MONTH(SalesDataTable[[#This Row],[Order Date]])/3,0)</f>
        <v>Q3</v>
      </c>
      <c r="E1458" s="10">
        <f>MONTH(SalesDataTable[[#This Row],[Order Date]])</f>
        <v>7</v>
      </c>
      <c r="F1458" s="10" t="str">
        <f>TEXT(SalesDataTable[[#This Row],[Order Date]],"mmm")</f>
        <v>Jul</v>
      </c>
      <c r="G1458" s="4" t="s">
        <v>11</v>
      </c>
      <c r="H1458" s="4" t="s">
        <v>39</v>
      </c>
      <c r="I1458" s="4" t="s">
        <v>2</v>
      </c>
      <c r="J1458" s="4" t="s">
        <v>13</v>
      </c>
      <c r="K1458" s="4" t="s">
        <v>14</v>
      </c>
      <c r="L1458" s="4" t="s">
        <v>32</v>
      </c>
      <c r="M1458" s="8">
        <v>2</v>
      </c>
      <c r="N1458" s="5">
        <v>46.41</v>
      </c>
      <c r="O1458" s="6">
        <v>0</v>
      </c>
      <c r="P1458" s="5">
        <v>18.600000000000001</v>
      </c>
      <c r="Q1458" s="5">
        <f t="shared" si="66"/>
        <v>92.82</v>
      </c>
      <c r="R1458" s="5">
        <f t="shared" si="67"/>
        <v>37.200000000000003</v>
      </c>
      <c r="S1458" s="5">
        <f t="shared" si="68"/>
        <v>55.61999999999999</v>
      </c>
      <c r="T1458" s="7"/>
    </row>
    <row r="1459" spans="1:20" ht="15">
      <c r="A1459" s="2">
        <v>2838</v>
      </c>
      <c r="B1459" s="3">
        <v>46226</v>
      </c>
      <c r="C1459" s="10">
        <f>YEAR(SalesDataTable[[#This Row],[Order Date]])</f>
        <v>2026</v>
      </c>
      <c r="D1459" s="10" t="str">
        <f>"Q"&amp;ROUNDUP(MONTH(SalesDataTable[[#This Row],[Order Date]])/3,0)</f>
        <v>Q3</v>
      </c>
      <c r="E1459" s="10">
        <f>MONTH(SalesDataTable[[#This Row],[Order Date]])</f>
        <v>7</v>
      </c>
      <c r="F1459" s="10" t="str">
        <f>TEXT(SalesDataTable[[#This Row],[Order Date]],"mmm")</f>
        <v>Jul</v>
      </c>
      <c r="G1459" s="4" t="s">
        <v>20</v>
      </c>
      <c r="H1459" s="4" t="s">
        <v>47</v>
      </c>
      <c r="I1459" s="4" t="s">
        <v>28</v>
      </c>
      <c r="J1459" s="4" t="s">
        <v>13</v>
      </c>
      <c r="K1459" s="4" t="s">
        <v>9</v>
      </c>
      <c r="L1459" s="4" t="s">
        <v>46</v>
      </c>
      <c r="M1459" s="8">
        <v>1</v>
      </c>
      <c r="N1459" s="5">
        <v>69.75</v>
      </c>
      <c r="O1459" s="6">
        <v>0</v>
      </c>
      <c r="P1459" s="5">
        <v>33.299999999999997</v>
      </c>
      <c r="Q1459" s="5">
        <f t="shared" si="66"/>
        <v>69.75</v>
      </c>
      <c r="R1459" s="5">
        <f t="shared" si="67"/>
        <v>33.299999999999997</v>
      </c>
      <c r="S1459" s="5">
        <f t="shared" si="68"/>
        <v>36.450000000000003</v>
      </c>
      <c r="T1459" s="7"/>
    </row>
    <row r="1460" spans="1:20" ht="15">
      <c r="A1460" s="2">
        <v>3730</v>
      </c>
      <c r="B1460" s="3">
        <v>46226</v>
      </c>
      <c r="C1460" s="10">
        <f>YEAR(SalesDataTable[[#This Row],[Order Date]])</f>
        <v>2026</v>
      </c>
      <c r="D1460" s="10" t="str">
        <f>"Q"&amp;ROUNDUP(MONTH(SalesDataTable[[#This Row],[Order Date]])/3,0)</f>
        <v>Q3</v>
      </c>
      <c r="E1460" s="10">
        <f>MONTH(SalesDataTable[[#This Row],[Order Date]])</f>
        <v>7</v>
      </c>
      <c r="F1460" s="10" t="str">
        <f>TEXT(SalesDataTable[[#This Row],[Order Date]],"mmm")</f>
        <v>Jul</v>
      </c>
      <c r="G1460" s="4" t="s">
        <v>0</v>
      </c>
      <c r="H1460" s="4" t="s">
        <v>50</v>
      </c>
      <c r="I1460" s="4" t="s">
        <v>19</v>
      </c>
      <c r="J1460" s="4" t="s">
        <v>16</v>
      </c>
      <c r="K1460" s="4" t="s">
        <v>4</v>
      </c>
      <c r="L1460" s="4" t="s">
        <v>26</v>
      </c>
      <c r="M1460" s="8">
        <v>3</v>
      </c>
      <c r="N1460" s="5">
        <v>40.81</v>
      </c>
      <c r="O1460" s="6">
        <v>0</v>
      </c>
      <c r="P1460" s="5">
        <v>16.86</v>
      </c>
      <c r="Q1460" s="5">
        <f t="shared" si="66"/>
        <v>122.43</v>
      </c>
      <c r="R1460" s="5">
        <f t="shared" si="67"/>
        <v>50.58</v>
      </c>
      <c r="S1460" s="5">
        <f t="shared" si="68"/>
        <v>71.850000000000009</v>
      </c>
      <c r="T1460" s="7"/>
    </row>
    <row r="1461" spans="1:20" ht="15">
      <c r="A1461" s="2">
        <v>4287</v>
      </c>
      <c r="B1461" s="3">
        <v>46226</v>
      </c>
      <c r="C1461" s="10">
        <f>YEAR(SalesDataTable[[#This Row],[Order Date]])</f>
        <v>2026</v>
      </c>
      <c r="D1461" s="10" t="str">
        <f>"Q"&amp;ROUNDUP(MONTH(SalesDataTable[[#This Row],[Order Date]])/3,0)</f>
        <v>Q3</v>
      </c>
      <c r="E1461" s="10">
        <f>MONTH(SalesDataTable[[#This Row],[Order Date]])</f>
        <v>7</v>
      </c>
      <c r="F1461" s="10" t="str">
        <f>TEXT(SalesDataTable[[#This Row],[Order Date]],"mmm")</f>
        <v>Jul</v>
      </c>
      <c r="G1461" s="4" t="s">
        <v>20</v>
      </c>
      <c r="H1461" s="4" t="s">
        <v>33</v>
      </c>
      <c r="I1461" s="4" t="s">
        <v>28</v>
      </c>
      <c r="J1461" s="4" t="s">
        <v>3</v>
      </c>
      <c r="K1461" s="4" t="s">
        <v>9</v>
      </c>
      <c r="L1461" s="4" t="s">
        <v>37</v>
      </c>
      <c r="M1461" s="8">
        <v>5</v>
      </c>
      <c r="N1461" s="5">
        <v>156.69</v>
      </c>
      <c r="O1461" s="6">
        <v>0</v>
      </c>
      <c r="P1461" s="5">
        <v>80.489999999999995</v>
      </c>
      <c r="Q1461" s="5">
        <f t="shared" si="66"/>
        <v>783.45</v>
      </c>
      <c r="R1461" s="5">
        <f t="shared" si="67"/>
        <v>402.45</v>
      </c>
      <c r="S1461" s="5">
        <f t="shared" si="68"/>
        <v>381.00000000000006</v>
      </c>
      <c r="T1461" s="7"/>
    </row>
    <row r="1462" spans="1:20" ht="15">
      <c r="A1462" s="2">
        <v>4297</v>
      </c>
      <c r="B1462" s="3">
        <v>46226</v>
      </c>
      <c r="C1462" s="10">
        <f>YEAR(SalesDataTable[[#This Row],[Order Date]])</f>
        <v>2026</v>
      </c>
      <c r="D1462" s="10" t="str">
        <f>"Q"&amp;ROUNDUP(MONTH(SalesDataTable[[#This Row],[Order Date]])/3,0)</f>
        <v>Q3</v>
      </c>
      <c r="E1462" s="10">
        <f>MONTH(SalesDataTable[[#This Row],[Order Date]])</f>
        <v>7</v>
      </c>
      <c r="F1462" s="10" t="str">
        <f>TEXT(SalesDataTable[[#This Row],[Order Date]],"mmm")</f>
        <v>Jul</v>
      </c>
      <c r="G1462" s="4" t="s">
        <v>6</v>
      </c>
      <c r="H1462" s="4" t="s">
        <v>27</v>
      </c>
      <c r="I1462" s="4" t="s">
        <v>28</v>
      </c>
      <c r="J1462" s="4" t="s">
        <v>3</v>
      </c>
      <c r="K1462" s="4" t="s">
        <v>14</v>
      </c>
      <c r="L1462" s="4" t="s">
        <v>48</v>
      </c>
      <c r="M1462" s="8">
        <v>1</v>
      </c>
      <c r="N1462" s="5">
        <v>168.59</v>
      </c>
      <c r="O1462" s="6">
        <v>0.1</v>
      </c>
      <c r="P1462" s="5">
        <v>88.8</v>
      </c>
      <c r="Q1462" s="5">
        <f t="shared" si="66"/>
        <v>151.73099999999999</v>
      </c>
      <c r="R1462" s="5">
        <f t="shared" si="67"/>
        <v>88.8</v>
      </c>
      <c r="S1462" s="5">
        <f t="shared" si="68"/>
        <v>62.930999999999997</v>
      </c>
      <c r="T1462" s="7"/>
    </row>
    <row r="1463" spans="1:20" ht="15">
      <c r="A1463" s="2">
        <v>5118</v>
      </c>
      <c r="B1463" s="3">
        <v>46226</v>
      </c>
      <c r="C1463" s="10">
        <f>YEAR(SalesDataTable[[#This Row],[Order Date]])</f>
        <v>2026</v>
      </c>
      <c r="D1463" s="10" t="str">
        <f>"Q"&amp;ROUNDUP(MONTH(SalesDataTable[[#This Row],[Order Date]])/3,0)</f>
        <v>Q3</v>
      </c>
      <c r="E1463" s="10">
        <f>MONTH(SalesDataTable[[#This Row],[Order Date]])</f>
        <v>7</v>
      </c>
      <c r="F1463" s="10" t="str">
        <f>TEXT(SalesDataTable[[#This Row],[Order Date]],"mmm")</f>
        <v>Jul</v>
      </c>
      <c r="G1463" s="4" t="s">
        <v>6</v>
      </c>
      <c r="H1463" s="4" t="s">
        <v>43</v>
      </c>
      <c r="I1463" s="4" t="s">
        <v>2</v>
      </c>
      <c r="J1463" s="4" t="s">
        <v>16</v>
      </c>
      <c r="K1463" s="4" t="s">
        <v>14</v>
      </c>
      <c r="L1463" s="4" t="s">
        <v>15</v>
      </c>
      <c r="M1463" s="8">
        <v>5</v>
      </c>
      <c r="N1463" s="5">
        <v>36.880000000000003</v>
      </c>
      <c r="O1463" s="6">
        <v>0.1</v>
      </c>
      <c r="P1463" s="5">
        <v>13.76</v>
      </c>
      <c r="Q1463" s="5">
        <f t="shared" si="66"/>
        <v>165.96</v>
      </c>
      <c r="R1463" s="5">
        <f t="shared" si="67"/>
        <v>68.8</v>
      </c>
      <c r="S1463" s="5">
        <f t="shared" si="68"/>
        <v>97.160000000000011</v>
      </c>
      <c r="T1463" s="7"/>
    </row>
    <row r="1464" spans="1:20" ht="15">
      <c r="A1464" s="2">
        <v>363</v>
      </c>
      <c r="B1464" s="3">
        <v>46227</v>
      </c>
      <c r="C1464" s="10">
        <f>YEAR(SalesDataTable[[#This Row],[Order Date]])</f>
        <v>2026</v>
      </c>
      <c r="D1464" s="10" t="str">
        <f>"Q"&amp;ROUNDUP(MONTH(SalesDataTable[[#This Row],[Order Date]])/3,0)</f>
        <v>Q3</v>
      </c>
      <c r="E1464" s="10">
        <f>MONTH(SalesDataTable[[#This Row],[Order Date]])</f>
        <v>7</v>
      </c>
      <c r="F1464" s="10" t="str">
        <f>TEXT(SalesDataTable[[#This Row],[Order Date]],"mmm")</f>
        <v>Jul</v>
      </c>
      <c r="G1464" s="4" t="s">
        <v>0</v>
      </c>
      <c r="H1464" s="4" t="s">
        <v>1</v>
      </c>
      <c r="I1464" s="4" t="s">
        <v>8</v>
      </c>
      <c r="J1464" s="4" t="s">
        <v>16</v>
      </c>
      <c r="K1464" s="4" t="s">
        <v>14</v>
      </c>
      <c r="L1464" s="4" t="s">
        <v>44</v>
      </c>
      <c r="M1464" s="8">
        <v>8</v>
      </c>
      <c r="N1464" s="5">
        <v>136.13</v>
      </c>
      <c r="O1464" s="6">
        <v>0.1</v>
      </c>
      <c r="P1464" s="5">
        <v>66.55</v>
      </c>
      <c r="Q1464" s="5">
        <f t="shared" si="66"/>
        <v>980.13599999999997</v>
      </c>
      <c r="R1464" s="5">
        <f t="shared" si="67"/>
        <v>532.4</v>
      </c>
      <c r="S1464" s="5">
        <f t="shared" si="68"/>
        <v>447.73599999999999</v>
      </c>
      <c r="T1464" s="7"/>
    </row>
    <row r="1465" spans="1:20" ht="15">
      <c r="A1465" s="2">
        <v>4243</v>
      </c>
      <c r="B1465" s="3">
        <v>46227</v>
      </c>
      <c r="C1465" s="10">
        <f>YEAR(SalesDataTable[[#This Row],[Order Date]])</f>
        <v>2026</v>
      </c>
      <c r="D1465" s="10" t="str">
        <f>"Q"&amp;ROUNDUP(MONTH(SalesDataTable[[#This Row],[Order Date]])/3,0)</f>
        <v>Q3</v>
      </c>
      <c r="E1465" s="10">
        <f>MONTH(SalesDataTable[[#This Row],[Order Date]])</f>
        <v>7</v>
      </c>
      <c r="F1465" s="10" t="str">
        <f>TEXT(SalesDataTable[[#This Row],[Order Date]],"mmm")</f>
        <v>Jul</v>
      </c>
      <c r="G1465" s="4" t="s">
        <v>6</v>
      </c>
      <c r="H1465" s="4" t="s">
        <v>49</v>
      </c>
      <c r="I1465" s="4" t="s">
        <v>28</v>
      </c>
      <c r="J1465" s="4" t="s">
        <v>3</v>
      </c>
      <c r="K1465" s="4" t="s">
        <v>4</v>
      </c>
      <c r="L1465" s="4" t="s">
        <v>26</v>
      </c>
      <c r="M1465" s="8">
        <v>2</v>
      </c>
      <c r="N1465" s="5">
        <v>40.479999999999997</v>
      </c>
      <c r="O1465" s="6">
        <v>0.05</v>
      </c>
      <c r="P1465" s="5">
        <v>16.93</v>
      </c>
      <c r="Q1465" s="5">
        <f t="shared" si="66"/>
        <v>76.911999999999992</v>
      </c>
      <c r="R1465" s="5">
        <f t="shared" si="67"/>
        <v>33.86</v>
      </c>
      <c r="S1465" s="5">
        <f t="shared" si="68"/>
        <v>43.051999999999992</v>
      </c>
      <c r="T1465" s="7"/>
    </row>
    <row r="1466" spans="1:20" ht="15">
      <c r="A1466" s="2">
        <v>4348</v>
      </c>
      <c r="B1466" s="3">
        <v>46227</v>
      </c>
      <c r="C1466" s="10">
        <f>YEAR(SalesDataTable[[#This Row],[Order Date]])</f>
        <v>2026</v>
      </c>
      <c r="D1466" s="10" t="str">
        <f>"Q"&amp;ROUNDUP(MONTH(SalesDataTable[[#This Row],[Order Date]])/3,0)</f>
        <v>Q3</v>
      </c>
      <c r="E1466" s="10">
        <f>MONTH(SalesDataTable[[#This Row],[Order Date]])</f>
        <v>7</v>
      </c>
      <c r="F1466" s="10" t="str">
        <f>TEXT(SalesDataTable[[#This Row],[Order Date]],"mmm")</f>
        <v>Jul</v>
      </c>
      <c r="G1466" s="4" t="s">
        <v>0</v>
      </c>
      <c r="H1466" s="4" t="s">
        <v>1</v>
      </c>
      <c r="I1466" s="4" t="s">
        <v>2</v>
      </c>
      <c r="J1466" s="4" t="s">
        <v>13</v>
      </c>
      <c r="K1466" s="4" t="s">
        <v>4</v>
      </c>
      <c r="L1466" s="4" t="s">
        <v>22</v>
      </c>
      <c r="M1466" s="8">
        <v>4</v>
      </c>
      <c r="N1466" s="5">
        <v>50.09</v>
      </c>
      <c r="O1466" s="6">
        <v>0</v>
      </c>
      <c r="P1466" s="5">
        <v>22.11</v>
      </c>
      <c r="Q1466" s="5">
        <f t="shared" si="66"/>
        <v>200.36</v>
      </c>
      <c r="R1466" s="5">
        <f t="shared" si="67"/>
        <v>88.44</v>
      </c>
      <c r="S1466" s="5">
        <f t="shared" si="68"/>
        <v>111.92000000000002</v>
      </c>
      <c r="T1466" s="7"/>
    </row>
    <row r="1467" spans="1:20" ht="15">
      <c r="A1467" s="2">
        <v>4405</v>
      </c>
      <c r="B1467" s="3">
        <v>46227</v>
      </c>
      <c r="C1467" s="10">
        <f>YEAR(SalesDataTable[[#This Row],[Order Date]])</f>
        <v>2026</v>
      </c>
      <c r="D1467" s="10" t="str">
        <f>"Q"&amp;ROUNDUP(MONTH(SalesDataTable[[#This Row],[Order Date]])/3,0)</f>
        <v>Q3</v>
      </c>
      <c r="E1467" s="10">
        <f>MONTH(SalesDataTable[[#This Row],[Order Date]])</f>
        <v>7</v>
      </c>
      <c r="F1467" s="10" t="str">
        <f>TEXT(SalesDataTable[[#This Row],[Order Date]],"mmm")</f>
        <v>Jul</v>
      </c>
      <c r="G1467" s="4" t="s">
        <v>20</v>
      </c>
      <c r="H1467" s="4" t="s">
        <v>33</v>
      </c>
      <c r="I1467" s="4" t="s">
        <v>2</v>
      </c>
      <c r="J1467" s="4" t="s">
        <v>3</v>
      </c>
      <c r="K1467" s="4" t="s">
        <v>9</v>
      </c>
      <c r="L1467" s="4" t="s">
        <v>37</v>
      </c>
      <c r="M1467" s="8">
        <v>1</v>
      </c>
      <c r="N1467" s="5">
        <v>156.54</v>
      </c>
      <c r="O1467" s="6">
        <v>0.1</v>
      </c>
      <c r="P1467" s="5">
        <v>77.38</v>
      </c>
      <c r="Q1467" s="5">
        <f t="shared" si="66"/>
        <v>140.886</v>
      </c>
      <c r="R1467" s="5">
        <f t="shared" si="67"/>
        <v>77.38</v>
      </c>
      <c r="S1467" s="5">
        <f t="shared" si="68"/>
        <v>63.506</v>
      </c>
      <c r="T1467" s="7"/>
    </row>
    <row r="1468" spans="1:20" ht="15">
      <c r="A1468" s="2">
        <v>4857</v>
      </c>
      <c r="B1468" s="3">
        <v>46227</v>
      </c>
      <c r="C1468" s="10">
        <f>YEAR(SalesDataTable[[#This Row],[Order Date]])</f>
        <v>2026</v>
      </c>
      <c r="D1468" s="10" t="str">
        <f>"Q"&amp;ROUNDUP(MONTH(SalesDataTable[[#This Row],[Order Date]])/3,0)</f>
        <v>Q3</v>
      </c>
      <c r="E1468" s="10">
        <f>MONTH(SalesDataTable[[#This Row],[Order Date]])</f>
        <v>7</v>
      </c>
      <c r="F1468" s="10" t="str">
        <f>TEXT(SalesDataTable[[#This Row],[Order Date]],"mmm")</f>
        <v>Jul</v>
      </c>
      <c r="G1468" s="4" t="s">
        <v>6</v>
      </c>
      <c r="H1468" s="4" t="s">
        <v>27</v>
      </c>
      <c r="I1468" s="4" t="s">
        <v>19</v>
      </c>
      <c r="J1468" s="4" t="s">
        <v>3</v>
      </c>
      <c r="K1468" s="4" t="s">
        <v>9</v>
      </c>
      <c r="L1468" s="4" t="s">
        <v>37</v>
      </c>
      <c r="M1468" s="8">
        <v>1</v>
      </c>
      <c r="N1468" s="5">
        <v>152.1</v>
      </c>
      <c r="O1468" s="6">
        <v>0.1</v>
      </c>
      <c r="P1468" s="5">
        <v>80.459999999999994</v>
      </c>
      <c r="Q1468" s="5">
        <f t="shared" si="66"/>
        <v>136.88999999999999</v>
      </c>
      <c r="R1468" s="5">
        <f t="shared" si="67"/>
        <v>80.459999999999994</v>
      </c>
      <c r="S1468" s="5">
        <f t="shared" si="68"/>
        <v>56.429999999999993</v>
      </c>
      <c r="T1468" s="7"/>
    </row>
    <row r="1469" spans="1:20" ht="15">
      <c r="A1469" s="2">
        <v>87</v>
      </c>
      <c r="B1469" s="3">
        <v>46228</v>
      </c>
      <c r="C1469" s="10">
        <f>YEAR(SalesDataTable[[#This Row],[Order Date]])</f>
        <v>2026</v>
      </c>
      <c r="D1469" s="10" t="str">
        <f>"Q"&amp;ROUNDUP(MONTH(SalesDataTable[[#This Row],[Order Date]])/3,0)</f>
        <v>Q3</v>
      </c>
      <c r="E1469" s="10">
        <f>MONTH(SalesDataTable[[#This Row],[Order Date]])</f>
        <v>7</v>
      </c>
      <c r="F1469" s="10" t="str">
        <f>TEXT(SalesDataTable[[#This Row],[Order Date]],"mmm")</f>
        <v>Jul</v>
      </c>
      <c r="G1469" s="4" t="s">
        <v>6</v>
      </c>
      <c r="H1469" s="4" t="s">
        <v>41</v>
      </c>
      <c r="I1469" s="4" t="s">
        <v>2</v>
      </c>
      <c r="J1469" s="4" t="s">
        <v>3</v>
      </c>
      <c r="K1469" s="4" t="s">
        <v>9</v>
      </c>
      <c r="L1469" s="4" t="s">
        <v>37</v>
      </c>
      <c r="M1469" s="8">
        <v>1</v>
      </c>
      <c r="N1469" s="5">
        <v>155.35</v>
      </c>
      <c r="O1469" s="6">
        <v>0</v>
      </c>
      <c r="P1469" s="5">
        <v>80.47</v>
      </c>
      <c r="Q1469" s="5">
        <f t="shared" si="66"/>
        <v>155.35</v>
      </c>
      <c r="R1469" s="5">
        <f t="shared" si="67"/>
        <v>80.47</v>
      </c>
      <c r="S1469" s="5">
        <f t="shared" si="68"/>
        <v>74.88</v>
      </c>
      <c r="T1469" s="7"/>
    </row>
    <row r="1470" spans="1:20" ht="15">
      <c r="A1470" s="2">
        <v>315</v>
      </c>
      <c r="B1470" s="3">
        <v>46228</v>
      </c>
      <c r="C1470" s="10">
        <f>YEAR(SalesDataTable[[#This Row],[Order Date]])</f>
        <v>2026</v>
      </c>
      <c r="D1470" s="10" t="str">
        <f>"Q"&amp;ROUNDUP(MONTH(SalesDataTable[[#This Row],[Order Date]])/3,0)</f>
        <v>Q3</v>
      </c>
      <c r="E1470" s="10">
        <f>MONTH(SalesDataTable[[#This Row],[Order Date]])</f>
        <v>7</v>
      </c>
      <c r="F1470" s="10" t="str">
        <f>TEXT(SalesDataTable[[#This Row],[Order Date]],"mmm")</f>
        <v>Jul</v>
      </c>
      <c r="G1470" s="4" t="s">
        <v>11</v>
      </c>
      <c r="H1470" s="4" t="s">
        <v>18</v>
      </c>
      <c r="I1470" s="4" t="s">
        <v>28</v>
      </c>
      <c r="J1470" s="4" t="s">
        <v>13</v>
      </c>
      <c r="K1470" s="4" t="s">
        <v>4</v>
      </c>
      <c r="L1470" s="4" t="s">
        <v>5</v>
      </c>
      <c r="M1470" s="8">
        <v>1</v>
      </c>
      <c r="N1470" s="5">
        <v>81.13</v>
      </c>
      <c r="O1470" s="6">
        <v>0.05</v>
      </c>
      <c r="P1470" s="5">
        <v>42.41</v>
      </c>
      <c r="Q1470" s="5">
        <f t="shared" si="66"/>
        <v>77.073499999999996</v>
      </c>
      <c r="R1470" s="5">
        <f t="shared" si="67"/>
        <v>42.41</v>
      </c>
      <c r="S1470" s="5">
        <f t="shared" si="68"/>
        <v>34.663499999999999</v>
      </c>
      <c r="T1470" s="7"/>
    </row>
    <row r="1471" spans="1:20" ht="15">
      <c r="A1471" s="2">
        <v>970</v>
      </c>
      <c r="B1471" s="3">
        <v>46228</v>
      </c>
      <c r="C1471" s="10">
        <f>YEAR(SalesDataTable[[#This Row],[Order Date]])</f>
        <v>2026</v>
      </c>
      <c r="D1471" s="10" t="str">
        <f>"Q"&amp;ROUNDUP(MONTH(SalesDataTable[[#This Row],[Order Date]])/3,0)</f>
        <v>Q3</v>
      </c>
      <c r="E1471" s="10">
        <f>MONTH(SalesDataTable[[#This Row],[Order Date]])</f>
        <v>7</v>
      </c>
      <c r="F1471" s="10" t="str">
        <f>TEXT(SalesDataTable[[#This Row],[Order Date]],"mmm")</f>
        <v>Jul</v>
      </c>
      <c r="G1471" s="4" t="s">
        <v>6</v>
      </c>
      <c r="H1471" s="4" t="s">
        <v>41</v>
      </c>
      <c r="I1471" s="4" t="s">
        <v>2</v>
      </c>
      <c r="J1471" s="4" t="s">
        <v>13</v>
      </c>
      <c r="K1471" s="4" t="s">
        <v>9</v>
      </c>
      <c r="L1471" s="4" t="s">
        <v>17</v>
      </c>
      <c r="M1471" s="8">
        <v>1</v>
      </c>
      <c r="N1471" s="5">
        <v>145.87</v>
      </c>
      <c r="O1471" s="6">
        <v>0</v>
      </c>
      <c r="P1471" s="5">
        <v>81.430000000000007</v>
      </c>
      <c r="Q1471" s="5">
        <f t="shared" si="66"/>
        <v>145.87</v>
      </c>
      <c r="R1471" s="5">
        <f t="shared" si="67"/>
        <v>81.430000000000007</v>
      </c>
      <c r="S1471" s="5">
        <f t="shared" si="68"/>
        <v>64.44</v>
      </c>
      <c r="T1471" s="7"/>
    </row>
    <row r="1472" spans="1:20" ht="15">
      <c r="A1472" s="2">
        <v>1891</v>
      </c>
      <c r="B1472" s="3">
        <v>46228</v>
      </c>
      <c r="C1472" s="10">
        <f>YEAR(SalesDataTable[[#This Row],[Order Date]])</f>
        <v>2026</v>
      </c>
      <c r="D1472" s="10" t="str">
        <f>"Q"&amp;ROUNDUP(MONTH(SalesDataTable[[#This Row],[Order Date]])/3,0)</f>
        <v>Q3</v>
      </c>
      <c r="E1472" s="10">
        <f>MONTH(SalesDataTable[[#This Row],[Order Date]])</f>
        <v>7</v>
      </c>
      <c r="F1472" s="10" t="str">
        <f>TEXT(SalesDataTable[[#This Row],[Order Date]],"mmm")</f>
        <v>Jul</v>
      </c>
      <c r="G1472" s="4" t="s">
        <v>6</v>
      </c>
      <c r="H1472" s="4" t="s">
        <v>43</v>
      </c>
      <c r="I1472" s="4" t="s">
        <v>2</v>
      </c>
      <c r="J1472" s="4" t="s">
        <v>13</v>
      </c>
      <c r="K1472" s="4" t="s">
        <v>9</v>
      </c>
      <c r="L1472" s="4" t="s">
        <v>37</v>
      </c>
      <c r="M1472" s="8">
        <v>6</v>
      </c>
      <c r="N1472" s="5">
        <v>151.88999999999999</v>
      </c>
      <c r="O1472" s="6">
        <v>0.15</v>
      </c>
      <c r="P1472" s="5">
        <v>76.83</v>
      </c>
      <c r="Q1472" s="5">
        <f t="shared" si="66"/>
        <v>774.6389999999999</v>
      </c>
      <c r="R1472" s="5">
        <f t="shared" si="67"/>
        <v>460.98</v>
      </c>
      <c r="S1472" s="5">
        <f t="shared" si="68"/>
        <v>313.65899999999988</v>
      </c>
      <c r="T1472" s="7"/>
    </row>
    <row r="1473" spans="1:20" ht="15">
      <c r="A1473" s="2">
        <v>2148</v>
      </c>
      <c r="B1473" s="3">
        <v>46228</v>
      </c>
      <c r="C1473" s="10">
        <f>YEAR(SalesDataTable[[#This Row],[Order Date]])</f>
        <v>2026</v>
      </c>
      <c r="D1473" s="10" t="str">
        <f>"Q"&amp;ROUNDUP(MONTH(SalesDataTable[[#This Row],[Order Date]])/3,0)</f>
        <v>Q3</v>
      </c>
      <c r="E1473" s="10">
        <f>MONTH(SalesDataTable[[#This Row],[Order Date]])</f>
        <v>7</v>
      </c>
      <c r="F1473" s="10" t="str">
        <f>TEXT(SalesDataTable[[#This Row],[Order Date]],"mmm")</f>
        <v>Jul</v>
      </c>
      <c r="G1473" s="4" t="s">
        <v>11</v>
      </c>
      <c r="H1473" s="4" t="s">
        <v>39</v>
      </c>
      <c r="I1473" s="4" t="s">
        <v>2</v>
      </c>
      <c r="J1473" s="4" t="s">
        <v>13</v>
      </c>
      <c r="K1473" s="4" t="s">
        <v>34</v>
      </c>
      <c r="L1473" s="4" t="s">
        <v>35</v>
      </c>
      <c r="M1473" s="8">
        <v>2</v>
      </c>
      <c r="N1473" s="5">
        <v>41.14</v>
      </c>
      <c r="O1473" s="6">
        <v>0.1</v>
      </c>
      <c r="P1473" s="5">
        <v>14.84</v>
      </c>
      <c r="Q1473" s="5">
        <f t="shared" si="66"/>
        <v>74.052000000000007</v>
      </c>
      <c r="R1473" s="5">
        <f t="shared" si="67"/>
        <v>29.68</v>
      </c>
      <c r="S1473" s="5">
        <f t="shared" si="68"/>
        <v>44.372000000000007</v>
      </c>
      <c r="T1473" s="7"/>
    </row>
    <row r="1474" spans="1:20" ht="15">
      <c r="A1474" s="2">
        <v>2467</v>
      </c>
      <c r="B1474" s="3">
        <v>46228</v>
      </c>
      <c r="C1474" s="10">
        <f>YEAR(SalesDataTable[[#This Row],[Order Date]])</f>
        <v>2026</v>
      </c>
      <c r="D1474" s="10" t="str">
        <f>"Q"&amp;ROUNDUP(MONTH(SalesDataTable[[#This Row],[Order Date]])/3,0)</f>
        <v>Q3</v>
      </c>
      <c r="E1474" s="10">
        <f>MONTH(SalesDataTable[[#This Row],[Order Date]])</f>
        <v>7</v>
      </c>
      <c r="F1474" s="10" t="str">
        <f>TEXT(SalesDataTable[[#This Row],[Order Date]],"mmm")</f>
        <v>Jul</v>
      </c>
      <c r="G1474" s="4" t="s">
        <v>20</v>
      </c>
      <c r="H1474" s="4" t="s">
        <v>21</v>
      </c>
      <c r="I1474" s="4" t="s">
        <v>19</v>
      </c>
      <c r="J1474" s="4" t="s">
        <v>3</v>
      </c>
      <c r="K1474" s="4" t="s">
        <v>4</v>
      </c>
      <c r="L1474" s="4" t="s">
        <v>22</v>
      </c>
      <c r="M1474" s="8">
        <v>1</v>
      </c>
      <c r="N1474" s="5">
        <v>49.5</v>
      </c>
      <c r="O1474" s="6">
        <v>0</v>
      </c>
      <c r="P1474" s="5">
        <v>21.83</v>
      </c>
      <c r="Q1474" s="5">
        <f t="shared" ref="Q1474:Q1537" si="69">M1474*N1474*(1-O1474)</f>
        <v>49.5</v>
      </c>
      <c r="R1474" s="5">
        <f t="shared" ref="R1474:R1537" si="70">M1474*P1474</f>
        <v>21.83</v>
      </c>
      <c r="S1474" s="5">
        <f t="shared" ref="S1474:S1537" si="71">Q1474-R1474</f>
        <v>27.67</v>
      </c>
      <c r="T1474" s="7"/>
    </row>
    <row r="1475" spans="1:20" ht="15">
      <c r="A1475" s="2">
        <v>3710</v>
      </c>
      <c r="B1475" s="3">
        <v>46228</v>
      </c>
      <c r="C1475" s="10">
        <f>YEAR(SalesDataTable[[#This Row],[Order Date]])</f>
        <v>2026</v>
      </c>
      <c r="D1475" s="10" t="str">
        <f>"Q"&amp;ROUNDUP(MONTH(SalesDataTable[[#This Row],[Order Date]])/3,0)</f>
        <v>Q3</v>
      </c>
      <c r="E1475" s="10">
        <f>MONTH(SalesDataTable[[#This Row],[Order Date]])</f>
        <v>7</v>
      </c>
      <c r="F1475" s="10" t="str">
        <f>TEXT(SalesDataTable[[#This Row],[Order Date]],"mmm")</f>
        <v>Jul</v>
      </c>
      <c r="G1475" s="4" t="s">
        <v>20</v>
      </c>
      <c r="H1475" s="4" t="s">
        <v>31</v>
      </c>
      <c r="I1475" s="4" t="s">
        <v>2</v>
      </c>
      <c r="J1475" s="4" t="s">
        <v>13</v>
      </c>
      <c r="K1475" s="4" t="s">
        <v>14</v>
      </c>
      <c r="L1475" s="4" t="s">
        <v>32</v>
      </c>
      <c r="M1475" s="8">
        <v>2</v>
      </c>
      <c r="N1475" s="5">
        <v>46.48</v>
      </c>
      <c r="O1475" s="6">
        <v>0.05</v>
      </c>
      <c r="P1475" s="5">
        <v>18.760000000000002</v>
      </c>
      <c r="Q1475" s="5">
        <f t="shared" si="69"/>
        <v>88.311999999999983</v>
      </c>
      <c r="R1475" s="5">
        <f t="shared" si="70"/>
        <v>37.520000000000003</v>
      </c>
      <c r="S1475" s="5">
        <f t="shared" si="71"/>
        <v>50.79199999999998</v>
      </c>
      <c r="T1475" s="7"/>
    </row>
    <row r="1476" spans="1:20" ht="15">
      <c r="A1476" s="2">
        <v>3714</v>
      </c>
      <c r="B1476" s="3">
        <v>46228</v>
      </c>
      <c r="C1476" s="10">
        <f>YEAR(SalesDataTable[[#This Row],[Order Date]])</f>
        <v>2026</v>
      </c>
      <c r="D1476" s="10" t="str">
        <f>"Q"&amp;ROUNDUP(MONTH(SalesDataTable[[#This Row],[Order Date]])/3,0)</f>
        <v>Q3</v>
      </c>
      <c r="E1476" s="10">
        <f>MONTH(SalesDataTable[[#This Row],[Order Date]])</f>
        <v>7</v>
      </c>
      <c r="F1476" s="10" t="str">
        <f>TEXT(SalesDataTable[[#This Row],[Order Date]],"mmm")</f>
        <v>Jul</v>
      </c>
      <c r="G1476" s="4" t="s">
        <v>11</v>
      </c>
      <c r="H1476" s="4" t="s">
        <v>12</v>
      </c>
      <c r="I1476" s="4" t="s">
        <v>28</v>
      </c>
      <c r="J1476" s="4" t="s">
        <v>3</v>
      </c>
      <c r="K1476" s="4" t="s">
        <v>14</v>
      </c>
      <c r="L1476" s="4" t="s">
        <v>15</v>
      </c>
      <c r="M1476" s="8">
        <v>1</v>
      </c>
      <c r="N1476" s="5">
        <v>36.909999999999997</v>
      </c>
      <c r="O1476" s="6">
        <v>0</v>
      </c>
      <c r="P1476" s="5">
        <v>13.56</v>
      </c>
      <c r="Q1476" s="5">
        <f t="shared" si="69"/>
        <v>36.909999999999997</v>
      </c>
      <c r="R1476" s="5">
        <f t="shared" si="70"/>
        <v>13.56</v>
      </c>
      <c r="S1476" s="5">
        <f t="shared" si="71"/>
        <v>23.349999999999994</v>
      </c>
      <c r="T1476" s="7"/>
    </row>
    <row r="1477" spans="1:20" ht="15">
      <c r="A1477" s="2">
        <v>3893</v>
      </c>
      <c r="B1477" s="3">
        <v>46228</v>
      </c>
      <c r="C1477" s="10">
        <f>YEAR(SalesDataTable[[#This Row],[Order Date]])</f>
        <v>2026</v>
      </c>
      <c r="D1477" s="10" t="str">
        <f>"Q"&amp;ROUNDUP(MONTH(SalesDataTable[[#This Row],[Order Date]])/3,0)</f>
        <v>Q3</v>
      </c>
      <c r="E1477" s="10">
        <f>MONTH(SalesDataTable[[#This Row],[Order Date]])</f>
        <v>7</v>
      </c>
      <c r="F1477" s="10" t="str">
        <f>TEXT(SalesDataTable[[#This Row],[Order Date]],"mmm")</f>
        <v>Jul</v>
      </c>
      <c r="G1477" s="4" t="s">
        <v>0</v>
      </c>
      <c r="H1477" s="4" t="s">
        <v>1</v>
      </c>
      <c r="I1477" s="4" t="s">
        <v>2</v>
      </c>
      <c r="J1477" s="4" t="s">
        <v>3</v>
      </c>
      <c r="K1477" s="4" t="s">
        <v>14</v>
      </c>
      <c r="L1477" s="4" t="s">
        <v>15</v>
      </c>
      <c r="M1477" s="8">
        <v>1</v>
      </c>
      <c r="N1477" s="5">
        <v>35.6</v>
      </c>
      <c r="O1477" s="6">
        <v>0</v>
      </c>
      <c r="P1477" s="5">
        <v>13.91</v>
      </c>
      <c r="Q1477" s="5">
        <f t="shared" si="69"/>
        <v>35.6</v>
      </c>
      <c r="R1477" s="5">
        <f t="shared" si="70"/>
        <v>13.91</v>
      </c>
      <c r="S1477" s="5">
        <f t="shared" si="71"/>
        <v>21.69</v>
      </c>
      <c r="T1477" s="7"/>
    </row>
    <row r="1478" spans="1:20" ht="15">
      <c r="A1478" s="2">
        <v>4136</v>
      </c>
      <c r="B1478" s="3">
        <v>46228</v>
      </c>
      <c r="C1478" s="10">
        <f>YEAR(SalesDataTable[[#This Row],[Order Date]])</f>
        <v>2026</v>
      </c>
      <c r="D1478" s="10" t="str">
        <f>"Q"&amp;ROUNDUP(MONTH(SalesDataTable[[#This Row],[Order Date]])/3,0)</f>
        <v>Q3</v>
      </c>
      <c r="E1478" s="10">
        <f>MONTH(SalesDataTable[[#This Row],[Order Date]])</f>
        <v>7</v>
      </c>
      <c r="F1478" s="10" t="str">
        <f>TEXT(SalesDataTable[[#This Row],[Order Date]],"mmm")</f>
        <v>Jul</v>
      </c>
      <c r="G1478" s="4" t="s">
        <v>6</v>
      </c>
      <c r="H1478" s="4" t="s">
        <v>41</v>
      </c>
      <c r="I1478" s="4" t="s">
        <v>19</v>
      </c>
      <c r="J1478" s="4" t="s">
        <v>13</v>
      </c>
      <c r="K1478" s="4" t="s">
        <v>4</v>
      </c>
      <c r="L1478" s="4" t="s">
        <v>5</v>
      </c>
      <c r="M1478" s="8">
        <v>2</v>
      </c>
      <c r="N1478" s="5">
        <v>80.25</v>
      </c>
      <c r="O1478" s="6">
        <v>0.05</v>
      </c>
      <c r="P1478" s="5">
        <v>42.39</v>
      </c>
      <c r="Q1478" s="5">
        <f t="shared" si="69"/>
        <v>152.47499999999999</v>
      </c>
      <c r="R1478" s="5">
        <f t="shared" si="70"/>
        <v>84.78</v>
      </c>
      <c r="S1478" s="5">
        <f t="shared" si="71"/>
        <v>67.694999999999993</v>
      </c>
      <c r="T1478" s="7"/>
    </row>
    <row r="1479" spans="1:20" ht="15">
      <c r="A1479" s="2">
        <v>4212</v>
      </c>
      <c r="B1479" s="3">
        <v>46228</v>
      </c>
      <c r="C1479" s="10">
        <f>YEAR(SalesDataTable[[#This Row],[Order Date]])</f>
        <v>2026</v>
      </c>
      <c r="D1479" s="10" t="str">
        <f>"Q"&amp;ROUNDUP(MONTH(SalesDataTable[[#This Row],[Order Date]])/3,0)</f>
        <v>Q3</v>
      </c>
      <c r="E1479" s="10">
        <f>MONTH(SalesDataTable[[#This Row],[Order Date]])</f>
        <v>7</v>
      </c>
      <c r="F1479" s="10" t="str">
        <f>TEXT(SalesDataTable[[#This Row],[Order Date]],"mmm")</f>
        <v>Jul</v>
      </c>
      <c r="G1479" s="4" t="s">
        <v>0</v>
      </c>
      <c r="H1479" s="4" t="s">
        <v>1</v>
      </c>
      <c r="I1479" s="4" t="s">
        <v>28</v>
      </c>
      <c r="J1479" s="4" t="s">
        <v>3</v>
      </c>
      <c r="K1479" s="4" t="s">
        <v>14</v>
      </c>
      <c r="L1479" s="4" t="s">
        <v>32</v>
      </c>
      <c r="M1479" s="8">
        <v>2</v>
      </c>
      <c r="N1479" s="5">
        <v>47.52</v>
      </c>
      <c r="O1479" s="6">
        <v>0.1</v>
      </c>
      <c r="P1479" s="5">
        <v>17.86</v>
      </c>
      <c r="Q1479" s="5">
        <f t="shared" si="69"/>
        <v>85.536000000000001</v>
      </c>
      <c r="R1479" s="5">
        <f t="shared" si="70"/>
        <v>35.72</v>
      </c>
      <c r="S1479" s="5">
        <f t="shared" si="71"/>
        <v>49.816000000000003</v>
      </c>
      <c r="T1479" s="7"/>
    </row>
    <row r="1480" spans="1:20" ht="15">
      <c r="A1480" s="2">
        <v>4332</v>
      </c>
      <c r="B1480" s="3">
        <v>46228</v>
      </c>
      <c r="C1480" s="10">
        <f>YEAR(SalesDataTable[[#This Row],[Order Date]])</f>
        <v>2026</v>
      </c>
      <c r="D1480" s="10" t="str">
        <f>"Q"&amp;ROUNDUP(MONTH(SalesDataTable[[#This Row],[Order Date]])/3,0)</f>
        <v>Q3</v>
      </c>
      <c r="E1480" s="10">
        <f>MONTH(SalesDataTable[[#This Row],[Order Date]])</f>
        <v>7</v>
      </c>
      <c r="F1480" s="10" t="str">
        <f>TEXT(SalesDataTable[[#This Row],[Order Date]],"mmm")</f>
        <v>Jul</v>
      </c>
      <c r="G1480" s="4" t="s">
        <v>20</v>
      </c>
      <c r="H1480" s="4" t="s">
        <v>47</v>
      </c>
      <c r="I1480" s="4" t="s">
        <v>2</v>
      </c>
      <c r="J1480" s="4" t="s">
        <v>13</v>
      </c>
      <c r="K1480" s="4" t="s">
        <v>14</v>
      </c>
      <c r="L1480" s="4" t="s">
        <v>48</v>
      </c>
      <c r="M1480" s="8">
        <v>2</v>
      </c>
      <c r="N1480" s="5">
        <v>164.58</v>
      </c>
      <c r="O1480" s="6">
        <v>0.1</v>
      </c>
      <c r="P1480" s="5">
        <v>86.55</v>
      </c>
      <c r="Q1480" s="5">
        <f t="shared" si="69"/>
        <v>296.24400000000003</v>
      </c>
      <c r="R1480" s="5">
        <f t="shared" si="70"/>
        <v>173.1</v>
      </c>
      <c r="S1480" s="5">
        <f t="shared" si="71"/>
        <v>123.14400000000003</v>
      </c>
      <c r="T1480" s="7"/>
    </row>
    <row r="1481" spans="1:20" ht="15">
      <c r="A1481" s="2">
        <v>702</v>
      </c>
      <c r="B1481" s="3">
        <v>46229</v>
      </c>
      <c r="C1481" s="10">
        <f>YEAR(SalesDataTable[[#This Row],[Order Date]])</f>
        <v>2026</v>
      </c>
      <c r="D1481" s="10" t="str">
        <f>"Q"&amp;ROUNDUP(MONTH(SalesDataTable[[#This Row],[Order Date]])/3,0)</f>
        <v>Q3</v>
      </c>
      <c r="E1481" s="10">
        <f>MONTH(SalesDataTable[[#This Row],[Order Date]])</f>
        <v>7</v>
      </c>
      <c r="F1481" s="10" t="str">
        <f>TEXT(SalesDataTable[[#This Row],[Order Date]],"mmm")</f>
        <v>Jul</v>
      </c>
      <c r="G1481" s="4" t="s">
        <v>0</v>
      </c>
      <c r="H1481" s="4" t="s">
        <v>36</v>
      </c>
      <c r="I1481" s="4" t="s">
        <v>2</v>
      </c>
      <c r="J1481" s="4" t="s">
        <v>13</v>
      </c>
      <c r="K1481" s="4" t="s">
        <v>4</v>
      </c>
      <c r="L1481" s="4" t="s">
        <v>26</v>
      </c>
      <c r="M1481" s="8">
        <v>1</v>
      </c>
      <c r="N1481" s="5">
        <v>39.99</v>
      </c>
      <c r="O1481" s="6">
        <v>0.05</v>
      </c>
      <c r="P1481" s="5">
        <v>16.739999999999998</v>
      </c>
      <c r="Q1481" s="5">
        <f t="shared" si="69"/>
        <v>37.990499999999997</v>
      </c>
      <c r="R1481" s="5">
        <f t="shared" si="70"/>
        <v>16.739999999999998</v>
      </c>
      <c r="S1481" s="5">
        <f t="shared" si="71"/>
        <v>21.250499999999999</v>
      </c>
      <c r="T1481" s="7"/>
    </row>
    <row r="1482" spans="1:20" ht="15">
      <c r="A1482" s="2">
        <v>1223</v>
      </c>
      <c r="B1482" s="3">
        <v>46229</v>
      </c>
      <c r="C1482" s="10">
        <f>YEAR(SalesDataTable[[#This Row],[Order Date]])</f>
        <v>2026</v>
      </c>
      <c r="D1482" s="10" t="str">
        <f>"Q"&amp;ROUNDUP(MONTH(SalesDataTable[[#This Row],[Order Date]])/3,0)</f>
        <v>Q3</v>
      </c>
      <c r="E1482" s="10">
        <f>MONTH(SalesDataTable[[#This Row],[Order Date]])</f>
        <v>7</v>
      </c>
      <c r="F1482" s="10" t="str">
        <f>TEXT(SalesDataTable[[#This Row],[Order Date]],"mmm")</f>
        <v>Jul</v>
      </c>
      <c r="G1482" s="4" t="s">
        <v>6</v>
      </c>
      <c r="H1482" s="4" t="s">
        <v>43</v>
      </c>
      <c r="I1482" s="4" t="s">
        <v>19</v>
      </c>
      <c r="J1482" s="4" t="s">
        <v>13</v>
      </c>
      <c r="K1482" s="4" t="s">
        <v>9</v>
      </c>
      <c r="L1482" s="4" t="s">
        <v>17</v>
      </c>
      <c r="M1482" s="8">
        <v>1</v>
      </c>
      <c r="N1482" s="5">
        <v>140.44</v>
      </c>
      <c r="O1482" s="6">
        <v>0</v>
      </c>
      <c r="P1482" s="5">
        <v>77.08</v>
      </c>
      <c r="Q1482" s="5">
        <f t="shared" si="69"/>
        <v>140.44</v>
      </c>
      <c r="R1482" s="5">
        <f t="shared" si="70"/>
        <v>77.08</v>
      </c>
      <c r="S1482" s="5">
        <f t="shared" si="71"/>
        <v>63.36</v>
      </c>
      <c r="T1482" s="7"/>
    </row>
    <row r="1483" spans="1:20" ht="15">
      <c r="A1483" s="2">
        <v>1370</v>
      </c>
      <c r="B1483" s="3">
        <v>46229</v>
      </c>
      <c r="C1483" s="10">
        <f>YEAR(SalesDataTable[[#This Row],[Order Date]])</f>
        <v>2026</v>
      </c>
      <c r="D1483" s="10" t="str">
        <f>"Q"&amp;ROUNDUP(MONTH(SalesDataTable[[#This Row],[Order Date]])/3,0)</f>
        <v>Q3</v>
      </c>
      <c r="E1483" s="10">
        <f>MONTH(SalesDataTable[[#This Row],[Order Date]])</f>
        <v>7</v>
      </c>
      <c r="F1483" s="10" t="str">
        <f>TEXT(SalesDataTable[[#This Row],[Order Date]],"mmm")</f>
        <v>Jul</v>
      </c>
      <c r="G1483" s="4" t="s">
        <v>11</v>
      </c>
      <c r="H1483" s="4" t="s">
        <v>39</v>
      </c>
      <c r="I1483" s="4" t="s">
        <v>28</v>
      </c>
      <c r="J1483" s="4" t="s">
        <v>13</v>
      </c>
      <c r="K1483" s="4" t="s">
        <v>34</v>
      </c>
      <c r="L1483" s="4" t="s">
        <v>38</v>
      </c>
      <c r="M1483" s="8">
        <v>2</v>
      </c>
      <c r="N1483" s="5">
        <v>123.73</v>
      </c>
      <c r="O1483" s="6">
        <v>0.05</v>
      </c>
      <c r="P1483" s="5">
        <v>68.22</v>
      </c>
      <c r="Q1483" s="5">
        <f t="shared" si="69"/>
        <v>235.08699999999999</v>
      </c>
      <c r="R1483" s="5">
        <f t="shared" si="70"/>
        <v>136.44</v>
      </c>
      <c r="S1483" s="5">
        <f t="shared" si="71"/>
        <v>98.646999999999991</v>
      </c>
      <c r="T1483" s="7"/>
    </row>
    <row r="1484" spans="1:20" ht="15">
      <c r="A1484" s="2">
        <v>3476</v>
      </c>
      <c r="B1484" s="3">
        <v>46229</v>
      </c>
      <c r="C1484" s="10">
        <f>YEAR(SalesDataTable[[#This Row],[Order Date]])</f>
        <v>2026</v>
      </c>
      <c r="D1484" s="10" t="str">
        <f>"Q"&amp;ROUNDUP(MONTH(SalesDataTable[[#This Row],[Order Date]])/3,0)</f>
        <v>Q3</v>
      </c>
      <c r="E1484" s="10">
        <f>MONTH(SalesDataTable[[#This Row],[Order Date]])</f>
        <v>7</v>
      </c>
      <c r="F1484" s="10" t="str">
        <f>TEXT(SalesDataTable[[#This Row],[Order Date]],"mmm")</f>
        <v>Jul</v>
      </c>
      <c r="G1484" s="4" t="s">
        <v>20</v>
      </c>
      <c r="H1484" s="4" t="s">
        <v>47</v>
      </c>
      <c r="I1484" s="4" t="s">
        <v>8</v>
      </c>
      <c r="J1484" s="4" t="s">
        <v>13</v>
      </c>
      <c r="K1484" s="4" t="s">
        <v>14</v>
      </c>
      <c r="L1484" s="4" t="s">
        <v>44</v>
      </c>
      <c r="M1484" s="8">
        <v>3</v>
      </c>
      <c r="N1484" s="5">
        <v>132.68</v>
      </c>
      <c r="O1484" s="6">
        <v>0.15</v>
      </c>
      <c r="P1484" s="5">
        <v>67.38</v>
      </c>
      <c r="Q1484" s="5">
        <f t="shared" si="69"/>
        <v>338.334</v>
      </c>
      <c r="R1484" s="5">
        <f t="shared" si="70"/>
        <v>202.14</v>
      </c>
      <c r="S1484" s="5">
        <f t="shared" si="71"/>
        <v>136.19400000000002</v>
      </c>
      <c r="T1484" s="7"/>
    </row>
    <row r="1485" spans="1:20" ht="15">
      <c r="A1485" s="2">
        <v>4066</v>
      </c>
      <c r="B1485" s="3">
        <v>46229</v>
      </c>
      <c r="C1485" s="10">
        <f>YEAR(SalesDataTable[[#This Row],[Order Date]])</f>
        <v>2026</v>
      </c>
      <c r="D1485" s="10" t="str">
        <f>"Q"&amp;ROUNDUP(MONTH(SalesDataTable[[#This Row],[Order Date]])/3,0)</f>
        <v>Q3</v>
      </c>
      <c r="E1485" s="10">
        <f>MONTH(SalesDataTable[[#This Row],[Order Date]])</f>
        <v>7</v>
      </c>
      <c r="F1485" s="10" t="str">
        <f>TEXT(SalesDataTable[[#This Row],[Order Date]],"mmm")</f>
        <v>Jul</v>
      </c>
      <c r="G1485" s="4" t="s">
        <v>20</v>
      </c>
      <c r="H1485" s="4" t="s">
        <v>31</v>
      </c>
      <c r="I1485" s="4" t="s">
        <v>19</v>
      </c>
      <c r="J1485" s="4" t="s">
        <v>13</v>
      </c>
      <c r="K1485" s="4" t="s">
        <v>34</v>
      </c>
      <c r="L1485" s="4" t="s">
        <v>42</v>
      </c>
      <c r="M1485" s="8">
        <v>1</v>
      </c>
      <c r="N1485" s="5">
        <v>35.479999999999997</v>
      </c>
      <c r="O1485" s="6">
        <v>0.05</v>
      </c>
      <c r="P1485" s="5">
        <v>14.15</v>
      </c>
      <c r="Q1485" s="5">
        <f t="shared" si="69"/>
        <v>33.705999999999996</v>
      </c>
      <c r="R1485" s="5">
        <f t="shared" si="70"/>
        <v>14.15</v>
      </c>
      <c r="S1485" s="5">
        <f t="shared" si="71"/>
        <v>19.555999999999997</v>
      </c>
      <c r="T1485" s="7"/>
    </row>
    <row r="1486" spans="1:20" ht="15">
      <c r="A1486" s="2">
        <v>4153</v>
      </c>
      <c r="B1486" s="3">
        <v>46229</v>
      </c>
      <c r="C1486" s="10">
        <f>YEAR(SalesDataTable[[#This Row],[Order Date]])</f>
        <v>2026</v>
      </c>
      <c r="D1486" s="10" t="str">
        <f>"Q"&amp;ROUNDUP(MONTH(SalesDataTable[[#This Row],[Order Date]])/3,0)</f>
        <v>Q3</v>
      </c>
      <c r="E1486" s="10">
        <f>MONTH(SalesDataTable[[#This Row],[Order Date]])</f>
        <v>7</v>
      </c>
      <c r="F1486" s="10" t="str">
        <f>TEXT(SalesDataTable[[#This Row],[Order Date]],"mmm")</f>
        <v>Jul</v>
      </c>
      <c r="G1486" s="4" t="s">
        <v>20</v>
      </c>
      <c r="H1486" s="4" t="s">
        <v>31</v>
      </c>
      <c r="I1486" s="4" t="s">
        <v>2</v>
      </c>
      <c r="J1486" s="4" t="s">
        <v>16</v>
      </c>
      <c r="K1486" s="4" t="s">
        <v>14</v>
      </c>
      <c r="L1486" s="4" t="s">
        <v>44</v>
      </c>
      <c r="M1486" s="8">
        <v>3</v>
      </c>
      <c r="N1486" s="5">
        <v>134.63</v>
      </c>
      <c r="O1486" s="6">
        <v>0</v>
      </c>
      <c r="P1486" s="5">
        <v>67.2</v>
      </c>
      <c r="Q1486" s="5">
        <f t="shared" si="69"/>
        <v>403.89</v>
      </c>
      <c r="R1486" s="5">
        <f t="shared" si="70"/>
        <v>201.60000000000002</v>
      </c>
      <c r="S1486" s="5">
        <f t="shared" si="71"/>
        <v>202.28999999999996</v>
      </c>
      <c r="T1486" s="7"/>
    </row>
    <row r="1487" spans="1:20" ht="15">
      <c r="A1487" s="2">
        <v>379</v>
      </c>
      <c r="B1487" s="3">
        <v>46230</v>
      </c>
      <c r="C1487" s="10">
        <f>YEAR(SalesDataTable[[#This Row],[Order Date]])</f>
        <v>2026</v>
      </c>
      <c r="D1487" s="10" t="str">
        <f>"Q"&amp;ROUNDUP(MONTH(SalesDataTable[[#This Row],[Order Date]])/3,0)</f>
        <v>Q3</v>
      </c>
      <c r="E1487" s="10">
        <f>MONTH(SalesDataTable[[#This Row],[Order Date]])</f>
        <v>7</v>
      </c>
      <c r="F1487" s="10" t="str">
        <f>TEXT(SalesDataTable[[#This Row],[Order Date]],"mmm")</f>
        <v>Jul</v>
      </c>
      <c r="G1487" s="4" t="s">
        <v>0</v>
      </c>
      <c r="H1487" s="4" t="s">
        <v>36</v>
      </c>
      <c r="I1487" s="4" t="s">
        <v>28</v>
      </c>
      <c r="J1487" s="4" t="s">
        <v>13</v>
      </c>
      <c r="K1487" s="4" t="s">
        <v>9</v>
      </c>
      <c r="L1487" s="4" t="s">
        <v>46</v>
      </c>
      <c r="M1487" s="8">
        <v>3</v>
      </c>
      <c r="N1487" s="5">
        <v>72.03</v>
      </c>
      <c r="O1487" s="6">
        <v>0</v>
      </c>
      <c r="P1487" s="5">
        <v>32.46</v>
      </c>
      <c r="Q1487" s="5">
        <f t="shared" si="69"/>
        <v>216.09</v>
      </c>
      <c r="R1487" s="5">
        <f t="shared" si="70"/>
        <v>97.38</v>
      </c>
      <c r="S1487" s="5">
        <f t="shared" si="71"/>
        <v>118.71000000000001</v>
      </c>
      <c r="T1487" s="7"/>
    </row>
    <row r="1488" spans="1:20" ht="15">
      <c r="A1488" s="2">
        <v>820</v>
      </c>
      <c r="B1488" s="3">
        <v>46230</v>
      </c>
      <c r="C1488" s="10">
        <f>YEAR(SalesDataTable[[#This Row],[Order Date]])</f>
        <v>2026</v>
      </c>
      <c r="D1488" s="10" t="str">
        <f>"Q"&amp;ROUNDUP(MONTH(SalesDataTable[[#This Row],[Order Date]])/3,0)</f>
        <v>Q3</v>
      </c>
      <c r="E1488" s="10">
        <f>MONTH(SalesDataTable[[#This Row],[Order Date]])</f>
        <v>7</v>
      </c>
      <c r="F1488" s="10" t="str">
        <f>TEXT(SalesDataTable[[#This Row],[Order Date]],"mmm")</f>
        <v>Jul</v>
      </c>
      <c r="G1488" s="4" t="s">
        <v>20</v>
      </c>
      <c r="H1488" s="4" t="s">
        <v>31</v>
      </c>
      <c r="I1488" s="4" t="s">
        <v>28</v>
      </c>
      <c r="J1488" s="4" t="s">
        <v>3</v>
      </c>
      <c r="K1488" s="4" t="s">
        <v>34</v>
      </c>
      <c r="L1488" s="4" t="s">
        <v>35</v>
      </c>
      <c r="M1488" s="8">
        <v>1</v>
      </c>
      <c r="N1488" s="5">
        <v>40.24</v>
      </c>
      <c r="O1488" s="6">
        <v>0</v>
      </c>
      <c r="P1488" s="5">
        <v>15.05</v>
      </c>
      <c r="Q1488" s="5">
        <f t="shared" si="69"/>
        <v>40.24</v>
      </c>
      <c r="R1488" s="5">
        <f t="shared" si="70"/>
        <v>15.05</v>
      </c>
      <c r="S1488" s="5">
        <f t="shared" si="71"/>
        <v>25.19</v>
      </c>
      <c r="T1488" s="7"/>
    </row>
    <row r="1489" spans="1:20" ht="15">
      <c r="A1489" s="2">
        <v>2003</v>
      </c>
      <c r="B1489" s="3">
        <v>46230</v>
      </c>
      <c r="C1489" s="10">
        <f>YEAR(SalesDataTable[[#This Row],[Order Date]])</f>
        <v>2026</v>
      </c>
      <c r="D1489" s="10" t="str">
        <f>"Q"&amp;ROUNDUP(MONTH(SalesDataTable[[#This Row],[Order Date]])/3,0)</f>
        <v>Q3</v>
      </c>
      <c r="E1489" s="10">
        <f>MONTH(SalesDataTable[[#This Row],[Order Date]])</f>
        <v>7</v>
      </c>
      <c r="F1489" s="10" t="str">
        <f>TEXT(SalesDataTable[[#This Row],[Order Date]],"mmm")</f>
        <v>Jul</v>
      </c>
      <c r="G1489" s="4" t="s">
        <v>11</v>
      </c>
      <c r="H1489" s="4" t="s">
        <v>25</v>
      </c>
      <c r="I1489" s="4" t="s">
        <v>19</v>
      </c>
      <c r="J1489" s="4" t="s">
        <v>3</v>
      </c>
      <c r="K1489" s="4" t="s">
        <v>14</v>
      </c>
      <c r="L1489" s="4" t="s">
        <v>15</v>
      </c>
      <c r="M1489" s="8">
        <v>1</v>
      </c>
      <c r="N1489" s="5">
        <v>36.14</v>
      </c>
      <c r="O1489" s="6">
        <v>0</v>
      </c>
      <c r="P1489" s="5">
        <v>13.52</v>
      </c>
      <c r="Q1489" s="5">
        <f t="shared" si="69"/>
        <v>36.14</v>
      </c>
      <c r="R1489" s="5">
        <f t="shared" si="70"/>
        <v>13.52</v>
      </c>
      <c r="S1489" s="5">
        <f t="shared" si="71"/>
        <v>22.62</v>
      </c>
      <c r="T1489" s="7"/>
    </row>
    <row r="1490" spans="1:20" ht="15">
      <c r="A1490" s="2">
        <v>2682</v>
      </c>
      <c r="B1490" s="3">
        <v>46230</v>
      </c>
      <c r="C1490" s="10">
        <f>YEAR(SalesDataTable[[#This Row],[Order Date]])</f>
        <v>2026</v>
      </c>
      <c r="D1490" s="10" t="str">
        <f>"Q"&amp;ROUNDUP(MONTH(SalesDataTable[[#This Row],[Order Date]])/3,0)</f>
        <v>Q3</v>
      </c>
      <c r="E1490" s="10">
        <f>MONTH(SalesDataTable[[#This Row],[Order Date]])</f>
        <v>7</v>
      </c>
      <c r="F1490" s="10" t="str">
        <f>TEXT(SalesDataTable[[#This Row],[Order Date]],"mmm")</f>
        <v>Jul</v>
      </c>
      <c r="G1490" s="4" t="s">
        <v>6</v>
      </c>
      <c r="H1490" s="4" t="s">
        <v>41</v>
      </c>
      <c r="I1490" s="4" t="s">
        <v>2</v>
      </c>
      <c r="J1490" s="4" t="s">
        <v>13</v>
      </c>
      <c r="K1490" s="4" t="s">
        <v>34</v>
      </c>
      <c r="L1490" s="4" t="s">
        <v>35</v>
      </c>
      <c r="M1490" s="8">
        <v>2</v>
      </c>
      <c r="N1490" s="5">
        <v>40.22</v>
      </c>
      <c r="O1490" s="6">
        <v>0.05</v>
      </c>
      <c r="P1490" s="5">
        <v>14.72</v>
      </c>
      <c r="Q1490" s="5">
        <f t="shared" si="69"/>
        <v>76.417999999999992</v>
      </c>
      <c r="R1490" s="5">
        <f t="shared" si="70"/>
        <v>29.44</v>
      </c>
      <c r="S1490" s="5">
        <f t="shared" si="71"/>
        <v>46.977999999999994</v>
      </c>
      <c r="T1490" s="7"/>
    </row>
    <row r="1491" spans="1:20" ht="15">
      <c r="A1491" s="2">
        <v>3860</v>
      </c>
      <c r="B1491" s="3">
        <v>46230</v>
      </c>
      <c r="C1491" s="10">
        <f>YEAR(SalesDataTable[[#This Row],[Order Date]])</f>
        <v>2026</v>
      </c>
      <c r="D1491" s="10" t="str">
        <f>"Q"&amp;ROUNDUP(MONTH(SalesDataTable[[#This Row],[Order Date]])/3,0)</f>
        <v>Q3</v>
      </c>
      <c r="E1491" s="10">
        <f>MONTH(SalesDataTable[[#This Row],[Order Date]])</f>
        <v>7</v>
      </c>
      <c r="F1491" s="10" t="str">
        <f>TEXT(SalesDataTable[[#This Row],[Order Date]],"mmm")</f>
        <v>Jul</v>
      </c>
      <c r="G1491" s="4" t="s">
        <v>20</v>
      </c>
      <c r="H1491" s="4" t="s">
        <v>31</v>
      </c>
      <c r="I1491" s="4" t="s">
        <v>2</v>
      </c>
      <c r="J1491" s="4" t="s">
        <v>3</v>
      </c>
      <c r="K1491" s="4" t="s">
        <v>34</v>
      </c>
      <c r="L1491" s="4" t="s">
        <v>42</v>
      </c>
      <c r="M1491" s="8">
        <v>3</v>
      </c>
      <c r="N1491" s="5">
        <v>37.130000000000003</v>
      </c>
      <c r="O1491" s="6">
        <v>0.05</v>
      </c>
      <c r="P1491" s="5">
        <v>14.29</v>
      </c>
      <c r="Q1491" s="5">
        <f t="shared" si="69"/>
        <v>105.82050000000001</v>
      </c>
      <c r="R1491" s="5">
        <f t="shared" si="70"/>
        <v>42.87</v>
      </c>
      <c r="S1491" s="5">
        <f t="shared" si="71"/>
        <v>62.950500000000012</v>
      </c>
      <c r="T1491" s="7"/>
    </row>
    <row r="1492" spans="1:20" ht="15">
      <c r="A1492" s="2">
        <v>4063</v>
      </c>
      <c r="B1492" s="3">
        <v>46230</v>
      </c>
      <c r="C1492" s="10">
        <f>YEAR(SalesDataTable[[#This Row],[Order Date]])</f>
        <v>2026</v>
      </c>
      <c r="D1492" s="10" t="str">
        <f>"Q"&amp;ROUNDUP(MONTH(SalesDataTable[[#This Row],[Order Date]])/3,0)</f>
        <v>Q3</v>
      </c>
      <c r="E1492" s="10">
        <f>MONTH(SalesDataTable[[#This Row],[Order Date]])</f>
        <v>7</v>
      </c>
      <c r="F1492" s="10" t="str">
        <f>TEXT(SalesDataTable[[#This Row],[Order Date]],"mmm")</f>
        <v>Jul</v>
      </c>
      <c r="G1492" s="4" t="s">
        <v>0</v>
      </c>
      <c r="H1492" s="4" t="s">
        <v>36</v>
      </c>
      <c r="I1492" s="4" t="s">
        <v>2</v>
      </c>
      <c r="J1492" s="4" t="s">
        <v>13</v>
      </c>
      <c r="K1492" s="4" t="s">
        <v>23</v>
      </c>
      <c r="L1492" s="4" t="s">
        <v>51</v>
      </c>
      <c r="M1492" s="8">
        <v>4</v>
      </c>
      <c r="N1492" s="5">
        <v>125.07</v>
      </c>
      <c r="O1492" s="6">
        <v>0.05</v>
      </c>
      <c r="P1492" s="5">
        <v>60</v>
      </c>
      <c r="Q1492" s="5">
        <f t="shared" si="69"/>
        <v>475.26599999999996</v>
      </c>
      <c r="R1492" s="5">
        <f t="shared" si="70"/>
        <v>240</v>
      </c>
      <c r="S1492" s="5">
        <f t="shared" si="71"/>
        <v>235.26599999999996</v>
      </c>
      <c r="T1492" s="7"/>
    </row>
    <row r="1493" spans="1:20" ht="15">
      <c r="A1493" s="2">
        <v>4474</v>
      </c>
      <c r="B1493" s="3">
        <v>46230</v>
      </c>
      <c r="C1493" s="10">
        <f>YEAR(SalesDataTable[[#This Row],[Order Date]])</f>
        <v>2026</v>
      </c>
      <c r="D1493" s="10" t="str">
        <f>"Q"&amp;ROUNDUP(MONTH(SalesDataTable[[#This Row],[Order Date]])/3,0)</f>
        <v>Q3</v>
      </c>
      <c r="E1493" s="10">
        <f>MONTH(SalesDataTable[[#This Row],[Order Date]])</f>
        <v>7</v>
      </c>
      <c r="F1493" s="10" t="str">
        <f>TEXT(SalesDataTable[[#This Row],[Order Date]],"mmm")</f>
        <v>Jul</v>
      </c>
      <c r="G1493" s="4" t="s">
        <v>20</v>
      </c>
      <c r="H1493" s="4" t="s">
        <v>47</v>
      </c>
      <c r="I1493" s="4" t="s">
        <v>8</v>
      </c>
      <c r="J1493" s="4" t="s">
        <v>3</v>
      </c>
      <c r="K1493" s="4" t="s">
        <v>34</v>
      </c>
      <c r="L1493" s="4" t="s">
        <v>38</v>
      </c>
      <c r="M1493" s="8">
        <v>5</v>
      </c>
      <c r="N1493" s="5">
        <v>122.14</v>
      </c>
      <c r="O1493" s="6">
        <v>0.05</v>
      </c>
      <c r="P1493" s="5">
        <v>70.64</v>
      </c>
      <c r="Q1493" s="5">
        <f t="shared" si="69"/>
        <v>580.16499999999996</v>
      </c>
      <c r="R1493" s="5">
        <f t="shared" si="70"/>
        <v>353.2</v>
      </c>
      <c r="S1493" s="5">
        <f t="shared" si="71"/>
        <v>226.96499999999997</v>
      </c>
      <c r="T1493" s="7"/>
    </row>
    <row r="1494" spans="1:20" ht="15">
      <c r="A1494" s="2">
        <v>21</v>
      </c>
      <c r="B1494" s="3">
        <v>46231</v>
      </c>
      <c r="C1494" s="10">
        <f>YEAR(SalesDataTable[[#This Row],[Order Date]])</f>
        <v>2026</v>
      </c>
      <c r="D1494" s="10" t="str">
        <f>"Q"&amp;ROUNDUP(MONTH(SalesDataTable[[#This Row],[Order Date]])/3,0)</f>
        <v>Q3</v>
      </c>
      <c r="E1494" s="10">
        <f>MONTH(SalesDataTable[[#This Row],[Order Date]])</f>
        <v>7</v>
      </c>
      <c r="F1494" s="10" t="str">
        <f>TEXT(SalesDataTable[[#This Row],[Order Date]],"mmm")</f>
        <v>Jul</v>
      </c>
      <c r="G1494" s="4" t="s">
        <v>6</v>
      </c>
      <c r="H1494" s="4" t="s">
        <v>41</v>
      </c>
      <c r="I1494" s="4" t="s">
        <v>2</v>
      </c>
      <c r="J1494" s="4" t="s">
        <v>16</v>
      </c>
      <c r="K1494" s="4" t="s">
        <v>23</v>
      </c>
      <c r="L1494" s="4" t="s">
        <v>51</v>
      </c>
      <c r="M1494" s="8">
        <v>1</v>
      </c>
      <c r="N1494" s="5">
        <v>120.09</v>
      </c>
      <c r="O1494" s="6">
        <v>0</v>
      </c>
      <c r="P1494" s="5">
        <v>62.18</v>
      </c>
      <c r="Q1494" s="5">
        <f t="shared" si="69"/>
        <v>120.09</v>
      </c>
      <c r="R1494" s="5">
        <f t="shared" si="70"/>
        <v>62.18</v>
      </c>
      <c r="S1494" s="5">
        <f t="shared" si="71"/>
        <v>57.910000000000004</v>
      </c>
      <c r="T1494" s="7"/>
    </row>
    <row r="1495" spans="1:20" ht="15">
      <c r="A1495" s="2">
        <v>368</v>
      </c>
      <c r="B1495" s="3">
        <v>46231</v>
      </c>
      <c r="C1495" s="10">
        <f>YEAR(SalesDataTable[[#This Row],[Order Date]])</f>
        <v>2026</v>
      </c>
      <c r="D1495" s="10" t="str">
        <f>"Q"&amp;ROUNDUP(MONTH(SalesDataTable[[#This Row],[Order Date]])/3,0)</f>
        <v>Q3</v>
      </c>
      <c r="E1495" s="10">
        <f>MONTH(SalesDataTable[[#This Row],[Order Date]])</f>
        <v>7</v>
      </c>
      <c r="F1495" s="10" t="str">
        <f>TEXT(SalesDataTable[[#This Row],[Order Date]],"mmm")</f>
        <v>Jul</v>
      </c>
      <c r="G1495" s="4" t="s">
        <v>20</v>
      </c>
      <c r="H1495" s="4" t="s">
        <v>21</v>
      </c>
      <c r="I1495" s="4" t="s">
        <v>28</v>
      </c>
      <c r="J1495" s="4" t="s">
        <v>3</v>
      </c>
      <c r="K1495" s="4" t="s">
        <v>4</v>
      </c>
      <c r="L1495" s="4" t="s">
        <v>30</v>
      </c>
      <c r="M1495" s="8">
        <v>6</v>
      </c>
      <c r="N1495" s="5">
        <v>102.75</v>
      </c>
      <c r="O1495" s="6">
        <v>0</v>
      </c>
      <c r="P1495" s="5">
        <v>51.55</v>
      </c>
      <c r="Q1495" s="5">
        <f t="shared" si="69"/>
        <v>616.5</v>
      </c>
      <c r="R1495" s="5">
        <f t="shared" si="70"/>
        <v>309.29999999999995</v>
      </c>
      <c r="S1495" s="5">
        <f t="shared" si="71"/>
        <v>307.20000000000005</v>
      </c>
      <c r="T1495" s="7"/>
    </row>
    <row r="1496" spans="1:20" ht="15">
      <c r="A1496" s="2">
        <v>457</v>
      </c>
      <c r="B1496" s="3">
        <v>46231</v>
      </c>
      <c r="C1496" s="10">
        <f>YEAR(SalesDataTable[[#This Row],[Order Date]])</f>
        <v>2026</v>
      </c>
      <c r="D1496" s="10" t="str">
        <f>"Q"&amp;ROUNDUP(MONTH(SalesDataTable[[#This Row],[Order Date]])/3,0)</f>
        <v>Q3</v>
      </c>
      <c r="E1496" s="10">
        <f>MONTH(SalesDataTable[[#This Row],[Order Date]])</f>
        <v>7</v>
      </c>
      <c r="F1496" s="10" t="str">
        <f>TEXT(SalesDataTable[[#This Row],[Order Date]],"mmm")</f>
        <v>Jul</v>
      </c>
      <c r="G1496" s="4" t="s">
        <v>11</v>
      </c>
      <c r="H1496" s="4" t="s">
        <v>12</v>
      </c>
      <c r="I1496" s="4" t="s">
        <v>2</v>
      </c>
      <c r="J1496" s="4" t="s">
        <v>3</v>
      </c>
      <c r="K1496" s="4" t="s">
        <v>23</v>
      </c>
      <c r="L1496" s="4" t="s">
        <v>29</v>
      </c>
      <c r="M1496" s="8">
        <v>4</v>
      </c>
      <c r="N1496" s="5">
        <v>191.15</v>
      </c>
      <c r="O1496" s="6">
        <v>0</v>
      </c>
      <c r="P1496" s="5">
        <v>105.01</v>
      </c>
      <c r="Q1496" s="5">
        <f t="shared" si="69"/>
        <v>764.6</v>
      </c>
      <c r="R1496" s="5">
        <f t="shared" si="70"/>
        <v>420.04</v>
      </c>
      <c r="S1496" s="5">
        <f t="shared" si="71"/>
        <v>344.56</v>
      </c>
      <c r="T1496" s="7"/>
    </row>
    <row r="1497" spans="1:20" ht="15">
      <c r="A1497" s="2">
        <v>1516</v>
      </c>
      <c r="B1497" s="3">
        <v>46231</v>
      </c>
      <c r="C1497" s="10">
        <f>YEAR(SalesDataTable[[#This Row],[Order Date]])</f>
        <v>2026</v>
      </c>
      <c r="D1497" s="10" t="str">
        <f>"Q"&amp;ROUNDUP(MONTH(SalesDataTable[[#This Row],[Order Date]])/3,0)</f>
        <v>Q3</v>
      </c>
      <c r="E1497" s="10">
        <f>MONTH(SalesDataTable[[#This Row],[Order Date]])</f>
        <v>7</v>
      </c>
      <c r="F1497" s="10" t="str">
        <f>TEXT(SalesDataTable[[#This Row],[Order Date]],"mmm")</f>
        <v>Jul</v>
      </c>
      <c r="G1497" s="4" t="s">
        <v>0</v>
      </c>
      <c r="H1497" s="4" t="s">
        <v>36</v>
      </c>
      <c r="I1497" s="4" t="s">
        <v>2</v>
      </c>
      <c r="J1497" s="4" t="s">
        <v>16</v>
      </c>
      <c r="K1497" s="4" t="s">
        <v>34</v>
      </c>
      <c r="L1497" s="4" t="s">
        <v>35</v>
      </c>
      <c r="M1497" s="8">
        <v>2</v>
      </c>
      <c r="N1497" s="5">
        <v>40.15</v>
      </c>
      <c r="O1497" s="6">
        <v>0.1</v>
      </c>
      <c r="P1497" s="5">
        <v>14.86</v>
      </c>
      <c r="Q1497" s="5">
        <f t="shared" si="69"/>
        <v>72.27</v>
      </c>
      <c r="R1497" s="5">
        <f t="shared" si="70"/>
        <v>29.72</v>
      </c>
      <c r="S1497" s="5">
        <f t="shared" si="71"/>
        <v>42.55</v>
      </c>
      <c r="T1497" s="7"/>
    </row>
    <row r="1498" spans="1:20" ht="15">
      <c r="A1498" s="2">
        <v>2266</v>
      </c>
      <c r="B1498" s="3">
        <v>46231</v>
      </c>
      <c r="C1498" s="10">
        <f>YEAR(SalesDataTable[[#This Row],[Order Date]])</f>
        <v>2026</v>
      </c>
      <c r="D1498" s="10" t="str">
        <f>"Q"&amp;ROUNDUP(MONTH(SalesDataTable[[#This Row],[Order Date]])/3,0)</f>
        <v>Q3</v>
      </c>
      <c r="E1498" s="10">
        <f>MONTH(SalesDataTable[[#This Row],[Order Date]])</f>
        <v>7</v>
      </c>
      <c r="F1498" s="10" t="str">
        <f>TEXT(SalesDataTable[[#This Row],[Order Date]],"mmm")</f>
        <v>Jul</v>
      </c>
      <c r="G1498" s="4" t="s">
        <v>6</v>
      </c>
      <c r="H1498" s="4" t="s">
        <v>41</v>
      </c>
      <c r="I1498" s="4" t="s">
        <v>28</v>
      </c>
      <c r="J1498" s="4" t="s">
        <v>16</v>
      </c>
      <c r="K1498" s="4" t="s">
        <v>23</v>
      </c>
      <c r="L1498" s="4" t="s">
        <v>40</v>
      </c>
      <c r="M1498" s="8">
        <v>1</v>
      </c>
      <c r="N1498" s="5">
        <v>83.05</v>
      </c>
      <c r="O1498" s="6">
        <v>0</v>
      </c>
      <c r="P1498" s="5">
        <v>38.86</v>
      </c>
      <c r="Q1498" s="5">
        <f t="shared" si="69"/>
        <v>83.05</v>
      </c>
      <c r="R1498" s="5">
        <f t="shared" si="70"/>
        <v>38.86</v>
      </c>
      <c r="S1498" s="5">
        <f t="shared" si="71"/>
        <v>44.19</v>
      </c>
      <c r="T1498" s="7"/>
    </row>
    <row r="1499" spans="1:20" ht="15">
      <c r="A1499" s="2">
        <v>2802</v>
      </c>
      <c r="B1499" s="3">
        <v>46231</v>
      </c>
      <c r="C1499" s="10">
        <f>YEAR(SalesDataTable[[#This Row],[Order Date]])</f>
        <v>2026</v>
      </c>
      <c r="D1499" s="10" t="str">
        <f>"Q"&amp;ROUNDUP(MONTH(SalesDataTable[[#This Row],[Order Date]])/3,0)</f>
        <v>Q3</v>
      </c>
      <c r="E1499" s="10">
        <f>MONTH(SalesDataTable[[#This Row],[Order Date]])</f>
        <v>7</v>
      </c>
      <c r="F1499" s="10" t="str">
        <f>TEXT(SalesDataTable[[#This Row],[Order Date]],"mmm")</f>
        <v>Jul</v>
      </c>
      <c r="G1499" s="4" t="s">
        <v>0</v>
      </c>
      <c r="H1499" s="4" t="s">
        <v>36</v>
      </c>
      <c r="I1499" s="4" t="s">
        <v>2</v>
      </c>
      <c r="J1499" s="4" t="s">
        <v>3</v>
      </c>
      <c r="K1499" s="4" t="s">
        <v>9</v>
      </c>
      <c r="L1499" s="4" t="s">
        <v>17</v>
      </c>
      <c r="M1499" s="8">
        <v>2</v>
      </c>
      <c r="N1499" s="5">
        <v>146.22999999999999</v>
      </c>
      <c r="O1499" s="6">
        <v>0</v>
      </c>
      <c r="P1499" s="5">
        <v>79.040000000000006</v>
      </c>
      <c r="Q1499" s="5">
        <f t="shared" si="69"/>
        <v>292.45999999999998</v>
      </c>
      <c r="R1499" s="5">
        <f t="shared" si="70"/>
        <v>158.08000000000001</v>
      </c>
      <c r="S1499" s="5">
        <f t="shared" si="71"/>
        <v>134.37999999999997</v>
      </c>
      <c r="T1499" s="7"/>
    </row>
    <row r="1500" spans="1:20" ht="15">
      <c r="A1500" s="2">
        <v>3604</v>
      </c>
      <c r="B1500" s="3">
        <v>46231</v>
      </c>
      <c r="C1500" s="10">
        <f>YEAR(SalesDataTable[[#This Row],[Order Date]])</f>
        <v>2026</v>
      </c>
      <c r="D1500" s="10" t="str">
        <f>"Q"&amp;ROUNDUP(MONTH(SalesDataTable[[#This Row],[Order Date]])/3,0)</f>
        <v>Q3</v>
      </c>
      <c r="E1500" s="10">
        <f>MONTH(SalesDataTable[[#This Row],[Order Date]])</f>
        <v>7</v>
      </c>
      <c r="F1500" s="10" t="str">
        <f>TEXT(SalesDataTable[[#This Row],[Order Date]],"mmm")</f>
        <v>Jul</v>
      </c>
      <c r="G1500" s="4" t="s">
        <v>6</v>
      </c>
      <c r="H1500" s="4" t="s">
        <v>49</v>
      </c>
      <c r="I1500" s="4" t="s">
        <v>2</v>
      </c>
      <c r="J1500" s="4" t="s">
        <v>3</v>
      </c>
      <c r="K1500" s="4" t="s">
        <v>9</v>
      </c>
      <c r="L1500" s="4" t="s">
        <v>17</v>
      </c>
      <c r="M1500" s="8">
        <v>2</v>
      </c>
      <c r="N1500" s="5">
        <v>144.09</v>
      </c>
      <c r="O1500" s="6">
        <v>0</v>
      </c>
      <c r="P1500" s="5">
        <v>77.67</v>
      </c>
      <c r="Q1500" s="5">
        <f t="shared" si="69"/>
        <v>288.18</v>
      </c>
      <c r="R1500" s="5">
        <f t="shared" si="70"/>
        <v>155.34</v>
      </c>
      <c r="S1500" s="5">
        <f t="shared" si="71"/>
        <v>132.84</v>
      </c>
      <c r="T1500" s="7"/>
    </row>
    <row r="1501" spans="1:20" ht="15">
      <c r="A1501" s="2">
        <v>3644</v>
      </c>
      <c r="B1501" s="3">
        <v>46231</v>
      </c>
      <c r="C1501" s="10">
        <f>YEAR(SalesDataTable[[#This Row],[Order Date]])</f>
        <v>2026</v>
      </c>
      <c r="D1501" s="10" t="str">
        <f>"Q"&amp;ROUNDUP(MONTH(SalesDataTable[[#This Row],[Order Date]])/3,0)</f>
        <v>Q3</v>
      </c>
      <c r="E1501" s="10">
        <f>MONTH(SalesDataTable[[#This Row],[Order Date]])</f>
        <v>7</v>
      </c>
      <c r="F1501" s="10" t="str">
        <f>TEXT(SalesDataTable[[#This Row],[Order Date]],"mmm")</f>
        <v>Jul</v>
      </c>
      <c r="G1501" s="4" t="s">
        <v>11</v>
      </c>
      <c r="H1501" s="4" t="s">
        <v>39</v>
      </c>
      <c r="I1501" s="4" t="s">
        <v>19</v>
      </c>
      <c r="J1501" s="4" t="s">
        <v>16</v>
      </c>
      <c r="K1501" s="4" t="s">
        <v>9</v>
      </c>
      <c r="L1501" s="4" t="s">
        <v>10</v>
      </c>
      <c r="M1501" s="8">
        <v>3</v>
      </c>
      <c r="N1501" s="5">
        <v>93.01</v>
      </c>
      <c r="O1501" s="6">
        <v>0.15</v>
      </c>
      <c r="P1501" s="5">
        <v>46.68</v>
      </c>
      <c r="Q1501" s="5">
        <f t="shared" si="69"/>
        <v>237.17550000000003</v>
      </c>
      <c r="R1501" s="5">
        <f t="shared" si="70"/>
        <v>140.04</v>
      </c>
      <c r="S1501" s="5">
        <f t="shared" si="71"/>
        <v>97.135500000000036</v>
      </c>
      <c r="T1501" s="7"/>
    </row>
    <row r="1502" spans="1:20" ht="15">
      <c r="A1502" s="2">
        <v>4271</v>
      </c>
      <c r="B1502" s="3">
        <v>46231</v>
      </c>
      <c r="C1502" s="10">
        <f>YEAR(SalesDataTable[[#This Row],[Order Date]])</f>
        <v>2026</v>
      </c>
      <c r="D1502" s="10" t="str">
        <f>"Q"&amp;ROUNDUP(MONTH(SalesDataTable[[#This Row],[Order Date]])/3,0)</f>
        <v>Q3</v>
      </c>
      <c r="E1502" s="10">
        <f>MONTH(SalesDataTable[[#This Row],[Order Date]])</f>
        <v>7</v>
      </c>
      <c r="F1502" s="10" t="str">
        <f>TEXT(SalesDataTable[[#This Row],[Order Date]],"mmm")</f>
        <v>Jul</v>
      </c>
      <c r="G1502" s="4" t="s">
        <v>0</v>
      </c>
      <c r="H1502" s="4" t="s">
        <v>1</v>
      </c>
      <c r="I1502" s="4" t="s">
        <v>19</v>
      </c>
      <c r="J1502" s="4" t="s">
        <v>13</v>
      </c>
      <c r="K1502" s="4" t="s">
        <v>23</v>
      </c>
      <c r="L1502" s="4" t="s">
        <v>51</v>
      </c>
      <c r="M1502" s="8">
        <v>1</v>
      </c>
      <c r="N1502" s="5">
        <v>121.61</v>
      </c>
      <c r="O1502" s="6">
        <v>0.1</v>
      </c>
      <c r="P1502" s="5">
        <v>60.58</v>
      </c>
      <c r="Q1502" s="5">
        <f t="shared" si="69"/>
        <v>109.449</v>
      </c>
      <c r="R1502" s="5">
        <f t="shared" si="70"/>
        <v>60.58</v>
      </c>
      <c r="S1502" s="5">
        <f t="shared" si="71"/>
        <v>48.869</v>
      </c>
      <c r="T1502" s="7"/>
    </row>
    <row r="1503" spans="1:20" ht="15">
      <c r="A1503" s="2">
        <v>272</v>
      </c>
      <c r="B1503" s="3">
        <v>46232</v>
      </c>
      <c r="C1503" s="10">
        <f>YEAR(SalesDataTable[[#This Row],[Order Date]])</f>
        <v>2026</v>
      </c>
      <c r="D1503" s="10" t="str">
        <f>"Q"&amp;ROUNDUP(MONTH(SalesDataTable[[#This Row],[Order Date]])/3,0)</f>
        <v>Q3</v>
      </c>
      <c r="E1503" s="10">
        <f>MONTH(SalesDataTable[[#This Row],[Order Date]])</f>
        <v>7</v>
      </c>
      <c r="F1503" s="10" t="str">
        <f>TEXT(SalesDataTable[[#This Row],[Order Date]],"mmm")</f>
        <v>Jul</v>
      </c>
      <c r="G1503" s="4" t="s">
        <v>20</v>
      </c>
      <c r="H1503" s="4" t="s">
        <v>21</v>
      </c>
      <c r="I1503" s="4" t="s">
        <v>2</v>
      </c>
      <c r="J1503" s="4" t="s">
        <v>16</v>
      </c>
      <c r="K1503" s="4" t="s">
        <v>23</v>
      </c>
      <c r="L1503" s="4" t="s">
        <v>29</v>
      </c>
      <c r="M1503" s="8">
        <v>2</v>
      </c>
      <c r="N1503" s="5">
        <v>195.09</v>
      </c>
      <c r="O1503" s="6">
        <v>0</v>
      </c>
      <c r="P1503" s="5">
        <v>106.82</v>
      </c>
      <c r="Q1503" s="5">
        <f t="shared" si="69"/>
        <v>390.18</v>
      </c>
      <c r="R1503" s="5">
        <f t="shared" si="70"/>
        <v>213.64</v>
      </c>
      <c r="S1503" s="5">
        <f t="shared" si="71"/>
        <v>176.54000000000002</v>
      </c>
      <c r="T1503" s="7"/>
    </row>
    <row r="1504" spans="1:20" ht="15">
      <c r="A1504" s="2">
        <v>1469</v>
      </c>
      <c r="B1504" s="3">
        <v>46232</v>
      </c>
      <c r="C1504" s="10">
        <f>YEAR(SalesDataTable[[#This Row],[Order Date]])</f>
        <v>2026</v>
      </c>
      <c r="D1504" s="10" t="str">
        <f>"Q"&amp;ROUNDUP(MONTH(SalesDataTable[[#This Row],[Order Date]])/3,0)</f>
        <v>Q3</v>
      </c>
      <c r="E1504" s="10">
        <f>MONTH(SalesDataTable[[#This Row],[Order Date]])</f>
        <v>7</v>
      </c>
      <c r="F1504" s="10" t="str">
        <f>TEXT(SalesDataTable[[#This Row],[Order Date]],"mmm")</f>
        <v>Jul</v>
      </c>
      <c r="G1504" s="4" t="s">
        <v>11</v>
      </c>
      <c r="H1504" s="4" t="s">
        <v>39</v>
      </c>
      <c r="I1504" s="4" t="s">
        <v>19</v>
      </c>
      <c r="J1504" s="4" t="s">
        <v>3</v>
      </c>
      <c r="K1504" s="4" t="s">
        <v>14</v>
      </c>
      <c r="L1504" s="4" t="s">
        <v>48</v>
      </c>
      <c r="M1504" s="8">
        <v>3</v>
      </c>
      <c r="N1504" s="5">
        <v>167.52</v>
      </c>
      <c r="O1504" s="6">
        <v>0</v>
      </c>
      <c r="P1504" s="5">
        <v>87.26</v>
      </c>
      <c r="Q1504" s="5">
        <f t="shared" si="69"/>
        <v>502.56000000000006</v>
      </c>
      <c r="R1504" s="5">
        <f t="shared" si="70"/>
        <v>261.78000000000003</v>
      </c>
      <c r="S1504" s="5">
        <f t="shared" si="71"/>
        <v>240.78000000000003</v>
      </c>
      <c r="T1504" s="7"/>
    </row>
    <row r="1505" spans="1:20" ht="15">
      <c r="A1505" s="2">
        <v>2253</v>
      </c>
      <c r="B1505" s="3">
        <v>46232</v>
      </c>
      <c r="C1505" s="10">
        <f>YEAR(SalesDataTable[[#This Row],[Order Date]])</f>
        <v>2026</v>
      </c>
      <c r="D1505" s="10" t="str">
        <f>"Q"&amp;ROUNDUP(MONTH(SalesDataTable[[#This Row],[Order Date]])/3,0)</f>
        <v>Q3</v>
      </c>
      <c r="E1505" s="10">
        <f>MONTH(SalesDataTable[[#This Row],[Order Date]])</f>
        <v>7</v>
      </c>
      <c r="F1505" s="10" t="str">
        <f>TEXT(SalesDataTable[[#This Row],[Order Date]],"mmm")</f>
        <v>Jul</v>
      </c>
      <c r="G1505" s="4" t="s">
        <v>6</v>
      </c>
      <c r="H1505" s="4" t="s">
        <v>49</v>
      </c>
      <c r="I1505" s="4" t="s">
        <v>28</v>
      </c>
      <c r="J1505" s="4" t="s">
        <v>13</v>
      </c>
      <c r="K1505" s="4" t="s">
        <v>4</v>
      </c>
      <c r="L1505" s="4" t="s">
        <v>22</v>
      </c>
      <c r="M1505" s="8">
        <v>3</v>
      </c>
      <c r="N1505" s="5">
        <v>50.98</v>
      </c>
      <c r="O1505" s="6">
        <v>0</v>
      </c>
      <c r="P1505" s="5">
        <v>22.63</v>
      </c>
      <c r="Q1505" s="5">
        <f t="shared" si="69"/>
        <v>152.94</v>
      </c>
      <c r="R1505" s="5">
        <f t="shared" si="70"/>
        <v>67.89</v>
      </c>
      <c r="S1505" s="5">
        <f t="shared" si="71"/>
        <v>85.05</v>
      </c>
      <c r="T1505" s="7"/>
    </row>
    <row r="1506" spans="1:20" ht="15">
      <c r="A1506" s="2">
        <v>2554</v>
      </c>
      <c r="B1506" s="3">
        <v>46232</v>
      </c>
      <c r="C1506" s="10">
        <f>YEAR(SalesDataTable[[#This Row],[Order Date]])</f>
        <v>2026</v>
      </c>
      <c r="D1506" s="10" t="str">
        <f>"Q"&amp;ROUNDUP(MONTH(SalesDataTable[[#This Row],[Order Date]])/3,0)</f>
        <v>Q3</v>
      </c>
      <c r="E1506" s="10">
        <f>MONTH(SalesDataTable[[#This Row],[Order Date]])</f>
        <v>7</v>
      </c>
      <c r="F1506" s="10" t="str">
        <f>TEXT(SalesDataTable[[#This Row],[Order Date]],"mmm")</f>
        <v>Jul</v>
      </c>
      <c r="G1506" s="4" t="s">
        <v>6</v>
      </c>
      <c r="H1506" s="4" t="s">
        <v>41</v>
      </c>
      <c r="I1506" s="4" t="s">
        <v>28</v>
      </c>
      <c r="J1506" s="4" t="s">
        <v>13</v>
      </c>
      <c r="K1506" s="4" t="s">
        <v>34</v>
      </c>
      <c r="L1506" s="4" t="s">
        <v>45</v>
      </c>
      <c r="M1506" s="8">
        <v>2</v>
      </c>
      <c r="N1506" s="5">
        <v>49.98</v>
      </c>
      <c r="O1506" s="6">
        <v>0.1</v>
      </c>
      <c r="P1506" s="5">
        <v>21.91</v>
      </c>
      <c r="Q1506" s="5">
        <f t="shared" si="69"/>
        <v>89.963999999999999</v>
      </c>
      <c r="R1506" s="5">
        <f t="shared" si="70"/>
        <v>43.82</v>
      </c>
      <c r="S1506" s="5">
        <f t="shared" si="71"/>
        <v>46.143999999999998</v>
      </c>
      <c r="T1506" s="7"/>
    </row>
    <row r="1507" spans="1:20" ht="15">
      <c r="A1507" s="2">
        <v>2624</v>
      </c>
      <c r="B1507" s="3">
        <v>46232</v>
      </c>
      <c r="C1507" s="10">
        <f>YEAR(SalesDataTable[[#This Row],[Order Date]])</f>
        <v>2026</v>
      </c>
      <c r="D1507" s="10" t="str">
        <f>"Q"&amp;ROUNDUP(MONTH(SalesDataTable[[#This Row],[Order Date]])/3,0)</f>
        <v>Q3</v>
      </c>
      <c r="E1507" s="10">
        <f>MONTH(SalesDataTable[[#This Row],[Order Date]])</f>
        <v>7</v>
      </c>
      <c r="F1507" s="10" t="str">
        <f>TEXT(SalesDataTable[[#This Row],[Order Date]],"mmm")</f>
        <v>Jul</v>
      </c>
      <c r="G1507" s="4" t="s">
        <v>20</v>
      </c>
      <c r="H1507" s="4" t="s">
        <v>21</v>
      </c>
      <c r="I1507" s="4" t="s">
        <v>8</v>
      </c>
      <c r="J1507" s="4" t="s">
        <v>16</v>
      </c>
      <c r="K1507" s="4" t="s">
        <v>14</v>
      </c>
      <c r="L1507" s="4" t="s">
        <v>15</v>
      </c>
      <c r="M1507" s="8">
        <v>4</v>
      </c>
      <c r="N1507" s="5">
        <v>36.44</v>
      </c>
      <c r="O1507" s="6">
        <v>0.15</v>
      </c>
      <c r="P1507" s="5">
        <v>13.32</v>
      </c>
      <c r="Q1507" s="5">
        <f t="shared" si="69"/>
        <v>123.89599999999999</v>
      </c>
      <c r="R1507" s="5">
        <f t="shared" si="70"/>
        <v>53.28</v>
      </c>
      <c r="S1507" s="5">
        <f t="shared" si="71"/>
        <v>70.615999999999985</v>
      </c>
      <c r="T1507" s="7"/>
    </row>
    <row r="1508" spans="1:20" ht="15">
      <c r="A1508" s="2">
        <v>3338</v>
      </c>
      <c r="B1508" s="3">
        <v>46232</v>
      </c>
      <c r="C1508" s="10">
        <f>YEAR(SalesDataTable[[#This Row],[Order Date]])</f>
        <v>2026</v>
      </c>
      <c r="D1508" s="10" t="str">
        <f>"Q"&amp;ROUNDUP(MONTH(SalesDataTable[[#This Row],[Order Date]])/3,0)</f>
        <v>Q3</v>
      </c>
      <c r="E1508" s="10">
        <f>MONTH(SalesDataTable[[#This Row],[Order Date]])</f>
        <v>7</v>
      </c>
      <c r="F1508" s="10" t="str">
        <f>TEXT(SalesDataTable[[#This Row],[Order Date]],"mmm")</f>
        <v>Jul</v>
      </c>
      <c r="G1508" s="4" t="s">
        <v>0</v>
      </c>
      <c r="H1508" s="4" t="s">
        <v>1</v>
      </c>
      <c r="I1508" s="4" t="s">
        <v>2</v>
      </c>
      <c r="J1508" s="4" t="s">
        <v>3</v>
      </c>
      <c r="K1508" s="4" t="s">
        <v>23</v>
      </c>
      <c r="L1508" s="4" t="s">
        <v>29</v>
      </c>
      <c r="M1508" s="8">
        <v>1</v>
      </c>
      <c r="N1508" s="5">
        <v>195.34</v>
      </c>
      <c r="O1508" s="6">
        <v>0.05</v>
      </c>
      <c r="P1508" s="5">
        <v>106.6</v>
      </c>
      <c r="Q1508" s="5">
        <f t="shared" si="69"/>
        <v>185.57300000000001</v>
      </c>
      <c r="R1508" s="5">
        <f t="shared" si="70"/>
        <v>106.6</v>
      </c>
      <c r="S1508" s="5">
        <f t="shared" si="71"/>
        <v>78.973000000000013</v>
      </c>
      <c r="T1508" s="7"/>
    </row>
    <row r="1509" spans="1:20" ht="15">
      <c r="A1509" s="2">
        <v>4575</v>
      </c>
      <c r="B1509" s="3">
        <v>46232</v>
      </c>
      <c r="C1509" s="10">
        <f>YEAR(SalesDataTable[[#This Row],[Order Date]])</f>
        <v>2026</v>
      </c>
      <c r="D1509" s="10" t="str">
        <f>"Q"&amp;ROUNDUP(MONTH(SalesDataTable[[#This Row],[Order Date]])/3,0)</f>
        <v>Q3</v>
      </c>
      <c r="E1509" s="10">
        <f>MONTH(SalesDataTable[[#This Row],[Order Date]])</f>
        <v>7</v>
      </c>
      <c r="F1509" s="10" t="str">
        <f>TEXT(SalesDataTable[[#This Row],[Order Date]],"mmm")</f>
        <v>Jul</v>
      </c>
      <c r="G1509" s="4" t="s">
        <v>11</v>
      </c>
      <c r="H1509" s="4" t="s">
        <v>25</v>
      </c>
      <c r="I1509" s="4" t="s">
        <v>2</v>
      </c>
      <c r="J1509" s="4" t="s">
        <v>16</v>
      </c>
      <c r="K1509" s="4" t="s">
        <v>4</v>
      </c>
      <c r="L1509" s="4" t="s">
        <v>30</v>
      </c>
      <c r="M1509" s="8">
        <v>1</v>
      </c>
      <c r="N1509" s="5">
        <v>103.31</v>
      </c>
      <c r="O1509" s="6">
        <v>0</v>
      </c>
      <c r="P1509" s="5">
        <v>50.93</v>
      </c>
      <c r="Q1509" s="5">
        <f t="shared" si="69"/>
        <v>103.31</v>
      </c>
      <c r="R1509" s="5">
        <f t="shared" si="70"/>
        <v>50.93</v>
      </c>
      <c r="S1509" s="5">
        <f t="shared" si="71"/>
        <v>52.38</v>
      </c>
      <c r="T1509" s="7"/>
    </row>
    <row r="1510" spans="1:20" ht="15">
      <c r="A1510" s="2">
        <v>4871</v>
      </c>
      <c r="B1510" s="3">
        <v>46232</v>
      </c>
      <c r="C1510" s="10">
        <f>YEAR(SalesDataTable[[#This Row],[Order Date]])</f>
        <v>2026</v>
      </c>
      <c r="D1510" s="10" t="str">
        <f>"Q"&amp;ROUNDUP(MONTH(SalesDataTable[[#This Row],[Order Date]])/3,0)</f>
        <v>Q3</v>
      </c>
      <c r="E1510" s="10">
        <f>MONTH(SalesDataTable[[#This Row],[Order Date]])</f>
        <v>7</v>
      </c>
      <c r="F1510" s="10" t="str">
        <f>TEXT(SalesDataTable[[#This Row],[Order Date]],"mmm")</f>
        <v>Jul</v>
      </c>
      <c r="G1510" s="4" t="s">
        <v>0</v>
      </c>
      <c r="H1510" s="4" t="s">
        <v>1</v>
      </c>
      <c r="I1510" s="4" t="s">
        <v>2</v>
      </c>
      <c r="J1510" s="4" t="s">
        <v>13</v>
      </c>
      <c r="K1510" s="4" t="s">
        <v>23</v>
      </c>
      <c r="L1510" s="4" t="s">
        <v>51</v>
      </c>
      <c r="M1510" s="8">
        <v>3</v>
      </c>
      <c r="N1510" s="5">
        <v>123.31</v>
      </c>
      <c r="O1510" s="6">
        <v>0</v>
      </c>
      <c r="P1510" s="5">
        <v>59.16</v>
      </c>
      <c r="Q1510" s="5">
        <f t="shared" si="69"/>
        <v>369.93</v>
      </c>
      <c r="R1510" s="5">
        <f t="shared" si="70"/>
        <v>177.48</v>
      </c>
      <c r="S1510" s="5">
        <f t="shared" si="71"/>
        <v>192.45000000000002</v>
      </c>
      <c r="T1510" s="7"/>
    </row>
    <row r="1511" spans="1:20" ht="15">
      <c r="A1511" s="2">
        <v>4931</v>
      </c>
      <c r="B1511" s="3">
        <v>46232</v>
      </c>
      <c r="C1511" s="10">
        <f>YEAR(SalesDataTable[[#This Row],[Order Date]])</f>
        <v>2026</v>
      </c>
      <c r="D1511" s="10" t="str">
        <f>"Q"&amp;ROUNDUP(MONTH(SalesDataTable[[#This Row],[Order Date]])/3,0)</f>
        <v>Q3</v>
      </c>
      <c r="E1511" s="10">
        <f>MONTH(SalesDataTable[[#This Row],[Order Date]])</f>
        <v>7</v>
      </c>
      <c r="F1511" s="10" t="str">
        <f>TEXT(SalesDataTable[[#This Row],[Order Date]],"mmm")</f>
        <v>Jul</v>
      </c>
      <c r="G1511" s="4" t="s">
        <v>0</v>
      </c>
      <c r="H1511" s="4" t="s">
        <v>50</v>
      </c>
      <c r="I1511" s="4" t="s">
        <v>2</v>
      </c>
      <c r="J1511" s="4" t="s">
        <v>13</v>
      </c>
      <c r="K1511" s="4" t="s">
        <v>34</v>
      </c>
      <c r="L1511" s="4" t="s">
        <v>35</v>
      </c>
      <c r="M1511" s="8">
        <v>1</v>
      </c>
      <c r="N1511" s="5">
        <v>40.36</v>
      </c>
      <c r="O1511" s="6">
        <v>0.1</v>
      </c>
      <c r="P1511" s="5">
        <v>14.82</v>
      </c>
      <c r="Q1511" s="5">
        <f t="shared" si="69"/>
        <v>36.323999999999998</v>
      </c>
      <c r="R1511" s="5">
        <f t="shared" si="70"/>
        <v>14.82</v>
      </c>
      <c r="S1511" s="5">
        <f t="shared" si="71"/>
        <v>21.503999999999998</v>
      </c>
      <c r="T1511" s="7"/>
    </row>
    <row r="1512" spans="1:20" ht="15">
      <c r="A1512" s="2">
        <v>4962</v>
      </c>
      <c r="B1512" s="3">
        <v>46232</v>
      </c>
      <c r="C1512" s="10">
        <f>YEAR(SalesDataTable[[#This Row],[Order Date]])</f>
        <v>2026</v>
      </c>
      <c r="D1512" s="10" t="str">
        <f>"Q"&amp;ROUNDUP(MONTH(SalesDataTable[[#This Row],[Order Date]])/3,0)</f>
        <v>Q3</v>
      </c>
      <c r="E1512" s="10">
        <f>MONTH(SalesDataTable[[#This Row],[Order Date]])</f>
        <v>7</v>
      </c>
      <c r="F1512" s="10" t="str">
        <f>TEXT(SalesDataTable[[#This Row],[Order Date]],"mmm")</f>
        <v>Jul</v>
      </c>
      <c r="G1512" s="4" t="s">
        <v>0</v>
      </c>
      <c r="H1512" s="4" t="s">
        <v>50</v>
      </c>
      <c r="I1512" s="4" t="s">
        <v>19</v>
      </c>
      <c r="J1512" s="4" t="s">
        <v>13</v>
      </c>
      <c r="K1512" s="4" t="s">
        <v>23</v>
      </c>
      <c r="L1512" s="4" t="s">
        <v>40</v>
      </c>
      <c r="M1512" s="8">
        <v>2</v>
      </c>
      <c r="N1512" s="5">
        <v>83.06</v>
      </c>
      <c r="O1512" s="6">
        <v>0</v>
      </c>
      <c r="P1512" s="5">
        <v>38.74</v>
      </c>
      <c r="Q1512" s="5">
        <f t="shared" si="69"/>
        <v>166.12</v>
      </c>
      <c r="R1512" s="5">
        <f t="shared" si="70"/>
        <v>77.48</v>
      </c>
      <c r="S1512" s="5">
        <f t="shared" si="71"/>
        <v>88.64</v>
      </c>
      <c r="T1512" s="7"/>
    </row>
    <row r="1513" spans="1:20" ht="15">
      <c r="A1513" s="2">
        <v>5006</v>
      </c>
      <c r="B1513" s="3">
        <v>46232</v>
      </c>
      <c r="C1513" s="10">
        <f>YEAR(SalesDataTable[[#This Row],[Order Date]])</f>
        <v>2026</v>
      </c>
      <c r="D1513" s="10" t="str">
        <f>"Q"&amp;ROUNDUP(MONTH(SalesDataTable[[#This Row],[Order Date]])/3,0)</f>
        <v>Q3</v>
      </c>
      <c r="E1513" s="10">
        <f>MONTH(SalesDataTable[[#This Row],[Order Date]])</f>
        <v>7</v>
      </c>
      <c r="F1513" s="10" t="str">
        <f>TEXT(SalesDataTable[[#This Row],[Order Date]],"mmm")</f>
        <v>Jul</v>
      </c>
      <c r="G1513" s="4" t="s">
        <v>11</v>
      </c>
      <c r="H1513" s="4" t="s">
        <v>18</v>
      </c>
      <c r="I1513" s="4" t="s">
        <v>2</v>
      </c>
      <c r="J1513" s="4" t="s">
        <v>3</v>
      </c>
      <c r="K1513" s="4" t="s">
        <v>9</v>
      </c>
      <c r="L1513" s="4" t="s">
        <v>37</v>
      </c>
      <c r="M1513" s="8">
        <v>2</v>
      </c>
      <c r="N1513" s="5">
        <v>151.72999999999999</v>
      </c>
      <c r="O1513" s="6">
        <v>0</v>
      </c>
      <c r="P1513" s="5">
        <v>81.209999999999994</v>
      </c>
      <c r="Q1513" s="5">
        <f t="shared" si="69"/>
        <v>303.45999999999998</v>
      </c>
      <c r="R1513" s="5">
        <f t="shared" si="70"/>
        <v>162.41999999999999</v>
      </c>
      <c r="S1513" s="5">
        <f t="shared" si="71"/>
        <v>141.04</v>
      </c>
      <c r="T1513" s="7"/>
    </row>
    <row r="1514" spans="1:20" ht="15">
      <c r="A1514" s="2">
        <v>5033</v>
      </c>
      <c r="B1514" s="3">
        <v>46232</v>
      </c>
      <c r="C1514" s="10">
        <f>YEAR(SalesDataTable[[#This Row],[Order Date]])</f>
        <v>2026</v>
      </c>
      <c r="D1514" s="10" t="str">
        <f>"Q"&amp;ROUNDUP(MONTH(SalesDataTable[[#This Row],[Order Date]])/3,0)</f>
        <v>Q3</v>
      </c>
      <c r="E1514" s="10">
        <f>MONTH(SalesDataTable[[#This Row],[Order Date]])</f>
        <v>7</v>
      </c>
      <c r="F1514" s="10" t="str">
        <f>TEXT(SalesDataTable[[#This Row],[Order Date]],"mmm")</f>
        <v>Jul</v>
      </c>
      <c r="G1514" s="4" t="s">
        <v>20</v>
      </c>
      <c r="H1514" s="4" t="s">
        <v>33</v>
      </c>
      <c r="I1514" s="4" t="s">
        <v>2</v>
      </c>
      <c r="J1514" s="4" t="s">
        <v>13</v>
      </c>
      <c r="K1514" s="4" t="s">
        <v>9</v>
      </c>
      <c r="L1514" s="4" t="s">
        <v>46</v>
      </c>
      <c r="M1514" s="8">
        <v>4</v>
      </c>
      <c r="N1514" s="5">
        <v>72.010000000000005</v>
      </c>
      <c r="O1514" s="6">
        <v>0.05</v>
      </c>
      <c r="P1514" s="5">
        <v>32.36</v>
      </c>
      <c r="Q1514" s="5">
        <f t="shared" si="69"/>
        <v>273.63800000000003</v>
      </c>
      <c r="R1514" s="5">
        <f t="shared" si="70"/>
        <v>129.44</v>
      </c>
      <c r="S1514" s="5">
        <f t="shared" si="71"/>
        <v>144.19800000000004</v>
      </c>
      <c r="T1514" s="7"/>
    </row>
    <row r="1515" spans="1:20" ht="15">
      <c r="A1515" s="2">
        <v>5117</v>
      </c>
      <c r="B1515" s="3">
        <v>46232</v>
      </c>
      <c r="C1515" s="10">
        <f>YEAR(SalesDataTable[[#This Row],[Order Date]])</f>
        <v>2026</v>
      </c>
      <c r="D1515" s="10" t="str">
        <f>"Q"&amp;ROUNDUP(MONTH(SalesDataTable[[#This Row],[Order Date]])/3,0)</f>
        <v>Q3</v>
      </c>
      <c r="E1515" s="10">
        <f>MONTH(SalesDataTable[[#This Row],[Order Date]])</f>
        <v>7</v>
      </c>
      <c r="F1515" s="10" t="str">
        <f>TEXT(SalesDataTable[[#This Row],[Order Date]],"mmm")</f>
        <v>Jul</v>
      </c>
      <c r="G1515" s="4" t="s">
        <v>6</v>
      </c>
      <c r="H1515" s="4" t="s">
        <v>41</v>
      </c>
      <c r="I1515" s="4" t="s">
        <v>2</v>
      </c>
      <c r="J1515" s="4" t="s">
        <v>16</v>
      </c>
      <c r="K1515" s="4" t="s">
        <v>9</v>
      </c>
      <c r="L1515" s="4" t="s">
        <v>37</v>
      </c>
      <c r="M1515" s="8">
        <v>1</v>
      </c>
      <c r="N1515" s="5">
        <v>154.87</v>
      </c>
      <c r="O1515" s="6">
        <v>0</v>
      </c>
      <c r="P1515" s="5">
        <v>80.459999999999994</v>
      </c>
      <c r="Q1515" s="5">
        <f t="shared" si="69"/>
        <v>154.87</v>
      </c>
      <c r="R1515" s="5">
        <f t="shared" si="70"/>
        <v>80.459999999999994</v>
      </c>
      <c r="S1515" s="5">
        <f t="shared" si="71"/>
        <v>74.410000000000011</v>
      </c>
      <c r="T1515" s="7"/>
    </row>
    <row r="1516" spans="1:20" ht="15">
      <c r="A1516" s="2">
        <v>954</v>
      </c>
      <c r="B1516" s="3">
        <v>46233</v>
      </c>
      <c r="C1516" s="10">
        <f>YEAR(SalesDataTable[[#This Row],[Order Date]])</f>
        <v>2026</v>
      </c>
      <c r="D1516" s="10" t="str">
        <f>"Q"&amp;ROUNDUP(MONTH(SalesDataTable[[#This Row],[Order Date]])/3,0)</f>
        <v>Q3</v>
      </c>
      <c r="E1516" s="10">
        <f>MONTH(SalesDataTable[[#This Row],[Order Date]])</f>
        <v>7</v>
      </c>
      <c r="F1516" s="10" t="str">
        <f>TEXT(SalesDataTable[[#This Row],[Order Date]],"mmm")</f>
        <v>Jul</v>
      </c>
      <c r="G1516" s="4" t="s">
        <v>6</v>
      </c>
      <c r="H1516" s="4" t="s">
        <v>7</v>
      </c>
      <c r="I1516" s="4" t="s">
        <v>2</v>
      </c>
      <c r="J1516" s="4" t="s">
        <v>13</v>
      </c>
      <c r="K1516" s="4" t="s">
        <v>14</v>
      </c>
      <c r="L1516" s="4" t="s">
        <v>44</v>
      </c>
      <c r="M1516" s="8">
        <v>3</v>
      </c>
      <c r="N1516" s="5">
        <v>134.61000000000001</v>
      </c>
      <c r="O1516" s="6">
        <v>0.1</v>
      </c>
      <c r="P1516" s="5">
        <v>65.77</v>
      </c>
      <c r="Q1516" s="5">
        <f t="shared" si="69"/>
        <v>363.44700000000006</v>
      </c>
      <c r="R1516" s="5">
        <f t="shared" si="70"/>
        <v>197.31</v>
      </c>
      <c r="S1516" s="5">
        <f t="shared" si="71"/>
        <v>166.13700000000006</v>
      </c>
      <c r="T1516" s="7"/>
    </row>
    <row r="1517" spans="1:20" ht="15">
      <c r="A1517" s="2">
        <v>1644</v>
      </c>
      <c r="B1517" s="3">
        <v>46233</v>
      </c>
      <c r="C1517" s="10">
        <f>YEAR(SalesDataTable[[#This Row],[Order Date]])</f>
        <v>2026</v>
      </c>
      <c r="D1517" s="10" t="str">
        <f>"Q"&amp;ROUNDUP(MONTH(SalesDataTable[[#This Row],[Order Date]])/3,0)</f>
        <v>Q3</v>
      </c>
      <c r="E1517" s="10">
        <f>MONTH(SalesDataTable[[#This Row],[Order Date]])</f>
        <v>7</v>
      </c>
      <c r="F1517" s="10" t="str">
        <f>TEXT(SalesDataTable[[#This Row],[Order Date]],"mmm")</f>
        <v>Jul</v>
      </c>
      <c r="G1517" s="4" t="s">
        <v>20</v>
      </c>
      <c r="H1517" s="4" t="s">
        <v>47</v>
      </c>
      <c r="I1517" s="4" t="s">
        <v>2</v>
      </c>
      <c r="J1517" s="4" t="s">
        <v>3</v>
      </c>
      <c r="K1517" s="4" t="s">
        <v>4</v>
      </c>
      <c r="L1517" s="4" t="s">
        <v>5</v>
      </c>
      <c r="M1517" s="8">
        <v>3</v>
      </c>
      <c r="N1517" s="5">
        <v>81.5</v>
      </c>
      <c r="O1517" s="6">
        <v>0.05</v>
      </c>
      <c r="P1517" s="5">
        <v>43.85</v>
      </c>
      <c r="Q1517" s="5">
        <f t="shared" si="69"/>
        <v>232.27499999999998</v>
      </c>
      <c r="R1517" s="5">
        <f t="shared" si="70"/>
        <v>131.55000000000001</v>
      </c>
      <c r="S1517" s="5">
        <f t="shared" si="71"/>
        <v>100.72499999999997</v>
      </c>
      <c r="T1517" s="7"/>
    </row>
    <row r="1518" spans="1:20" ht="15">
      <c r="A1518" s="2">
        <v>2030</v>
      </c>
      <c r="B1518" s="3">
        <v>46233</v>
      </c>
      <c r="C1518" s="10">
        <f>YEAR(SalesDataTable[[#This Row],[Order Date]])</f>
        <v>2026</v>
      </c>
      <c r="D1518" s="10" t="str">
        <f>"Q"&amp;ROUNDUP(MONTH(SalesDataTable[[#This Row],[Order Date]])/3,0)</f>
        <v>Q3</v>
      </c>
      <c r="E1518" s="10">
        <f>MONTH(SalesDataTable[[#This Row],[Order Date]])</f>
        <v>7</v>
      </c>
      <c r="F1518" s="10" t="str">
        <f>TEXT(SalesDataTable[[#This Row],[Order Date]],"mmm")</f>
        <v>Jul</v>
      </c>
      <c r="G1518" s="4" t="s">
        <v>0</v>
      </c>
      <c r="H1518" s="4" t="s">
        <v>1</v>
      </c>
      <c r="I1518" s="4" t="s">
        <v>28</v>
      </c>
      <c r="J1518" s="4" t="s">
        <v>16</v>
      </c>
      <c r="K1518" s="4" t="s">
        <v>14</v>
      </c>
      <c r="L1518" s="4" t="s">
        <v>44</v>
      </c>
      <c r="M1518" s="8">
        <v>2</v>
      </c>
      <c r="N1518" s="5">
        <v>135.63</v>
      </c>
      <c r="O1518" s="6">
        <v>0</v>
      </c>
      <c r="P1518" s="5">
        <v>66.63</v>
      </c>
      <c r="Q1518" s="5">
        <f t="shared" si="69"/>
        <v>271.26</v>
      </c>
      <c r="R1518" s="5">
        <f t="shared" si="70"/>
        <v>133.26</v>
      </c>
      <c r="S1518" s="5">
        <f t="shared" si="71"/>
        <v>138</v>
      </c>
      <c r="T1518" s="7"/>
    </row>
    <row r="1519" spans="1:20" ht="15">
      <c r="A1519" s="2">
        <v>2595</v>
      </c>
      <c r="B1519" s="3">
        <v>46233</v>
      </c>
      <c r="C1519" s="10">
        <f>YEAR(SalesDataTable[[#This Row],[Order Date]])</f>
        <v>2026</v>
      </c>
      <c r="D1519" s="10" t="str">
        <f>"Q"&amp;ROUNDUP(MONTH(SalesDataTable[[#This Row],[Order Date]])/3,0)</f>
        <v>Q3</v>
      </c>
      <c r="E1519" s="10">
        <f>MONTH(SalesDataTable[[#This Row],[Order Date]])</f>
        <v>7</v>
      </c>
      <c r="F1519" s="10" t="str">
        <f>TEXT(SalesDataTable[[#This Row],[Order Date]],"mmm")</f>
        <v>Jul</v>
      </c>
      <c r="G1519" s="4" t="s">
        <v>0</v>
      </c>
      <c r="H1519" s="4" t="s">
        <v>36</v>
      </c>
      <c r="I1519" s="4" t="s">
        <v>8</v>
      </c>
      <c r="J1519" s="4" t="s">
        <v>16</v>
      </c>
      <c r="K1519" s="4" t="s">
        <v>14</v>
      </c>
      <c r="L1519" s="4" t="s">
        <v>44</v>
      </c>
      <c r="M1519" s="8">
        <v>15</v>
      </c>
      <c r="N1519" s="5">
        <v>133.44999999999999</v>
      </c>
      <c r="O1519" s="6">
        <v>0.2</v>
      </c>
      <c r="P1519" s="5">
        <v>65.819999999999993</v>
      </c>
      <c r="Q1519" s="5">
        <f t="shared" si="69"/>
        <v>1601.3999999999999</v>
      </c>
      <c r="R1519" s="5">
        <f t="shared" si="70"/>
        <v>987.3</v>
      </c>
      <c r="S1519" s="5">
        <f t="shared" si="71"/>
        <v>614.09999999999991</v>
      </c>
      <c r="T1519" s="7"/>
    </row>
    <row r="1520" spans="1:20" ht="15">
      <c r="A1520" s="2">
        <v>2763</v>
      </c>
      <c r="B1520" s="3">
        <v>46233</v>
      </c>
      <c r="C1520" s="10">
        <f>YEAR(SalesDataTable[[#This Row],[Order Date]])</f>
        <v>2026</v>
      </c>
      <c r="D1520" s="10" t="str">
        <f>"Q"&amp;ROUNDUP(MONTH(SalesDataTable[[#This Row],[Order Date]])/3,0)</f>
        <v>Q3</v>
      </c>
      <c r="E1520" s="10">
        <f>MONTH(SalesDataTable[[#This Row],[Order Date]])</f>
        <v>7</v>
      </c>
      <c r="F1520" s="10" t="str">
        <f>TEXT(SalesDataTable[[#This Row],[Order Date]],"mmm")</f>
        <v>Jul</v>
      </c>
      <c r="G1520" s="4" t="s">
        <v>0</v>
      </c>
      <c r="H1520" s="4" t="s">
        <v>50</v>
      </c>
      <c r="I1520" s="4" t="s">
        <v>2</v>
      </c>
      <c r="J1520" s="4" t="s">
        <v>16</v>
      </c>
      <c r="K1520" s="4" t="s">
        <v>23</v>
      </c>
      <c r="L1520" s="4" t="s">
        <v>51</v>
      </c>
      <c r="M1520" s="8">
        <v>1</v>
      </c>
      <c r="N1520" s="5">
        <v>120.94</v>
      </c>
      <c r="O1520" s="6">
        <v>0</v>
      </c>
      <c r="P1520" s="5">
        <v>62.24</v>
      </c>
      <c r="Q1520" s="5">
        <f t="shared" si="69"/>
        <v>120.94</v>
      </c>
      <c r="R1520" s="5">
        <f t="shared" si="70"/>
        <v>62.24</v>
      </c>
      <c r="S1520" s="5">
        <f t="shared" si="71"/>
        <v>58.699999999999996</v>
      </c>
      <c r="T1520" s="7"/>
    </row>
    <row r="1521" spans="1:20" ht="15">
      <c r="A1521" s="2">
        <v>3537</v>
      </c>
      <c r="B1521" s="3">
        <v>46233</v>
      </c>
      <c r="C1521" s="10">
        <f>YEAR(SalesDataTable[[#This Row],[Order Date]])</f>
        <v>2026</v>
      </c>
      <c r="D1521" s="10" t="str">
        <f>"Q"&amp;ROUNDUP(MONTH(SalesDataTable[[#This Row],[Order Date]])/3,0)</f>
        <v>Q3</v>
      </c>
      <c r="E1521" s="10">
        <f>MONTH(SalesDataTable[[#This Row],[Order Date]])</f>
        <v>7</v>
      </c>
      <c r="F1521" s="10" t="str">
        <f>TEXT(SalesDataTable[[#This Row],[Order Date]],"mmm")</f>
        <v>Jul</v>
      </c>
      <c r="G1521" s="4" t="s">
        <v>6</v>
      </c>
      <c r="H1521" s="4" t="s">
        <v>41</v>
      </c>
      <c r="I1521" s="4" t="s">
        <v>2</v>
      </c>
      <c r="J1521" s="4" t="s">
        <v>3</v>
      </c>
      <c r="K1521" s="4" t="s">
        <v>23</v>
      </c>
      <c r="L1521" s="4" t="s">
        <v>24</v>
      </c>
      <c r="M1521" s="8">
        <v>2</v>
      </c>
      <c r="N1521" s="5">
        <v>332.99</v>
      </c>
      <c r="O1521" s="6">
        <v>0.15</v>
      </c>
      <c r="P1521" s="5">
        <v>199.09</v>
      </c>
      <c r="Q1521" s="5">
        <f t="shared" si="69"/>
        <v>566.08299999999997</v>
      </c>
      <c r="R1521" s="5">
        <f t="shared" si="70"/>
        <v>398.18</v>
      </c>
      <c r="S1521" s="5">
        <f t="shared" si="71"/>
        <v>167.90299999999996</v>
      </c>
      <c r="T1521" s="7"/>
    </row>
    <row r="1522" spans="1:20" ht="15">
      <c r="A1522" s="2">
        <v>3550</v>
      </c>
      <c r="B1522" s="3">
        <v>46233</v>
      </c>
      <c r="C1522" s="10">
        <f>YEAR(SalesDataTable[[#This Row],[Order Date]])</f>
        <v>2026</v>
      </c>
      <c r="D1522" s="10" t="str">
        <f>"Q"&amp;ROUNDUP(MONTH(SalesDataTable[[#This Row],[Order Date]])/3,0)</f>
        <v>Q3</v>
      </c>
      <c r="E1522" s="10">
        <f>MONTH(SalesDataTable[[#This Row],[Order Date]])</f>
        <v>7</v>
      </c>
      <c r="F1522" s="10" t="str">
        <f>TEXT(SalesDataTable[[#This Row],[Order Date]],"mmm")</f>
        <v>Jul</v>
      </c>
      <c r="G1522" s="4" t="s">
        <v>0</v>
      </c>
      <c r="H1522" s="4" t="s">
        <v>50</v>
      </c>
      <c r="I1522" s="4" t="s">
        <v>2</v>
      </c>
      <c r="J1522" s="4" t="s">
        <v>3</v>
      </c>
      <c r="K1522" s="4" t="s">
        <v>23</v>
      </c>
      <c r="L1522" s="4" t="s">
        <v>51</v>
      </c>
      <c r="M1522" s="8">
        <v>3</v>
      </c>
      <c r="N1522" s="5">
        <v>120.88</v>
      </c>
      <c r="O1522" s="6">
        <v>0</v>
      </c>
      <c r="P1522" s="5">
        <v>60.97</v>
      </c>
      <c r="Q1522" s="5">
        <f t="shared" si="69"/>
        <v>362.64</v>
      </c>
      <c r="R1522" s="5">
        <f t="shared" si="70"/>
        <v>182.91</v>
      </c>
      <c r="S1522" s="5">
        <f t="shared" si="71"/>
        <v>179.73</v>
      </c>
      <c r="T1522" s="7"/>
    </row>
    <row r="1523" spans="1:20" ht="15">
      <c r="A1523" s="2">
        <v>3875</v>
      </c>
      <c r="B1523" s="3">
        <v>46233</v>
      </c>
      <c r="C1523" s="10">
        <f>YEAR(SalesDataTable[[#This Row],[Order Date]])</f>
        <v>2026</v>
      </c>
      <c r="D1523" s="10" t="str">
        <f>"Q"&amp;ROUNDUP(MONTH(SalesDataTable[[#This Row],[Order Date]])/3,0)</f>
        <v>Q3</v>
      </c>
      <c r="E1523" s="10">
        <f>MONTH(SalesDataTable[[#This Row],[Order Date]])</f>
        <v>7</v>
      </c>
      <c r="F1523" s="10" t="str">
        <f>TEXT(SalesDataTable[[#This Row],[Order Date]],"mmm")</f>
        <v>Jul</v>
      </c>
      <c r="G1523" s="4" t="s">
        <v>20</v>
      </c>
      <c r="H1523" s="4" t="s">
        <v>33</v>
      </c>
      <c r="I1523" s="4" t="s">
        <v>2</v>
      </c>
      <c r="J1523" s="4" t="s">
        <v>3</v>
      </c>
      <c r="K1523" s="4" t="s">
        <v>4</v>
      </c>
      <c r="L1523" s="4" t="s">
        <v>30</v>
      </c>
      <c r="M1523" s="8">
        <v>1</v>
      </c>
      <c r="N1523" s="5">
        <v>101.73</v>
      </c>
      <c r="O1523" s="6">
        <v>0.05</v>
      </c>
      <c r="P1523" s="5">
        <v>51.63</v>
      </c>
      <c r="Q1523" s="5">
        <f t="shared" si="69"/>
        <v>96.643500000000003</v>
      </c>
      <c r="R1523" s="5">
        <f t="shared" si="70"/>
        <v>51.63</v>
      </c>
      <c r="S1523" s="5">
        <f t="shared" si="71"/>
        <v>45.013500000000001</v>
      </c>
      <c r="T1523" s="7"/>
    </row>
    <row r="1524" spans="1:20" ht="15">
      <c r="A1524" s="2">
        <v>4467</v>
      </c>
      <c r="B1524" s="3">
        <v>46233</v>
      </c>
      <c r="C1524" s="10">
        <f>YEAR(SalesDataTable[[#This Row],[Order Date]])</f>
        <v>2026</v>
      </c>
      <c r="D1524" s="10" t="str">
        <f>"Q"&amp;ROUNDUP(MONTH(SalesDataTable[[#This Row],[Order Date]])/3,0)</f>
        <v>Q3</v>
      </c>
      <c r="E1524" s="10">
        <f>MONTH(SalesDataTable[[#This Row],[Order Date]])</f>
        <v>7</v>
      </c>
      <c r="F1524" s="10" t="str">
        <f>TEXT(SalesDataTable[[#This Row],[Order Date]],"mmm")</f>
        <v>Jul</v>
      </c>
      <c r="G1524" s="4" t="s">
        <v>20</v>
      </c>
      <c r="H1524" s="4" t="s">
        <v>31</v>
      </c>
      <c r="I1524" s="4" t="s">
        <v>2</v>
      </c>
      <c r="J1524" s="4" t="s">
        <v>3</v>
      </c>
      <c r="K1524" s="4" t="s">
        <v>14</v>
      </c>
      <c r="L1524" s="4" t="s">
        <v>15</v>
      </c>
      <c r="M1524" s="8">
        <v>2</v>
      </c>
      <c r="N1524" s="5">
        <v>36.21</v>
      </c>
      <c r="O1524" s="6">
        <v>0</v>
      </c>
      <c r="P1524" s="5">
        <v>13.5</v>
      </c>
      <c r="Q1524" s="5">
        <f t="shared" si="69"/>
        <v>72.42</v>
      </c>
      <c r="R1524" s="5">
        <f t="shared" si="70"/>
        <v>27</v>
      </c>
      <c r="S1524" s="5">
        <f t="shared" si="71"/>
        <v>45.42</v>
      </c>
      <c r="T1524" s="7"/>
    </row>
    <row r="1525" spans="1:20" ht="15">
      <c r="A1525" s="2">
        <v>739</v>
      </c>
      <c r="B1525" s="3">
        <v>46234</v>
      </c>
      <c r="C1525" s="10">
        <f>YEAR(SalesDataTable[[#This Row],[Order Date]])</f>
        <v>2026</v>
      </c>
      <c r="D1525" s="10" t="str">
        <f>"Q"&amp;ROUNDUP(MONTH(SalesDataTable[[#This Row],[Order Date]])/3,0)</f>
        <v>Q3</v>
      </c>
      <c r="E1525" s="10">
        <f>MONTH(SalesDataTable[[#This Row],[Order Date]])</f>
        <v>7</v>
      </c>
      <c r="F1525" s="10" t="str">
        <f>TEXT(SalesDataTable[[#This Row],[Order Date]],"mmm")</f>
        <v>Jul</v>
      </c>
      <c r="G1525" s="4" t="s">
        <v>20</v>
      </c>
      <c r="H1525" s="4" t="s">
        <v>31</v>
      </c>
      <c r="I1525" s="4" t="s">
        <v>2</v>
      </c>
      <c r="J1525" s="4" t="s">
        <v>16</v>
      </c>
      <c r="K1525" s="4" t="s">
        <v>4</v>
      </c>
      <c r="L1525" s="4" t="s">
        <v>30</v>
      </c>
      <c r="M1525" s="8">
        <v>5</v>
      </c>
      <c r="N1525" s="5">
        <v>104.65</v>
      </c>
      <c r="O1525" s="6">
        <v>0</v>
      </c>
      <c r="P1525" s="5">
        <v>49.2</v>
      </c>
      <c r="Q1525" s="5">
        <f t="shared" si="69"/>
        <v>523.25</v>
      </c>
      <c r="R1525" s="5">
        <f t="shared" si="70"/>
        <v>246</v>
      </c>
      <c r="S1525" s="5">
        <f t="shared" si="71"/>
        <v>277.25</v>
      </c>
      <c r="T1525" s="7"/>
    </row>
    <row r="1526" spans="1:20" ht="15">
      <c r="A1526" s="2">
        <v>2376</v>
      </c>
      <c r="B1526" s="3">
        <v>46234</v>
      </c>
      <c r="C1526" s="10">
        <f>YEAR(SalesDataTable[[#This Row],[Order Date]])</f>
        <v>2026</v>
      </c>
      <c r="D1526" s="10" t="str">
        <f>"Q"&amp;ROUNDUP(MONTH(SalesDataTable[[#This Row],[Order Date]])/3,0)</f>
        <v>Q3</v>
      </c>
      <c r="E1526" s="10">
        <f>MONTH(SalesDataTable[[#This Row],[Order Date]])</f>
        <v>7</v>
      </c>
      <c r="F1526" s="10" t="str">
        <f>TEXT(SalesDataTable[[#This Row],[Order Date]],"mmm")</f>
        <v>Jul</v>
      </c>
      <c r="G1526" s="4" t="s">
        <v>11</v>
      </c>
      <c r="H1526" s="4" t="s">
        <v>25</v>
      </c>
      <c r="I1526" s="4" t="s">
        <v>8</v>
      </c>
      <c r="J1526" s="4" t="s">
        <v>3</v>
      </c>
      <c r="K1526" s="4" t="s">
        <v>23</v>
      </c>
      <c r="L1526" s="4" t="s">
        <v>29</v>
      </c>
      <c r="M1526" s="8">
        <v>5</v>
      </c>
      <c r="N1526" s="5">
        <v>198.35</v>
      </c>
      <c r="O1526" s="6">
        <v>0.05</v>
      </c>
      <c r="P1526" s="5">
        <v>104.96</v>
      </c>
      <c r="Q1526" s="5">
        <f t="shared" si="69"/>
        <v>942.16249999999991</v>
      </c>
      <c r="R1526" s="5">
        <f t="shared" si="70"/>
        <v>524.79999999999995</v>
      </c>
      <c r="S1526" s="5">
        <f t="shared" si="71"/>
        <v>417.36249999999995</v>
      </c>
      <c r="T1526" s="7"/>
    </row>
    <row r="1527" spans="1:20" ht="15">
      <c r="A1527" s="2">
        <v>3109</v>
      </c>
      <c r="B1527" s="3">
        <v>46234</v>
      </c>
      <c r="C1527" s="10">
        <f>YEAR(SalesDataTable[[#This Row],[Order Date]])</f>
        <v>2026</v>
      </c>
      <c r="D1527" s="10" t="str">
        <f>"Q"&amp;ROUNDUP(MONTH(SalesDataTable[[#This Row],[Order Date]])/3,0)</f>
        <v>Q3</v>
      </c>
      <c r="E1527" s="10">
        <f>MONTH(SalesDataTable[[#This Row],[Order Date]])</f>
        <v>7</v>
      </c>
      <c r="F1527" s="10" t="str">
        <f>TEXT(SalesDataTable[[#This Row],[Order Date]],"mmm")</f>
        <v>Jul</v>
      </c>
      <c r="G1527" s="4" t="s">
        <v>0</v>
      </c>
      <c r="H1527" s="4" t="s">
        <v>1</v>
      </c>
      <c r="I1527" s="4" t="s">
        <v>28</v>
      </c>
      <c r="J1527" s="4" t="s">
        <v>3</v>
      </c>
      <c r="K1527" s="4" t="s">
        <v>34</v>
      </c>
      <c r="L1527" s="4" t="s">
        <v>42</v>
      </c>
      <c r="M1527" s="8">
        <v>2</v>
      </c>
      <c r="N1527" s="5">
        <v>36.56</v>
      </c>
      <c r="O1527" s="6">
        <v>0.05</v>
      </c>
      <c r="P1527" s="5">
        <v>13.76</v>
      </c>
      <c r="Q1527" s="5">
        <f t="shared" si="69"/>
        <v>69.463999999999999</v>
      </c>
      <c r="R1527" s="5">
        <f t="shared" si="70"/>
        <v>27.52</v>
      </c>
      <c r="S1527" s="5">
        <f t="shared" si="71"/>
        <v>41.944000000000003</v>
      </c>
      <c r="T1527" s="7"/>
    </row>
    <row r="1528" spans="1:20" ht="15">
      <c r="A1528" s="2">
        <v>4362</v>
      </c>
      <c r="B1528" s="3">
        <v>46234</v>
      </c>
      <c r="C1528" s="10">
        <f>YEAR(SalesDataTable[[#This Row],[Order Date]])</f>
        <v>2026</v>
      </c>
      <c r="D1528" s="10" t="str">
        <f>"Q"&amp;ROUNDUP(MONTH(SalesDataTable[[#This Row],[Order Date]])/3,0)</f>
        <v>Q3</v>
      </c>
      <c r="E1528" s="10">
        <f>MONTH(SalesDataTable[[#This Row],[Order Date]])</f>
        <v>7</v>
      </c>
      <c r="F1528" s="10" t="str">
        <f>TEXT(SalesDataTable[[#This Row],[Order Date]],"mmm")</f>
        <v>Jul</v>
      </c>
      <c r="G1528" s="4" t="s">
        <v>6</v>
      </c>
      <c r="H1528" s="4" t="s">
        <v>49</v>
      </c>
      <c r="I1528" s="4" t="s">
        <v>2</v>
      </c>
      <c r="J1528" s="4" t="s">
        <v>3</v>
      </c>
      <c r="K1528" s="4" t="s">
        <v>9</v>
      </c>
      <c r="L1528" s="4" t="s">
        <v>10</v>
      </c>
      <c r="M1528" s="8">
        <v>5</v>
      </c>
      <c r="N1528" s="5">
        <v>92.41</v>
      </c>
      <c r="O1528" s="6">
        <v>0</v>
      </c>
      <c r="P1528" s="5">
        <v>44.29</v>
      </c>
      <c r="Q1528" s="5">
        <f t="shared" si="69"/>
        <v>462.04999999999995</v>
      </c>
      <c r="R1528" s="5">
        <f t="shared" si="70"/>
        <v>221.45</v>
      </c>
      <c r="S1528" s="5">
        <f t="shared" si="71"/>
        <v>240.59999999999997</v>
      </c>
      <c r="T1528" s="7"/>
    </row>
    <row r="1529" spans="1:20" ht="15">
      <c r="A1529" s="2">
        <v>777</v>
      </c>
      <c r="B1529" s="3">
        <v>46235</v>
      </c>
      <c r="C1529" s="10">
        <f>YEAR(SalesDataTable[[#This Row],[Order Date]])</f>
        <v>2026</v>
      </c>
      <c r="D1529" s="10" t="str">
        <f>"Q"&amp;ROUNDUP(MONTH(SalesDataTable[[#This Row],[Order Date]])/3,0)</f>
        <v>Q3</v>
      </c>
      <c r="E1529" s="10">
        <f>MONTH(SalesDataTable[[#This Row],[Order Date]])</f>
        <v>8</v>
      </c>
      <c r="F1529" s="10" t="str">
        <f>TEXT(SalesDataTable[[#This Row],[Order Date]],"mmm")</f>
        <v>Aug</v>
      </c>
      <c r="G1529" s="4" t="s">
        <v>20</v>
      </c>
      <c r="H1529" s="4" t="s">
        <v>47</v>
      </c>
      <c r="I1529" s="4" t="s">
        <v>2</v>
      </c>
      <c r="J1529" s="4" t="s">
        <v>3</v>
      </c>
      <c r="K1529" s="4" t="s">
        <v>23</v>
      </c>
      <c r="L1529" s="4" t="s">
        <v>51</v>
      </c>
      <c r="M1529" s="8">
        <v>4</v>
      </c>
      <c r="N1529" s="5">
        <v>121.87</v>
      </c>
      <c r="O1529" s="6">
        <v>0</v>
      </c>
      <c r="P1529" s="5">
        <v>59.89</v>
      </c>
      <c r="Q1529" s="5">
        <f t="shared" si="69"/>
        <v>487.48</v>
      </c>
      <c r="R1529" s="5">
        <f t="shared" si="70"/>
        <v>239.56</v>
      </c>
      <c r="S1529" s="5">
        <f t="shared" si="71"/>
        <v>247.92000000000002</v>
      </c>
      <c r="T1529" s="7"/>
    </row>
    <row r="1530" spans="1:20" ht="15">
      <c r="A1530" s="2">
        <v>831</v>
      </c>
      <c r="B1530" s="3">
        <v>46235</v>
      </c>
      <c r="C1530" s="10">
        <f>YEAR(SalesDataTable[[#This Row],[Order Date]])</f>
        <v>2026</v>
      </c>
      <c r="D1530" s="10" t="str">
        <f>"Q"&amp;ROUNDUP(MONTH(SalesDataTable[[#This Row],[Order Date]])/3,0)</f>
        <v>Q3</v>
      </c>
      <c r="E1530" s="10">
        <f>MONTH(SalesDataTable[[#This Row],[Order Date]])</f>
        <v>8</v>
      </c>
      <c r="F1530" s="10" t="str">
        <f>TEXT(SalesDataTable[[#This Row],[Order Date]],"mmm")</f>
        <v>Aug</v>
      </c>
      <c r="G1530" s="4" t="s">
        <v>20</v>
      </c>
      <c r="H1530" s="4" t="s">
        <v>33</v>
      </c>
      <c r="I1530" s="4" t="s">
        <v>2</v>
      </c>
      <c r="J1530" s="4" t="s">
        <v>3</v>
      </c>
      <c r="K1530" s="4" t="s">
        <v>14</v>
      </c>
      <c r="L1530" s="4" t="s">
        <v>44</v>
      </c>
      <c r="M1530" s="8">
        <v>2</v>
      </c>
      <c r="N1530" s="5">
        <v>130.9</v>
      </c>
      <c r="O1530" s="6">
        <v>0.05</v>
      </c>
      <c r="P1530" s="5">
        <v>67.959999999999994</v>
      </c>
      <c r="Q1530" s="5">
        <f t="shared" si="69"/>
        <v>248.71</v>
      </c>
      <c r="R1530" s="5">
        <f t="shared" si="70"/>
        <v>135.91999999999999</v>
      </c>
      <c r="S1530" s="5">
        <f t="shared" si="71"/>
        <v>112.79000000000002</v>
      </c>
      <c r="T1530" s="7"/>
    </row>
    <row r="1531" spans="1:20" ht="15">
      <c r="A1531" s="2">
        <v>2059</v>
      </c>
      <c r="B1531" s="3">
        <v>46235</v>
      </c>
      <c r="C1531" s="10">
        <f>YEAR(SalesDataTable[[#This Row],[Order Date]])</f>
        <v>2026</v>
      </c>
      <c r="D1531" s="10" t="str">
        <f>"Q"&amp;ROUNDUP(MONTH(SalesDataTable[[#This Row],[Order Date]])/3,0)</f>
        <v>Q3</v>
      </c>
      <c r="E1531" s="10">
        <f>MONTH(SalesDataTable[[#This Row],[Order Date]])</f>
        <v>8</v>
      </c>
      <c r="F1531" s="10" t="str">
        <f>TEXT(SalesDataTable[[#This Row],[Order Date]],"mmm")</f>
        <v>Aug</v>
      </c>
      <c r="G1531" s="4" t="s">
        <v>11</v>
      </c>
      <c r="H1531" s="4" t="s">
        <v>12</v>
      </c>
      <c r="I1531" s="4" t="s">
        <v>19</v>
      </c>
      <c r="J1531" s="4" t="s">
        <v>13</v>
      </c>
      <c r="K1531" s="4" t="s">
        <v>4</v>
      </c>
      <c r="L1531" s="4" t="s">
        <v>22</v>
      </c>
      <c r="M1531" s="8">
        <v>1</v>
      </c>
      <c r="N1531" s="5">
        <v>50.98</v>
      </c>
      <c r="O1531" s="6">
        <v>0</v>
      </c>
      <c r="P1531" s="5">
        <v>22.92</v>
      </c>
      <c r="Q1531" s="5">
        <f t="shared" si="69"/>
        <v>50.98</v>
      </c>
      <c r="R1531" s="5">
        <f t="shared" si="70"/>
        <v>22.92</v>
      </c>
      <c r="S1531" s="5">
        <f t="shared" si="71"/>
        <v>28.059999999999995</v>
      </c>
      <c r="T1531" s="7"/>
    </row>
    <row r="1532" spans="1:20" ht="15">
      <c r="A1532" s="2">
        <v>2519</v>
      </c>
      <c r="B1532" s="3">
        <v>46235</v>
      </c>
      <c r="C1532" s="10">
        <f>YEAR(SalesDataTable[[#This Row],[Order Date]])</f>
        <v>2026</v>
      </c>
      <c r="D1532" s="10" t="str">
        <f>"Q"&amp;ROUNDUP(MONTH(SalesDataTable[[#This Row],[Order Date]])/3,0)</f>
        <v>Q3</v>
      </c>
      <c r="E1532" s="10">
        <f>MONTH(SalesDataTable[[#This Row],[Order Date]])</f>
        <v>8</v>
      </c>
      <c r="F1532" s="10" t="str">
        <f>TEXT(SalesDataTable[[#This Row],[Order Date]],"mmm")</f>
        <v>Aug</v>
      </c>
      <c r="G1532" s="4" t="s">
        <v>11</v>
      </c>
      <c r="H1532" s="4" t="s">
        <v>12</v>
      </c>
      <c r="I1532" s="4" t="s">
        <v>2</v>
      </c>
      <c r="J1532" s="4" t="s">
        <v>3</v>
      </c>
      <c r="K1532" s="4" t="s">
        <v>9</v>
      </c>
      <c r="L1532" s="4" t="s">
        <v>10</v>
      </c>
      <c r="M1532" s="8">
        <v>2</v>
      </c>
      <c r="N1532" s="5">
        <v>91.11</v>
      </c>
      <c r="O1532" s="6">
        <v>0</v>
      </c>
      <c r="P1532" s="5">
        <v>44.19</v>
      </c>
      <c r="Q1532" s="5">
        <f t="shared" si="69"/>
        <v>182.22</v>
      </c>
      <c r="R1532" s="5">
        <f t="shared" si="70"/>
        <v>88.38</v>
      </c>
      <c r="S1532" s="5">
        <f t="shared" si="71"/>
        <v>93.84</v>
      </c>
      <c r="T1532" s="7"/>
    </row>
    <row r="1533" spans="1:20" ht="15">
      <c r="A1533" s="2">
        <v>2644</v>
      </c>
      <c r="B1533" s="3">
        <v>46235</v>
      </c>
      <c r="C1533" s="10">
        <f>YEAR(SalesDataTable[[#This Row],[Order Date]])</f>
        <v>2026</v>
      </c>
      <c r="D1533" s="10" t="str">
        <f>"Q"&amp;ROUNDUP(MONTH(SalesDataTable[[#This Row],[Order Date]])/3,0)</f>
        <v>Q3</v>
      </c>
      <c r="E1533" s="10">
        <f>MONTH(SalesDataTable[[#This Row],[Order Date]])</f>
        <v>8</v>
      </c>
      <c r="F1533" s="10" t="str">
        <f>TEXT(SalesDataTable[[#This Row],[Order Date]],"mmm")</f>
        <v>Aug</v>
      </c>
      <c r="G1533" s="4" t="s">
        <v>0</v>
      </c>
      <c r="H1533" s="4" t="s">
        <v>1</v>
      </c>
      <c r="I1533" s="4" t="s">
        <v>28</v>
      </c>
      <c r="J1533" s="4" t="s">
        <v>3</v>
      </c>
      <c r="K1533" s="4" t="s">
        <v>14</v>
      </c>
      <c r="L1533" s="4" t="s">
        <v>15</v>
      </c>
      <c r="M1533" s="8">
        <v>3</v>
      </c>
      <c r="N1533" s="5">
        <v>35.619999999999997</v>
      </c>
      <c r="O1533" s="6">
        <v>0.05</v>
      </c>
      <c r="P1533" s="5">
        <v>13.47</v>
      </c>
      <c r="Q1533" s="5">
        <f t="shared" si="69"/>
        <v>101.51699999999998</v>
      </c>
      <c r="R1533" s="5">
        <f t="shared" si="70"/>
        <v>40.410000000000004</v>
      </c>
      <c r="S1533" s="5">
        <f t="shared" si="71"/>
        <v>61.106999999999978</v>
      </c>
      <c r="T1533" s="7"/>
    </row>
    <row r="1534" spans="1:20" ht="15">
      <c r="A1534" s="2">
        <v>4141</v>
      </c>
      <c r="B1534" s="3">
        <v>46235</v>
      </c>
      <c r="C1534" s="10">
        <f>YEAR(SalesDataTable[[#This Row],[Order Date]])</f>
        <v>2026</v>
      </c>
      <c r="D1534" s="10" t="str">
        <f>"Q"&amp;ROUNDUP(MONTH(SalesDataTable[[#This Row],[Order Date]])/3,0)</f>
        <v>Q3</v>
      </c>
      <c r="E1534" s="10">
        <f>MONTH(SalesDataTable[[#This Row],[Order Date]])</f>
        <v>8</v>
      </c>
      <c r="F1534" s="10" t="str">
        <f>TEXT(SalesDataTable[[#This Row],[Order Date]],"mmm")</f>
        <v>Aug</v>
      </c>
      <c r="G1534" s="4" t="s">
        <v>20</v>
      </c>
      <c r="H1534" s="4" t="s">
        <v>47</v>
      </c>
      <c r="I1534" s="4" t="s">
        <v>2</v>
      </c>
      <c r="J1534" s="4" t="s">
        <v>13</v>
      </c>
      <c r="K1534" s="4" t="s">
        <v>9</v>
      </c>
      <c r="L1534" s="4" t="s">
        <v>10</v>
      </c>
      <c r="M1534" s="8">
        <v>1</v>
      </c>
      <c r="N1534" s="5">
        <v>91.95</v>
      </c>
      <c r="O1534" s="6">
        <v>0.05</v>
      </c>
      <c r="P1534" s="5">
        <v>46.47</v>
      </c>
      <c r="Q1534" s="5">
        <f t="shared" si="69"/>
        <v>87.352499999999992</v>
      </c>
      <c r="R1534" s="5">
        <f t="shared" si="70"/>
        <v>46.47</v>
      </c>
      <c r="S1534" s="5">
        <f t="shared" si="71"/>
        <v>40.882499999999993</v>
      </c>
      <c r="T1534" s="7"/>
    </row>
    <row r="1535" spans="1:20" ht="15">
      <c r="A1535" s="2">
        <v>4804</v>
      </c>
      <c r="B1535" s="3">
        <v>46235</v>
      </c>
      <c r="C1535" s="10">
        <f>YEAR(SalesDataTable[[#This Row],[Order Date]])</f>
        <v>2026</v>
      </c>
      <c r="D1535" s="10" t="str">
        <f>"Q"&amp;ROUNDUP(MONTH(SalesDataTable[[#This Row],[Order Date]])/3,0)</f>
        <v>Q3</v>
      </c>
      <c r="E1535" s="10">
        <f>MONTH(SalesDataTable[[#This Row],[Order Date]])</f>
        <v>8</v>
      </c>
      <c r="F1535" s="10" t="str">
        <f>TEXT(SalesDataTable[[#This Row],[Order Date]],"mmm")</f>
        <v>Aug</v>
      </c>
      <c r="G1535" s="4" t="s">
        <v>0</v>
      </c>
      <c r="H1535" s="4" t="s">
        <v>36</v>
      </c>
      <c r="I1535" s="4" t="s">
        <v>2</v>
      </c>
      <c r="J1535" s="4" t="s">
        <v>3</v>
      </c>
      <c r="K1535" s="4" t="s">
        <v>34</v>
      </c>
      <c r="L1535" s="4" t="s">
        <v>45</v>
      </c>
      <c r="M1535" s="8">
        <v>1</v>
      </c>
      <c r="N1535" s="5">
        <v>49.46</v>
      </c>
      <c r="O1535" s="6">
        <v>0</v>
      </c>
      <c r="P1535" s="5">
        <v>21.47</v>
      </c>
      <c r="Q1535" s="5">
        <f t="shared" si="69"/>
        <v>49.46</v>
      </c>
      <c r="R1535" s="5">
        <f t="shared" si="70"/>
        <v>21.47</v>
      </c>
      <c r="S1535" s="5">
        <f t="shared" si="71"/>
        <v>27.990000000000002</v>
      </c>
      <c r="T1535" s="7"/>
    </row>
    <row r="1536" spans="1:20" ht="15">
      <c r="A1536" s="2">
        <v>5161</v>
      </c>
      <c r="B1536" s="3">
        <v>46235</v>
      </c>
      <c r="C1536" s="10">
        <f>YEAR(SalesDataTable[[#This Row],[Order Date]])</f>
        <v>2026</v>
      </c>
      <c r="D1536" s="10" t="str">
        <f>"Q"&amp;ROUNDUP(MONTH(SalesDataTable[[#This Row],[Order Date]])/3,0)</f>
        <v>Q3</v>
      </c>
      <c r="E1536" s="10">
        <f>MONTH(SalesDataTable[[#This Row],[Order Date]])</f>
        <v>8</v>
      </c>
      <c r="F1536" s="10" t="str">
        <f>TEXT(SalesDataTable[[#This Row],[Order Date]],"mmm")</f>
        <v>Aug</v>
      </c>
      <c r="G1536" s="4" t="s">
        <v>0</v>
      </c>
      <c r="H1536" s="4" t="s">
        <v>50</v>
      </c>
      <c r="I1536" s="4" t="s">
        <v>2</v>
      </c>
      <c r="J1536" s="4" t="s">
        <v>13</v>
      </c>
      <c r="K1536" s="4" t="s">
        <v>4</v>
      </c>
      <c r="L1536" s="4" t="s">
        <v>26</v>
      </c>
      <c r="M1536" s="8">
        <v>1</v>
      </c>
      <c r="N1536" s="5">
        <v>41.25</v>
      </c>
      <c r="O1536" s="6">
        <v>0.05</v>
      </c>
      <c r="P1536" s="5">
        <v>16.98</v>
      </c>
      <c r="Q1536" s="5">
        <f t="shared" si="69"/>
        <v>39.1875</v>
      </c>
      <c r="R1536" s="5">
        <f t="shared" si="70"/>
        <v>16.98</v>
      </c>
      <c r="S1536" s="5">
        <f t="shared" si="71"/>
        <v>22.2075</v>
      </c>
      <c r="T1536" s="7"/>
    </row>
    <row r="1537" spans="1:20" ht="15">
      <c r="A1537" s="2">
        <v>590</v>
      </c>
      <c r="B1537" s="3">
        <v>46236</v>
      </c>
      <c r="C1537" s="10">
        <f>YEAR(SalesDataTable[[#This Row],[Order Date]])</f>
        <v>2026</v>
      </c>
      <c r="D1537" s="10" t="str">
        <f>"Q"&amp;ROUNDUP(MONTH(SalesDataTable[[#This Row],[Order Date]])/3,0)</f>
        <v>Q3</v>
      </c>
      <c r="E1537" s="10">
        <f>MONTH(SalesDataTable[[#This Row],[Order Date]])</f>
        <v>8</v>
      </c>
      <c r="F1537" s="10" t="str">
        <f>TEXT(SalesDataTable[[#This Row],[Order Date]],"mmm")</f>
        <v>Aug</v>
      </c>
      <c r="G1537" s="4" t="s">
        <v>11</v>
      </c>
      <c r="H1537" s="4" t="s">
        <v>25</v>
      </c>
      <c r="I1537" s="4" t="s">
        <v>2</v>
      </c>
      <c r="J1537" s="4" t="s">
        <v>3</v>
      </c>
      <c r="K1537" s="4" t="s">
        <v>14</v>
      </c>
      <c r="L1537" s="4" t="s">
        <v>44</v>
      </c>
      <c r="M1537" s="8">
        <v>4</v>
      </c>
      <c r="N1537" s="5">
        <v>133.65</v>
      </c>
      <c r="O1537" s="6">
        <v>0</v>
      </c>
      <c r="P1537" s="5">
        <v>66</v>
      </c>
      <c r="Q1537" s="5">
        <f t="shared" si="69"/>
        <v>534.6</v>
      </c>
      <c r="R1537" s="5">
        <f t="shared" si="70"/>
        <v>264</v>
      </c>
      <c r="S1537" s="5">
        <f t="shared" si="71"/>
        <v>270.60000000000002</v>
      </c>
      <c r="T1537" s="7"/>
    </row>
    <row r="1538" spans="1:20" ht="15">
      <c r="A1538" s="2">
        <v>1599</v>
      </c>
      <c r="B1538" s="3">
        <v>46236</v>
      </c>
      <c r="C1538" s="10">
        <f>YEAR(SalesDataTable[[#This Row],[Order Date]])</f>
        <v>2026</v>
      </c>
      <c r="D1538" s="10" t="str">
        <f>"Q"&amp;ROUNDUP(MONTH(SalesDataTable[[#This Row],[Order Date]])/3,0)</f>
        <v>Q3</v>
      </c>
      <c r="E1538" s="10">
        <f>MONTH(SalesDataTable[[#This Row],[Order Date]])</f>
        <v>8</v>
      </c>
      <c r="F1538" s="10" t="str">
        <f>TEXT(SalesDataTable[[#This Row],[Order Date]],"mmm")</f>
        <v>Aug</v>
      </c>
      <c r="G1538" s="4" t="s">
        <v>20</v>
      </c>
      <c r="H1538" s="4" t="s">
        <v>21</v>
      </c>
      <c r="I1538" s="4" t="s">
        <v>2</v>
      </c>
      <c r="J1538" s="4" t="s">
        <v>3</v>
      </c>
      <c r="K1538" s="4" t="s">
        <v>23</v>
      </c>
      <c r="L1538" s="4" t="s">
        <v>29</v>
      </c>
      <c r="M1538" s="8">
        <v>2</v>
      </c>
      <c r="N1538" s="5">
        <v>200.45</v>
      </c>
      <c r="O1538" s="6">
        <v>0.05</v>
      </c>
      <c r="P1538" s="5">
        <v>105.42</v>
      </c>
      <c r="Q1538" s="5">
        <f t="shared" ref="Q1538:Q1601" si="72">M1538*N1538*(1-O1538)</f>
        <v>380.85499999999996</v>
      </c>
      <c r="R1538" s="5">
        <f t="shared" ref="R1538:R1601" si="73">M1538*P1538</f>
        <v>210.84</v>
      </c>
      <c r="S1538" s="5">
        <f t="shared" ref="S1538:S1601" si="74">Q1538-R1538</f>
        <v>170.01499999999996</v>
      </c>
      <c r="T1538" s="7"/>
    </row>
    <row r="1539" spans="1:20" ht="15">
      <c r="A1539" s="2">
        <v>1665</v>
      </c>
      <c r="B1539" s="3">
        <v>46236</v>
      </c>
      <c r="C1539" s="10">
        <f>YEAR(SalesDataTable[[#This Row],[Order Date]])</f>
        <v>2026</v>
      </c>
      <c r="D1539" s="10" t="str">
        <f>"Q"&amp;ROUNDUP(MONTH(SalesDataTable[[#This Row],[Order Date]])/3,0)</f>
        <v>Q3</v>
      </c>
      <c r="E1539" s="10">
        <f>MONTH(SalesDataTable[[#This Row],[Order Date]])</f>
        <v>8</v>
      </c>
      <c r="F1539" s="10" t="str">
        <f>TEXT(SalesDataTable[[#This Row],[Order Date]],"mmm")</f>
        <v>Aug</v>
      </c>
      <c r="G1539" s="4" t="s">
        <v>0</v>
      </c>
      <c r="H1539" s="4" t="s">
        <v>1</v>
      </c>
      <c r="I1539" s="4" t="s">
        <v>28</v>
      </c>
      <c r="J1539" s="4" t="s">
        <v>3</v>
      </c>
      <c r="K1539" s="4" t="s">
        <v>4</v>
      </c>
      <c r="L1539" s="4" t="s">
        <v>22</v>
      </c>
      <c r="M1539" s="8">
        <v>2</v>
      </c>
      <c r="N1539" s="5">
        <v>51.87</v>
      </c>
      <c r="O1539" s="6">
        <v>0.05</v>
      </c>
      <c r="P1539" s="5">
        <v>21.98</v>
      </c>
      <c r="Q1539" s="5">
        <f t="shared" si="72"/>
        <v>98.552999999999997</v>
      </c>
      <c r="R1539" s="5">
        <f t="shared" si="73"/>
        <v>43.96</v>
      </c>
      <c r="S1539" s="5">
        <f t="shared" si="74"/>
        <v>54.592999999999996</v>
      </c>
      <c r="T1539" s="7"/>
    </row>
    <row r="1540" spans="1:20" ht="15">
      <c r="A1540" s="2">
        <v>2409</v>
      </c>
      <c r="B1540" s="3">
        <v>46236</v>
      </c>
      <c r="C1540" s="10">
        <f>YEAR(SalesDataTable[[#This Row],[Order Date]])</f>
        <v>2026</v>
      </c>
      <c r="D1540" s="10" t="str">
        <f>"Q"&amp;ROUNDUP(MONTH(SalesDataTable[[#This Row],[Order Date]])/3,0)</f>
        <v>Q3</v>
      </c>
      <c r="E1540" s="10">
        <f>MONTH(SalesDataTable[[#This Row],[Order Date]])</f>
        <v>8</v>
      </c>
      <c r="F1540" s="10" t="str">
        <f>TEXT(SalesDataTable[[#This Row],[Order Date]],"mmm")</f>
        <v>Aug</v>
      </c>
      <c r="G1540" s="4" t="s">
        <v>20</v>
      </c>
      <c r="H1540" s="4" t="s">
        <v>47</v>
      </c>
      <c r="I1540" s="4" t="s">
        <v>2</v>
      </c>
      <c r="J1540" s="4" t="s">
        <v>3</v>
      </c>
      <c r="K1540" s="4" t="s">
        <v>23</v>
      </c>
      <c r="L1540" s="4" t="s">
        <v>40</v>
      </c>
      <c r="M1540" s="8">
        <v>1</v>
      </c>
      <c r="N1540" s="5">
        <v>83.6</v>
      </c>
      <c r="O1540" s="6">
        <v>0.05</v>
      </c>
      <c r="P1540" s="5">
        <v>38.51</v>
      </c>
      <c r="Q1540" s="5">
        <f t="shared" si="72"/>
        <v>79.419999999999987</v>
      </c>
      <c r="R1540" s="5">
        <f t="shared" si="73"/>
        <v>38.51</v>
      </c>
      <c r="S1540" s="5">
        <f t="shared" si="74"/>
        <v>40.909999999999989</v>
      </c>
      <c r="T1540" s="7"/>
    </row>
    <row r="1541" spans="1:20" ht="15">
      <c r="A1541" s="2">
        <v>2936</v>
      </c>
      <c r="B1541" s="3">
        <v>46236</v>
      </c>
      <c r="C1541" s="10">
        <f>YEAR(SalesDataTable[[#This Row],[Order Date]])</f>
        <v>2026</v>
      </c>
      <c r="D1541" s="10" t="str">
        <f>"Q"&amp;ROUNDUP(MONTH(SalesDataTable[[#This Row],[Order Date]])/3,0)</f>
        <v>Q3</v>
      </c>
      <c r="E1541" s="10">
        <f>MONTH(SalesDataTable[[#This Row],[Order Date]])</f>
        <v>8</v>
      </c>
      <c r="F1541" s="10" t="str">
        <f>TEXT(SalesDataTable[[#This Row],[Order Date]],"mmm")</f>
        <v>Aug</v>
      </c>
      <c r="G1541" s="4" t="s">
        <v>11</v>
      </c>
      <c r="H1541" s="4" t="s">
        <v>52</v>
      </c>
      <c r="I1541" s="4" t="s">
        <v>2</v>
      </c>
      <c r="J1541" s="4" t="s">
        <v>13</v>
      </c>
      <c r="K1541" s="4" t="s">
        <v>14</v>
      </c>
      <c r="L1541" s="4" t="s">
        <v>15</v>
      </c>
      <c r="M1541" s="8">
        <v>1</v>
      </c>
      <c r="N1541" s="5">
        <v>35.74</v>
      </c>
      <c r="O1541" s="6">
        <v>0</v>
      </c>
      <c r="P1541" s="5">
        <v>13.49</v>
      </c>
      <c r="Q1541" s="5">
        <f t="shared" si="72"/>
        <v>35.74</v>
      </c>
      <c r="R1541" s="5">
        <f t="shared" si="73"/>
        <v>13.49</v>
      </c>
      <c r="S1541" s="5">
        <f t="shared" si="74"/>
        <v>22.25</v>
      </c>
      <c r="T1541" s="7"/>
    </row>
    <row r="1542" spans="1:20" ht="15">
      <c r="A1542" s="2">
        <v>3397</v>
      </c>
      <c r="B1542" s="3">
        <v>46236</v>
      </c>
      <c r="C1542" s="10">
        <f>YEAR(SalesDataTable[[#This Row],[Order Date]])</f>
        <v>2026</v>
      </c>
      <c r="D1542" s="10" t="str">
        <f>"Q"&amp;ROUNDUP(MONTH(SalesDataTable[[#This Row],[Order Date]])/3,0)</f>
        <v>Q3</v>
      </c>
      <c r="E1542" s="10">
        <f>MONTH(SalesDataTable[[#This Row],[Order Date]])</f>
        <v>8</v>
      </c>
      <c r="F1542" s="10" t="str">
        <f>TEXT(SalesDataTable[[#This Row],[Order Date]],"mmm")</f>
        <v>Aug</v>
      </c>
      <c r="G1542" s="4" t="s">
        <v>20</v>
      </c>
      <c r="H1542" s="4" t="s">
        <v>21</v>
      </c>
      <c r="I1542" s="4" t="s">
        <v>2</v>
      </c>
      <c r="J1542" s="4" t="s">
        <v>3</v>
      </c>
      <c r="K1542" s="4" t="s">
        <v>4</v>
      </c>
      <c r="L1542" s="4" t="s">
        <v>5</v>
      </c>
      <c r="M1542" s="8">
        <v>1</v>
      </c>
      <c r="N1542" s="5">
        <v>79.849999999999994</v>
      </c>
      <c r="O1542" s="6">
        <v>0.1</v>
      </c>
      <c r="P1542" s="5">
        <v>43.11</v>
      </c>
      <c r="Q1542" s="5">
        <f t="shared" si="72"/>
        <v>71.864999999999995</v>
      </c>
      <c r="R1542" s="5">
        <f t="shared" si="73"/>
        <v>43.11</v>
      </c>
      <c r="S1542" s="5">
        <f t="shared" si="74"/>
        <v>28.754999999999995</v>
      </c>
      <c r="T1542" s="7"/>
    </row>
    <row r="1543" spans="1:20" ht="15">
      <c r="A1543" s="2">
        <v>4556</v>
      </c>
      <c r="B1543" s="3">
        <v>46236</v>
      </c>
      <c r="C1543" s="10">
        <f>YEAR(SalesDataTable[[#This Row],[Order Date]])</f>
        <v>2026</v>
      </c>
      <c r="D1543" s="10" t="str">
        <f>"Q"&amp;ROUNDUP(MONTH(SalesDataTable[[#This Row],[Order Date]])/3,0)</f>
        <v>Q3</v>
      </c>
      <c r="E1543" s="10">
        <f>MONTH(SalesDataTable[[#This Row],[Order Date]])</f>
        <v>8</v>
      </c>
      <c r="F1543" s="10" t="str">
        <f>TEXT(SalesDataTable[[#This Row],[Order Date]],"mmm")</f>
        <v>Aug</v>
      </c>
      <c r="G1543" s="4" t="s">
        <v>0</v>
      </c>
      <c r="H1543" s="4" t="s">
        <v>50</v>
      </c>
      <c r="I1543" s="4" t="s">
        <v>2</v>
      </c>
      <c r="J1543" s="4" t="s">
        <v>3</v>
      </c>
      <c r="K1543" s="4" t="s">
        <v>14</v>
      </c>
      <c r="L1543" s="4" t="s">
        <v>32</v>
      </c>
      <c r="M1543" s="8">
        <v>2</v>
      </c>
      <c r="N1543" s="5">
        <v>46.44</v>
      </c>
      <c r="O1543" s="6">
        <v>0</v>
      </c>
      <c r="P1543" s="5">
        <v>18.489999999999998</v>
      </c>
      <c r="Q1543" s="5">
        <f t="shared" si="72"/>
        <v>92.88</v>
      </c>
      <c r="R1543" s="5">
        <f t="shared" si="73"/>
        <v>36.979999999999997</v>
      </c>
      <c r="S1543" s="5">
        <f t="shared" si="74"/>
        <v>55.9</v>
      </c>
      <c r="T1543" s="7"/>
    </row>
    <row r="1544" spans="1:20" ht="15">
      <c r="A1544" s="2">
        <v>4614</v>
      </c>
      <c r="B1544" s="3">
        <v>46236</v>
      </c>
      <c r="C1544" s="10">
        <f>YEAR(SalesDataTable[[#This Row],[Order Date]])</f>
        <v>2026</v>
      </c>
      <c r="D1544" s="10" t="str">
        <f>"Q"&amp;ROUNDUP(MONTH(SalesDataTable[[#This Row],[Order Date]])/3,0)</f>
        <v>Q3</v>
      </c>
      <c r="E1544" s="10">
        <f>MONTH(SalesDataTable[[#This Row],[Order Date]])</f>
        <v>8</v>
      </c>
      <c r="F1544" s="10" t="str">
        <f>TEXT(SalesDataTable[[#This Row],[Order Date]],"mmm")</f>
        <v>Aug</v>
      </c>
      <c r="G1544" s="4" t="s">
        <v>20</v>
      </c>
      <c r="H1544" s="4" t="s">
        <v>33</v>
      </c>
      <c r="I1544" s="4" t="s">
        <v>19</v>
      </c>
      <c r="J1544" s="4" t="s">
        <v>3</v>
      </c>
      <c r="K1544" s="4" t="s">
        <v>4</v>
      </c>
      <c r="L1544" s="4" t="s">
        <v>22</v>
      </c>
      <c r="M1544" s="8">
        <v>2</v>
      </c>
      <c r="N1544" s="5">
        <v>50.44</v>
      </c>
      <c r="O1544" s="6">
        <v>0</v>
      </c>
      <c r="P1544" s="5">
        <v>22.99</v>
      </c>
      <c r="Q1544" s="5">
        <f t="shared" si="72"/>
        <v>100.88</v>
      </c>
      <c r="R1544" s="5">
        <f t="shared" si="73"/>
        <v>45.98</v>
      </c>
      <c r="S1544" s="5">
        <f t="shared" si="74"/>
        <v>54.9</v>
      </c>
      <c r="T1544" s="7"/>
    </row>
    <row r="1545" spans="1:20" ht="15">
      <c r="A1545" s="2">
        <v>4999</v>
      </c>
      <c r="B1545" s="3">
        <v>46236</v>
      </c>
      <c r="C1545" s="10">
        <f>YEAR(SalesDataTable[[#This Row],[Order Date]])</f>
        <v>2026</v>
      </c>
      <c r="D1545" s="10" t="str">
        <f>"Q"&amp;ROUNDUP(MONTH(SalesDataTable[[#This Row],[Order Date]])/3,0)</f>
        <v>Q3</v>
      </c>
      <c r="E1545" s="10">
        <f>MONTH(SalesDataTable[[#This Row],[Order Date]])</f>
        <v>8</v>
      </c>
      <c r="F1545" s="10" t="str">
        <f>TEXT(SalesDataTable[[#This Row],[Order Date]],"mmm")</f>
        <v>Aug</v>
      </c>
      <c r="G1545" s="4" t="s">
        <v>20</v>
      </c>
      <c r="H1545" s="4" t="s">
        <v>33</v>
      </c>
      <c r="I1545" s="4" t="s">
        <v>2</v>
      </c>
      <c r="J1545" s="4" t="s">
        <v>3</v>
      </c>
      <c r="K1545" s="4" t="s">
        <v>4</v>
      </c>
      <c r="L1545" s="4" t="s">
        <v>5</v>
      </c>
      <c r="M1545" s="8">
        <v>2</v>
      </c>
      <c r="N1545" s="5">
        <v>81.38</v>
      </c>
      <c r="O1545" s="6">
        <v>0</v>
      </c>
      <c r="P1545" s="5">
        <v>42.19</v>
      </c>
      <c r="Q1545" s="5">
        <f t="shared" si="72"/>
        <v>162.76</v>
      </c>
      <c r="R1545" s="5">
        <f t="shared" si="73"/>
        <v>84.38</v>
      </c>
      <c r="S1545" s="5">
        <f t="shared" si="74"/>
        <v>78.38</v>
      </c>
      <c r="T1545" s="7"/>
    </row>
    <row r="1546" spans="1:20" ht="15">
      <c r="A1546" s="2">
        <v>207</v>
      </c>
      <c r="B1546" s="3">
        <v>46237</v>
      </c>
      <c r="C1546" s="10">
        <f>YEAR(SalesDataTable[[#This Row],[Order Date]])</f>
        <v>2026</v>
      </c>
      <c r="D1546" s="10" t="str">
        <f>"Q"&amp;ROUNDUP(MONTH(SalesDataTable[[#This Row],[Order Date]])/3,0)</f>
        <v>Q3</v>
      </c>
      <c r="E1546" s="10">
        <f>MONTH(SalesDataTable[[#This Row],[Order Date]])</f>
        <v>8</v>
      </c>
      <c r="F1546" s="10" t="str">
        <f>TEXT(SalesDataTable[[#This Row],[Order Date]],"mmm")</f>
        <v>Aug</v>
      </c>
      <c r="G1546" s="4" t="s">
        <v>11</v>
      </c>
      <c r="H1546" s="4" t="s">
        <v>52</v>
      </c>
      <c r="I1546" s="4" t="s">
        <v>2</v>
      </c>
      <c r="J1546" s="4" t="s">
        <v>3</v>
      </c>
      <c r="K1546" s="4" t="s">
        <v>34</v>
      </c>
      <c r="L1546" s="4" t="s">
        <v>35</v>
      </c>
      <c r="M1546" s="8">
        <v>1</v>
      </c>
      <c r="N1546" s="5">
        <v>41.3</v>
      </c>
      <c r="O1546" s="6">
        <v>0</v>
      </c>
      <c r="P1546" s="5">
        <v>14.52</v>
      </c>
      <c r="Q1546" s="5">
        <f t="shared" si="72"/>
        <v>41.3</v>
      </c>
      <c r="R1546" s="5">
        <f t="shared" si="73"/>
        <v>14.52</v>
      </c>
      <c r="S1546" s="5">
        <f t="shared" si="74"/>
        <v>26.779999999999998</v>
      </c>
      <c r="T1546" s="7"/>
    </row>
    <row r="1547" spans="1:20" ht="15">
      <c r="A1547" s="2">
        <v>295</v>
      </c>
      <c r="B1547" s="3">
        <v>46237</v>
      </c>
      <c r="C1547" s="10">
        <f>YEAR(SalesDataTable[[#This Row],[Order Date]])</f>
        <v>2026</v>
      </c>
      <c r="D1547" s="10" t="str">
        <f>"Q"&amp;ROUNDUP(MONTH(SalesDataTable[[#This Row],[Order Date]])/3,0)</f>
        <v>Q3</v>
      </c>
      <c r="E1547" s="10">
        <f>MONTH(SalesDataTable[[#This Row],[Order Date]])</f>
        <v>8</v>
      </c>
      <c r="F1547" s="10" t="str">
        <f>TEXT(SalesDataTable[[#This Row],[Order Date]],"mmm")</f>
        <v>Aug</v>
      </c>
      <c r="G1547" s="4" t="s">
        <v>20</v>
      </c>
      <c r="H1547" s="4" t="s">
        <v>33</v>
      </c>
      <c r="I1547" s="4" t="s">
        <v>28</v>
      </c>
      <c r="J1547" s="4" t="s">
        <v>3</v>
      </c>
      <c r="K1547" s="4" t="s">
        <v>14</v>
      </c>
      <c r="L1547" s="4" t="s">
        <v>15</v>
      </c>
      <c r="M1547" s="8">
        <v>2</v>
      </c>
      <c r="N1547" s="5">
        <v>36.15</v>
      </c>
      <c r="O1547" s="6">
        <v>0.1</v>
      </c>
      <c r="P1547" s="5">
        <v>13.19</v>
      </c>
      <c r="Q1547" s="5">
        <f t="shared" si="72"/>
        <v>65.069999999999993</v>
      </c>
      <c r="R1547" s="5">
        <f t="shared" si="73"/>
        <v>26.38</v>
      </c>
      <c r="S1547" s="5">
        <f t="shared" si="74"/>
        <v>38.69</v>
      </c>
      <c r="T1547" s="7"/>
    </row>
    <row r="1548" spans="1:20" ht="15">
      <c r="A1548" s="2">
        <v>657</v>
      </c>
      <c r="B1548" s="3">
        <v>46237</v>
      </c>
      <c r="C1548" s="10">
        <f>YEAR(SalesDataTable[[#This Row],[Order Date]])</f>
        <v>2026</v>
      </c>
      <c r="D1548" s="10" t="str">
        <f>"Q"&amp;ROUNDUP(MONTH(SalesDataTable[[#This Row],[Order Date]])/3,0)</f>
        <v>Q3</v>
      </c>
      <c r="E1548" s="10">
        <f>MONTH(SalesDataTable[[#This Row],[Order Date]])</f>
        <v>8</v>
      </c>
      <c r="F1548" s="10" t="str">
        <f>TEXT(SalesDataTable[[#This Row],[Order Date]],"mmm")</f>
        <v>Aug</v>
      </c>
      <c r="G1548" s="4" t="s">
        <v>6</v>
      </c>
      <c r="H1548" s="4" t="s">
        <v>43</v>
      </c>
      <c r="I1548" s="4" t="s">
        <v>2</v>
      </c>
      <c r="J1548" s="4" t="s">
        <v>3</v>
      </c>
      <c r="K1548" s="4" t="s">
        <v>14</v>
      </c>
      <c r="L1548" s="4" t="s">
        <v>44</v>
      </c>
      <c r="M1548" s="8">
        <v>3</v>
      </c>
      <c r="N1548" s="5">
        <v>132.59</v>
      </c>
      <c r="O1548" s="6">
        <v>0.1</v>
      </c>
      <c r="P1548" s="5">
        <v>66.040000000000006</v>
      </c>
      <c r="Q1548" s="5">
        <f t="shared" si="72"/>
        <v>357.99299999999999</v>
      </c>
      <c r="R1548" s="5">
        <f t="shared" si="73"/>
        <v>198.12</v>
      </c>
      <c r="S1548" s="5">
        <f t="shared" si="74"/>
        <v>159.87299999999999</v>
      </c>
      <c r="T1548" s="7"/>
    </row>
    <row r="1549" spans="1:20" ht="15">
      <c r="A1549" s="2">
        <v>694</v>
      </c>
      <c r="B1549" s="3">
        <v>46237</v>
      </c>
      <c r="C1549" s="10">
        <f>YEAR(SalesDataTable[[#This Row],[Order Date]])</f>
        <v>2026</v>
      </c>
      <c r="D1549" s="10" t="str">
        <f>"Q"&amp;ROUNDUP(MONTH(SalesDataTable[[#This Row],[Order Date]])/3,0)</f>
        <v>Q3</v>
      </c>
      <c r="E1549" s="10">
        <f>MONTH(SalesDataTable[[#This Row],[Order Date]])</f>
        <v>8</v>
      </c>
      <c r="F1549" s="10" t="str">
        <f>TEXT(SalesDataTable[[#This Row],[Order Date]],"mmm")</f>
        <v>Aug</v>
      </c>
      <c r="G1549" s="4" t="s">
        <v>11</v>
      </c>
      <c r="H1549" s="4" t="s">
        <v>18</v>
      </c>
      <c r="I1549" s="4" t="s">
        <v>2</v>
      </c>
      <c r="J1549" s="4" t="s">
        <v>13</v>
      </c>
      <c r="K1549" s="4" t="s">
        <v>9</v>
      </c>
      <c r="L1549" s="4" t="s">
        <v>17</v>
      </c>
      <c r="M1549" s="8">
        <v>3</v>
      </c>
      <c r="N1549" s="5">
        <v>144</v>
      </c>
      <c r="O1549" s="6">
        <v>0</v>
      </c>
      <c r="P1549" s="5">
        <v>78.89</v>
      </c>
      <c r="Q1549" s="5">
        <f t="shared" si="72"/>
        <v>432</v>
      </c>
      <c r="R1549" s="5">
        <f t="shared" si="73"/>
        <v>236.67000000000002</v>
      </c>
      <c r="S1549" s="5">
        <f t="shared" si="74"/>
        <v>195.32999999999998</v>
      </c>
      <c r="T1549" s="7"/>
    </row>
    <row r="1550" spans="1:20" ht="15">
      <c r="A1550" s="2">
        <v>1187</v>
      </c>
      <c r="B1550" s="3">
        <v>46237</v>
      </c>
      <c r="C1550" s="10">
        <f>YEAR(SalesDataTable[[#This Row],[Order Date]])</f>
        <v>2026</v>
      </c>
      <c r="D1550" s="10" t="str">
        <f>"Q"&amp;ROUNDUP(MONTH(SalesDataTable[[#This Row],[Order Date]])/3,0)</f>
        <v>Q3</v>
      </c>
      <c r="E1550" s="10">
        <f>MONTH(SalesDataTable[[#This Row],[Order Date]])</f>
        <v>8</v>
      </c>
      <c r="F1550" s="10" t="str">
        <f>TEXT(SalesDataTable[[#This Row],[Order Date]],"mmm")</f>
        <v>Aug</v>
      </c>
      <c r="G1550" s="4" t="s">
        <v>0</v>
      </c>
      <c r="H1550" s="4" t="s">
        <v>1</v>
      </c>
      <c r="I1550" s="4" t="s">
        <v>2</v>
      </c>
      <c r="J1550" s="4" t="s">
        <v>3</v>
      </c>
      <c r="K1550" s="4" t="s">
        <v>14</v>
      </c>
      <c r="L1550" s="4" t="s">
        <v>32</v>
      </c>
      <c r="M1550" s="8">
        <v>2</v>
      </c>
      <c r="N1550" s="5">
        <v>45.45</v>
      </c>
      <c r="O1550" s="6">
        <v>0.05</v>
      </c>
      <c r="P1550" s="5">
        <v>18.829999999999998</v>
      </c>
      <c r="Q1550" s="5">
        <f t="shared" si="72"/>
        <v>86.355000000000004</v>
      </c>
      <c r="R1550" s="5">
        <f t="shared" si="73"/>
        <v>37.659999999999997</v>
      </c>
      <c r="S1550" s="5">
        <f t="shared" si="74"/>
        <v>48.695000000000007</v>
      </c>
      <c r="T1550" s="7"/>
    </row>
    <row r="1551" spans="1:20" ht="15">
      <c r="A1551" s="2">
        <v>1915</v>
      </c>
      <c r="B1551" s="3">
        <v>46237</v>
      </c>
      <c r="C1551" s="10">
        <f>YEAR(SalesDataTable[[#This Row],[Order Date]])</f>
        <v>2026</v>
      </c>
      <c r="D1551" s="10" t="str">
        <f>"Q"&amp;ROUNDUP(MONTH(SalesDataTable[[#This Row],[Order Date]])/3,0)</f>
        <v>Q3</v>
      </c>
      <c r="E1551" s="10">
        <f>MONTH(SalesDataTable[[#This Row],[Order Date]])</f>
        <v>8</v>
      </c>
      <c r="F1551" s="10" t="str">
        <f>TEXT(SalesDataTable[[#This Row],[Order Date]],"mmm")</f>
        <v>Aug</v>
      </c>
      <c r="G1551" s="4" t="s">
        <v>6</v>
      </c>
      <c r="H1551" s="4" t="s">
        <v>27</v>
      </c>
      <c r="I1551" s="4" t="s">
        <v>2</v>
      </c>
      <c r="J1551" s="4" t="s">
        <v>3</v>
      </c>
      <c r="K1551" s="4" t="s">
        <v>4</v>
      </c>
      <c r="L1551" s="4" t="s">
        <v>26</v>
      </c>
      <c r="M1551" s="8">
        <v>1</v>
      </c>
      <c r="N1551" s="5">
        <v>41.16</v>
      </c>
      <c r="O1551" s="6">
        <v>0.05</v>
      </c>
      <c r="P1551" s="5">
        <v>16.66</v>
      </c>
      <c r="Q1551" s="5">
        <f t="shared" si="72"/>
        <v>39.101999999999997</v>
      </c>
      <c r="R1551" s="5">
        <f t="shared" si="73"/>
        <v>16.66</v>
      </c>
      <c r="S1551" s="5">
        <f t="shared" si="74"/>
        <v>22.441999999999997</v>
      </c>
      <c r="T1551" s="7"/>
    </row>
    <row r="1552" spans="1:20" ht="15">
      <c r="A1552" s="2">
        <v>2156</v>
      </c>
      <c r="B1552" s="3">
        <v>46237</v>
      </c>
      <c r="C1552" s="10">
        <f>YEAR(SalesDataTable[[#This Row],[Order Date]])</f>
        <v>2026</v>
      </c>
      <c r="D1552" s="10" t="str">
        <f>"Q"&amp;ROUNDUP(MONTH(SalesDataTable[[#This Row],[Order Date]])/3,0)</f>
        <v>Q3</v>
      </c>
      <c r="E1552" s="10">
        <f>MONTH(SalesDataTable[[#This Row],[Order Date]])</f>
        <v>8</v>
      </c>
      <c r="F1552" s="10" t="str">
        <f>TEXT(SalesDataTable[[#This Row],[Order Date]],"mmm")</f>
        <v>Aug</v>
      </c>
      <c r="G1552" s="4" t="s">
        <v>0</v>
      </c>
      <c r="H1552" s="4" t="s">
        <v>1</v>
      </c>
      <c r="I1552" s="4" t="s">
        <v>19</v>
      </c>
      <c r="J1552" s="4" t="s">
        <v>3</v>
      </c>
      <c r="K1552" s="4" t="s">
        <v>14</v>
      </c>
      <c r="L1552" s="4" t="s">
        <v>48</v>
      </c>
      <c r="M1552" s="8">
        <v>1</v>
      </c>
      <c r="N1552" s="5">
        <v>162.78</v>
      </c>
      <c r="O1552" s="6">
        <v>0</v>
      </c>
      <c r="P1552" s="5">
        <v>85.08</v>
      </c>
      <c r="Q1552" s="5">
        <f t="shared" si="72"/>
        <v>162.78</v>
      </c>
      <c r="R1552" s="5">
        <f t="shared" si="73"/>
        <v>85.08</v>
      </c>
      <c r="S1552" s="5">
        <f t="shared" si="74"/>
        <v>77.7</v>
      </c>
      <c r="T1552" s="7"/>
    </row>
    <row r="1553" spans="1:20" ht="15">
      <c r="A1553" s="2">
        <v>2539</v>
      </c>
      <c r="B1553" s="3">
        <v>46237</v>
      </c>
      <c r="C1553" s="10">
        <f>YEAR(SalesDataTable[[#This Row],[Order Date]])</f>
        <v>2026</v>
      </c>
      <c r="D1553" s="10" t="str">
        <f>"Q"&amp;ROUNDUP(MONTH(SalesDataTable[[#This Row],[Order Date]])/3,0)</f>
        <v>Q3</v>
      </c>
      <c r="E1553" s="10">
        <f>MONTH(SalesDataTable[[#This Row],[Order Date]])</f>
        <v>8</v>
      </c>
      <c r="F1553" s="10" t="str">
        <f>TEXT(SalesDataTable[[#This Row],[Order Date]],"mmm")</f>
        <v>Aug</v>
      </c>
      <c r="G1553" s="4" t="s">
        <v>11</v>
      </c>
      <c r="H1553" s="4" t="s">
        <v>52</v>
      </c>
      <c r="I1553" s="4" t="s">
        <v>19</v>
      </c>
      <c r="J1553" s="4" t="s">
        <v>13</v>
      </c>
      <c r="K1553" s="4" t="s">
        <v>4</v>
      </c>
      <c r="L1553" s="4" t="s">
        <v>5</v>
      </c>
      <c r="M1553" s="8">
        <v>1</v>
      </c>
      <c r="N1553" s="5">
        <v>80.040000000000006</v>
      </c>
      <c r="O1553" s="6">
        <v>0.1</v>
      </c>
      <c r="P1553" s="5">
        <v>41.88</v>
      </c>
      <c r="Q1553" s="5">
        <f t="shared" si="72"/>
        <v>72.036000000000001</v>
      </c>
      <c r="R1553" s="5">
        <f t="shared" si="73"/>
        <v>41.88</v>
      </c>
      <c r="S1553" s="5">
        <f t="shared" si="74"/>
        <v>30.155999999999999</v>
      </c>
      <c r="T1553" s="7"/>
    </row>
    <row r="1554" spans="1:20" ht="15">
      <c r="A1554" s="2">
        <v>3803</v>
      </c>
      <c r="B1554" s="3">
        <v>46237</v>
      </c>
      <c r="C1554" s="10">
        <f>YEAR(SalesDataTable[[#This Row],[Order Date]])</f>
        <v>2026</v>
      </c>
      <c r="D1554" s="10" t="str">
        <f>"Q"&amp;ROUNDUP(MONTH(SalesDataTable[[#This Row],[Order Date]])/3,0)</f>
        <v>Q3</v>
      </c>
      <c r="E1554" s="10">
        <f>MONTH(SalesDataTable[[#This Row],[Order Date]])</f>
        <v>8</v>
      </c>
      <c r="F1554" s="10" t="str">
        <f>TEXT(SalesDataTable[[#This Row],[Order Date]],"mmm")</f>
        <v>Aug</v>
      </c>
      <c r="G1554" s="4" t="s">
        <v>11</v>
      </c>
      <c r="H1554" s="4" t="s">
        <v>25</v>
      </c>
      <c r="I1554" s="4" t="s">
        <v>2</v>
      </c>
      <c r="J1554" s="4" t="s">
        <v>13</v>
      </c>
      <c r="K1554" s="4" t="s">
        <v>9</v>
      </c>
      <c r="L1554" s="4" t="s">
        <v>10</v>
      </c>
      <c r="M1554" s="8">
        <v>1</v>
      </c>
      <c r="N1554" s="5">
        <v>90.21</v>
      </c>
      <c r="O1554" s="6">
        <v>0</v>
      </c>
      <c r="P1554" s="5">
        <v>46.31</v>
      </c>
      <c r="Q1554" s="5">
        <f t="shared" si="72"/>
        <v>90.21</v>
      </c>
      <c r="R1554" s="5">
        <f t="shared" si="73"/>
        <v>46.31</v>
      </c>
      <c r="S1554" s="5">
        <f t="shared" si="74"/>
        <v>43.899999999999991</v>
      </c>
      <c r="T1554" s="7"/>
    </row>
    <row r="1555" spans="1:20" ht="15">
      <c r="A1555" s="2">
        <v>100</v>
      </c>
      <c r="B1555" s="3">
        <v>46238</v>
      </c>
      <c r="C1555" s="10">
        <f>YEAR(SalesDataTable[[#This Row],[Order Date]])</f>
        <v>2026</v>
      </c>
      <c r="D1555" s="10" t="str">
        <f>"Q"&amp;ROUNDUP(MONTH(SalesDataTable[[#This Row],[Order Date]])/3,0)</f>
        <v>Q3</v>
      </c>
      <c r="E1555" s="10">
        <f>MONTH(SalesDataTable[[#This Row],[Order Date]])</f>
        <v>8</v>
      </c>
      <c r="F1555" s="10" t="str">
        <f>TEXT(SalesDataTable[[#This Row],[Order Date]],"mmm")</f>
        <v>Aug</v>
      </c>
      <c r="G1555" s="4" t="s">
        <v>0</v>
      </c>
      <c r="H1555" s="4" t="s">
        <v>36</v>
      </c>
      <c r="I1555" s="4" t="s">
        <v>19</v>
      </c>
      <c r="J1555" s="4" t="s">
        <v>16</v>
      </c>
      <c r="K1555" s="4" t="s">
        <v>14</v>
      </c>
      <c r="L1555" s="4" t="s">
        <v>44</v>
      </c>
      <c r="M1555" s="8">
        <v>1</v>
      </c>
      <c r="N1555" s="5">
        <v>133.6</v>
      </c>
      <c r="O1555" s="6">
        <v>0.1</v>
      </c>
      <c r="P1555" s="5">
        <v>67.3</v>
      </c>
      <c r="Q1555" s="5">
        <f t="shared" si="72"/>
        <v>120.24</v>
      </c>
      <c r="R1555" s="5">
        <f t="shared" si="73"/>
        <v>67.3</v>
      </c>
      <c r="S1555" s="5">
        <f t="shared" si="74"/>
        <v>52.94</v>
      </c>
      <c r="T1555" s="7"/>
    </row>
    <row r="1556" spans="1:20" ht="15">
      <c r="A1556" s="2">
        <v>118</v>
      </c>
      <c r="B1556" s="3">
        <v>46238</v>
      </c>
      <c r="C1556" s="10">
        <f>YEAR(SalesDataTable[[#This Row],[Order Date]])</f>
        <v>2026</v>
      </c>
      <c r="D1556" s="10" t="str">
        <f>"Q"&amp;ROUNDUP(MONTH(SalesDataTable[[#This Row],[Order Date]])/3,0)</f>
        <v>Q3</v>
      </c>
      <c r="E1556" s="10">
        <f>MONTH(SalesDataTable[[#This Row],[Order Date]])</f>
        <v>8</v>
      </c>
      <c r="F1556" s="10" t="str">
        <f>TEXT(SalesDataTable[[#This Row],[Order Date]],"mmm")</f>
        <v>Aug</v>
      </c>
      <c r="G1556" s="4" t="s">
        <v>20</v>
      </c>
      <c r="H1556" s="4" t="s">
        <v>21</v>
      </c>
      <c r="I1556" s="4" t="s">
        <v>2</v>
      </c>
      <c r="J1556" s="4" t="s">
        <v>3</v>
      </c>
      <c r="K1556" s="4" t="s">
        <v>14</v>
      </c>
      <c r="L1556" s="4" t="s">
        <v>32</v>
      </c>
      <c r="M1556" s="8">
        <v>1</v>
      </c>
      <c r="N1556" s="5">
        <v>47.53</v>
      </c>
      <c r="O1556" s="6">
        <v>0</v>
      </c>
      <c r="P1556" s="5">
        <v>18.04</v>
      </c>
      <c r="Q1556" s="5">
        <f t="shared" si="72"/>
        <v>47.53</v>
      </c>
      <c r="R1556" s="5">
        <f t="shared" si="73"/>
        <v>18.04</v>
      </c>
      <c r="S1556" s="5">
        <f t="shared" si="74"/>
        <v>29.490000000000002</v>
      </c>
      <c r="T1556" s="7"/>
    </row>
    <row r="1557" spans="1:20" ht="15">
      <c r="A1557" s="2">
        <v>220</v>
      </c>
      <c r="B1557" s="3">
        <v>46238</v>
      </c>
      <c r="C1557" s="10">
        <f>YEAR(SalesDataTable[[#This Row],[Order Date]])</f>
        <v>2026</v>
      </c>
      <c r="D1557" s="10" t="str">
        <f>"Q"&amp;ROUNDUP(MONTH(SalesDataTable[[#This Row],[Order Date]])/3,0)</f>
        <v>Q3</v>
      </c>
      <c r="E1557" s="10">
        <f>MONTH(SalesDataTable[[#This Row],[Order Date]])</f>
        <v>8</v>
      </c>
      <c r="F1557" s="10" t="str">
        <f>TEXT(SalesDataTable[[#This Row],[Order Date]],"mmm")</f>
        <v>Aug</v>
      </c>
      <c r="G1557" s="4" t="s">
        <v>0</v>
      </c>
      <c r="H1557" s="4" t="s">
        <v>50</v>
      </c>
      <c r="I1557" s="4" t="s">
        <v>2</v>
      </c>
      <c r="J1557" s="4" t="s">
        <v>3</v>
      </c>
      <c r="K1557" s="4" t="s">
        <v>14</v>
      </c>
      <c r="L1557" s="4" t="s">
        <v>32</v>
      </c>
      <c r="M1557" s="8">
        <v>2</v>
      </c>
      <c r="N1557" s="5">
        <v>46.71</v>
      </c>
      <c r="O1557" s="6">
        <v>0</v>
      </c>
      <c r="P1557" s="5">
        <v>18.41</v>
      </c>
      <c r="Q1557" s="5">
        <f t="shared" si="72"/>
        <v>93.42</v>
      </c>
      <c r="R1557" s="5">
        <f t="shared" si="73"/>
        <v>36.82</v>
      </c>
      <c r="S1557" s="5">
        <f t="shared" si="74"/>
        <v>56.6</v>
      </c>
      <c r="T1557" s="7"/>
    </row>
    <row r="1558" spans="1:20" ht="15">
      <c r="A1558" s="2">
        <v>1145</v>
      </c>
      <c r="B1558" s="3">
        <v>46238</v>
      </c>
      <c r="C1558" s="10">
        <f>YEAR(SalesDataTable[[#This Row],[Order Date]])</f>
        <v>2026</v>
      </c>
      <c r="D1558" s="10" t="str">
        <f>"Q"&amp;ROUNDUP(MONTH(SalesDataTable[[#This Row],[Order Date]])/3,0)</f>
        <v>Q3</v>
      </c>
      <c r="E1558" s="10">
        <f>MONTH(SalesDataTable[[#This Row],[Order Date]])</f>
        <v>8</v>
      </c>
      <c r="F1558" s="10" t="str">
        <f>TEXT(SalesDataTable[[#This Row],[Order Date]],"mmm")</f>
        <v>Aug</v>
      </c>
      <c r="G1558" s="4" t="s">
        <v>11</v>
      </c>
      <c r="H1558" s="4" t="s">
        <v>52</v>
      </c>
      <c r="I1558" s="4" t="s">
        <v>28</v>
      </c>
      <c r="J1558" s="4" t="s">
        <v>13</v>
      </c>
      <c r="K1558" s="4" t="s">
        <v>23</v>
      </c>
      <c r="L1558" s="4" t="s">
        <v>29</v>
      </c>
      <c r="M1558" s="8">
        <v>1</v>
      </c>
      <c r="N1558" s="5">
        <v>197.26</v>
      </c>
      <c r="O1558" s="6">
        <v>0</v>
      </c>
      <c r="P1558" s="5">
        <v>104.09</v>
      </c>
      <c r="Q1558" s="5">
        <f t="shared" si="72"/>
        <v>197.26</v>
      </c>
      <c r="R1558" s="5">
        <f t="shared" si="73"/>
        <v>104.09</v>
      </c>
      <c r="S1558" s="5">
        <f t="shared" si="74"/>
        <v>93.169999999999987</v>
      </c>
      <c r="T1558" s="7"/>
    </row>
    <row r="1559" spans="1:20" ht="15">
      <c r="A1559" s="2">
        <v>1289</v>
      </c>
      <c r="B1559" s="3">
        <v>46238</v>
      </c>
      <c r="C1559" s="10">
        <f>YEAR(SalesDataTable[[#This Row],[Order Date]])</f>
        <v>2026</v>
      </c>
      <c r="D1559" s="10" t="str">
        <f>"Q"&amp;ROUNDUP(MONTH(SalesDataTable[[#This Row],[Order Date]])/3,0)</f>
        <v>Q3</v>
      </c>
      <c r="E1559" s="10">
        <f>MONTH(SalesDataTable[[#This Row],[Order Date]])</f>
        <v>8</v>
      </c>
      <c r="F1559" s="10" t="str">
        <f>TEXT(SalesDataTable[[#This Row],[Order Date]],"mmm")</f>
        <v>Aug</v>
      </c>
      <c r="G1559" s="4" t="s">
        <v>11</v>
      </c>
      <c r="H1559" s="4" t="s">
        <v>52</v>
      </c>
      <c r="I1559" s="4" t="s">
        <v>28</v>
      </c>
      <c r="J1559" s="4" t="s">
        <v>13</v>
      </c>
      <c r="K1559" s="4" t="s">
        <v>9</v>
      </c>
      <c r="L1559" s="4" t="s">
        <v>46</v>
      </c>
      <c r="M1559" s="8">
        <v>1</v>
      </c>
      <c r="N1559" s="5">
        <v>70.56</v>
      </c>
      <c r="O1559" s="6">
        <v>0</v>
      </c>
      <c r="P1559" s="5">
        <v>32.11</v>
      </c>
      <c r="Q1559" s="5">
        <f t="shared" si="72"/>
        <v>70.56</v>
      </c>
      <c r="R1559" s="5">
        <f t="shared" si="73"/>
        <v>32.11</v>
      </c>
      <c r="S1559" s="5">
        <f t="shared" si="74"/>
        <v>38.450000000000003</v>
      </c>
      <c r="T1559" s="7"/>
    </row>
    <row r="1560" spans="1:20" ht="15">
      <c r="A1560" s="2">
        <v>1411</v>
      </c>
      <c r="B1560" s="3">
        <v>46238</v>
      </c>
      <c r="C1560" s="10">
        <f>YEAR(SalesDataTable[[#This Row],[Order Date]])</f>
        <v>2026</v>
      </c>
      <c r="D1560" s="10" t="str">
        <f>"Q"&amp;ROUNDUP(MONTH(SalesDataTable[[#This Row],[Order Date]])/3,0)</f>
        <v>Q3</v>
      </c>
      <c r="E1560" s="10">
        <f>MONTH(SalesDataTable[[#This Row],[Order Date]])</f>
        <v>8</v>
      </c>
      <c r="F1560" s="10" t="str">
        <f>TEXT(SalesDataTable[[#This Row],[Order Date]],"mmm")</f>
        <v>Aug</v>
      </c>
      <c r="G1560" s="4" t="s">
        <v>6</v>
      </c>
      <c r="H1560" s="4" t="s">
        <v>43</v>
      </c>
      <c r="I1560" s="4" t="s">
        <v>2</v>
      </c>
      <c r="J1560" s="4" t="s">
        <v>16</v>
      </c>
      <c r="K1560" s="4" t="s">
        <v>34</v>
      </c>
      <c r="L1560" s="4" t="s">
        <v>42</v>
      </c>
      <c r="M1560" s="8">
        <v>1</v>
      </c>
      <c r="N1560" s="5">
        <v>36.58</v>
      </c>
      <c r="O1560" s="6">
        <v>0</v>
      </c>
      <c r="P1560" s="5">
        <v>13.98</v>
      </c>
      <c r="Q1560" s="5">
        <f t="shared" si="72"/>
        <v>36.58</v>
      </c>
      <c r="R1560" s="5">
        <f t="shared" si="73"/>
        <v>13.98</v>
      </c>
      <c r="S1560" s="5">
        <f t="shared" si="74"/>
        <v>22.599999999999998</v>
      </c>
      <c r="T1560" s="7"/>
    </row>
    <row r="1561" spans="1:20" ht="15">
      <c r="A1561" s="2">
        <v>1799</v>
      </c>
      <c r="B1561" s="3">
        <v>46238</v>
      </c>
      <c r="C1561" s="10">
        <f>YEAR(SalesDataTable[[#This Row],[Order Date]])</f>
        <v>2026</v>
      </c>
      <c r="D1561" s="10" t="str">
        <f>"Q"&amp;ROUNDUP(MONTH(SalesDataTable[[#This Row],[Order Date]])/3,0)</f>
        <v>Q3</v>
      </c>
      <c r="E1561" s="10">
        <f>MONTH(SalesDataTable[[#This Row],[Order Date]])</f>
        <v>8</v>
      </c>
      <c r="F1561" s="10" t="str">
        <f>TEXT(SalesDataTable[[#This Row],[Order Date]],"mmm")</f>
        <v>Aug</v>
      </c>
      <c r="G1561" s="4" t="s">
        <v>20</v>
      </c>
      <c r="H1561" s="4" t="s">
        <v>47</v>
      </c>
      <c r="I1561" s="4" t="s">
        <v>8</v>
      </c>
      <c r="J1561" s="4" t="s">
        <v>16</v>
      </c>
      <c r="K1561" s="4" t="s">
        <v>4</v>
      </c>
      <c r="L1561" s="4" t="s">
        <v>5</v>
      </c>
      <c r="M1561" s="8">
        <v>4</v>
      </c>
      <c r="N1561" s="5">
        <v>82.98</v>
      </c>
      <c r="O1561" s="6">
        <v>0.05</v>
      </c>
      <c r="P1561" s="5">
        <v>43.79</v>
      </c>
      <c r="Q1561" s="5">
        <f t="shared" si="72"/>
        <v>315.32400000000001</v>
      </c>
      <c r="R1561" s="5">
        <f t="shared" si="73"/>
        <v>175.16</v>
      </c>
      <c r="S1561" s="5">
        <f t="shared" si="74"/>
        <v>140.16400000000002</v>
      </c>
      <c r="T1561" s="7"/>
    </row>
    <row r="1562" spans="1:20" ht="15">
      <c r="A1562" s="2">
        <v>1871</v>
      </c>
      <c r="B1562" s="3">
        <v>46238</v>
      </c>
      <c r="C1562" s="10">
        <f>YEAR(SalesDataTable[[#This Row],[Order Date]])</f>
        <v>2026</v>
      </c>
      <c r="D1562" s="10" t="str">
        <f>"Q"&amp;ROUNDUP(MONTH(SalesDataTable[[#This Row],[Order Date]])/3,0)</f>
        <v>Q3</v>
      </c>
      <c r="E1562" s="10">
        <f>MONTH(SalesDataTable[[#This Row],[Order Date]])</f>
        <v>8</v>
      </c>
      <c r="F1562" s="10" t="str">
        <f>TEXT(SalesDataTable[[#This Row],[Order Date]],"mmm")</f>
        <v>Aug</v>
      </c>
      <c r="G1562" s="4" t="s">
        <v>0</v>
      </c>
      <c r="H1562" s="4" t="s">
        <v>1</v>
      </c>
      <c r="I1562" s="4" t="s">
        <v>2</v>
      </c>
      <c r="J1562" s="4" t="s">
        <v>13</v>
      </c>
      <c r="K1562" s="4" t="s">
        <v>4</v>
      </c>
      <c r="L1562" s="4" t="s">
        <v>26</v>
      </c>
      <c r="M1562" s="8">
        <v>1</v>
      </c>
      <c r="N1562" s="5">
        <v>41.25</v>
      </c>
      <c r="O1562" s="6">
        <v>0</v>
      </c>
      <c r="P1562" s="5">
        <v>17.02</v>
      </c>
      <c r="Q1562" s="5">
        <f t="shared" si="72"/>
        <v>41.25</v>
      </c>
      <c r="R1562" s="5">
        <f t="shared" si="73"/>
        <v>17.02</v>
      </c>
      <c r="S1562" s="5">
        <f t="shared" si="74"/>
        <v>24.23</v>
      </c>
      <c r="T1562" s="7"/>
    </row>
    <row r="1563" spans="1:20" ht="15">
      <c r="A1563" s="2">
        <v>4180</v>
      </c>
      <c r="B1563" s="3">
        <v>46238</v>
      </c>
      <c r="C1563" s="10">
        <f>YEAR(SalesDataTable[[#This Row],[Order Date]])</f>
        <v>2026</v>
      </c>
      <c r="D1563" s="10" t="str">
        <f>"Q"&amp;ROUNDUP(MONTH(SalesDataTable[[#This Row],[Order Date]])/3,0)</f>
        <v>Q3</v>
      </c>
      <c r="E1563" s="10">
        <f>MONTH(SalesDataTable[[#This Row],[Order Date]])</f>
        <v>8</v>
      </c>
      <c r="F1563" s="10" t="str">
        <f>TEXT(SalesDataTable[[#This Row],[Order Date]],"mmm")</f>
        <v>Aug</v>
      </c>
      <c r="G1563" s="4" t="s">
        <v>11</v>
      </c>
      <c r="H1563" s="4" t="s">
        <v>18</v>
      </c>
      <c r="I1563" s="4" t="s">
        <v>2</v>
      </c>
      <c r="J1563" s="4" t="s">
        <v>3</v>
      </c>
      <c r="K1563" s="4" t="s">
        <v>4</v>
      </c>
      <c r="L1563" s="4" t="s">
        <v>30</v>
      </c>
      <c r="M1563" s="8">
        <v>1</v>
      </c>
      <c r="N1563" s="5">
        <v>101.37</v>
      </c>
      <c r="O1563" s="6">
        <v>0</v>
      </c>
      <c r="P1563" s="5">
        <v>51.56</v>
      </c>
      <c r="Q1563" s="5">
        <f t="shared" si="72"/>
        <v>101.37</v>
      </c>
      <c r="R1563" s="5">
        <f t="shared" si="73"/>
        <v>51.56</v>
      </c>
      <c r="S1563" s="5">
        <f t="shared" si="74"/>
        <v>49.81</v>
      </c>
      <c r="T1563" s="7"/>
    </row>
    <row r="1564" spans="1:20" ht="15">
      <c r="A1564" s="2">
        <v>4338</v>
      </c>
      <c r="B1564" s="3">
        <v>46238</v>
      </c>
      <c r="C1564" s="10">
        <f>YEAR(SalesDataTable[[#This Row],[Order Date]])</f>
        <v>2026</v>
      </c>
      <c r="D1564" s="10" t="str">
        <f>"Q"&amp;ROUNDUP(MONTH(SalesDataTable[[#This Row],[Order Date]])/3,0)</f>
        <v>Q3</v>
      </c>
      <c r="E1564" s="10">
        <f>MONTH(SalesDataTable[[#This Row],[Order Date]])</f>
        <v>8</v>
      </c>
      <c r="F1564" s="10" t="str">
        <f>TEXT(SalesDataTable[[#This Row],[Order Date]],"mmm")</f>
        <v>Aug</v>
      </c>
      <c r="G1564" s="4" t="s">
        <v>11</v>
      </c>
      <c r="H1564" s="4" t="s">
        <v>52</v>
      </c>
      <c r="I1564" s="4" t="s">
        <v>2</v>
      </c>
      <c r="J1564" s="4" t="s">
        <v>3</v>
      </c>
      <c r="K1564" s="4" t="s">
        <v>23</v>
      </c>
      <c r="L1564" s="4" t="s">
        <v>24</v>
      </c>
      <c r="M1564" s="8">
        <v>1</v>
      </c>
      <c r="N1564" s="5">
        <v>340.66</v>
      </c>
      <c r="O1564" s="6">
        <v>0.05</v>
      </c>
      <c r="P1564" s="5">
        <v>194.13</v>
      </c>
      <c r="Q1564" s="5">
        <f t="shared" si="72"/>
        <v>323.62700000000001</v>
      </c>
      <c r="R1564" s="5">
        <f t="shared" si="73"/>
        <v>194.13</v>
      </c>
      <c r="S1564" s="5">
        <f t="shared" si="74"/>
        <v>129.49700000000001</v>
      </c>
      <c r="T1564" s="7"/>
    </row>
    <row r="1565" spans="1:20" ht="15">
      <c r="A1565" s="2">
        <v>4463</v>
      </c>
      <c r="B1565" s="3">
        <v>46238</v>
      </c>
      <c r="C1565" s="10">
        <f>YEAR(SalesDataTable[[#This Row],[Order Date]])</f>
        <v>2026</v>
      </c>
      <c r="D1565" s="10" t="str">
        <f>"Q"&amp;ROUNDUP(MONTH(SalesDataTable[[#This Row],[Order Date]])/3,0)</f>
        <v>Q3</v>
      </c>
      <c r="E1565" s="10">
        <f>MONTH(SalesDataTable[[#This Row],[Order Date]])</f>
        <v>8</v>
      </c>
      <c r="F1565" s="10" t="str">
        <f>TEXT(SalesDataTable[[#This Row],[Order Date]],"mmm")</f>
        <v>Aug</v>
      </c>
      <c r="G1565" s="4" t="s">
        <v>11</v>
      </c>
      <c r="H1565" s="4" t="s">
        <v>12</v>
      </c>
      <c r="I1565" s="4" t="s">
        <v>28</v>
      </c>
      <c r="J1565" s="4" t="s">
        <v>16</v>
      </c>
      <c r="K1565" s="4" t="s">
        <v>4</v>
      </c>
      <c r="L1565" s="4" t="s">
        <v>22</v>
      </c>
      <c r="M1565" s="8">
        <v>1</v>
      </c>
      <c r="N1565" s="5">
        <v>50.43</v>
      </c>
      <c r="O1565" s="6">
        <v>0.15</v>
      </c>
      <c r="P1565" s="5">
        <v>22.94</v>
      </c>
      <c r="Q1565" s="5">
        <f t="shared" si="72"/>
        <v>42.865499999999997</v>
      </c>
      <c r="R1565" s="5">
        <f t="shared" si="73"/>
        <v>22.94</v>
      </c>
      <c r="S1565" s="5">
        <f t="shared" si="74"/>
        <v>19.925499999999996</v>
      </c>
      <c r="T1565" s="7"/>
    </row>
    <row r="1566" spans="1:20" ht="15">
      <c r="A1566" s="2">
        <v>382</v>
      </c>
      <c r="B1566" s="3">
        <v>46239</v>
      </c>
      <c r="C1566" s="10">
        <f>YEAR(SalesDataTable[[#This Row],[Order Date]])</f>
        <v>2026</v>
      </c>
      <c r="D1566" s="10" t="str">
        <f>"Q"&amp;ROUNDUP(MONTH(SalesDataTable[[#This Row],[Order Date]])/3,0)</f>
        <v>Q3</v>
      </c>
      <c r="E1566" s="10">
        <f>MONTH(SalesDataTable[[#This Row],[Order Date]])</f>
        <v>8</v>
      </c>
      <c r="F1566" s="10" t="str">
        <f>TEXT(SalesDataTable[[#This Row],[Order Date]],"mmm")</f>
        <v>Aug</v>
      </c>
      <c r="G1566" s="4" t="s">
        <v>20</v>
      </c>
      <c r="H1566" s="4" t="s">
        <v>33</v>
      </c>
      <c r="I1566" s="4" t="s">
        <v>2</v>
      </c>
      <c r="J1566" s="4" t="s">
        <v>13</v>
      </c>
      <c r="K1566" s="4" t="s">
        <v>34</v>
      </c>
      <c r="L1566" s="4" t="s">
        <v>35</v>
      </c>
      <c r="M1566" s="8">
        <v>1</v>
      </c>
      <c r="N1566" s="5">
        <v>40.42</v>
      </c>
      <c r="O1566" s="6">
        <v>0.05</v>
      </c>
      <c r="P1566" s="5">
        <v>14.33</v>
      </c>
      <c r="Q1566" s="5">
        <f t="shared" si="72"/>
        <v>38.399000000000001</v>
      </c>
      <c r="R1566" s="5">
        <f t="shared" si="73"/>
        <v>14.33</v>
      </c>
      <c r="S1566" s="5">
        <f t="shared" si="74"/>
        <v>24.069000000000003</v>
      </c>
      <c r="T1566" s="7"/>
    </row>
    <row r="1567" spans="1:20" ht="15">
      <c r="A1567" s="2">
        <v>1011</v>
      </c>
      <c r="B1567" s="3">
        <v>46239</v>
      </c>
      <c r="C1567" s="10">
        <f>YEAR(SalesDataTable[[#This Row],[Order Date]])</f>
        <v>2026</v>
      </c>
      <c r="D1567" s="10" t="str">
        <f>"Q"&amp;ROUNDUP(MONTH(SalesDataTable[[#This Row],[Order Date]])/3,0)</f>
        <v>Q3</v>
      </c>
      <c r="E1567" s="10">
        <f>MONTH(SalesDataTable[[#This Row],[Order Date]])</f>
        <v>8</v>
      </c>
      <c r="F1567" s="10" t="str">
        <f>TEXT(SalesDataTable[[#This Row],[Order Date]],"mmm")</f>
        <v>Aug</v>
      </c>
      <c r="G1567" s="4" t="s">
        <v>0</v>
      </c>
      <c r="H1567" s="4" t="s">
        <v>1</v>
      </c>
      <c r="I1567" s="4" t="s">
        <v>2</v>
      </c>
      <c r="J1567" s="4" t="s">
        <v>13</v>
      </c>
      <c r="K1567" s="4" t="s">
        <v>4</v>
      </c>
      <c r="L1567" s="4" t="s">
        <v>22</v>
      </c>
      <c r="M1567" s="8">
        <v>1</v>
      </c>
      <c r="N1567" s="5">
        <v>51.81</v>
      </c>
      <c r="O1567" s="6">
        <v>0.05</v>
      </c>
      <c r="P1567" s="5">
        <v>22.28</v>
      </c>
      <c r="Q1567" s="5">
        <f t="shared" si="72"/>
        <v>49.219499999999996</v>
      </c>
      <c r="R1567" s="5">
        <f t="shared" si="73"/>
        <v>22.28</v>
      </c>
      <c r="S1567" s="5">
        <f t="shared" si="74"/>
        <v>26.939499999999995</v>
      </c>
      <c r="T1567" s="7"/>
    </row>
    <row r="1568" spans="1:20" ht="15">
      <c r="A1568" s="2">
        <v>1148</v>
      </c>
      <c r="B1568" s="3">
        <v>46239</v>
      </c>
      <c r="C1568" s="10">
        <f>YEAR(SalesDataTable[[#This Row],[Order Date]])</f>
        <v>2026</v>
      </c>
      <c r="D1568" s="10" t="str">
        <f>"Q"&amp;ROUNDUP(MONTH(SalesDataTable[[#This Row],[Order Date]])/3,0)</f>
        <v>Q3</v>
      </c>
      <c r="E1568" s="10">
        <f>MONTH(SalesDataTable[[#This Row],[Order Date]])</f>
        <v>8</v>
      </c>
      <c r="F1568" s="10" t="str">
        <f>TEXT(SalesDataTable[[#This Row],[Order Date]],"mmm")</f>
        <v>Aug</v>
      </c>
      <c r="G1568" s="4" t="s">
        <v>11</v>
      </c>
      <c r="H1568" s="4" t="s">
        <v>12</v>
      </c>
      <c r="I1568" s="4" t="s">
        <v>19</v>
      </c>
      <c r="J1568" s="4" t="s">
        <v>13</v>
      </c>
      <c r="K1568" s="4" t="s">
        <v>34</v>
      </c>
      <c r="L1568" s="4" t="s">
        <v>42</v>
      </c>
      <c r="M1568" s="8">
        <v>3</v>
      </c>
      <c r="N1568" s="5">
        <v>35.9</v>
      </c>
      <c r="O1568" s="6">
        <v>0</v>
      </c>
      <c r="P1568" s="5">
        <v>14.11</v>
      </c>
      <c r="Q1568" s="5">
        <f t="shared" si="72"/>
        <v>107.69999999999999</v>
      </c>
      <c r="R1568" s="5">
        <f t="shared" si="73"/>
        <v>42.33</v>
      </c>
      <c r="S1568" s="5">
        <f t="shared" si="74"/>
        <v>65.36999999999999</v>
      </c>
      <c r="T1568" s="7"/>
    </row>
    <row r="1569" spans="1:20" ht="15">
      <c r="A1569" s="2">
        <v>1397</v>
      </c>
      <c r="B1569" s="3">
        <v>46239</v>
      </c>
      <c r="C1569" s="10">
        <f>YEAR(SalesDataTable[[#This Row],[Order Date]])</f>
        <v>2026</v>
      </c>
      <c r="D1569" s="10" t="str">
        <f>"Q"&amp;ROUNDUP(MONTH(SalesDataTable[[#This Row],[Order Date]])/3,0)</f>
        <v>Q3</v>
      </c>
      <c r="E1569" s="10">
        <f>MONTH(SalesDataTable[[#This Row],[Order Date]])</f>
        <v>8</v>
      </c>
      <c r="F1569" s="10" t="str">
        <f>TEXT(SalesDataTable[[#This Row],[Order Date]],"mmm")</f>
        <v>Aug</v>
      </c>
      <c r="G1569" s="4" t="s">
        <v>6</v>
      </c>
      <c r="H1569" s="4" t="s">
        <v>49</v>
      </c>
      <c r="I1569" s="4" t="s">
        <v>19</v>
      </c>
      <c r="J1569" s="4" t="s">
        <v>16</v>
      </c>
      <c r="K1569" s="4" t="s">
        <v>9</v>
      </c>
      <c r="L1569" s="4" t="s">
        <v>10</v>
      </c>
      <c r="M1569" s="8">
        <v>2</v>
      </c>
      <c r="N1569" s="5">
        <v>90.27</v>
      </c>
      <c r="O1569" s="6">
        <v>0.05</v>
      </c>
      <c r="P1569" s="5">
        <v>46.38</v>
      </c>
      <c r="Q1569" s="5">
        <f t="shared" si="72"/>
        <v>171.51299999999998</v>
      </c>
      <c r="R1569" s="5">
        <f t="shared" si="73"/>
        <v>92.76</v>
      </c>
      <c r="S1569" s="5">
        <f t="shared" si="74"/>
        <v>78.752999999999972</v>
      </c>
      <c r="T1569" s="7"/>
    </row>
    <row r="1570" spans="1:20" ht="15">
      <c r="A1570" s="2">
        <v>2252</v>
      </c>
      <c r="B1570" s="3">
        <v>46239</v>
      </c>
      <c r="C1570" s="10">
        <f>YEAR(SalesDataTable[[#This Row],[Order Date]])</f>
        <v>2026</v>
      </c>
      <c r="D1570" s="10" t="str">
        <f>"Q"&amp;ROUNDUP(MONTH(SalesDataTable[[#This Row],[Order Date]])/3,0)</f>
        <v>Q3</v>
      </c>
      <c r="E1570" s="10">
        <f>MONTH(SalesDataTable[[#This Row],[Order Date]])</f>
        <v>8</v>
      </c>
      <c r="F1570" s="10" t="str">
        <f>TEXT(SalesDataTable[[#This Row],[Order Date]],"mmm")</f>
        <v>Aug</v>
      </c>
      <c r="G1570" s="4" t="s">
        <v>6</v>
      </c>
      <c r="H1570" s="4" t="s">
        <v>41</v>
      </c>
      <c r="I1570" s="4" t="s">
        <v>2</v>
      </c>
      <c r="J1570" s="4" t="s">
        <v>13</v>
      </c>
      <c r="K1570" s="4" t="s">
        <v>4</v>
      </c>
      <c r="L1570" s="4" t="s">
        <v>22</v>
      </c>
      <c r="M1570" s="8">
        <v>1</v>
      </c>
      <c r="N1570" s="5">
        <v>49.68</v>
      </c>
      <c r="O1570" s="6">
        <v>0.05</v>
      </c>
      <c r="P1570" s="5">
        <v>22.02</v>
      </c>
      <c r="Q1570" s="5">
        <f t="shared" si="72"/>
        <v>47.195999999999998</v>
      </c>
      <c r="R1570" s="5">
        <f t="shared" si="73"/>
        <v>22.02</v>
      </c>
      <c r="S1570" s="5">
        <f t="shared" si="74"/>
        <v>25.175999999999998</v>
      </c>
      <c r="T1570" s="7"/>
    </row>
    <row r="1571" spans="1:20" ht="15">
      <c r="A1571" s="2">
        <v>2415</v>
      </c>
      <c r="B1571" s="3">
        <v>46239</v>
      </c>
      <c r="C1571" s="10">
        <f>YEAR(SalesDataTable[[#This Row],[Order Date]])</f>
        <v>2026</v>
      </c>
      <c r="D1571" s="10" t="str">
        <f>"Q"&amp;ROUNDUP(MONTH(SalesDataTable[[#This Row],[Order Date]])/3,0)</f>
        <v>Q3</v>
      </c>
      <c r="E1571" s="10">
        <f>MONTH(SalesDataTable[[#This Row],[Order Date]])</f>
        <v>8</v>
      </c>
      <c r="F1571" s="10" t="str">
        <f>TEXT(SalesDataTable[[#This Row],[Order Date]],"mmm")</f>
        <v>Aug</v>
      </c>
      <c r="G1571" s="4" t="s">
        <v>6</v>
      </c>
      <c r="H1571" s="4" t="s">
        <v>43</v>
      </c>
      <c r="I1571" s="4" t="s">
        <v>2</v>
      </c>
      <c r="J1571" s="4" t="s">
        <v>13</v>
      </c>
      <c r="K1571" s="4" t="s">
        <v>14</v>
      </c>
      <c r="L1571" s="4" t="s">
        <v>44</v>
      </c>
      <c r="M1571" s="8">
        <v>2</v>
      </c>
      <c r="N1571" s="5">
        <v>131.25</v>
      </c>
      <c r="O1571" s="6">
        <v>0.05</v>
      </c>
      <c r="P1571" s="5">
        <v>65.42</v>
      </c>
      <c r="Q1571" s="5">
        <f t="shared" si="72"/>
        <v>249.375</v>
      </c>
      <c r="R1571" s="5">
        <f t="shared" si="73"/>
        <v>130.84</v>
      </c>
      <c r="S1571" s="5">
        <f t="shared" si="74"/>
        <v>118.535</v>
      </c>
      <c r="T1571" s="7"/>
    </row>
    <row r="1572" spans="1:20" ht="15">
      <c r="A1572" s="2">
        <v>2525</v>
      </c>
      <c r="B1572" s="3">
        <v>46239</v>
      </c>
      <c r="C1572" s="10">
        <f>YEAR(SalesDataTable[[#This Row],[Order Date]])</f>
        <v>2026</v>
      </c>
      <c r="D1572" s="10" t="str">
        <f>"Q"&amp;ROUNDUP(MONTH(SalesDataTable[[#This Row],[Order Date]])/3,0)</f>
        <v>Q3</v>
      </c>
      <c r="E1572" s="10">
        <f>MONTH(SalesDataTable[[#This Row],[Order Date]])</f>
        <v>8</v>
      </c>
      <c r="F1572" s="10" t="str">
        <f>TEXT(SalesDataTable[[#This Row],[Order Date]],"mmm")</f>
        <v>Aug</v>
      </c>
      <c r="G1572" s="4" t="s">
        <v>20</v>
      </c>
      <c r="H1572" s="4" t="s">
        <v>21</v>
      </c>
      <c r="I1572" s="4" t="s">
        <v>19</v>
      </c>
      <c r="J1572" s="4" t="s">
        <v>13</v>
      </c>
      <c r="K1572" s="4" t="s">
        <v>34</v>
      </c>
      <c r="L1572" s="4" t="s">
        <v>42</v>
      </c>
      <c r="M1572" s="8">
        <v>2</v>
      </c>
      <c r="N1572" s="5">
        <v>36.78</v>
      </c>
      <c r="O1572" s="6">
        <v>0.05</v>
      </c>
      <c r="P1572" s="5">
        <v>13.85</v>
      </c>
      <c r="Q1572" s="5">
        <f t="shared" si="72"/>
        <v>69.882000000000005</v>
      </c>
      <c r="R1572" s="5">
        <f t="shared" si="73"/>
        <v>27.7</v>
      </c>
      <c r="S1572" s="5">
        <f t="shared" si="74"/>
        <v>42.182000000000002</v>
      </c>
      <c r="T1572" s="7"/>
    </row>
    <row r="1573" spans="1:20" ht="15">
      <c r="A1573" s="2">
        <v>2652</v>
      </c>
      <c r="B1573" s="3">
        <v>46239</v>
      </c>
      <c r="C1573" s="10">
        <f>YEAR(SalesDataTable[[#This Row],[Order Date]])</f>
        <v>2026</v>
      </c>
      <c r="D1573" s="10" t="str">
        <f>"Q"&amp;ROUNDUP(MONTH(SalesDataTable[[#This Row],[Order Date]])/3,0)</f>
        <v>Q3</v>
      </c>
      <c r="E1573" s="10">
        <f>MONTH(SalesDataTable[[#This Row],[Order Date]])</f>
        <v>8</v>
      </c>
      <c r="F1573" s="10" t="str">
        <f>TEXT(SalesDataTable[[#This Row],[Order Date]],"mmm")</f>
        <v>Aug</v>
      </c>
      <c r="G1573" s="4" t="s">
        <v>11</v>
      </c>
      <c r="H1573" s="4" t="s">
        <v>12</v>
      </c>
      <c r="I1573" s="4" t="s">
        <v>19</v>
      </c>
      <c r="J1573" s="4" t="s">
        <v>3</v>
      </c>
      <c r="K1573" s="4" t="s">
        <v>4</v>
      </c>
      <c r="L1573" s="4" t="s">
        <v>5</v>
      </c>
      <c r="M1573" s="8">
        <v>1</v>
      </c>
      <c r="N1573" s="5">
        <v>80.790000000000006</v>
      </c>
      <c r="O1573" s="6">
        <v>0.1</v>
      </c>
      <c r="P1573" s="5">
        <v>43.65</v>
      </c>
      <c r="Q1573" s="5">
        <f t="shared" si="72"/>
        <v>72.711000000000013</v>
      </c>
      <c r="R1573" s="5">
        <f t="shared" si="73"/>
        <v>43.65</v>
      </c>
      <c r="S1573" s="5">
        <f t="shared" si="74"/>
        <v>29.061000000000014</v>
      </c>
      <c r="T1573" s="7"/>
    </row>
    <row r="1574" spans="1:20" ht="15">
      <c r="A1574" s="2">
        <v>4035</v>
      </c>
      <c r="B1574" s="3">
        <v>46239</v>
      </c>
      <c r="C1574" s="10">
        <f>YEAR(SalesDataTable[[#This Row],[Order Date]])</f>
        <v>2026</v>
      </c>
      <c r="D1574" s="10" t="str">
        <f>"Q"&amp;ROUNDUP(MONTH(SalesDataTable[[#This Row],[Order Date]])/3,0)</f>
        <v>Q3</v>
      </c>
      <c r="E1574" s="10">
        <f>MONTH(SalesDataTable[[#This Row],[Order Date]])</f>
        <v>8</v>
      </c>
      <c r="F1574" s="10" t="str">
        <f>TEXT(SalesDataTable[[#This Row],[Order Date]],"mmm")</f>
        <v>Aug</v>
      </c>
      <c r="G1574" s="4" t="s">
        <v>0</v>
      </c>
      <c r="H1574" s="4" t="s">
        <v>36</v>
      </c>
      <c r="I1574" s="4" t="s">
        <v>2</v>
      </c>
      <c r="J1574" s="4" t="s">
        <v>3</v>
      </c>
      <c r="K1574" s="4" t="s">
        <v>4</v>
      </c>
      <c r="L1574" s="4" t="s">
        <v>26</v>
      </c>
      <c r="M1574" s="8">
        <v>2</v>
      </c>
      <c r="N1574" s="5">
        <v>40.53</v>
      </c>
      <c r="O1574" s="6">
        <v>0.05</v>
      </c>
      <c r="P1574" s="5">
        <v>17.100000000000001</v>
      </c>
      <c r="Q1574" s="5">
        <f t="shared" si="72"/>
        <v>77.007000000000005</v>
      </c>
      <c r="R1574" s="5">
        <f t="shared" si="73"/>
        <v>34.200000000000003</v>
      </c>
      <c r="S1574" s="5">
        <f t="shared" si="74"/>
        <v>42.807000000000002</v>
      </c>
      <c r="T1574" s="7"/>
    </row>
    <row r="1575" spans="1:20" ht="15">
      <c r="A1575" s="2">
        <v>4377</v>
      </c>
      <c r="B1575" s="3">
        <v>46239</v>
      </c>
      <c r="C1575" s="10">
        <f>YEAR(SalesDataTable[[#This Row],[Order Date]])</f>
        <v>2026</v>
      </c>
      <c r="D1575" s="10" t="str">
        <f>"Q"&amp;ROUNDUP(MONTH(SalesDataTable[[#This Row],[Order Date]])/3,0)</f>
        <v>Q3</v>
      </c>
      <c r="E1575" s="10">
        <f>MONTH(SalesDataTable[[#This Row],[Order Date]])</f>
        <v>8</v>
      </c>
      <c r="F1575" s="10" t="str">
        <f>TEXT(SalesDataTable[[#This Row],[Order Date]],"mmm")</f>
        <v>Aug</v>
      </c>
      <c r="G1575" s="4" t="s">
        <v>11</v>
      </c>
      <c r="H1575" s="4" t="s">
        <v>12</v>
      </c>
      <c r="I1575" s="4" t="s">
        <v>28</v>
      </c>
      <c r="J1575" s="4" t="s">
        <v>13</v>
      </c>
      <c r="K1575" s="4" t="s">
        <v>4</v>
      </c>
      <c r="L1575" s="4" t="s">
        <v>5</v>
      </c>
      <c r="M1575" s="8">
        <v>2</v>
      </c>
      <c r="N1575" s="5">
        <v>81.66</v>
      </c>
      <c r="O1575" s="6">
        <v>0</v>
      </c>
      <c r="P1575" s="5">
        <v>42.11</v>
      </c>
      <c r="Q1575" s="5">
        <f t="shared" si="72"/>
        <v>163.32</v>
      </c>
      <c r="R1575" s="5">
        <f t="shared" si="73"/>
        <v>84.22</v>
      </c>
      <c r="S1575" s="5">
        <f t="shared" si="74"/>
        <v>79.099999999999994</v>
      </c>
      <c r="T1575" s="7"/>
    </row>
    <row r="1576" spans="1:20" ht="15">
      <c r="A1576" s="2">
        <v>4734</v>
      </c>
      <c r="B1576" s="3">
        <v>46239</v>
      </c>
      <c r="C1576" s="10">
        <f>YEAR(SalesDataTable[[#This Row],[Order Date]])</f>
        <v>2026</v>
      </c>
      <c r="D1576" s="10" t="str">
        <f>"Q"&amp;ROUNDUP(MONTH(SalesDataTable[[#This Row],[Order Date]])/3,0)</f>
        <v>Q3</v>
      </c>
      <c r="E1576" s="10">
        <f>MONTH(SalesDataTable[[#This Row],[Order Date]])</f>
        <v>8</v>
      </c>
      <c r="F1576" s="10" t="str">
        <f>TEXT(SalesDataTable[[#This Row],[Order Date]],"mmm")</f>
        <v>Aug</v>
      </c>
      <c r="G1576" s="4" t="s">
        <v>6</v>
      </c>
      <c r="H1576" s="4" t="s">
        <v>43</v>
      </c>
      <c r="I1576" s="4" t="s">
        <v>28</v>
      </c>
      <c r="J1576" s="4" t="s">
        <v>3</v>
      </c>
      <c r="K1576" s="4" t="s">
        <v>9</v>
      </c>
      <c r="L1576" s="4" t="s">
        <v>17</v>
      </c>
      <c r="M1576" s="8">
        <v>1</v>
      </c>
      <c r="N1576" s="5">
        <v>146.55000000000001</v>
      </c>
      <c r="O1576" s="6">
        <v>0</v>
      </c>
      <c r="P1576" s="5">
        <v>78.8</v>
      </c>
      <c r="Q1576" s="5">
        <f t="shared" si="72"/>
        <v>146.55000000000001</v>
      </c>
      <c r="R1576" s="5">
        <f t="shared" si="73"/>
        <v>78.8</v>
      </c>
      <c r="S1576" s="5">
        <f t="shared" si="74"/>
        <v>67.750000000000014</v>
      </c>
      <c r="T1576" s="7"/>
    </row>
    <row r="1577" spans="1:20" ht="15">
      <c r="A1577" s="2">
        <v>4892</v>
      </c>
      <c r="B1577" s="3">
        <v>46239</v>
      </c>
      <c r="C1577" s="10">
        <f>YEAR(SalesDataTable[[#This Row],[Order Date]])</f>
        <v>2026</v>
      </c>
      <c r="D1577" s="10" t="str">
        <f>"Q"&amp;ROUNDUP(MONTH(SalesDataTable[[#This Row],[Order Date]])/3,0)</f>
        <v>Q3</v>
      </c>
      <c r="E1577" s="10">
        <f>MONTH(SalesDataTable[[#This Row],[Order Date]])</f>
        <v>8</v>
      </c>
      <c r="F1577" s="10" t="str">
        <f>TEXT(SalesDataTable[[#This Row],[Order Date]],"mmm")</f>
        <v>Aug</v>
      </c>
      <c r="G1577" s="4" t="s">
        <v>6</v>
      </c>
      <c r="H1577" s="4" t="s">
        <v>7</v>
      </c>
      <c r="I1577" s="4" t="s">
        <v>19</v>
      </c>
      <c r="J1577" s="4" t="s">
        <v>3</v>
      </c>
      <c r="K1577" s="4" t="s">
        <v>14</v>
      </c>
      <c r="L1577" s="4" t="s">
        <v>48</v>
      </c>
      <c r="M1577" s="8">
        <v>2</v>
      </c>
      <c r="N1577" s="5">
        <v>161.75</v>
      </c>
      <c r="O1577" s="6">
        <v>0.1</v>
      </c>
      <c r="P1577" s="5">
        <v>85.85</v>
      </c>
      <c r="Q1577" s="5">
        <f t="shared" si="72"/>
        <v>291.15000000000003</v>
      </c>
      <c r="R1577" s="5">
        <f t="shared" si="73"/>
        <v>171.7</v>
      </c>
      <c r="S1577" s="5">
        <f t="shared" si="74"/>
        <v>119.45000000000005</v>
      </c>
      <c r="T1577" s="7"/>
    </row>
    <row r="1578" spans="1:20" ht="15">
      <c r="A1578" s="2">
        <v>5059</v>
      </c>
      <c r="B1578" s="3">
        <v>46239</v>
      </c>
      <c r="C1578" s="10">
        <f>YEAR(SalesDataTable[[#This Row],[Order Date]])</f>
        <v>2026</v>
      </c>
      <c r="D1578" s="10" t="str">
        <f>"Q"&amp;ROUNDUP(MONTH(SalesDataTable[[#This Row],[Order Date]])/3,0)</f>
        <v>Q3</v>
      </c>
      <c r="E1578" s="10">
        <f>MONTH(SalesDataTable[[#This Row],[Order Date]])</f>
        <v>8</v>
      </c>
      <c r="F1578" s="10" t="str">
        <f>TEXT(SalesDataTable[[#This Row],[Order Date]],"mmm")</f>
        <v>Aug</v>
      </c>
      <c r="G1578" s="4" t="s">
        <v>6</v>
      </c>
      <c r="H1578" s="4" t="s">
        <v>7</v>
      </c>
      <c r="I1578" s="4" t="s">
        <v>28</v>
      </c>
      <c r="J1578" s="4" t="s">
        <v>3</v>
      </c>
      <c r="K1578" s="4" t="s">
        <v>23</v>
      </c>
      <c r="L1578" s="4" t="s">
        <v>51</v>
      </c>
      <c r="M1578" s="8">
        <v>2</v>
      </c>
      <c r="N1578" s="5">
        <v>122.47</v>
      </c>
      <c r="O1578" s="6">
        <v>0</v>
      </c>
      <c r="P1578" s="5">
        <v>59.73</v>
      </c>
      <c r="Q1578" s="5">
        <f t="shared" si="72"/>
        <v>244.94</v>
      </c>
      <c r="R1578" s="5">
        <f t="shared" si="73"/>
        <v>119.46</v>
      </c>
      <c r="S1578" s="5">
        <f t="shared" si="74"/>
        <v>125.48</v>
      </c>
      <c r="T1578" s="7"/>
    </row>
    <row r="1579" spans="1:20" ht="15">
      <c r="A1579" s="2">
        <v>835</v>
      </c>
      <c r="B1579" s="3">
        <v>46240</v>
      </c>
      <c r="C1579" s="10">
        <f>YEAR(SalesDataTable[[#This Row],[Order Date]])</f>
        <v>2026</v>
      </c>
      <c r="D1579" s="10" t="str">
        <f>"Q"&amp;ROUNDUP(MONTH(SalesDataTable[[#This Row],[Order Date]])/3,0)</f>
        <v>Q3</v>
      </c>
      <c r="E1579" s="10">
        <f>MONTH(SalesDataTable[[#This Row],[Order Date]])</f>
        <v>8</v>
      </c>
      <c r="F1579" s="10" t="str">
        <f>TEXT(SalesDataTable[[#This Row],[Order Date]],"mmm")</f>
        <v>Aug</v>
      </c>
      <c r="G1579" s="4" t="s">
        <v>20</v>
      </c>
      <c r="H1579" s="4" t="s">
        <v>31</v>
      </c>
      <c r="I1579" s="4" t="s">
        <v>28</v>
      </c>
      <c r="J1579" s="4" t="s">
        <v>3</v>
      </c>
      <c r="K1579" s="4" t="s">
        <v>9</v>
      </c>
      <c r="L1579" s="4" t="s">
        <v>46</v>
      </c>
      <c r="M1579" s="8">
        <v>3</v>
      </c>
      <c r="N1579" s="5">
        <v>70.930000000000007</v>
      </c>
      <c r="O1579" s="6">
        <v>0</v>
      </c>
      <c r="P1579" s="5">
        <v>32.9</v>
      </c>
      <c r="Q1579" s="5">
        <f t="shared" si="72"/>
        <v>212.79000000000002</v>
      </c>
      <c r="R1579" s="5">
        <f t="shared" si="73"/>
        <v>98.699999999999989</v>
      </c>
      <c r="S1579" s="5">
        <f t="shared" si="74"/>
        <v>114.09000000000003</v>
      </c>
      <c r="T1579" s="7"/>
    </row>
    <row r="1580" spans="1:20" ht="15">
      <c r="A1580" s="2">
        <v>1104</v>
      </c>
      <c r="B1580" s="3">
        <v>46240</v>
      </c>
      <c r="C1580" s="10">
        <f>YEAR(SalesDataTable[[#This Row],[Order Date]])</f>
        <v>2026</v>
      </c>
      <c r="D1580" s="10" t="str">
        <f>"Q"&amp;ROUNDUP(MONTH(SalesDataTable[[#This Row],[Order Date]])/3,0)</f>
        <v>Q3</v>
      </c>
      <c r="E1580" s="10">
        <f>MONTH(SalesDataTable[[#This Row],[Order Date]])</f>
        <v>8</v>
      </c>
      <c r="F1580" s="10" t="str">
        <f>TEXT(SalesDataTable[[#This Row],[Order Date]],"mmm")</f>
        <v>Aug</v>
      </c>
      <c r="G1580" s="4" t="s">
        <v>0</v>
      </c>
      <c r="H1580" s="4" t="s">
        <v>50</v>
      </c>
      <c r="I1580" s="4" t="s">
        <v>2</v>
      </c>
      <c r="J1580" s="4" t="s">
        <v>3</v>
      </c>
      <c r="K1580" s="4" t="s">
        <v>23</v>
      </c>
      <c r="L1580" s="4" t="s">
        <v>29</v>
      </c>
      <c r="M1580" s="8">
        <v>1</v>
      </c>
      <c r="N1580" s="5">
        <v>191.44</v>
      </c>
      <c r="O1580" s="6">
        <v>0</v>
      </c>
      <c r="P1580" s="5">
        <v>102.13</v>
      </c>
      <c r="Q1580" s="5">
        <f t="shared" si="72"/>
        <v>191.44</v>
      </c>
      <c r="R1580" s="5">
        <f t="shared" si="73"/>
        <v>102.13</v>
      </c>
      <c r="S1580" s="5">
        <f t="shared" si="74"/>
        <v>89.31</v>
      </c>
      <c r="T1580" s="7"/>
    </row>
    <row r="1581" spans="1:20" ht="15">
      <c r="A1581" s="2">
        <v>1976</v>
      </c>
      <c r="B1581" s="3">
        <v>46240</v>
      </c>
      <c r="C1581" s="10">
        <f>YEAR(SalesDataTable[[#This Row],[Order Date]])</f>
        <v>2026</v>
      </c>
      <c r="D1581" s="10" t="str">
        <f>"Q"&amp;ROUNDUP(MONTH(SalesDataTable[[#This Row],[Order Date]])/3,0)</f>
        <v>Q3</v>
      </c>
      <c r="E1581" s="10">
        <f>MONTH(SalesDataTable[[#This Row],[Order Date]])</f>
        <v>8</v>
      </c>
      <c r="F1581" s="10" t="str">
        <f>TEXT(SalesDataTable[[#This Row],[Order Date]],"mmm")</f>
        <v>Aug</v>
      </c>
      <c r="G1581" s="4" t="s">
        <v>20</v>
      </c>
      <c r="H1581" s="4" t="s">
        <v>33</v>
      </c>
      <c r="I1581" s="4" t="s">
        <v>2</v>
      </c>
      <c r="J1581" s="4" t="s">
        <v>3</v>
      </c>
      <c r="K1581" s="4" t="s">
        <v>4</v>
      </c>
      <c r="L1581" s="4" t="s">
        <v>5</v>
      </c>
      <c r="M1581" s="8">
        <v>2</v>
      </c>
      <c r="N1581" s="5">
        <v>82.92</v>
      </c>
      <c r="O1581" s="6">
        <v>0</v>
      </c>
      <c r="P1581" s="5">
        <v>41.64</v>
      </c>
      <c r="Q1581" s="5">
        <f t="shared" si="72"/>
        <v>165.84</v>
      </c>
      <c r="R1581" s="5">
        <f t="shared" si="73"/>
        <v>83.28</v>
      </c>
      <c r="S1581" s="5">
        <f t="shared" si="74"/>
        <v>82.56</v>
      </c>
      <c r="T1581" s="7"/>
    </row>
    <row r="1582" spans="1:20" ht="15">
      <c r="A1582" s="2">
        <v>2596</v>
      </c>
      <c r="B1582" s="3">
        <v>46240</v>
      </c>
      <c r="C1582" s="10">
        <f>YEAR(SalesDataTable[[#This Row],[Order Date]])</f>
        <v>2026</v>
      </c>
      <c r="D1582" s="10" t="str">
        <f>"Q"&amp;ROUNDUP(MONTH(SalesDataTable[[#This Row],[Order Date]])/3,0)</f>
        <v>Q3</v>
      </c>
      <c r="E1582" s="10">
        <f>MONTH(SalesDataTable[[#This Row],[Order Date]])</f>
        <v>8</v>
      </c>
      <c r="F1582" s="10" t="str">
        <f>TEXT(SalesDataTable[[#This Row],[Order Date]],"mmm")</f>
        <v>Aug</v>
      </c>
      <c r="G1582" s="4" t="s">
        <v>11</v>
      </c>
      <c r="H1582" s="4" t="s">
        <v>18</v>
      </c>
      <c r="I1582" s="4" t="s">
        <v>19</v>
      </c>
      <c r="J1582" s="4" t="s">
        <v>3</v>
      </c>
      <c r="K1582" s="4" t="s">
        <v>23</v>
      </c>
      <c r="L1582" s="4" t="s">
        <v>40</v>
      </c>
      <c r="M1582" s="8">
        <v>1</v>
      </c>
      <c r="N1582" s="5">
        <v>82.82</v>
      </c>
      <c r="O1582" s="6">
        <v>0</v>
      </c>
      <c r="P1582" s="5">
        <v>38.83</v>
      </c>
      <c r="Q1582" s="5">
        <f t="shared" si="72"/>
        <v>82.82</v>
      </c>
      <c r="R1582" s="5">
        <f t="shared" si="73"/>
        <v>38.83</v>
      </c>
      <c r="S1582" s="5">
        <f t="shared" si="74"/>
        <v>43.989999999999995</v>
      </c>
      <c r="T1582" s="7"/>
    </row>
    <row r="1583" spans="1:20" ht="15">
      <c r="A1583" s="2">
        <v>2693</v>
      </c>
      <c r="B1583" s="3">
        <v>46240</v>
      </c>
      <c r="C1583" s="10">
        <f>YEAR(SalesDataTable[[#This Row],[Order Date]])</f>
        <v>2026</v>
      </c>
      <c r="D1583" s="10" t="str">
        <f>"Q"&amp;ROUNDUP(MONTH(SalesDataTable[[#This Row],[Order Date]])/3,0)</f>
        <v>Q3</v>
      </c>
      <c r="E1583" s="10">
        <f>MONTH(SalesDataTable[[#This Row],[Order Date]])</f>
        <v>8</v>
      </c>
      <c r="F1583" s="10" t="str">
        <f>TEXT(SalesDataTable[[#This Row],[Order Date]],"mmm")</f>
        <v>Aug</v>
      </c>
      <c r="G1583" s="4" t="s">
        <v>20</v>
      </c>
      <c r="H1583" s="4" t="s">
        <v>33</v>
      </c>
      <c r="I1583" s="4" t="s">
        <v>2</v>
      </c>
      <c r="J1583" s="4" t="s">
        <v>13</v>
      </c>
      <c r="K1583" s="4" t="s">
        <v>23</v>
      </c>
      <c r="L1583" s="4" t="s">
        <v>24</v>
      </c>
      <c r="M1583" s="8">
        <v>1</v>
      </c>
      <c r="N1583" s="5">
        <v>335.26</v>
      </c>
      <c r="O1583" s="6">
        <v>0.05</v>
      </c>
      <c r="P1583" s="5">
        <v>193.73</v>
      </c>
      <c r="Q1583" s="5">
        <f t="shared" si="72"/>
        <v>318.49699999999996</v>
      </c>
      <c r="R1583" s="5">
        <f t="shared" si="73"/>
        <v>193.73</v>
      </c>
      <c r="S1583" s="5">
        <f t="shared" si="74"/>
        <v>124.76699999999997</v>
      </c>
      <c r="T1583" s="7"/>
    </row>
    <row r="1584" spans="1:20" ht="15">
      <c r="A1584" s="2">
        <v>3045</v>
      </c>
      <c r="B1584" s="3">
        <v>46240</v>
      </c>
      <c r="C1584" s="10">
        <f>YEAR(SalesDataTable[[#This Row],[Order Date]])</f>
        <v>2026</v>
      </c>
      <c r="D1584" s="10" t="str">
        <f>"Q"&amp;ROUNDUP(MONTH(SalesDataTable[[#This Row],[Order Date]])/3,0)</f>
        <v>Q3</v>
      </c>
      <c r="E1584" s="10">
        <f>MONTH(SalesDataTable[[#This Row],[Order Date]])</f>
        <v>8</v>
      </c>
      <c r="F1584" s="10" t="str">
        <f>TEXT(SalesDataTable[[#This Row],[Order Date]],"mmm")</f>
        <v>Aug</v>
      </c>
      <c r="G1584" s="4" t="s">
        <v>11</v>
      </c>
      <c r="H1584" s="4" t="s">
        <v>52</v>
      </c>
      <c r="I1584" s="4" t="s">
        <v>28</v>
      </c>
      <c r="J1584" s="4" t="s">
        <v>16</v>
      </c>
      <c r="K1584" s="4" t="s">
        <v>14</v>
      </c>
      <c r="L1584" s="4" t="s">
        <v>32</v>
      </c>
      <c r="M1584" s="8">
        <v>1</v>
      </c>
      <c r="N1584" s="5">
        <v>47.19</v>
      </c>
      <c r="O1584" s="6">
        <v>0.05</v>
      </c>
      <c r="P1584" s="5">
        <v>18.11</v>
      </c>
      <c r="Q1584" s="5">
        <f t="shared" si="72"/>
        <v>44.830499999999994</v>
      </c>
      <c r="R1584" s="5">
        <f t="shared" si="73"/>
        <v>18.11</v>
      </c>
      <c r="S1584" s="5">
        <f t="shared" si="74"/>
        <v>26.720499999999994</v>
      </c>
      <c r="T1584" s="7"/>
    </row>
    <row r="1585" spans="1:20" ht="15">
      <c r="A1585" s="2">
        <v>3340</v>
      </c>
      <c r="B1585" s="3">
        <v>46240</v>
      </c>
      <c r="C1585" s="10">
        <f>YEAR(SalesDataTable[[#This Row],[Order Date]])</f>
        <v>2026</v>
      </c>
      <c r="D1585" s="10" t="str">
        <f>"Q"&amp;ROUNDUP(MONTH(SalesDataTable[[#This Row],[Order Date]])/3,0)</f>
        <v>Q3</v>
      </c>
      <c r="E1585" s="10">
        <f>MONTH(SalesDataTable[[#This Row],[Order Date]])</f>
        <v>8</v>
      </c>
      <c r="F1585" s="10" t="str">
        <f>TEXT(SalesDataTable[[#This Row],[Order Date]],"mmm")</f>
        <v>Aug</v>
      </c>
      <c r="G1585" s="4" t="s">
        <v>11</v>
      </c>
      <c r="H1585" s="4" t="s">
        <v>52</v>
      </c>
      <c r="I1585" s="4" t="s">
        <v>28</v>
      </c>
      <c r="J1585" s="4" t="s">
        <v>3</v>
      </c>
      <c r="K1585" s="4" t="s">
        <v>9</v>
      </c>
      <c r="L1585" s="4" t="s">
        <v>10</v>
      </c>
      <c r="M1585" s="8">
        <v>3</v>
      </c>
      <c r="N1585" s="5">
        <v>91.57</v>
      </c>
      <c r="O1585" s="6">
        <v>0</v>
      </c>
      <c r="P1585" s="5">
        <v>44.52</v>
      </c>
      <c r="Q1585" s="5">
        <f t="shared" si="72"/>
        <v>274.70999999999998</v>
      </c>
      <c r="R1585" s="5">
        <f t="shared" si="73"/>
        <v>133.56</v>
      </c>
      <c r="S1585" s="5">
        <f t="shared" si="74"/>
        <v>141.14999999999998</v>
      </c>
      <c r="T1585" s="7"/>
    </row>
    <row r="1586" spans="1:20" ht="15">
      <c r="A1586" s="2">
        <v>3553</v>
      </c>
      <c r="B1586" s="3">
        <v>46240</v>
      </c>
      <c r="C1586" s="10">
        <f>YEAR(SalesDataTable[[#This Row],[Order Date]])</f>
        <v>2026</v>
      </c>
      <c r="D1586" s="10" t="str">
        <f>"Q"&amp;ROUNDUP(MONTH(SalesDataTable[[#This Row],[Order Date]])/3,0)</f>
        <v>Q3</v>
      </c>
      <c r="E1586" s="10">
        <f>MONTH(SalesDataTable[[#This Row],[Order Date]])</f>
        <v>8</v>
      </c>
      <c r="F1586" s="10" t="str">
        <f>TEXT(SalesDataTable[[#This Row],[Order Date]],"mmm")</f>
        <v>Aug</v>
      </c>
      <c r="G1586" s="4" t="s">
        <v>20</v>
      </c>
      <c r="H1586" s="4" t="s">
        <v>47</v>
      </c>
      <c r="I1586" s="4" t="s">
        <v>2</v>
      </c>
      <c r="J1586" s="4" t="s">
        <v>13</v>
      </c>
      <c r="K1586" s="4" t="s">
        <v>9</v>
      </c>
      <c r="L1586" s="4" t="s">
        <v>37</v>
      </c>
      <c r="M1586" s="8">
        <v>4</v>
      </c>
      <c r="N1586" s="5">
        <v>154.41999999999999</v>
      </c>
      <c r="O1586" s="6">
        <v>0</v>
      </c>
      <c r="P1586" s="5">
        <v>77.86</v>
      </c>
      <c r="Q1586" s="5">
        <f t="shared" si="72"/>
        <v>617.67999999999995</v>
      </c>
      <c r="R1586" s="5">
        <f t="shared" si="73"/>
        <v>311.44</v>
      </c>
      <c r="S1586" s="5">
        <f t="shared" si="74"/>
        <v>306.23999999999995</v>
      </c>
      <c r="T1586" s="7"/>
    </row>
    <row r="1587" spans="1:20" ht="15">
      <c r="A1587" s="2">
        <v>3807</v>
      </c>
      <c r="B1587" s="3">
        <v>46240</v>
      </c>
      <c r="C1587" s="10">
        <f>YEAR(SalesDataTable[[#This Row],[Order Date]])</f>
        <v>2026</v>
      </c>
      <c r="D1587" s="10" t="str">
        <f>"Q"&amp;ROUNDUP(MONTH(SalesDataTable[[#This Row],[Order Date]])/3,0)</f>
        <v>Q3</v>
      </c>
      <c r="E1587" s="10">
        <f>MONTH(SalesDataTable[[#This Row],[Order Date]])</f>
        <v>8</v>
      </c>
      <c r="F1587" s="10" t="str">
        <f>TEXT(SalesDataTable[[#This Row],[Order Date]],"mmm")</f>
        <v>Aug</v>
      </c>
      <c r="G1587" s="4" t="s">
        <v>0</v>
      </c>
      <c r="H1587" s="4" t="s">
        <v>1</v>
      </c>
      <c r="I1587" s="4" t="s">
        <v>28</v>
      </c>
      <c r="J1587" s="4" t="s">
        <v>3</v>
      </c>
      <c r="K1587" s="4" t="s">
        <v>4</v>
      </c>
      <c r="L1587" s="4" t="s">
        <v>22</v>
      </c>
      <c r="M1587" s="8">
        <v>2</v>
      </c>
      <c r="N1587" s="5">
        <v>49.91</v>
      </c>
      <c r="O1587" s="6">
        <v>0.05</v>
      </c>
      <c r="P1587" s="5">
        <v>21.86</v>
      </c>
      <c r="Q1587" s="5">
        <f t="shared" si="72"/>
        <v>94.828999999999994</v>
      </c>
      <c r="R1587" s="5">
        <f t="shared" si="73"/>
        <v>43.72</v>
      </c>
      <c r="S1587" s="5">
        <f t="shared" si="74"/>
        <v>51.108999999999995</v>
      </c>
      <c r="T1587" s="7"/>
    </row>
    <row r="1588" spans="1:20" ht="15">
      <c r="A1588" s="2">
        <v>4061</v>
      </c>
      <c r="B1588" s="3">
        <v>46240</v>
      </c>
      <c r="C1588" s="10">
        <f>YEAR(SalesDataTable[[#This Row],[Order Date]])</f>
        <v>2026</v>
      </c>
      <c r="D1588" s="10" t="str">
        <f>"Q"&amp;ROUNDUP(MONTH(SalesDataTable[[#This Row],[Order Date]])/3,0)</f>
        <v>Q3</v>
      </c>
      <c r="E1588" s="10">
        <f>MONTH(SalesDataTable[[#This Row],[Order Date]])</f>
        <v>8</v>
      </c>
      <c r="F1588" s="10" t="str">
        <f>TEXT(SalesDataTable[[#This Row],[Order Date]],"mmm")</f>
        <v>Aug</v>
      </c>
      <c r="G1588" s="4" t="s">
        <v>20</v>
      </c>
      <c r="H1588" s="4" t="s">
        <v>33</v>
      </c>
      <c r="I1588" s="4" t="s">
        <v>28</v>
      </c>
      <c r="J1588" s="4" t="s">
        <v>3</v>
      </c>
      <c r="K1588" s="4" t="s">
        <v>9</v>
      </c>
      <c r="L1588" s="4" t="s">
        <v>10</v>
      </c>
      <c r="M1588" s="8">
        <v>1</v>
      </c>
      <c r="N1588" s="5">
        <v>91.58</v>
      </c>
      <c r="O1588" s="6">
        <v>0.1</v>
      </c>
      <c r="P1588" s="5">
        <v>44.87</v>
      </c>
      <c r="Q1588" s="5">
        <f t="shared" si="72"/>
        <v>82.421999999999997</v>
      </c>
      <c r="R1588" s="5">
        <f t="shared" si="73"/>
        <v>44.87</v>
      </c>
      <c r="S1588" s="5">
        <f t="shared" si="74"/>
        <v>37.552</v>
      </c>
      <c r="T1588" s="7"/>
    </row>
    <row r="1589" spans="1:20" ht="15">
      <c r="A1589" s="2">
        <v>4645</v>
      </c>
      <c r="B1589" s="3">
        <v>46240</v>
      </c>
      <c r="C1589" s="10">
        <f>YEAR(SalesDataTable[[#This Row],[Order Date]])</f>
        <v>2026</v>
      </c>
      <c r="D1589" s="10" t="str">
        <f>"Q"&amp;ROUNDUP(MONTH(SalesDataTable[[#This Row],[Order Date]])/3,0)</f>
        <v>Q3</v>
      </c>
      <c r="E1589" s="10">
        <f>MONTH(SalesDataTable[[#This Row],[Order Date]])</f>
        <v>8</v>
      </c>
      <c r="F1589" s="10" t="str">
        <f>TEXT(SalesDataTable[[#This Row],[Order Date]],"mmm")</f>
        <v>Aug</v>
      </c>
      <c r="G1589" s="4" t="s">
        <v>11</v>
      </c>
      <c r="H1589" s="4" t="s">
        <v>39</v>
      </c>
      <c r="I1589" s="4" t="s">
        <v>2</v>
      </c>
      <c r="J1589" s="4" t="s">
        <v>13</v>
      </c>
      <c r="K1589" s="4" t="s">
        <v>34</v>
      </c>
      <c r="L1589" s="4" t="s">
        <v>35</v>
      </c>
      <c r="M1589" s="8">
        <v>3</v>
      </c>
      <c r="N1589" s="5">
        <v>41.11</v>
      </c>
      <c r="O1589" s="6">
        <v>0</v>
      </c>
      <c r="P1589" s="5">
        <v>14.49</v>
      </c>
      <c r="Q1589" s="5">
        <f t="shared" si="72"/>
        <v>123.33</v>
      </c>
      <c r="R1589" s="5">
        <f t="shared" si="73"/>
        <v>43.47</v>
      </c>
      <c r="S1589" s="5">
        <f t="shared" si="74"/>
        <v>79.86</v>
      </c>
      <c r="T1589" s="7"/>
    </row>
    <row r="1590" spans="1:20" ht="15">
      <c r="A1590" s="2">
        <v>5104</v>
      </c>
      <c r="B1590" s="3">
        <v>46240</v>
      </c>
      <c r="C1590" s="10">
        <f>YEAR(SalesDataTable[[#This Row],[Order Date]])</f>
        <v>2026</v>
      </c>
      <c r="D1590" s="10" t="str">
        <f>"Q"&amp;ROUNDUP(MONTH(SalesDataTable[[#This Row],[Order Date]])/3,0)</f>
        <v>Q3</v>
      </c>
      <c r="E1590" s="10">
        <f>MONTH(SalesDataTable[[#This Row],[Order Date]])</f>
        <v>8</v>
      </c>
      <c r="F1590" s="10" t="str">
        <f>TEXT(SalesDataTable[[#This Row],[Order Date]],"mmm")</f>
        <v>Aug</v>
      </c>
      <c r="G1590" s="4" t="s">
        <v>6</v>
      </c>
      <c r="H1590" s="4" t="s">
        <v>43</v>
      </c>
      <c r="I1590" s="4" t="s">
        <v>2</v>
      </c>
      <c r="J1590" s="4" t="s">
        <v>3</v>
      </c>
      <c r="K1590" s="4" t="s">
        <v>14</v>
      </c>
      <c r="L1590" s="4" t="s">
        <v>15</v>
      </c>
      <c r="M1590" s="8">
        <v>4</v>
      </c>
      <c r="N1590" s="5">
        <v>35.9</v>
      </c>
      <c r="O1590" s="6">
        <v>0</v>
      </c>
      <c r="P1590" s="5">
        <v>13.49</v>
      </c>
      <c r="Q1590" s="5">
        <f t="shared" si="72"/>
        <v>143.6</v>
      </c>
      <c r="R1590" s="5">
        <f t="shared" si="73"/>
        <v>53.96</v>
      </c>
      <c r="S1590" s="5">
        <f t="shared" si="74"/>
        <v>89.639999999999986</v>
      </c>
      <c r="T1590" s="7"/>
    </row>
    <row r="1591" spans="1:20" ht="15">
      <c r="A1591" s="2">
        <v>813</v>
      </c>
      <c r="B1591" s="3">
        <v>46241</v>
      </c>
      <c r="C1591" s="10">
        <f>YEAR(SalesDataTable[[#This Row],[Order Date]])</f>
        <v>2026</v>
      </c>
      <c r="D1591" s="10" t="str">
        <f>"Q"&amp;ROUNDUP(MONTH(SalesDataTable[[#This Row],[Order Date]])/3,0)</f>
        <v>Q3</v>
      </c>
      <c r="E1591" s="10">
        <f>MONTH(SalesDataTable[[#This Row],[Order Date]])</f>
        <v>8</v>
      </c>
      <c r="F1591" s="10" t="str">
        <f>TEXT(SalesDataTable[[#This Row],[Order Date]],"mmm")</f>
        <v>Aug</v>
      </c>
      <c r="G1591" s="4" t="s">
        <v>11</v>
      </c>
      <c r="H1591" s="4" t="s">
        <v>52</v>
      </c>
      <c r="I1591" s="4" t="s">
        <v>2</v>
      </c>
      <c r="J1591" s="4" t="s">
        <v>3</v>
      </c>
      <c r="K1591" s="4" t="s">
        <v>34</v>
      </c>
      <c r="L1591" s="4" t="s">
        <v>42</v>
      </c>
      <c r="M1591" s="8">
        <v>1</v>
      </c>
      <c r="N1591" s="5">
        <v>36.33</v>
      </c>
      <c r="O1591" s="6">
        <v>0.05</v>
      </c>
      <c r="P1591" s="5">
        <v>13.78</v>
      </c>
      <c r="Q1591" s="5">
        <f t="shared" si="72"/>
        <v>34.513499999999993</v>
      </c>
      <c r="R1591" s="5">
        <f t="shared" si="73"/>
        <v>13.78</v>
      </c>
      <c r="S1591" s="5">
        <f t="shared" si="74"/>
        <v>20.733499999999992</v>
      </c>
      <c r="T1591" s="7"/>
    </row>
    <row r="1592" spans="1:20" ht="15">
      <c r="A1592" s="2">
        <v>836</v>
      </c>
      <c r="B1592" s="3">
        <v>46241</v>
      </c>
      <c r="C1592" s="10">
        <f>YEAR(SalesDataTable[[#This Row],[Order Date]])</f>
        <v>2026</v>
      </c>
      <c r="D1592" s="10" t="str">
        <f>"Q"&amp;ROUNDUP(MONTH(SalesDataTable[[#This Row],[Order Date]])/3,0)</f>
        <v>Q3</v>
      </c>
      <c r="E1592" s="10">
        <f>MONTH(SalesDataTable[[#This Row],[Order Date]])</f>
        <v>8</v>
      </c>
      <c r="F1592" s="10" t="str">
        <f>TEXT(SalesDataTable[[#This Row],[Order Date]],"mmm")</f>
        <v>Aug</v>
      </c>
      <c r="G1592" s="4" t="s">
        <v>6</v>
      </c>
      <c r="H1592" s="4" t="s">
        <v>49</v>
      </c>
      <c r="I1592" s="4" t="s">
        <v>28</v>
      </c>
      <c r="J1592" s="4" t="s">
        <v>13</v>
      </c>
      <c r="K1592" s="4" t="s">
        <v>14</v>
      </c>
      <c r="L1592" s="4" t="s">
        <v>32</v>
      </c>
      <c r="M1592" s="8">
        <v>5</v>
      </c>
      <c r="N1592" s="5">
        <v>45.94</v>
      </c>
      <c r="O1592" s="6">
        <v>0.05</v>
      </c>
      <c r="P1592" s="5">
        <v>18.059999999999999</v>
      </c>
      <c r="Q1592" s="5">
        <f t="shared" si="72"/>
        <v>218.21499999999997</v>
      </c>
      <c r="R1592" s="5">
        <f t="shared" si="73"/>
        <v>90.3</v>
      </c>
      <c r="S1592" s="5">
        <f t="shared" si="74"/>
        <v>127.91499999999998</v>
      </c>
      <c r="T1592" s="7"/>
    </row>
    <row r="1593" spans="1:20" ht="15">
      <c r="A1593" s="2">
        <v>1266</v>
      </c>
      <c r="B1593" s="3">
        <v>46241</v>
      </c>
      <c r="C1593" s="10">
        <f>YEAR(SalesDataTable[[#This Row],[Order Date]])</f>
        <v>2026</v>
      </c>
      <c r="D1593" s="10" t="str">
        <f>"Q"&amp;ROUNDUP(MONTH(SalesDataTable[[#This Row],[Order Date]])/3,0)</f>
        <v>Q3</v>
      </c>
      <c r="E1593" s="10">
        <f>MONTH(SalesDataTable[[#This Row],[Order Date]])</f>
        <v>8</v>
      </c>
      <c r="F1593" s="10" t="str">
        <f>TEXT(SalesDataTable[[#This Row],[Order Date]],"mmm")</f>
        <v>Aug</v>
      </c>
      <c r="G1593" s="4" t="s">
        <v>0</v>
      </c>
      <c r="H1593" s="4" t="s">
        <v>50</v>
      </c>
      <c r="I1593" s="4" t="s">
        <v>19</v>
      </c>
      <c r="J1593" s="4" t="s">
        <v>3</v>
      </c>
      <c r="K1593" s="4" t="s">
        <v>34</v>
      </c>
      <c r="L1593" s="4" t="s">
        <v>42</v>
      </c>
      <c r="M1593" s="8">
        <v>1</v>
      </c>
      <c r="N1593" s="5">
        <v>36.630000000000003</v>
      </c>
      <c r="O1593" s="6">
        <v>0</v>
      </c>
      <c r="P1593" s="5">
        <v>13.7</v>
      </c>
      <c r="Q1593" s="5">
        <f t="shared" si="72"/>
        <v>36.630000000000003</v>
      </c>
      <c r="R1593" s="5">
        <f t="shared" si="73"/>
        <v>13.7</v>
      </c>
      <c r="S1593" s="5">
        <f t="shared" si="74"/>
        <v>22.930000000000003</v>
      </c>
      <c r="T1593" s="7"/>
    </row>
    <row r="1594" spans="1:20" ht="15">
      <c r="A1594" s="2">
        <v>2201</v>
      </c>
      <c r="B1594" s="3">
        <v>46241</v>
      </c>
      <c r="C1594" s="10">
        <f>YEAR(SalesDataTable[[#This Row],[Order Date]])</f>
        <v>2026</v>
      </c>
      <c r="D1594" s="10" t="str">
        <f>"Q"&amp;ROUNDUP(MONTH(SalesDataTable[[#This Row],[Order Date]])/3,0)</f>
        <v>Q3</v>
      </c>
      <c r="E1594" s="10">
        <f>MONTH(SalesDataTable[[#This Row],[Order Date]])</f>
        <v>8</v>
      </c>
      <c r="F1594" s="10" t="str">
        <f>TEXT(SalesDataTable[[#This Row],[Order Date]],"mmm")</f>
        <v>Aug</v>
      </c>
      <c r="G1594" s="4" t="s">
        <v>6</v>
      </c>
      <c r="H1594" s="4" t="s">
        <v>7</v>
      </c>
      <c r="I1594" s="4" t="s">
        <v>2</v>
      </c>
      <c r="J1594" s="4" t="s">
        <v>3</v>
      </c>
      <c r="K1594" s="4" t="s">
        <v>9</v>
      </c>
      <c r="L1594" s="4" t="s">
        <v>17</v>
      </c>
      <c r="M1594" s="8">
        <v>1</v>
      </c>
      <c r="N1594" s="5">
        <v>141.38</v>
      </c>
      <c r="O1594" s="6">
        <v>0.05</v>
      </c>
      <c r="P1594" s="5">
        <v>77.14</v>
      </c>
      <c r="Q1594" s="5">
        <f t="shared" si="72"/>
        <v>134.31099999999998</v>
      </c>
      <c r="R1594" s="5">
        <f t="shared" si="73"/>
        <v>77.14</v>
      </c>
      <c r="S1594" s="5">
        <f t="shared" si="74"/>
        <v>57.170999999999978</v>
      </c>
      <c r="T1594" s="7"/>
    </row>
    <row r="1595" spans="1:20" ht="15">
      <c r="A1595" s="2">
        <v>2382</v>
      </c>
      <c r="B1595" s="3">
        <v>46241</v>
      </c>
      <c r="C1595" s="10">
        <f>YEAR(SalesDataTable[[#This Row],[Order Date]])</f>
        <v>2026</v>
      </c>
      <c r="D1595" s="10" t="str">
        <f>"Q"&amp;ROUNDUP(MONTH(SalesDataTable[[#This Row],[Order Date]])/3,0)</f>
        <v>Q3</v>
      </c>
      <c r="E1595" s="10">
        <f>MONTH(SalesDataTable[[#This Row],[Order Date]])</f>
        <v>8</v>
      </c>
      <c r="F1595" s="10" t="str">
        <f>TEXT(SalesDataTable[[#This Row],[Order Date]],"mmm")</f>
        <v>Aug</v>
      </c>
      <c r="G1595" s="4" t="s">
        <v>6</v>
      </c>
      <c r="H1595" s="4" t="s">
        <v>49</v>
      </c>
      <c r="I1595" s="4" t="s">
        <v>19</v>
      </c>
      <c r="J1595" s="4" t="s">
        <v>3</v>
      </c>
      <c r="K1595" s="4" t="s">
        <v>23</v>
      </c>
      <c r="L1595" s="4" t="s">
        <v>24</v>
      </c>
      <c r="M1595" s="8">
        <v>3</v>
      </c>
      <c r="N1595" s="5">
        <v>343.45</v>
      </c>
      <c r="O1595" s="6">
        <v>0.05</v>
      </c>
      <c r="P1595" s="5">
        <v>195.73</v>
      </c>
      <c r="Q1595" s="5">
        <f t="shared" si="72"/>
        <v>978.83249999999987</v>
      </c>
      <c r="R1595" s="5">
        <f t="shared" si="73"/>
        <v>587.18999999999994</v>
      </c>
      <c r="S1595" s="5">
        <f t="shared" si="74"/>
        <v>391.64249999999993</v>
      </c>
      <c r="T1595" s="7"/>
    </row>
    <row r="1596" spans="1:20" ht="15">
      <c r="A1596" s="2">
        <v>1227</v>
      </c>
      <c r="B1596" s="3">
        <v>46242</v>
      </c>
      <c r="C1596" s="10">
        <f>YEAR(SalesDataTable[[#This Row],[Order Date]])</f>
        <v>2026</v>
      </c>
      <c r="D1596" s="10" t="str">
        <f>"Q"&amp;ROUNDUP(MONTH(SalesDataTable[[#This Row],[Order Date]])/3,0)</f>
        <v>Q3</v>
      </c>
      <c r="E1596" s="10">
        <f>MONTH(SalesDataTable[[#This Row],[Order Date]])</f>
        <v>8</v>
      </c>
      <c r="F1596" s="10" t="str">
        <f>TEXT(SalesDataTable[[#This Row],[Order Date]],"mmm")</f>
        <v>Aug</v>
      </c>
      <c r="G1596" s="4" t="s">
        <v>20</v>
      </c>
      <c r="H1596" s="4" t="s">
        <v>33</v>
      </c>
      <c r="I1596" s="4" t="s">
        <v>2</v>
      </c>
      <c r="J1596" s="4" t="s">
        <v>3</v>
      </c>
      <c r="K1596" s="4" t="s">
        <v>4</v>
      </c>
      <c r="L1596" s="4" t="s">
        <v>30</v>
      </c>
      <c r="M1596" s="8">
        <v>1</v>
      </c>
      <c r="N1596" s="5">
        <v>104.69</v>
      </c>
      <c r="O1596" s="6">
        <v>0</v>
      </c>
      <c r="P1596" s="5">
        <v>49.06</v>
      </c>
      <c r="Q1596" s="5">
        <f t="shared" si="72"/>
        <v>104.69</v>
      </c>
      <c r="R1596" s="5">
        <f t="shared" si="73"/>
        <v>49.06</v>
      </c>
      <c r="S1596" s="5">
        <f t="shared" si="74"/>
        <v>55.629999999999995</v>
      </c>
      <c r="T1596" s="7"/>
    </row>
    <row r="1597" spans="1:20" ht="15">
      <c r="A1597" s="2">
        <v>1843</v>
      </c>
      <c r="B1597" s="3">
        <v>46242</v>
      </c>
      <c r="C1597" s="10">
        <f>YEAR(SalesDataTable[[#This Row],[Order Date]])</f>
        <v>2026</v>
      </c>
      <c r="D1597" s="10" t="str">
        <f>"Q"&amp;ROUNDUP(MONTH(SalesDataTable[[#This Row],[Order Date]])/3,0)</f>
        <v>Q3</v>
      </c>
      <c r="E1597" s="10">
        <f>MONTH(SalesDataTable[[#This Row],[Order Date]])</f>
        <v>8</v>
      </c>
      <c r="F1597" s="10" t="str">
        <f>TEXT(SalesDataTable[[#This Row],[Order Date]],"mmm")</f>
        <v>Aug</v>
      </c>
      <c r="G1597" s="4" t="s">
        <v>20</v>
      </c>
      <c r="H1597" s="4" t="s">
        <v>33</v>
      </c>
      <c r="I1597" s="4" t="s">
        <v>2</v>
      </c>
      <c r="J1597" s="4" t="s">
        <v>13</v>
      </c>
      <c r="K1597" s="4" t="s">
        <v>23</v>
      </c>
      <c r="L1597" s="4" t="s">
        <v>24</v>
      </c>
      <c r="M1597" s="8">
        <v>2</v>
      </c>
      <c r="N1597" s="5">
        <v>341.23</v>
      </c>
      <c r="O1597" s="6">
        <v>0.05</v>
      </c>
      <c r="P1597" s="5">
        <v>192.5</v>
      </c>
      <c r="Q1597" s="5">
        <f t="shared" si="72"/>
        <v>648.33699999999999</v>
      </c>
      <c r="R1597" s="5">
        <f t="shared" si="73"/>
        <v>385</v>
      </c>
      <c r="S1597" s="5">
        <f t="shared" si="74"/>
        <v>263.33699999999999</v>
      </c>
      <c r="T1597" s="7"/>
    </row>
    <row r="1598" spans="1:20" ht="15">
      <c r="A1598" s="2">
        <v>2369</v>
      </c>
      <c r="B1598" s="3">
        <v>46242</v>
      </c>
      <c r="C1598" s="10">
        <f>YEAR(SalesDataTable[[#This Row],[Order Date]])</f>
        <v>2026</v>
      </c>
      <c r="D1598" s="10" t="str">
        <f>"Q"&amp;ROUNDUP(MONTH(SalesDataTable[[#This Row],[Order Date]])/3,0)</f>
        <v>Q3</v>
      </c>
      <c r="E1598" s="10">
        <f>MONTH(SalesDataTable[[#This Row],[Order Date]])</f>
        <v>8</v>
      </c>
      <c r="F1598" s="10" t="str">
        <f>TEXT(SalesDataTable[[#This Row],[Order Date]],"mmm")</f>
        <v>Aug</v>
      </c>
      <c r="G1598" s="4" t="s">
        <v>20</v>
      </c>
      <c r="H1598" s="4" t="s">
        <v>33</v>
      </c>
      <c r="I1598" s="4" t="s">
        <v>19</v>
      </c>
      <c r="J1598" s="4" t="s">
        <v>13</v>
      </c>
      <c r="K1598" s="4" t="s">
        <v>23</v>
      </c>
      <c r="L1598" s="4" t="s">
        <v>51</v>
      </c>
      <c r="M1598" s="8">
        <v>1</v>
      </c>
      <c r="N1598" s="5">
        <v>125.95</v>
      </c>
      <c r="O1598" s="6">
        <v>0.05</v>
      </c>
      <c r="P1598" s="5">
        <v>61.9</v>
      </c>
      <c r="Q1598" s="5">
        <f t="shared" si="72"/>
        <v>119.6525</v>
      </c>
      <c r="R1598" s="5">
        <f t="shared" si="73"/>
        <v>61.9</v>
      </c>
      <c r="S1598" s="5">
        <f t="shared" si="74"/>
        <v>57.752500000000005</v>
      </c>
      <c r="T1598" s="7"/>
    </row>
    <row r="1599" spans="1:20" ht="15">
      <c r="A1599" s="2">
        <v>2386</v>
      </c>
      <c r="B1599" s="3">
        <v>46242</v>
      </c>
      <c r="C1599" s="10">
        <f>YEAR(SalesDataTable[[#This Row],[Order Date]])</f>
        <v>2026</v>
      </c>
      <c r="D1599" s="10" t="str">
        <f>"Q"&amp;ROUNDUP(MONTH(SalesDataTable[[#This Row],[Order Date]])/3,0)</f>
        <v>Q3</v>
      </c>
      <c r="E1599" s="10">
        <f>MONTH(SalesDataTable[[#This Row],[Order Date]])</f>
        <v>8</v>
      </c>
      <c r="F1599" s="10" t="str">
        <f>TEXT(SalesDataTable[[#This Row],[Order Date]],"mmm")</f>
        <v>Aug</v>
      </c>
      <c r="G1599" s="4" t="s">
        <v>6</v>
      </c>
      <c r="H1599" s="4" t="s">
        <v>7</v>
      </c>
      <c r="I1599" s="4" t="s">
        <v>2</v>
      </c>
      <c r="J1599" s="4" t="s">
        <v>3</v>
      </c>
      <c r="K1599" s="4" t="s">
        <v>9</v>
      </c>
      <c r="L1599" s="4" t="s">
        <v>10</v>
      </c>
      <c r="M1599" s="8">
        <v>6</v>
      </c>
      <c r="N1599" s="5">
        <v>91.9</v>
      </c>
      <c r="O1599" s="6">
        <v>0.05</v>
      </c>
      <c r="P1599" s="5">
        <v>44.69</v>
      </c>
      <c r="Q1599" s="5">
        <f t="shared" si="72"/>
        <v>523.83000000000004</v>
      </c>
      <c r="R1599" s="5">
        <f t="shared" si="73"/>
        <v>268.14</v>
      </c>
      <c r="S1599" s="5">
        <f t="shared" si="74"/>
        <v>255.69000000000005</v>
      </c>
      <c r="T1599" s="7"/>
    </row>
    <row r="1600" spans="1:20" ht="15">
      <c r="A1600" s="2">
        <v>2579</v>
      </c>
      <c r="B1600" s="3">
        <v>46242</v>
      </c>
      <c r="C1600" s="10">
        <f>YEAR(SalesDataTable[[#This Row],[Order Date]])</f>
        <v>2026</v>
      </c>
      <c r="D1600" s="10" t="str">
        <f>"Q"&amp;ROUNDUP(MONTH(SalesDataTable[[#This Row],[Order Date]])/3,0)</f>
        <v>Q3</v>
      </c>
      <c r="E1600" s="10">
        <f>MONTH(SalesDataTable[[#This Row],[Order Date]])</f>
        <v>8</v>
      </c>
      <c r="F1600" s="10" t="str">
        <f>TEXT(SalesDataTable[[#This Row],[Order Date]],"mmm")</f>
        <v>Aug</v>
      </c>
      <c r="G1600" s="4" t="s">
        <v>20</v>
      </c>
      <c r="H1600" s="4" t="s">
        <v>33</v>
      </c>
      <c r="I1600" s="4" t="s">
        <v>19</v>
      </c>
      <c r="J1600" s="4" t="s">
        <v>3</v>
      </c>
      <c r="K1600" s="4" t="s">
        <v>23</v>
      </c>
      <c r="L1600" s="4" t="s">
        <v>40</v>
      </c>
      <c r="M1600" s="8">
        <v>1</v>
      </c>
      <c r="N1600" s="5">
        <v>81.22</v>
      </c>
      <c r="O1600" s="6">
        <v>0</v>
      </c>
      <c r="P1600" s="5">
        <v>39.18</v>
      </c>
      <c r="Q1600" s="5">
        <f t="shared" si="72"/>
        <v>81.22</v>
      </c>
      <c r="R1600" s="5">
        <f t="shared" si="73"/>
        <v>39.18</v>
      </c>
      <c r="S1600" s="5">
        <f t="shared" si="74"/>
        <v>42.04</v>
      </c>
      <c r="T1600" s="7"/>
    </row>
    <row r="1601" spans="1:20" ht="15">
      <c r="A1601" s="2">
        <v>3075</v>
      </c>
      <c r="B1601" s="3">
        <v>46242</v>
      </c>
      <c r="C1601" s="10">
        <f>YEAR(SalesDataTable[[#This Row],[Order Date]])</f>
        <v>2026</v>
      </c>
      <c r="D1601" s="10" t="str">
        <f>"Q"&amp;ROUNDUP(MONTH(SalesDataTable[[#This Row],[Order Date]])/3,0)</f>
        <v>Q3</v>
      </c>
      <c r="E1601" s="10">
        <f>MONTH(SalesDataTable[[#This Row],[Order Date]])</f>
        <v>8</v>
      </c>
      <c r="F1601" s="10" t="str">
        <f>TEXT(SalesDataTable[[#This Row],[Order Date]],"mmm")</f>
        <v>Aug</v>
      </c>
      <c r="G1601" s="4" t="s">
        <v>0</v>
      </c>
      <c r="H1601" s="4" t="s">
        <v>1</v>
      </c>
      <c r="I1601" s="4" t="s">
        <v>2</v>
      </c>
      <c r="J1601" s="4" t="s">
        <v>16</v>
      </c>
      <c r="K1601" s="4" t="s">
        <v>9</v>
      </c>
      <c r="L1601" s="4" t="s">
        <v>46</v>
      </c>
      <c r="M1601" s="8">
        <v>2</v>
      </c>
      <c r="N1601" s="5">
        <v>72.31</v>
      </c>
      <c r="O1601" s="6">
        <v>0</v>
      </c>
      <c r="P1601" s="5">
        <v>31.75</v>
      </c>
      <c r="Q1601" s="5">
        <f t="shared" si="72"/>
        <v>144.62</v>
      </c>
      <c r="R1601" s="5">
        <f t="shared" si="73"/>
        <v>63.5</v>
      </c>
      <c r="S1601" s="5">
        <f t="shared" si="74"/>
        <v>81.12</v>
      </c>
      <c r="T1601" s="7"/>
    </row>
    <row r="1602" spans="1:20" ht="15">
      <c r="A1602" s="2">
        <v>3982</v>
      </c>
      <c r="B1602" s="3">
        <v>46242</v>
      </c>
      <c r="C1602" s="10">
        <f>YEAR(SalesDataTable[[#This Row],[Order Date]])</f>
        <v>2026</v>
      </c>
      <c r="D1602" s="10" t="str">
        <f>"Q"&amp;ROUNDUP(MONTH(SalesDataTable[[#This Row],[Order Date]])/3,0)</f>
        <v>Q3</v>
      </c>
      <c r="E1602" s="10">
        <f>MONTH(SalesDataTable[[#This Row],[Order Date]])</f>
        <v>8</v>
      </c>
      <c r="F1602" s="10" t="str">
        <f>TEXT(SalesDataTable[[#This Row],[Order Date]],"mmm")</f>
        <v>Aug</v>
      </c>
      <c r="G1602" s="4" t="s">
        <v>11</v>
      </c>
      <c r="H1602" s="4" t="s">
        <v>12</v>
      </c>
      <c r="I1602" s="4" t="s">
        <v>19</v>
      </c>
      <c r="J1602" s="4" t="s">
        <v>3</v>
      </c>
      <c r="K1602" s="4" t="s">
        <v>23</v>
      </c>
      <c r="L1602" s="4" t="s">
        <v>40</v>
      </c>
      <c r="M1602" s="8">
        <v>1</v>
      </c>
      <c r="N1602" s="5">
        <v>79.989999999999995</v>
      </c>
      <c r="O1602" s="6">
        <v>0.05</v>
      </c>
      <c r="P1602" s="5">
        <v>40.25</v>
      </c>
      <c r="Q1602" s="5">
        <f t="shared" ref="Q1602:Q1665" si="75">M1602*N1602*(1-O1602)</f>
        <v>75.990499999999997</v>
      </c>
      <c r="R1602" s="5">
        <f t="shared" ref="R1602:R1665" si="76">M1602*P1602</f>
        <v>40.25</v>
      </c>
      <c r="S1602" s="5">
        <f t="shared" ref="S1602:S1665" si="77">Q1602-R1602</f>
        <v>35.740499999999997</v>
      </c>
      <c r="T1602" s="7"/>
    </row>
    <row r="1603" spans="1:20" ht="15">
      <c r="A1603" s="2">
        <v>4530</v>
      </c>
      <c r="B1603" s="3">
        <v>46242</v>
      </c>
      <c r="C1603" s="10">
        <f>YEAR(SalesDataTable[[#This Row],[Order Date]])</f>
        <v>2026</v>
      </c>
      <c r="D1603" s="10" t="str">
        <f>"Q"&amp;ROUNDUP(MONTH(SalesDataTable[[#This Row],[Order Date]])/3,0)</f>
        <v>Q3</v>
      </c>
      <c r="E1603" s="10">
        <f>MONTH(SalesDataTable[[#This Row],[Order Date]])</f>
        <v>8</v>
      </c>
      <c r="F1603" s="10" t="str">
        <f>TEXT(SalesDataTable[[#This Row],[Order Date]],"mmm")</f>
        <v>Aug</v>
      </c>
      <c r="G1603" s="4" t="s">
        <v>20</v>
      </c>
      <c r="H1603" s="4" t="s">
        <v>47</v>
      </c>
      <c r="I1603" s="4" t="s">
        <v>2</v>
      </c>
      <c r="J1603" s="4" t="s">
        <v>13</v>
      </c>
      <c r="K1603" s="4" t="s">
        <v>9</v>
      </c>
      <c r="L1603" s="4" t="s">
        <v>37</v>
      </c>
      <c r="M1603" s="8">
        <v>1</v>
      </c>
      <c r="N1603" s="5">
        <v>151.87</v>
      </c>
      <c r="O1603" s="6">
        <v>0.1</v>
      </c>
      <c r="P1603" s="5">
        <v>76.97</v>
      </c>
      <c r="Q1603" s="5">
        <f t="shared" si="75"/>
        <v>136.68300000000002</v>
      </c>
      <c r="R1603" s="5">
        <f t="shared" si="76"/>
        <v>76.97</v>
      </c>
      <c r="S1603" s="5">
        <f t="shared" si="77"/>
        <v>59.713000000000022</v>
      </c>
      <c r="T1603" s="7"/>
    </row>
    <row r="1604" spans="1:20" ht="15">
      <c r="A1604" s="2">
        <v>4641</v>
      </c>
      <c r="B1604" s="3">
        <v>46242</v>
      </c>
      <c r="C1604" s="10">
        <f>YEAR(SalesDataTable[[#This Row],[Order Date]])</f>
        <v>2026</v>
      </c>
      <c r="D1604" s="10" t="str">
        <f>"Q"&amp;ROUNDUP(MONTH(SalesDataTable[[#This Row],[Order Date]])/3,0)</f>
        <v>Q3</v>
      </c>
      <c r="E1604" s="10">
        <f>MONTH(SalesDataTable[[#This Row],[Order Date]])</f>
        <v>8</v>
      </c>
      <c r="F1604" s="10" t="str">
        <f>TEXT(SalesDataTable[[#This Row],[Order Date]],"mmm")</f>
        <v>Aug</v>
      </c>
      <c r="G1604" s="4" t="s">
        <v>20</v>
      </c>
      <c r="H1604" s="4" t="s">
        <v>33</v>
      </c>
      <c r="I1604" s="4" t="s">
        <v>28</v>
      </c>
      <c r="J1604" s="4" t="s">
        <v>13</v>
      </c>
      <c r="K1604" s="4" t="s">
        <v>9</v>
      </c>
      <c r="L1604" s="4" t="s">
        <v>37</v>
      </c>
      <c r="M1604" s="8">
        <v>1</v>
      </c>
      <c r="N1604" s="5">
        <v>156.55000000000001</v>
      </c>
      <c r="O1604" s="6">
        <v>0</v>
      </c>
      <c r="P1604" s="5">
        <v>80.430000000000007</v>
      </c>
      <c r="Q1604" s="5">
        <f t="shared" si="75"/>
        <v>156.55000000000001</v>
      </c>
      <c r="R1604" s="5">
        <f t="shared" si="76"/>
        <v>80.430000000000007</v>
      </c>
      <c r="S1604" s="5">
        <f t="shared" si="77"/>
        <v>76.12</v>
      </c>
      <c r="T1604" s="7"/>
    </row>
    <row r="1605" spans="1:20" ht="15">
      <c r="A1605" s="2">
        <v>4778</v>
      </c>
      <c r="B1605" s="3">
        <v>46242</v>
      </c>
      <c r="C1605" s="10">
        <f>YEAR(SalesDataTable[[#This Row],[Order Date]])</f>
        <v>2026</v>
      </c>
      <c r="D1605" s="10" t="str">
        <f>"Q"&amp;ROUNDUP(MONTH(SalesDataTable[[#This Row],[Order Date]])/3,0)</f>
        <v>Q3</v>
      </c>
      <c r="E1605" s="10">
        <f>MONTH(SalesDataTable[[#This Row],[Order Date]])</f>
        <v>8</v>
      </c>
      <c r="F1605" s="10" t="str">
        <f>TEXT(SalesDataTable[[#This Row],[Order Date]],"mmm")</f>
        <v>Aug</v>
      </c>
      <c r="G1605" s="4" t="s">
        <v>6</v>
      </c>
      <c r="H1605" s="4" t="s">
        <v>43</v>
      </c>
      <c r="I1605" s="4" t="s">
        <v>19</v>
      </c>
      <c r="J1605" s="4" t="s">
        <v>13</v>
      </c>
      <c r="K1605" s="4" t="s">
        <v>9</v>
      </c>
      <c r="L1605" s="4" t="s">
        <v>37</v>
      </c>
      <c r="M1605" s="8">
        <v>1</v>
      </c>
      <c r="N1605" s="5">
        <v>152.72</v>
      </c>
      <c r="O1605" s="6">
        <v>0</v>
      </c>
      <c r="P1605" s="5">
        <v>77.73</v>
      </c>
      <c r="Q1605" s="5">
        <f t="shared" si="75"/>
        <v>152.72</v>
      </c>
      <c r="R1605" s="5">
        <f t="shared" si="76"/>
        <v>77.73</v>
      </c>
      <c r="S1605" s="5">
        <f t="shared" si="77"/>
        <v>74.989999999999995</v>
      </c>
      <c r="T1605" s="7"/>
    </row>
    <row r="1606" spans="1:20" ht="15">
      <c r="A1606" s="2">
        <v>5132</v>
      </c>
      <c r="B1606" s="3">
        <v>46242</v>
      </c>
      <c r="C1606" s="10">
        <f>YEAR(SalesDataTable[[#This Row],[Order Date]])</f>
        <v>2026</v>
      </c>
      <c r="D1606" s="10" t="str">
        <f>"Q"&amp;ROUNDUP(MONTH(SalesDataTable[[#This Row],[Order Date]])/3,0)</f>
        <v>Q3</v>
      </c>
      <c r="E1606" s="10">
        <f>MONTH(SalesDataTable[[#This Row],[Order Date]])</f>
        <v>8</v>
      </c>
      <c r="F1606" s="10" t="str">
        <f>TEXT(SalesDataTable[[#This Row],[Order Date]],"mmm")</f>
        <v>Aug</v>
      </c>
      <c r="G1606" s="4" t="s">
        <v>6</v>
      </c>
      <c r="H1606" s="4" t="s">
        <v>43</v>
      </c>
      <c r="I1606" s="4" t="s">
        <v>2</v>
      </c>
      <c r="J1606" s="4" t="s">
        <v>16</v>
      </c>
      <c r="K1606" s="4" t="s">
        <v>4</v>
      </c>
      <c r="L1606" s="4" t="s">
        <v>26</v>
      </c>
      <c r="M1606" s="8">
        <v>1</v>
      </c>
      <c r="N1606" s="5">
        <v>40.51</v>
      </c>
      <c r="O1606" s="6">
        <v>0.05</v>
      </c>
      <c r="P1606" s="5">
        <v>16.29</v>
      </c>
      <c r="Q1606" s="5">
        <f t="shared" si="75"/>
        <v>38.484499999999997</v>
      </c>
      <c r="R1606" s="5">
        <f t="shared" si="76"/>
        <v>16.29</v>
      </c>
      <c r="S1606" s="5">
        <f t="shared" si="77"/>
        <v>22.194499999999998</v>
      </c>
      <c r="T1606" s="7"/>
    </row>
    <row r="1607" spans="1:20" ht="15">
      <c r="A1607" s="2">
        <v>227</v>
      </c>
      <c r="B1607" s="3">
        <v>46243</v>
      </c>
      <c r="C1607" s="10">
        <f>YEAR(SalesDataTable[[#This Row],[Order Date]])</f>
        <v>2026</v>
      </c>
      <c r="D1607" s="10" t="str">
        <f>"Q"&amp;ROUNDUP(MONTH(SalesDataTable[[#This Row],[Order Date]])/3,0)</f>
        <v>Q3</v>
      </c>
      <c r="E1607" s="10">
        <f>MONTH(SalesDataTable[[#This Row],[Order Date]])</f>
        <v>8</v>
      </c>
      <c r="F1607" s="10" t="str">
        <f>TEXT(SalesDataTable[[#This Row],[Order Date]],"mmm")</f>
        <v>Aug</v>
      </c>
      <c r="G1607" s="4" t="s">
        <v>20</v>
      </c>
      <c r="H1607" s="4" t="s">
        <v>31</v>
      </c>
      <c r="I1607" s="4" t="s">
        <v>28</v>
      </c>
      <c r="J1607" s="4" t="s">
        <v>3</v>
      </c>
      <c r="K1607" s="4" t="s">
        <v>34</v>
      </c>
      <c r="L1607" s="4" t="s">
        <v>35</v>
      </c>
      <c r="M1607" s="8">
        <v>3</v>
      </c>
      <c r="N1607" s="5">
        <v>40.61</v>
      </c>
      <c r="O1607" s="6">
        <v>0</v>
      </c>
      <c r="P1607" s="5">
        <v>14.72</v>
      </c>
      <c r="Q1607" s="5">
        <f t="shared" si="75"/>
        <v>121.83</v>
      </c>
      <c r="R1607" s="5">
        <f t="shared" si="76"/>
        <v>44.160000000000004</v>
      </c>
      <c r="S1607" s="5">
        <f t="shared" si="77"/>
        <v>77.669999999999987</v>
      </c>
      <c r="T1607" s="7"/>
    </row>
    <row r="1608" spans="1:20" ht="15">
      <c r="A1608" s="2">
        <v>390</v>
      </c>
      <c r="B1608" s="3">
        <v>46243</v>
      </c>
      <c r="C1608" s="10">
        <f>YEAR(SalesDataTable[[#This Row],[Order Date]])</f>
        <v>2026</v>
      </c>
      <c r="D1608" s="10" t="str">
        <f>"Q"&amp;ROUNDUP(MONTH(SalesDataTable[[#This Row],[Order Date]])/3,0)</f>
        <v>Q3</v>
      </c>
      <c r="E1608" s="10">
        <f>MONTH(SalesDataTable[[#This Row],[Order Date]])</f>
        <v>8</v>
      </c>
      <c r="F1608" s="10" t="str">
        <f>TEXT(SalesDataTable[[#This Row],[Order Date]],"mmm")</f>
        <v>Aug</v>
      </c>
      <c r="G1608" s="4" t="s">
        <v>11</v>
      </c>
      <c r="H1608" s="4" t="s">
        <v>25</v>
      </c>
      <c r="I1608" s="4" t="s">
        <v>19</v>
      </c>
      <c r="J1608" s="4" t="s">
        <v>13</v>
      </c>
      <c r="K1608" s="4" t="s">
        <v>9</v>
      </c>
      <c r="L1608" s="4" t="s">
        <v>10</v>
      </c>
      <c r="M1608" s="8">
        <v>1</v>
      </c>
      <c r="N1608" s="5">
        <v>93.41</v>
      </c>
      <c r="O1608" s="6">
        <v>0.05</v>
      </c>
      <c r="P1608" s="5">
        <v>44.7</v>
      </c>
      <c r="Q1608" s="5">
        <f t="shared" si="75"/>
        <v>88.739499999999992</v>
      </c>
      <c r="R1608" s="5">
        <f t="shared" si="76"/>
        <v>44.7</v>
      </c>
      <c r="S1608" s="5">
        <f t="shared" si="77"/>
        <v>44.03949999999999</v>
      </c>
      <c r="T1608" s="7"/>
    </row>
    <row r="1609" spans="1:20" ht="15">
      <c r="A1609" s="2">
        <v>859</v>
      </c>
      <c r="B1609" s="3">
        <v>46243</v>
      </c>
      <c r="C1609" s="10">
        <f>YEAR(SalesDataTable[[#This Row],[Order Date]])</f>
        <v>2026</v>
      </c>
      <c r="D1609" s="10" t="str">
        <f>"Q"&amp;ROUNDUP(MONTH(SalesDataTable[[#This Row],[Order Date]])/3,0)</f>
        <v>Q3</v>
      </c>
      <c r="E1609" s="10">
        <f>MONTH(SalesDataTable[[#This Row],[Order Date]])</f>
        <v>8</v>
      </c>
      <c r="F1609" s="10" t="str">
        <f>TEXT(SalesDataTable[[#This Row],[Order Date]],"mmm")</f>
        <v>Aug</v>
      </c>
      <c r="G1609" s="4" t="s">
        <v>0</v>
      </c>
      <c r="H1609" s="4" t="s">
        <v>1</v>
      </c>
      <c r="I1609" s="4" t="s">
        <v>19</v>
      </c>
      <c r="J1609" s="4" t="s">
        <v>13</v>
      </c>
      <c r="K1609" s="4" t="s">
        <v>9</v>
      </c>
      <c r="L1609" s="4" t="s">
        <v>10</v>
      </c>
      <c r="M1609" s="8">
        <v>2</v>
      </c>
      <c r="N1609" s="5">
        <v>90.23</v>
      </c>
      <c r="O1609" s="6">
        <v>0</v>
      </c>
      <c r="P1609" s="5">
        <v>44.22</v>
      </c>
      <c r="Q1609" s="5">
        <f t="shared" si="75"/>
        <v>180.46</v>
      </c>
      <c r="R1609" s="5">
        <f t="shared" si="76"/>
        <v>88.44</v>
      </c>
      <c r="S1609" s="5">
        <f t="shared" si="77"/>
        <v>92.02000000000001</v>
      </c>
      <c r="T1609" s="7"/>
    </row>
    <row r="1610" spans="1:20" ht="15">
      <c r="A1610" s="2">
        <v>1468</v>
      </c>
      <c r="B1610" s="3">
        <v>46243</v>
      </c>
      <c r="C1610" s="10">
        <f>YEAR(SalesDataTable[[#This Row],[Order Date]])</f>
        <v>2026</v>
      </c>
      <c r="D1610" s="10" t="str">
        <f>"Q"&amp;ROUNDUP(MONTH(SalesDataTable[[#This Row],[Order Date]])/3,0)</f>
        <v>Q3</v>
      </c>
      <c r="E1610" s="10">
        <f>MONTH(SalesDataTable[[#This Row],[Order Date]])</f>
        <v>8</v>
      </c>
      <c r="F1610" s="10" t="str">
        <f>TEXT(SalesDataTable[[#This Row],[Order Date]],"mmm")</f>
        <v>Aug</v>
      </c>
      <c r="G1610" s="4" t="s">
        <v>6</v>
      </c>
      <c r="H1610" s="4" t="s">
        <v>41</v>
      </c>
      <c r="I1610" s="4" t="s">
        <v>19</v>
      </c>
      <c r="J1610" s="4" t="s">
        <v>3</v>
      </c>
      <c r="K1610" s="4" t="s">
        <v>4</v>
      </c>
      <c r="L1610" s="4" t="s">
        <v>22</v>
      </c>
      <c r="M1610" s="8">
        <v>1</v>
      </c>
      <c r="N1610" s="5">
        <v>51.75</v>
      </c>
      <c r="O1610" s="6">
        <v>0</v>
      </c>
      <c r="P1610" s="5">
        <v>22.36</v>
      </c>
      <c r="Q1610" s="5">
        <f t="shared" si="75"/>
        <v>51.75</v>
      </c>
      <c r="R1610" s="5">
        <f t="shared" si="76"/>
        <v>22.36</v>
      </c>
      <c r="S1610" s="5">
        <f t="shared" si="77"/>
        <v>29.39</v>
      </c>
      <c r="T1610" s="7"/>
    </row>
    <row r="1611" spans="1:20" ht="15">
      <c r="A1611" s="2">
        <v>2356</v>
      </c>
      <c r="B1611" s="3">
        <v>46243</v>
      </c>
      <c r="C1611" s="10">
        <f>YEAR(SalesDataTable[[#This Row],[Order Date]])</f>
        <v>2026</v>
      </c>
      <c r="D1611" s="10" t="str">
        <f>"Q"&amp;ROUNDUP(MONTH(SalesDataTable[[#This Row],[Order Date]])/3,0)</f>
        <v>Q3</v>
      </c>
      <c r="E1611" s="10">
        <f>MONTH(SalesDataTable[[#This Row],[Order Date]])</f>
        <v>8</v>
      </c>
      <c r="F1611" s="10" t="str">
        <f>TEXT(SalesDataTable[[#This Row],[Order Date]],"mmm")</f>
        <v>Aug</v>
      </c>
      <c r="G1611" s="4" t="s">
        <v>20</v>
      </c>
      <c r="H1611" s="4" t="s">
        <v>47</v>
      </c>
      <c r="I1611" s="4" t="s">
        <v>19</v>
      </c>
      <c r="J1611" s="4" t="s">
        <v>13</v>
      </c>
      <c r="K1611" s="4" t="s">
        <v>4</v>
      </c>
      <c r="L1611" s="4" t="s">
        <v>30</v>
      </c>
      <c r="M1611" s="8">
        <v>3</v>
      </c>
      <c r="N1611" s="5">
        <v>102.91</v>
      </c>
      <c r="O1611" s="6">
        <v>0.1</v>
      </c>
      <c r="P1611" s="5">
        <v>50.23</v>
      </c>
      <c r="Q1611" s="5">
        <f t="shared" si="75"/>
        <v>277.85700000000003</v>
      </c>
      <c r="R1611" s="5">
        <f t="shared" si="76"/>
        <v>150.69</v>
      </c>
      <c r="S1611" s="5">
        <f t="shared" si="77"/>
        <v>127.16700000000003</v>
      </c>
      <c r="T1611" s="7"/>
    </row>
    <row r="1612" spans="1:20" ht="15">
      <c r="A1612" s="2">
        <v>3556</v>
      </c>
      <c r="B1612" s="3">
        <v>46243</v>
      </c>
      <c r="C1612" s="10">
        <f>YEAR(SalesDataTable[[#This Row],[Order Date]])</f>
        <v>2026</v>
      </c>
      <c r="D1612" s="10" t="str">
        <f>"Q"&amp;ROUNDUP(MONTH(SalesDataTable[[#This Row],[Order Date]])/3,0)</f>
        <v>Q3</v>
      </c>
      <c r="E1612" s="10">
        <f>MONTH(SalesDataTable[[#This Row],[Order Date]])</f>
        <v>8</v>
      </c>
      <c r="F1612" s="10" t="str">
        <f>TEXT(SalesDataTable[[#This Row],[Order Date]],"mmm")</f>
        <v>Aug</v>
      </c>
      <c r="G1612" s="4" t="s">
        <v>11</v>
      </c>
      <c r="H1612" s="4" t="s">
        <v>52</v>
      </c>
      <c r="I1612" s="4" t="s">
        <v>2</v>
      </c>
      <c r="J1612" s="4" t="s">
        <v>13</v>
      </c>
      <c r="K1612" s="4" t="s">
        <v>4</v>
      </c>
      <c r="L1612" s="4" t="s">
        <v>5</v>
      </c>
      <c r="M1612" s="8">
        <v>4</v>
      </c>
      <c r="N1612" s="5">
        <v>82.63</v>
      </c>
      <c r="O1612" s="6">
        <v>0.1</v>
      </c>
      <c r="P1612" s="5">
        <v>43.78</v>
      </c>
      <c r="Q1612" s="5">
        <f t="shared" si="75"/>
        <v>297.46800000000002</v>
      </c>
      <c r="R1612" s="5">
        <f t="shared" si="76"/>
        <v>175.12</v>
      </c>
      <c r="S1612" s="5">
        <f t="shared" si="77"/>
        <v>122.34800000000001</v>
      </c>
      <c r="T1612" s="7"/>
    </row>
    <row r="1613" spans="1:20" ht="15">
      <c r="A1613" s="2">
        <v>925</v>
      </c>
      <c r="B1613" s="3">
        <v>46244</v>
      </c>
      <c r="C1613" s="10">
        <f>YEAR(SalesDataTable[[#This Row],[Order Date]])</f>
        <v>2026</v>
      </c>
      <c r="D1613" s="10" t="str">
        <f>"Q"&amp;ROUNDUP(MONTH(SalesDataTable[[#This Row],[Order Date]])/3,0)</f>
        <v>Q3</v>
      </c>
      <c r="E1613" s="10">
        <f>MONTH(SalesDataTable[[#This Row],[Order Date]])</f>
        <v>8</v>
      </c>
      <c r="F1613" s="10" t="str">
        <f>TEXT(SalesDataTable[[#This Row],[Order Date]],"mmm")</f>
        <v>Aug</v>
      </c>
      <c r="G1613" s="4" t="s">
        <v>0</v>
      </c>
      <c r="H1613" s="4" t="s">
        <v>1</v>
      </c>
      <c r="I1613" s="4" t="s">
        <v>19</v>
      </c>
      <c r="J1613" s="4" t="s">
        <v>3</v>
      </c>
      <c r="K1613" s="4" t="s">
        <v>23</v>
      </c>
      <c r="L1613" s="4" t="s">
        <v>29</v>
      </c>
      <c r="M1613" s="8">
        <v>1</v>
      </c>
      <c r="N1613" s="5">
        <v>196.39</v>
      </c>
      <c r="O1613" s="6">
        <v>0</v>
      </c>
      <c r="P1613" s="5">
        <v>102.92</v>
      </c>
      <c r="Q1613" s="5">
        <f t="shared" si="75"/>
        <v>196.39</v>
      </c>
      <c r="R1613" s="5">
        <f t="shared" si="76"/>
        <v>102.92</v>
      </c>
      <c r="S1613" s="5">
        <f t="shared" si="77"/>
        <v>93.469999999999985</v>
      </c>
      <c r="T1613" s="7"/>
    </row>
    <row r="1614" spans="1:20" ht="15">
      <c r="A1614" s="2">
        <v>1563</v>
      </c>
      <c r="B1614" s="3">
        <v>46244</v>
      </c>
      <c r="C1614" s="10">
        <f>YEAR(SalesDataTable[[#This Row],[Order Date]])</f>
        <v>2026</v>
      </c>
      <c r="D1614" s="10" t="str">
        <f>"Q"&amp;ROUNDUP(MONTH(SalesDataTable[[#This Row],[Order Date]])/3,0)</f>
        <v>Q3</v>
      </c>
      <c r="E1614" s="10">
        <f>MONTH(SalesDataTable[[#This Row],[Order Date]])</f>
        <v>8</v>
      </c>
      <c r="F1614" s="10" t="str">
        <f>TEXT(SalesDataTable[[#This Row],[Order Date]],"mmm")</f>
        <v>Aug</v>
      </c>
      <c r="G1614" s="4" t="s">
        <v>11</v>
      </c>
      <c r="H1614" s="4" t="s">
        <v>39</v>
      </c>
      <c r="I1614" s="4" t="s">
        <v>28</v>
      </c>
      <c r="J1614" s="4" t="s">
        <v>16</v>
      </c>
      <c r="K1614" s="4" t="s">
        <v>14</v>
      </c>
      <c r="L1614" s="4" t="s">
        <v>15</v>
      </c>
      <c r="M1614" s="8">
        <v>2</v>
      </c>
      <c r="N1614" s="5">
        <v>36.25</v>
      </c>
      <c r="O1614" s="6">
        <v>0</v>
      </c>
      <c r="P1614" s="5">
        <v>13.77</v>
      </c>
      <c r="Q1614" s="5">
        <f t="shared" si="75"/>
        <v>72.5</v>
      </c>
      <c r="R1614" s="5">
        <f t="shared" si="76"/>
        <v>27.54</v>
      </c>
      <c r="S1614" s="5">
        <f t="shared" si="77"/>
        <v>44.96</v>
      </c>
      <c r="T1614" s="7"/>
    </row>
    <row r="1615" spans="1:20" ht="15">
      <c r="A1615" s="2">
        <v>1634</v>
      </c>
      <c r="B1615" s="3">
        <v>46244</v>
      </c>
      <c r="C1615" s="10">
        <f>YEAR(SalesDataTable[[#This Row],[Order Date]])</f>
        <v>2026</v>
      </c>
      <c r="D1615" s="10" t="str">
        <f>"Q"&amp;ROUNDUP(MONTH(SalesDataTable[[#This Row],[Order Date]])/3,0)</f>
        <v>Q3</v>
      </c>
      <c r="E1615" s="10">
        <f>MONTH(SalesDataTable[[#This Row],[Order Date]])</f>
        <v>8</v>
      </c>
      <c r="F1615" s="10" t="str">
        <f>TEXT(SalesDataTable[[#This Row],[Order Date]],"mmm")</f>
        <v>Aug</v>
      </c>
      <c r="G1615" s="4" t="s">
        <v>6</v>
      </c>
      <c r="H1615" s="4" t="s">
        <v>7</v>
      </c>
      <c r="I1615" s="4" t="s">
        <v>19</v>
      </c>
      <c r="J1615" s="4" t="s">
        <v>3</v>
      </c>
      <c r="K1615" s="4" t="s">
        <v>23</v>
      </c>
      <c r="L1615" s="4" t="s">
        <v>29</v>
      </c>
      <c r="M1615" s="8">
        <v>2</v>
      </c>
      <c r="N1615" s="5">
        <v>199.85</v>
      </c>
      <c r="O1615" s="6">
        <v>0.05</v>
      </c>
      <c r="P1615" s="5">
        <v>104.34</v>
      </c>
      <c r="Q1615" s="5">
        <f t="shared" si="75"/>
        <v>379.71499999999997</v>
      </c>
      <c r="R1615" s="5">
        <f t="shared" si="76"/>
        <v>208.68</v>
      </c>
      <c r="S1615" s="5">
        <f t="shared" si="77"/>
        <v>171.03499999999997</v>
      </c>
      <c r="T1615" s="7"/>
    </row>
    <row r="1616" spans="1:20" ht="15">
      <c r="A1616" s="2">
        <v>2187</v>
      </c>
      <c r="B1616" s="3">
        <v>46244</v>
      </c>
      <c r="C1616" s="10">
        <f>YEAR(SalesDataTable[[#This Row],[Order Date]])</f>
        <v>2026</v>
      </c>
      <c r="D1616" s="10" t="str">
        <f>"Q"&amp;ROUNDUP(MONTH(SalesDataTable[[#This Row],[Order Date]])/3,0)</f>
        <v>Q3</v>
      </c>
      <c r="E1616" s="10">
        <f>MONTH(SalesDataTable[[#This Row],[Order Date]])</f>
        <v>8</v>
      </c>
      <c r="F1616" s="10" t="str">
        <f>TEXT(SalesDataTable[[#This Row],[Order Date]],"mmm")</f>
        <v>Aug</v>
      </c>
      <c r="G1616" s="4" t="s">
        <v>11</v>
      </c>
      <c r="H1616" s="4" t="s">
        <v>12</v>
      </c>
      <c r="I1616" s="4" t="s">
        <v>19</v>
      </c>
      <c r="J1616" s="4" t="s">
        <v>13</v>
      </c>
      <c r="K1616" s="4" t="s">
        <v>14</v>
      </c>
      <c r="L1616" s="4" t="s">
        <v>32</v>
      </c>
      <c r="M1616" s="8">
        <v>1</v>
      </c>
      <c r="N1616" s="5">
        <v>46.32</v>
      </c>
      <c r="O1616" s="6">
        <v>0.05</v>
      </c>
      <c r="P1616" s="5">
        <v>18.34</v>
      </c>
      <c r="Q1616" s="5">
        <f t="shared" si="75"/>
        <v>44.003999999999998</v>
      </c>
      <c r="R1616" s="5">
        <f t="shared" si="76"/>
        <v>18.34</v>
      </c>
      <c r="S1616" s="5">
        <f t="shared" si="77"/>
        <v>25.663999999999998</v>
      </c>
      <c r="T1616" s="7"/>
    </row>
    <row r="1617" spans="1:20" ht="15">
      <c r="A1617" s="2">
        <v>2773</v>
      </c>
      <c r="B1617" s="3">
        <v>46244</v>
      </c>
      <c r="C1617" s="10">
        <f>YEAR(SalesDataTable[[#This Row],[Order Date]])</f>
        <v>2026</v>
      </c>
      <c r="D1617" s="10" t="str">
        <f>"Q"&amp;ROUNDUP(MONTH(SalesDataTable[[#This Row],[Order Date]])/3,0)</f>
        <v>Q3</v>
      </c>
      <c r="E1617" s="10">
        <f>MONTH(SalesDataTable[[#This Row],[Order Date]])</f>
        <v>8</v>
      </c>
      <c r="F1617" s="10" t="str">
        <f>TEXT(SalesDataTable[[#This Row],[Order Date]],"mmm")</f>
        <v>Aug</v>
      </c>
      <c r="G1617" s="4" t="s">
        <v>6</v>
      </c>
      <c r="H1617" s="4" t="s">
        <v>49</v>
      </c>
      <c r="I1617" s="4" t="s">
        <v>2</v>
      </c>
      <c r="J1617" s="4" t="s">
        <v>13</v>
      </c>
      <c r="K1617" s="4" t="s">
        <v>9</v>
      </c>
      <c r="L1617" s="4" t="s">
        <v>37</v>
      </c>
      <c r="M1617" s="8">
        <v>4</v>
      </c>
      <c r="N1617" s="5">
        <v>151.06</v>
      </c>
      <c r="O1617" s="6">
        <v>0</v>
      </c>
      <c r="P1617" s="5">
        <v>77.67</v>
      </c>
      <c r="Q1617" s="5">
        <f t="shared" si="75"/>
        <v>604.24</v>
      </c>
      <c r="R1617" s="5">
        <f t="shared" si="76"/>
        <v>310.68</v>
      </c>
      <c r="S1617" s="5">
        <f t="shared" si="77"/>
        <v>293.56</v>
      </c>
      <c r="T1617" s="7"/>
    </row>
    <row r="1618" spans="1:20" ht="15">
      <c r="A1618" s="2">
        <v>5040</v>
      </c>
      <c r="B1618" s="3">
        <v>46244</v>
      </c>
      <c r="C1618" s="10">
        <f>YEAR(SalesDataTable[[#This Row],[Order Date]])</f>
        <v>2026</v>
      </c>
      <c r="D1618" s="10" t="str">
        <f>"Q"&amp;ROUNDUP(MONTH(SalesDataTable[[#This Row],[Order Date]])/3,0)</f>
        <v>Q3</v>
      </c>
      <c r="E1618" s="10">
        <f>MONTH(SalesDataTable[[#This Row],[Order Date]])</f>
        <v>8</v>
      </c>
      <c r="F1618" s="10" t="str">
        <f>TEXT(SalesDataTable[[#This Row],[Order Date]],"mmm")</f>
        <v>Aug</v>
      </c>
      <c r="G1618" s="4" t="s">
        <v>20</v>
      </c>
      <c r="H1618" s="4" t="s">
        <v>31</v>
      </c>
      <c r="I1618" s="4" t="s">
        <v>2</v>
      </c>
      <c r="J1618" s="4" t="s">
        <v>3</v>
      </c>
      <c r="K1618" s="4" t="s">
        <v>9</v>
      </c>
      <c r="L1618" s="4" t="s">
        <v>46</v>
      </c>
      <c r="M1618" s="8">
        <v>1</v>
      </c>
      <c r="N1618" s="5">
        <v>72.39</v>
      </c>
      <c r="O1618" s="6">
        <v>0.1</v>
      </c>
      <c r="P1618" s="5">
        <v>31.64</v>
      </c>
      <c r="Q1618" s="5">
        <f t="shared" si="75"/>
        <v>65.150999999999996</v>
      </c>
      <c r="R1618" s="5">
        <f t="shared" si="76"/>
        <v>31.64</v>
      </c>
      <c r="S1618" s="5">
        <f t="shared" si="77"/>
        <v>33.510999999999996</v>
      </c>
      <c r="T1618" s="7"/>
    </row>
    <row r="1619" spans="1:20" ht="15">
      <c r="A1619" s="2">
        <v>415</v>
      </c>
      <c r="B1619" s="3">
        <v>46245</v>
      </c>
      <c r="C1619" s="10">
        <f>YEAR(SalesDataTable[[#This Row],[Order Date]])</f>
        <v>2026</v>
      </c>
      <c r="D1619" s="10" t="str">
        <f>"Q"&amp;ROUNDUP(MONTH(SalesDataTable[[#This Row],[Order Date]])/3,0)</f>
        <v>Q3</v>
      </c>
      <c r="E1619" s="10">
        <f>MONTH(SalesDataTable[[#This Row],[Order Date]])</f>
        <v>8</v>
      </c>
      <c r="F1619" s="10" t="str">
        <f>TEXT(SalesDataTable[[#This Row],[Order Date]],"mmm")</f>
        <v>Aug</v>
      </c>
      <c r="G1619" s="4" t="s">
        <v>0</v>
      </c>
      <c r="H1619" s="4" t="s">
        <v>36</v>
      </c>
      <c r="I1619" s="4" t="s">
        <v>19</v>
      </c>
      <c r="J1619" s="4" t="s">
        <v>3</v>
      </c>
      <c r="K1619" s="4" t="s">
        <v>9</v>
      </c>
      <c r="L1619" s="4" t="s">
        <v>46</v>
      </c>
      <c r="M1619" s="8">
        <v>1</v>
      </c>
      <c r="N1619" s="5">
        <v>72.650000000000006</v>
      </c>
      <c r="O1619" s="6">
        <v>0</v>
      </c>
      <c r="P1619" s="5">
        <v>31.72</v>
      </c>
      <c r="Q1619" s="5">
        <f t="shared" si="75"/>
        <v>72.650000000000006</v>
      </c>
      <c r="R1619" s="5">
        <f t="shared" si="76"/>
        <v>31.72</v>
      </c>
      <c r="S1619" s="5">
        <f t="shared" si="77"/>
        <v>40.930000000000007</v>
      </c>
      <c r="T1619" s="7"/>
    </row>
    <row r="1620" spans="1:20" ht="15">
      <c r="A1620" s="2">
        <v>1111</v>
      </c>
      <c r="B1620" s="3">
        <v>46245</v>
      </c>
      <c r="C1620" s="10">
        <f>YEAR(SalesDataTable[[#This Row],[Order Date]])</f>
        <v>2026</v>
      </c>
      <c r="D1620" s="10" t="str">
        <f>"Q"&amp;ROUNDUP(MONTH(SalesDataTable[[#This Row],[Order Date]])/3,0)</f>
        <v>Q3</v>
      </c>
      <c r="E1620" s="10">
        <f>MONTH(SalesDataTable[[#This Row],[Order Date]])</f>
        <v>8</v>
      </c>
      <c r="F1620" s="10" t="str">
        <f>TEXT(SalesDataTable[[#This Row],[Order Date]],"mmm")</f>
        <v>Aug</v>
      </c>
      <c r="G1620" s="4" t="s">
        <v>20</v>
      </c>
      <c r="H1620" s="4" t="s">
        <v>47</v>
      </c>
      <c r="I1620" s="4" t="s">
        <v>2</v>
      </c>
      <c r="J1620" s="4" t="s">
        <v>13</v>
      </c>
      <c r="K1620" s="4" t="s">
        <v>23</v>
      </c>
      <c r="L1620" s="4" t="s">
        <v>29</v>
      </c>
      <c r="M1620" s="8">
        <v>1</v>
      </c>
      <c r="N1620" s="5">
        <v>198.44</v>
      </c>
      <c r="O1620" s="6">
        <v>0</v>
      </c>
      <c r="P1620" s="5">
        <v>106.79</v>
      </c>
      <c r="Q1620" s="5">
        <f t="shared" si="75"/>
        <v>198.44</v>
      </c>
      <c r="R1620" s="5">
        <f t="shared" si="76"/>
        <v>106.79</v>
      </c>
      <c r="S1620" s="5">
        <f t="shared" si="77"/>
        <v>91.649999999999991</v>
      </c>
      <c r="T1620" s="7"/>
    </row>
    <row r="1621" spans="1:20" ht="15">
      <c r="A1621" s="2">
        <v>1243</v>
      </c>
      <c r="B1621" s="3">
        <v>46245</v>
      </c>
      <c r="C1621" s="10">
        <f>YEAR(SalesDataTable[[#This Row],[Order Date]])</f>
        <v>2026</v>
      </c>
      <c r="D1621" s="10" t="str">
        <f>"Q"&amp;ROUNDUP(MONTH(SalesDataTable[[#This Row],[Order Date]])/3,0)</f>
        <v>Q3</v>
      </c>
      <c r="E1621" s="10">
        <f>MONTH(SalesDataTable[[#This Row],[Order Date]])</f>
        <v>8</v>
      </c>
      <c r="F1621" s="10" t="str">
        <f>TEXT(SalesDataTable[[#This Row],[Order Date]],"mmm")</f>
        <v>Aug</v>
      </c>
      <c r="G1621" s="4" t="s">
        <v>11</v>
      </c>
      <c r="H1621" s="4" t="s">
        <v>52</v>
      </c>
      <c r="I1621" s="4" t="s">
        <v>2</v>
      </c>
      <c r="J1621" s="4" t="s">
        <v>3</v>
      </c>
      <c r="K1621" s="4" t="s">
        <v>23</v>
      </c>
      <c r="L1621" s="4" t="s">
        <v>29</v>
      </c>
      <c r="M1621" s="8">
        <v>1</v>
      </c>
      <c r="N1621" s="5">
        <v>193.67</v>
      </c>
      <c r="O1621" s="6">
        <v>0</v>
      </c>
      <c r="P1621" s="5">
        <v>103.79</v>
      </c>
      <c r="Q1621" s="5">
        <f t="shared" si="75"/>
        <v>193.67</v>
      </c>
      <c r="R1621" s="5">
        <f t="shared" si="76"/>
        <v>103.79</v>
      </c>
      <c r="S1621" s="5">
        <f t="shared" si="77"/>
        <v>89.879999999999981</v>
      </c>
      <c r="T1621" s="7"/>
    </row>
    <row r="1622" spans="1:20" ht="15">
      <c r="A1622" s="2">
        <v>1326</v>
      </c>
      <c r="B1622" s="3">
        <v>46245</v>
      </c>
      <c r="C1622" s="10">
        <f>YEAR(SalesDataTable[[#This Row],[Order Date]])</f>
        <v>2026</v>
      </c>
      <c r="D1622" s="10" t="str">
        <f>"Q"&amp;ROUNDUP(MONTH(SalesDataTable[[#This Row],[Order Date]])/3,0)</f>
        <v>Q3</v>
      </c>
      <c r="E1622" s="10">
        <f>MONTH(SalesDataTable[[#This Row],[Order Date]])</f>
        <v>8</v>
      </c>
      <c r="F1622" s="10" t="str">
        <f>TEXT(SalesDataTable[[#This Row],[Order Date]],"mmm")</f>
        <v>Aug</v>
      </c>
      <c r="G1622" s="4" t="s">
        <v>20</v>
      </c>
      <c r="H1622" s="4" t="s">
        <v>33</v>
      </c>
      <c r="I1622" s="4" t="s">
        <v>2</v>
      </c>
      <c r="J1622" s="4" t="s">
        <v>3</v>
      </c>
      <c r="K1622" s="4" t="s">
        <v>14</v>
      </c>
      <c r="L1622" s="4" t="s">
        <v>48</v>
      </c>
      <c r="M1622" s="8">
        <v>5</v>
      </c>
      <c r="N1622" s="5">
        <v>166.03</v>
      </c>
      <c r="O1622" s="6">
        <v>0</v>
      </c>
      <c r="P1622" s="5">
        <v>87.46</v>
      </c>
      <c r="Q1622" s="5">
        <f t="shared" si="75"/>
        <v>830.15</v>
      </c>
      <c r="R1622" s="5">
        <f t="shared" si="76"/>
        <v>437.29999999999995</v>
      </c>
      <c r="S1622" s="5">
        <f t="shared" si="77"/>
        <v>392.85</v>
      </c>
      <c r="T1622" s="7"/>
    </row>
    <row r="1623" spans="1:20" ht="15">
      <c r="A1623" s="2">
        <v>1682</v>
      </c>
      <c r="B1623" s="3">
        <v>46245</v>
      </c>
      <c r="C1623" s="10">
        <f>YEAR(SalesDataTable[[#This Row],[Order Date]])</f>
        <v>2026</v>
      </c>
      <c r="D1623" s="10" t="str">
        <f>"Q"&amp;ROUNDUP(MONTH(SalesDataTable[[#This Row],[Order Date]])/3,0)</f>
        <v>Q3</v>
      </c>
      <c r="E1623" s="10">
        <f>MONTH(SalesDataTable[[#This Row],[Order Date]])</f>
        <v>8</v>
      </c>
      <c r="F1623" s="10" t="str">
        <f>TEXT(SalesDataTable[[#This Row],[Order Date]],"mmm")</f>
        <v>Aug</v>
      </c>
      <c r="G1623" s="4" t="s">
        <v>0</v>
      </c>
      <c r="H1623" s="4" t="s">
        <v>1</v>
      </c>
      <c r="I1623" s="4" t="s">
        <v>2</v>
      </c>
      <c r="J1623" s="4" t="s">
        <v>16</v>
      </c>
      <c r="K1623" s="4" t="s">
        <v>23</v>
      </c>
      <c r="L1623" s="4" t="s">
        <v>40</v>
      </c>
      <c r="M1623" s="8">
        <v>2</v>
      </c>
      <c r="N1623" s="5">
        <v>81.569999999999993</v>
      </c>
      <c r="O1623" s="6">
        <v>0</v>
      </c>
      <c r="P1623" s="5">
        <v>40.36</v>
      </c>
      <c r="Q1623" s="5">
        <f t="shared" si="75"/>
        <v>163.13999999999999</v>
      </c>
      <c r="R1623" s="5">
        <f t="shared" si="76"/>
        <v>80.72</v>
      </c>
      <c r="S1623" s="5">
        <f t="shared" si="77"/>
        <v>82.419999999999987</v>
      </c>
      <c r="T1623" s="7"/>
    </row>
    <row r="1624" spans="1:20" ht="15">
      <c r="A1624" s="2">
        <v>2618</v>
      </c>
      <c r="B1624" s="3">
        <v>46245</v>
      </c>
      <c r="C1624" s="10">
        <f>YEAR(SalesDataTable[[#This Row],[Order Date]])</f>
        <v>2026</v>
      </c>
      <c r="D1624" s="10" t="str">
        <f>"Q"&amp;ROUNDUP(MONTH(SalesDataTable[[#This Row],[Order Date]])/3,0)</f>
        <v>Q3</v>
      </c>
      <c r="E1624" s="10">
        <f>MONTH(SalesDataTable[[#This Row],[Order Date]])</f>
        <v>8</v>
      </c>
      <c r="F1624" s="10" t="str">
        <f>TEXT(SalesDataTable[[#This Row],[Order Date]],"mmm")</f>
        <v>Aug</v>
      </c>
      <c r="G1624" s="4" t="s">
        <v>0</v>
      </c>
      <c r="H1624" s="4" t="s">
        <v>50</v>
      </c>
      <c r="I1624" s="4" t="s">
        <v>19</v>
      </c>
      <c r="J1624" s="4" t="s">
        <v>16</v>
      </c>
      <c r="K1624" s="4" t="s">
        <v>9</v>
      </c>
      <c r="L1624" s="4" t="s">
        <v>17</v>
      </c>
      <c r="M1624" s="8">
        <v>2</v>
      </c>
      <c r="N1624" s="5">
        <v>143.86000000000001</v>
      </c>
      <c r="O1624" s="6">
        <v>0</v>
      </c>
      <c r="P1624" s="5">
        <v>81.23</v>
      </c>
      <c r="Q1624" s="5">
        <f t="shared" si="75"/>
        <v>287.72000000000003</v>
      </c>
      <c r="R1624" s="5">
        <f t="shared" si="76"/>
        <v>162.46</v>
      </c>
      <c r="S1624" s="5">
        <f t="shared" si="77"/>
        <v>125.26000000000002</v>
      </c>
      <c r="T1624" s="7"/>
    </row>
    <row r="1625" spans="1:20" ht="15">
      <c r="A1625" s="2">
        <v>3319</v>
      </c>
      <c r="B1625" s="3">
        <v>46245</v>
      </c>
      <c r="C1625" s="10">
        <f>YEAR(SalesDataTable[[#This Row],[Order Date]])</f>
        <v>2026</v>
      </c>
      <c r="D1625" s="10" t="str">
        <f>"Q"&amp;ROUNDUP(MONTH(SalesDataTable[[#This Row],[Order Date]])/3,0)</f>
        <v>Q3</v>
      </c>
      <c r="E1625" s="10">
        <f>MONTH(SalesDataTable[[#This Row],[Order Date]])</f>
        <v>8</v>
      </c>
      <c r="F1625" s="10" t="str">
        <f>TEXT(SalesDataTable[[#This Row],[Order Date]],"mmm")</f>
        <v>Aug</v>
      </c>
      <c r="G1625" s="4" t="s">
        <v>6</v>
      </c>
      <c r="H1625" s="4" t="s">
        <v>49</v>
      </c>
      <c r="I1625" s="4" t="s">
        <v>2</v>
      </c>
      <c r="J1625" s="4" t="s">
        <v>3</v>
      </c>
      <c r="K1625" s="4" t="s">
        <v>9</v>
      </c>
      <c r="L1625" s="4" t="s">
        <v>10</v>
      </c>
      <c r="M1625" s="8">
        <v>3</v>
      </c>
      <c r="N1625" s="5">
        <v>93.53</v>
      </c>
      <c r="O1625" s="6">
        <v>0</v>
      </c>
      <c r="P1625" s="5">
        <v>46.19</v>
      </c>
      <c r="Q1625" s="5">
        <f t="shared" si="75"/>
        <v>280.59000000000003</v>
      </c>
      <c r="R1625" s="5">
        <f t="shared" si="76"/>
        <v>138.57</v>
      </c>
      <c r="S1625" s="5">
        <f t="shared" si="77"/>
        <v>142.02000000000004</v>
      </c>
      <c r="T1625" s="7"/>
    </row>
    <row r="1626" spans="1:20" ht="15">
      <c r="A1626" s="2">
        <v>4600</v>
      </c>
      <c r="B1626" s="3">
        <v>46245</v>
      </c>
      <c r="C1626" s="10">
        <f>YEAR(SalesDataTable[[#This Row],[Order Date]])</f>
        <v>2026</v>
      </c>
      <c r="D1626" s="10" t="str">
        <f>"Q"&amp;ROUNDUP(MONTH(SalesDataTable[[#This Row],[Order Date]])/3,0)</f>
        <v>Q3</v>
      </c>
      <c r="E1626" s="10">
        <f>MONTH(SalesDataTable[[#This Row],[Order Date]])</f>
        <v>8</v>
      </c>
      <c r="F1626" s="10" t="str">
        <f>TEXT(SalesDataTable[[#This Row],[Order Date]],"mmm")</f>
        <v>Aug</v>
      </c>
      <c r="G1626" s="4" t="s">
        <v>20</v>
      </c>
      <c r="H1626" s="4" t="s">
        <v>21</v>
      </c>
      <c r="I1626" s="4" t="s">
        <v>8</v>
      </c>
      <c r="J1626" s="4" t="s">
        <v>16</v>
      </c>
      <c r="K1626" s="4" t="s">
        <v>14</v>
      </c>
      <c r="L1626" s="4" t="s">
        <v>48</v>
      </c>
      <c r="M1626" s="8">
        <v>10</v>
      </c>
      <c r="N1626" s="5">
        <v>162.38</v>
      </c>
      <c r="O1626" s="6">
        <v>0.05</v>
      </c>
      <c r="P1626" s="5">
        <v>85.82</v>
      </c>
      <c r="Q1626" s="5">
        <f t="shared" si="75"/>
        <v>1542.61</v>
      </c>
      <c r="R1626" s="5">
        <f t="shared" si="76"/>
        <v>858.19999999999993</v>
      </c>
      <c r="S1626" s="5">
        <f t="shared" si="77"/>
        <v>684.41</v>
      </c>
      <c r="T1626" s="7"/>
    </row>
    <row r="1627" spans="1:20" ht="15">
      <c r="A1627" s="2">
        <v>5168</v>
      </c>
      <c r="B1627" s="3">
        <v>46245</v>
      </c>
      <c r="C1627" s="10">
        <f>YEAR(SalesDataTable[[#This Row],[Order Date]])</f>
        <v>2026</v>
      </c>
      <c r="D1627" s="10" t="str">
        <f>"Q"&amp;ROUNDUP(MONTH(SalesDataTable[[#This Row],[Order Date]])/3,0)</f>
        <v>Q3</v>
      </c>
      <c r="E1627" s="10">
        <f>MONTH(SalesDataTable[[#This Row],[Order Date]])</f>
        <v>8</v>
      </c>
      <c r="F1627" s="10" t="str">
        <f>TEXT(SalesDataTable[[#This Row],[Order Date]],"mmm")</f>
        <v>Aug</v>
      </c>
      <c r="G1627" s="4" t="s">
        <v>0</v>
      </c>
      <c r="H1627" s="4" t="s">
        <v>50</v>
      </c>
      <c r="I1627" s="4" t="s">
        <v>28</v>
      </c>
      <c r="J1627" s="4" t="s">
        <v>16</v>
      </c>
      <c r="K1627" s="4" t="s">
        <v>34</v>
      </c>
      <c r="L1627" s="4" t="s">
        <v>38</v>
      </c>
      <c r="M1627" s="8">
        <v>1</v>
      </c>
      <c r="N1627" s="5">
        <v>122.52</v>
      </c>
      <c r="O1627" s="6">
        <v>0.05</v>
      </c>
      <c r="P1627" s="5">
        <v>69.66</v>
      </c>
      <c r="Q1627" s="5">
        <f t="shared" si="75"/>
        <v>116.39399999999999</v>
      </c>
      <c r="R1627" s="5">
        <f t="shared" si="76"/>
        <v>69.66</v>
      </c>
      <c r="S1627" s="5">
        <f t="shared" si="77"/>
        <v>46.733999999999995</v>
      </c>
      <c r="T1627" s="7"/>
    </row>
    <row r="1628" spans="1:20" ht="15">
      <c r="A1628" s="2">
        <v>245</v>
      </c>
      <c r="B1628" s="3">
        <v>46246</v>
      </c>
      <c r="C1628" s="10">
        <f>YEAR(SalesDataTable[[#This Row],[Order Date]])</f>
        <v>2026</v>
      </c>
      <c r="D1628" s="10" t="str">
        <f>"Q"&amp;ROUNDUP(MONTH(SalesDataTable[[#This Row],[Order Date]])/3,0)</f>
        <v>Q3</v>
      </c>
      <c r="E1628" s="10">
        <f>MONTH(SalesDataTable[[#This Row],[Order Date]])</f>
        <v>8</v>
      </c>
      <c r="F1628" s="10" t="str">
        <f>TEXT(SalesDataTable[[#This Row],[Order Date]],"mmm")</f>
        <v>Aug</v>
      </c>
      <c r="G1628" s="4" t="s">
        <v>20</v>
      </c>
      <c r="H1628" s="4" t="s">
        <v>47</v>
      </c>
      <c r="I1628" s="4" t="s">
        <v>28</v>
      </c>
      <c r="J1628" s="4" t="s">
        <v>3</v>
      </c>
      <c r="K1628" s="4" t="s">
        <v>9</v>
      </c>
      <c r="L1628" s="4" t="s">
        <v>17</v>
      </c>
      <c r="M1628" s="8">
        <v>1</v>
      </c>
      <c r="N1628" s="5">
        <v>142.84</v>
      </c>
      <c r="O1628" s="6">
        <v>0</v>
      </c>
      <c r="P1628" s="5">
        <v>77.7</v>
      </c>
      <c r="Q1628" s="5">
        <f t="shared" si="75"/>
        <v>142.84</v>
      </c>
      <c r="R1628" s="5">
        <f t="shared" si="76"/>
        <v>77.7</v>
      </c>
      <c r="S1628" s="5">
        <f t="shared" si="77"/>
        <v>65.14</v>
      </c>
      <c r="T1628" s="7"/>
    </row>
    <row r="1629" spans="1:20" ht="15">
      <c r="A1629" s="2">
        <v>322</v>
      </c>
      <c r="B1629" s="3">
        <v>46246</v>
      </c>
      <c r="C1629" s="10">
        <f>YEAR(SalesDataTable[[#This Row],[Order Date]])</f>
        <v>2026</v>
      </c>
      <c r="D1629" s="10" t="str">
        <f>"Q"&amp;ROUNDUP(MONTH(SalesDataTable[[#This Row],[Order Date]])/3,0)</f>
        <v>Q3</v>
      </c>
      <c r="E1629" s="10">
        <f>MONTH(SalesDataTable[[#This Row],[Order Date]])</f>
        <v>8</v>
      </c>
      <c r="F1629" s="10" t="str">
        <f>TEXT(SalesDataTable[[#This Row],[Order Date]],"mmm")</f>
        <v>Aug</v>
      </c>
      <c r="G1629" s="4" t="s">
        <v>6</v>
      </c>
      <c r="H1629" s="4" t="s">
        <v>49</v>
      </c>
      <c r="I1629" s="4" t="s">
        <v>19</v>
      </c>
      <c r="J1629" s="4" t="s">
        <v>3</v>
      </c>
      <c r="K1629" s="4" t="s">
        <v>9</v>
      </c>
      <c r="L1629" s="4" t="s">
        <v>46</v>
      </c>
      <c r="M1629" s="8">
        <v>3</v>
      </c>
      <c r="N1629" s="5">
        <v>72.349999999999994</v>
      </c>
      <c r="O1629" s="6">
        <v>0</v>
      </c>
      <c r="P1629" s="5">
        <v>32.119999999999997</v>
      </c>
      <c r="Q1629" s="5">
        <f t="shared" si="75"/>
        <v>217.04999999999998</v>
      </c>
      <c r="R1629" s="5">
        <f t="shared" si="76"/>
        <v>96.359999999999985</v>
      </c>
      <c r="S1629" s="5">
        <f t="shared" si="77"/>
        <v>120.69</v>
      </c>
      <c r="T1629" s="7"/>
    </row>
    <row r="1630" spans="1:20" ht="15">
      <c r="A1630" s="2">
        <v>1101</v>
      </c>
      <c r="B1630" s="3">
        <v>46246</v>
      </c>
      <c r="C1630" s="10">
        <f>YEAR(SalesDataTable[[#This Row],[Order Date]])</f>
        <v>2026</v>
      </c>
      <c r="D1630" s="10" t="str">
        <f>"Q"&amp;ROUNDUP(MONTH(SalesDataTable[[#This Row],[Order Date]])/3,0)</f>
        <v>Q3</v>
      </c>
      <c r="E1630" s="10">
        <f>MONTH(SalesDataTable[[#This Row],[Order Date]])</f>
        <v>8</v>
      </c>
      <c r="F1630" s="10" t="str">
        <f>TEXT(SalesDataTable[[#This Row],[Order Date]],"mmm")</f>
        <v>Aug</v>
      </c>
      <c r="G1630" s="4" t="s">
        <v>20</v>
      </c>
      <c r="H1630" s="4" t="s">
        <v>21</v>
      </c>
      <c r="I1630" s="4" t="s">
        <v>2</v>
      </c>
      <c r="J1630" s="4" t="s">
        <v>13</v>
      </c>
      <c r="K1630" s="4" t="s">
        <v>34</v>
      </c>
      <c r="L1630" s="4" t="s">
        <v>35</v>
      </c>
      <c r="M1630" s="8">
        <v>3</v>
      </c>
      <c r="N1630" s="5">
        <v>40.14</v>
      </c>
      <c r="O1630" s="6">
        <v>0.05</v>
      </c>
      <c r="P1630" s="5">
        <v>14.53</v>
      </c>
      <c r="Q1630" s="5">
        <f t="shared" si="75"/>
        <v>114.399</v>
      </c>
      <c r="R1630" s="5">
        <f t="shared" si="76"/>
        <v>43.589999999999996</v>
      </c>
      <c r="S1630" s="5">
        <f t="shared" si="77"/>
        <v>70.808999999999997</v>
      </c>
      <c r="T1630" s="7"/>
    </row>
    <row r="1631" spans="1:20" ht="15">
      <c r="A1631" s="2">
        <v>1564</v>
      </c>
      <c r="B1631" s="3">
        <v>46246</v>
      </c>
      <c r="C1631" s="10">
        <f>YEAR(SalesDataTable[[#This Row],[Order Date]])</f>
        <v>2026</v>
      </c>
      <c r="D1631" s="10" t="str">
        <f>"Q"&amp;ROUNDUP(MONTH(SalesDataTable[[#This Row],[Order Date]])/3,0)</f>
        <v>Q3</v>
      </c>
      <c r="E1631" s="10">
        <f>MONTH(SalesDataTable[[#This Row],[Order Date]])</f>
        <v>8</v>
      </c>
      <c r="F1631" s="10" t="str">
        <f>TEXT(SalesDataTable[[#This Row],[Order Date]],"mmm")</f>
        <v>Aug</v>
      </c>
      <c r="G1631" s="4" t="s">
        <v>20</v>
      </c>
      <c r="H1631" s="4" t="s">
        <v>47</v>
      </c>
      <c r="I1631" s="4" t="s">
        <v>2</v>
      </c>
      <c r="J1631" s="4" t="s">
        <v>13</v>
      </c>
      <c r="K1631" s="4" t="s">
        <v>34</v>
      </c>
      <c r="L1631" s="4" t="s">
        <v>45</v>
      </c>
      <c r="M1631" s="8">
        <v>2</v>
      </c>
      <c r="N1631" s="5">
        <v>51.84</v>
      </c>
      <c r="O1631" s="6">
        <v>0</v>
      </c>
      <c r="P1631" s="5">
        <v>21.62</v>
      </c>
      <c r="Q1631" s="5">
        <f t="shared" si="75"/>
        <v>103.68</v>
      </c>
      <c r="R1631" s="5">
        <f t="shared" si="76"/>
        <v>43.24</v>
      </c>
      <c r="S1631" s="5">
        <f t="shared" si="77"/>
        <v>60.440000000000005</v>
      </c>
      <c r="T1631" s="7"/>
    </row>
    <row r="1632" spans="1:20" ht="15">
      <c r="A1632" s="2">
        <v>3712</v>
      </c>
      <c r="B1632" s="3">
        <v>46246</v>
      </c>
      <c r="C1632" s="10">
        <f>YEAR(SalesDataTable[[#This Row],[Order Date]])</f>
        <v>2026</v>
      </c>
      <c r="D1632" s="10" t="str">
        <f>"Q"&amp;ROUNDUP(MONTH(SalesDataTable[[#This Row],[Order Date]])/3,0)</f>
        <v>Q3</v>
      </c>
      <c r="E1632" s="10">
        <f>MONTH(SalesDataTable[[#This Row],[Order Date]])</f>
        <v>8</v>
      </c>
      <c r="F1632" s="10" t="str">
        <f>TEXT(SalesDataTable[[#This Row],[Order Date]],"mmm")</f>
        <v>Aug</v>
      </c>
      <c r="G1632" s="4" t="s">
        <v>20</v>
      </c>
      <c r="H1632" s="4" t="s">
        <v>33</v>
      </c>
      <c r="I1632" s="4" t="s">
        <v>2</v>
      </c>
      <c r="J1632" s="4" t="s">
        <v>13</v>
      </c>
      <c r="K1632" s="4" t="s">
        <v>4</v>
      </c>
      <c r="L1632" s="4" t="s">
        <v>5</v>
      </c>
      <c r="M1632" s="8">
        <v>3</v>
      </c>
      <c r="N1632" s="5">
        <v>82.32</v>
      </c>
      <c r="O1632" s="6">
        <v>0.15</v>
      </c>
      <c r="P1632" s="5">
        <v>41.95</v>
      </c>
      <c r="Q1632" s="5">
        <f t="shared" si="75"/>
        <v>209.91599999999997</v>
      </c>
      <c r="R1632" s="5">
        <f t="shared" si="76"/>
        <v>125.85000000000001</v>
      </c>
      <c r="S1632" s="5">
        <f t="shared" si="77"/>
        <v>84.06599999999996</v>
      </c>
      <c r="T1632" s="7"/>
    </row>
    <row r="1633" spans="1:20" ht="15">
      <c r="A1633" s="2">
        <v>771</v>
      </c>
      <c r="B1633" s="3">
        <v>46247</v>
      </c>
      <c r="C1633" s="10">
        <f>YEAR(SalesDataTable[[#This Row],[Order Date]])</f>
        <v>2026</v>
      </c>
      <c r="D1633" s="10" t="str">
        <f>"Q"&amp;ROUNDUP(MONTH(SalesDataTable[[#This Row],[Order Date]])/3,0)</f>
        <v>Q3</v>
      </c>
      <c r="E1633" s="10">
        <f>MONTH(SalesDataTable[[#This Row],[Order Date]])</f>
        <v>8</v>
      </c>
      <c r="F1633" s="10" t="str">
        <f>TEXT(SalesDataTable[[#This Row],[Order Date]],"mmm")</f>
        <v>Aug</v>
      </c>
      <c r="G1633" s="4" t="s">
        <v>11</v>
      </c>
      <c r="H1633" s="4" t="s">
        <v>25</v>
      </c>
      <c r="I1633" s="4" t="s">
        <v>2</v>
      </c>
      <c r="J1633" s="4" t="s">
        <v>3</v>
      </c>
      <c r="K1633" s="4" t="s">
        <v>9</v>
      </c>
      <c r="L1633" s="4" t="s">
        <v>10</v>
      </c>
      <c r="M1633" s="8">
        <v>1</v>
      </c>
      <c r="N1633" s="5">
        <v>91.78</v>
      </c>
      <c r="O1633" s="6">
        <v>0</v>
      </c>
      <c r="P1633" s="5">
        <v>46.15</v>
      </c>
      <c r="Q1633" s="5">
        <f t="shared" si="75"/>
        <v>91.78</v>
      </c>
      <c r="R1633" s="5">
        <f t="shared" si="76"/>
        <v>46.15</v>
      </c>
      <c r="S1633" s="5">
        <f t="shared" si="77"/>
        <v>45.63</v>
      </c>
      <c r="T1633" s="7"/>
    </row>
    <row r="1634" spans="1:20" ht="15">
      <c r="A1634" s="2">
        <v>2749</v>
      </c>
      <c r="B1634" s="3">
        <v>46247</v>
      </c>
      <c r="C1634" s="10">
        <f>YEAR(SalesDataTable[[#This Row],[Order Date]])</f>
        <v>2026</v>
      </c>
      <c r="D1634" s="10" t="str">
        <f>"Q"&amp;ROUNDUP(MONTH(SalesDataTable[[#This Row],[Order Date]])/3,0)</f>
        <v>Q3</v>
      </c>
      <c r="E1634" s="10">
        <f>MONTH(SalesDataTable[[#This Row],[Order Date]])</f>
        <v>8</v>
      </c>
      <c r="F1634" s="10" t="str">
        <f>TEXT(SalesDataTable[[#This Row],[Order Date]],"mmm")</f>
        <v>Aug</v>
      </c>
      <c r="G1634" s="4" t="s">
        <v>6</v>
      </c>
      <c r="H1634" s="4" t="s">
        <v>49</v>
      </c>
      <c r="I1634" s="4" t="s">
        <v>2</v>
      </c>
      <c r="J1634" s="4" t="s">
        <v>16</v>
      </c>
      <c r="K1634" s="4" t="s">
        <v>9</v>
      </c>
      <c r="L1634" s="4" t="s">
        <v>10</v>
      </c>
      <c r="M1634" s="8">
        <v>2</v>
      </c>
      <c r="N1634" s="5">
        <v>93.13</v>
      </c>
      <c r="O1634" s="6">
        <v>0</v>
      </c>
      <c r="P1634" s="5">
        <v>45.68</v>
      </c>
      <c r="Q1634" s="5">
        <f t="shared" si="75"/>
        <v>186.26</v>
      </c>
      <c r="R1634" s="5">
        <f t="shared" si="76"/>
        <v>91.36</v>
      </c>
      <c r="S1634" s="5">
        <f t="shared" si="77"/>
        <v>94.899999999999991</v>
      </c>
      <c r="T1634" s="7"/>
    </row>
    <row r="1635" spans="1:20" ht="15">
      <c r="A1635" s="2">
        <v>4252</v>
      </c>
      <c r="B1635" s="3">
        <v>46247</v>
      </c>
      <c r="C1635" s="10">
        <f>YEAR(SalesDataTable[[#This Row],[Order Date]])</f>
        <v>2026</v>
      </c>
      <c r="D1635" s="10" t="str">
        <f>"Q"&amp;ROUNDUP(MONTH(SalesDataTable[[#This Row],[Order Date]])/3,0)</f>
        <v>Q3</v>
      </c>
      <c r="E1635" s="10">
        <f>MONTH(SalesDataTable[[#This Row],[Order Date]])</f>
        <v>8</v>
      </c>
      <c r="F1635" s="10" t="str">
        <f>TEXT(SalesDataTable[[#This Row],[Order Date]],"mmm")</f>
        <v>Aug</v>
      </c>
      <c r="G1635" s="4" t="s">
        <v>6</v>
      </c>
      <c r="H1635" s="4" t="s">
        <v>43</v>
      </c>
      <c r="I1635" s="4" t="s">
        <v>2</v>
      </c>
      <c r="J1635" s="4" t="s">
        <v>3</v>
      </c>
      <c r="K1635" s="4" t="s">
        <v>14</v>
      </c>
      <c r="L1635" s="4" t="s">
        <v>15</v>
      </c>
      <c r="M1635" s="8">
        <v>1</v>
      </c>
      <c r="N1635" s="5">
        <v>36.67</v>
      </c>
      <c r="O1635" s="6">
        <v>0.1</v>
      </c>
      <c r="P1635" s="5">
        <v>13.18</v>
      </c>
      <c r="Q1635" s="5">
        <f t="shared" si="75"/>
        <v>33.003</v>
      </c>
      <c r="R1635" s="5">
        <f t="shared" si="76"/>
        <v>13.18</v>
      </c>
      <c r="S1635" s="5">
        <f t="shared" si="77"/>
        <v>19.823</v>
      </c>
      <c r="T1635" s="7"/>
    </row>
    <row r="1636" spans="1:20" ht="15">
      <c r="A1636" s="2">
        <v>4665</v>
      </c>
      <c r="B1636" s="3">
        <v>46247</v>
      </c>
      <c r="C1636" s="10">
        <f>YEAR(SalesDataTable[[#This Row],[Order Date]])</f>
        <v>2026</v>
      </c>
      <c r="D1636" s="10" t="str">
        <f>"Q"&amp;ROUNDUP(MONTH(SalesDataTable[[#This Row],[Order Date]])/3,0)</f>
        <v>Q3</v>
      </c>
      <c r="E1636" s="10">
        <f>MONTH(SalesDataTable[[#This Row],[Order Date]])</f>
        <v>8</v>
      </c>
      <c r="F1636" s="10" t="str">
        <f>TEXT(SalesDataTable[[#This Row],[Order Date]],"mmm")</f>
        <v>Aug</v>
      </c>
      <c r="G1636" s="4" t="s">
        <v>20</v>
      </c>
      <c r="H1636" s="4" t="s">
        <v>33</v>
      </c>
      <c r="I1636" s="4" t="s">
        <v>8</v>
      </c>
      <c r="J1636" s="4" t="s">
        <v>3</v>
      </c>
      <c r="K1636" s="4" t="s">
        <v>34</v>
      </c>
      <c r="L1636" s="4" t="s">
        <v>45</v>
      </c>
      <c r="M1636" s="8">
        <v>4</v>
      </c>
      <c r="N1636" s="5">
        <v>51.25</v>
      </c>
      <c r="O1636" s="6">
        <v>0.1</v>
      </c>
      <c r="P1636" s="5">
        <v>21.77</v>
      </c>
      <c r="Q1636" s="5">
        <f t="shared" si="75"/>
        <v>184.5</v>
      </c>
      <c r="R1636" s="5">
        <f t="shared" si="76"/>
        <v>87.08</v>
      </c>
      <c r="S1636" s="5">
        <f t="shared" si="77"/>
        <v>97.42</v>
      </c>
      <c r="T1636" s="7"/>
    </row>
    <row r="1637" spans="1:20" ht="15">
      <c r="A1637" s="2">
        <v>4767</v>
      </c>
      <c r="B1637" s="3">
        <v>46247</v>
      </c>
      <c r="C1637" s="10">
        <f>YEAR(SalesDataTable[[#This Row],[Order Date]])</f>
        <v>2026</v>
      </c>
      <c r="D1637" s="10" t="str">
        <f>"Q"&amp;ROUNDUP(MONTH(SalesDataTable[[#This Row],[Order Date]])/3,0)</f>
        <v>Q3</v>
      </c>
      <c r="E1637" s="10">
        <f>MONTH(SalesDataTable[[#This Row],[Order Date]])</f>
        <v>8</v>
      </c>
      <c r="F1637" s="10" t="str">
        <f>TEXT(SalesDataTable[[#This Row],[Order Date]],"mmm")</f>
        <v>Aug</v>
      </c>
      <c r="G1637" s="4" t="s">
        <v>20</v>
      </c>
      <c r="H1637" s="4" t="s">
        <v>33</v>
      </c>
      <c r="I1637" s="4" t="s">
        <v>28</v>
      </c>
      <c r="J1637" s="4" t="s">
        <v>16</v>
      </c>
      <c r="K1637" s="4" t="s">
        <v>34</v>
      </c>
      <c r="L1637" s="4" t="s">
        <v>35</v>
      </c>
      <c r="M1637" s="8">
        <v>1</v>
      </c>
      <c r="N1637" s="5">
        <v>39.61</v>
      </c>
      <c r="O1637" s="6">
        <v>0.1</v>
      </c>
      <c r="P1637" s="5">
        <v>14.85</v>
      </c>
      <c r="Q1637" s="5">
        <f t="shared" si="75"/>
        <v>35.649000000000001</v>
      </c>
      <c r="R1637" s="5">
        <f t="shared" si="76"/>
        <v>14.85</v>
      </c>
      <c r="S1637" s="5">
        <f t="shared" si="77"/>
        <v>20.798999999999999</v>
      </c>
      <c r="T1637" s="7"/>
    </row>
    <row r="1638" spans="1:20" ht="15">
      <c r="A1638" s="2">
        <v>4832</v>
      </c>
      <c r="B1638" s="3">
        <v>46247</v>
      </c>
      <c r="C1638" s="10">
        <f>YEAR(SalesDataTable[[#This Row],[Order Date]])</f>
        <v>2026</v>
      </c>
      <c r="D1638" s="10" t="str">
        <f>"Q"&amp;ROUNDUP(MONTH(SalesDataTable[[#This Row],[Order Date]])/3,0)</f>
        <v>Q3</v>
      </c>
      <c r="E1638" s="10">
        <f>MONTH(SalesDataTable[[#This Row],[Order Date]])</f>
        <v>8</v>
      </c>
      <c r="F1638" s="10" t="str">
        <f>TEXT(SalesDataTable[[#This Row],[Order Date]],"mmm")</f>
        <v>Aug</v>
      </c>
      <c r="G1638" s="4" t="s">
        <v>0</v>
      </c>
      <c r="H1638" s="4" t="s">
        <v>50</v>
      </c>
      <c r="I1638" s="4" t="s">
        <v>28</v>
      </c>
      <c r="J1638" s="4" t="s">
        <v>3</v>
      </c>
      <c r="K1638" s="4" t="s">
        <v>4</v>
      </c>
      <c r="L1638" s="4" t="s">
        <v>5</v>
      </c>
      <c r="M1638" s="8">
        <v>2</v>
      </c>
      <c r="N1638" s="5">
        <v>81.59</v>
      </c>
      <c r="O1638" s="6">
        <v>0.15</v>
      </c>
      <c r="P1638" s="5">
        <v>43.9</v>
      </c>
      <c r="Q1638" s="5">
        <f t="shared" si="75"/>
        <v>138.703</v>
      </c>
      <c r="R1638" s="5">
        <f t="shared" si="76"/>
        <v>87.8</v>
      </c>
      <c r="S1638" s="5">
        <f t="shared" si="77"/>
        <v>50.903000000000006</v>
      </c>
      <c r="T1638" s="7"/>
    </row>
    <row r="1639" spans="1:20" ht="15">
      <c r="A1639" s="2">
        <v>747</v>
      </c>
      <c r="B1639" s="3">
        <v>46248</v>
      </c>
      <c r="C1639" s="10">
        <f>YEAR(SalesDataTable[[#This Row],[Order Date]])</f>
        <v>2026</v>
      </c>
      <c r="D1639" s="10" t="str">
        <f>"Q"&amp;ROUNDUP(MONTH(SalesDataTable[[#This Row],[Order Date]])/3,0)</f>
        <v>Q3</v>
      </c>
      <c r="E1639" s="10">
        <f>MONTH(SalesDataTable[[#This Row],[Order Date]])</f>
        <v>8</v>
      </c>
      <c r="F1639" s="10" t="str">
        <f>TEXT(SalesDataTable[[#This Row],[Order Date]],"mmm")</f>
        <v>Aug</v>
      </c>
      <c r="G1639" s="4" t="s">
        <v>6</v>
      </c>
      <c r="H1639" s="4" t="s">
        <v>7</v>
      </c>
      <c r="I1639" s="4" t="s">
        <v>19</v>
      </c>
      <c r="J1639" s="4" t="s">
        <v>13</v>
      </c>
      <c r="K1639" s="4" t="s">
        <v>34</v>
      </c>
      <c r="L1639" s="4" t="s">
        <v>38</v>
      </c>
      <c r="M1639" s="8">
        <v>3</v>
      </c>
      <c r="N1639" s="5">
        <v>122.96</v>
      </c>
      <c r="O1639" s="6">
        <v>0.1</v>
      </c>
      <c r="P1639" s="5">
        <v>67.62</v>
      </c>
      <c r="Q1639" s="5">
        <f t="shared" si="75"/>
        <v>331.99200000000002</v>
      </c>
      <c r="R1639" s="5">
        <f t="shared" si="76"/>
        <v>202.86</v>
      </c>
      <c r="S1639" s="5">
        <f t="shared" si="77"/>
        <v>129.13200000000001</v>
      </c>
      <c r="T1639" s="7"/>
    </row>
    <row r="1640" spans="1:20" ht="15">
      <c r="A1640" s="2">
        <v>2281</v>
      </c>
      <c r="B1640" s="3">
        <v>46248</v>
      </c>
      <c r="C1640" s="10">
        <f>YEAR(SalesDataTable[[#This Row],[Order Date]])</f>
        <v>2026</v>
      </c>
      <c r="D1640" s="10" t="str">
        <f>"Q"&amp;ROUNDUP(MONTH(SalesDataTable[[#This Row],[Order Date]])/3,0)</f>
        <v>Q3</v>
      </c>
      <c r="E1640" s="10">
        <f>MONTH(SalesDataTable[[#This Row],[Order Date]])</f>
        <v>8</v>
      </c>
      <c r="F1640" s="10" t="str">
        <f>TEXT(SalesDataTable[[#This Row],[Order Date]],"mmm")</f>
        <v>Aug</v>
      </c>
      <c r="G1640" s="4" t="s">
        <v>6</v>
      </c>
      <c r="H1640" s="4" t="s">
        <v>41</v>
      </c>
      <c r="I1640" s="4" t="s">
        <v>19</v>
      </c>
      <c r="J1640" s="4" t="s">
        <v>3</v>
      </c>
      <c r="K1640" s="4" t="s">
        <v>9</v>
      </c>
      <c r="L1640" s="4" t="s">
        <v>46</v>
      </c>
      <c r="M1640" s="8">
        <v>1</v>
      </c>
      <c r="N1640" s="5">
        <v>70.91</v>
      </c>
      <c r="O1640" s="6">
        <v>0</v>
      </c>
      <c r="P1640" s="5">
        <v>33.11</v>
      </c>
      <c r="Q1640" s="5">
        <f t="shared" si="75"/>
        <v>70.91</v>
      </c>
      <c r="R1640" s="5">
        <f t="shared" si="76"/>
        <v>33.11</v>
      </c>
      <c r="S1640" s="5">
        <f t="shared" si="77"/>
        <v>37.799999999999997</v>
      </c>
      <c r="T1640" s="7"/>
    </row>
    <row r="1641" spans="1:20" ht="15">
      <c r="A1641" s="2">
        <v>2414</v>
      </c>
      <c r="B1641" s="3">
        <v>46248</v>
      </c>
      <c r="C1641" s="10">
        <f>YEAR(SalesDataTable[[#This Row],[Order Date]])</f>
        <v>2026</v>
      </c>
      <c r="D1641" s="10" t="str">
        <f>"Q"&amp;ROUNDUP(MONTH(SalesDataTable[[#This Row],[Order Date]])/3,0)</f>
        <v>Q3</v>
      </c>
      <c r="E1641" s="10">
        <f>MONTH(SalesDataTable[[#This Row],[Order Date]])</f>
        <v>8</v>
      </c>
      <c r="F1641" s="10" t="str">
        <f>TEXT(SalesDataTable[[#This Row],[Order Date]],"mmm")</f>
        <v>Aug</v>
      </c>
      <c r="G1641" s="4" t="s">
        <v>6</v>
      </c>
      <c r="H1641" s="4" t="s">
        <v>27</v>
      </c>
      <c r="I1641" s="4" t="s">
        <v>8</v>
      </c>
      <c r="J1641" s="4" t="s">
        <v>16</v>
      </c>
      <c r="K1641" s="4" t="s">
        <v>4</v>
      </c>
      <c r="L1641" s="4" t="s">
        <v>22</v>
      </c>
      <c r="M1641" s="8">
        <v>6</v>
      </c>
      <c r="N1641" s="5">
        <v>50.94</v>
      </c>
      <c r="O1641" s="6">
        <v>0.1</v>
      </c>
      <c r="P1641" s="5">
        <v>22.76</v>
      </c>
      <c r="Q1641" s="5">
        <f t="shared" si="75"/>
        <v>275.07600000000002</v>
      </c>
      <c r="R1641" s="5">
        <f t="shared" si="76"/>
        <v>136.56</v>
      </c>
      <c r="S1641" s="5">
        <f t="shared" si="77"/>
        <v>138.51600000000002</v>
      </c>
      <c r="T1641" s="7"/>
    </row>
    <row r="1642" spans="1:20" ht="15">
      <c r="A1642" s="2">
        <v>3162</v>
      </c>
      <c r="B1642" s="3">
        <v>46248</v>
      </c>
      <c r="C1642" s="10">
        <f>YEAR(SalesDataTable[[#This Row],[Order Date]])</f>
        <v>2026</v>
      </c>
      <c r="D1642" s="10" t="str">
        <f>"Q"&amp;ROUNDUP(MONTH(SalesDataTable[[#This Row],[Order Date]])/3,0)</f>
        <v>Q3</v>
      </c>
      <c r="E1642" s="10">
        <f>MONTH(SalesDataTable[[#This Row],[Order Date]])</f>
        <v>8</v>
      </c>
      <c r="F1642" s="10" t="str">
        <f>TEXT(SalesDataTable[[#This Row],[Order Date]],"mmm")</f>
        <v>Aug</v>
      </c>
      <c r="G1642" s="4" t="s">
        <v>6</v>
      </c>
      <c r="H1642" s="4" t="s">
        <v>7</v>
      </c>
      <c r="I1642" s="4" t="s">
        <v>2</v>
      </c>
      <c r="J1642" s="4" t="s">
        <v>13</v>
      </c>
      <c r="K1642" s="4" t="s">
        <v>9</v>
      </c>
      <c r="L1642" s="4" t="s">
        <v>17</v>
      </c>
      <c r="M1642" s="8">
        <v>1</v>
      </c>
      <c r="N1642" s="5">
        <v>144.96</v>
      </c>
      <c r="O1642" s="6">
        <v>0.05</v>
      </c>
      <c r="P1642" s="5">
        <v>77.959999999999994</v>
      </c>
      <c r="Q1642" s="5">
        <f t="shared" si="75"/>
        <v>137.71199999999999</v>
      </c>
      <c r="R1642" s="5">
        <f t="shared" si="76"/>
        <v>77.959999999999994</v>
      </c>
      <c r="S1642" s="5">
        <f t="shared" si="77"/>
        <v>59.751999999999995</v>
      </c>
      <c r="T1642" s="7"/>
    </row>
    <row r="1643" spans="1:20" ht="15">
      <c r="A1643" s="2">
        <v>3200</v>
      </c>
      <c r="B1643" s="3">
        <v>46248</v>
      </c>
      <c r="C1643" s="10">
        <f>YEAR(SalesDataTable[[#This Row],[Order Date]])</f>
        <v>2026</v>
      </c>
      <c r="D1643" s="10" t="str">
        <f>"Q"&amp;ROUNDUP(MONTH(SalesDataTable[[#This Row],[Order Date]])/3,0)</f>
        <v>Q3</v>
      </c>
      <c r="E1643" s="10">
        <f>MONTH(SalesDataTable[[#This Row],[Order Date]])</f>
        <v>8</v>
      </c>
      <c r="F1643" s="10" t="str">
        <f>TEXT(SalesDataTable[[#This Row],[Order Date]],"mmm")</f>
        <v>Aug</v>
      </c>
      <c r="G1643" s="4" t="s">
        <v>20</v>
      </c>
      <c r="H1643" s="4" t="s">
        <v>33</v>
      </c>
      <c r="I1643" s="4" t="s">
        <v>19</v>
      </c>
      <c r="J1643" s="4" t="s">
        <v>13</v>
      </c>
      <c r="K1643" s="4" t="s">
        <v>9</v>
      </c>
      <c r="L1643" s="4" t="s">
        <v>37</v>
      </c>
      <c r="M1643" s="8">
        <v>1</v>
      </c>
      <c r="N1643" s="5">
        <v>152.97</v>
      </c>
      <c r="O1643" s="6">
        <v>0</v>
      </c>
      <c r="P1643" s="5">
        <v>79.66</v>
      </c>
      <c r="Q1643" s="5">
        <f t="shared" si="75"/>
        <v>152.97</v>
      </c>
      <c r="R1643" s="5">
        <f t="shared" si="76"/>
        <v>79.66</v>
      </c>
      <c r="S1643" s="5">
        <f t="shared" si="77"/>
        <v>73.31</v>
      </c>
      <c r="T1643" s="7"/>
    </row>
    <row r="1644" spans="1:20" ht="15">
      <c r="A1644" s="2">
        <v>3521</v>
      </c>
      <c r="B1644" s="3">
        <v>46248</v>
      </c>
      <c r="C1644" s="10">
        <f>YEAR(SalesDataTable[[#This Row],[Order Date]])</f>
        <v>2026</v>
      </c>
      <c r="D1644" s="10" t="str">
        <f>"Q"&amp;ROUNDUP(MONTH(SalesDataTable[[#This Row],[Order Date]])/3,0)</f>
        <v>Q3</v>
      </c>
      <c r="E1644" s="10">
        <f>MONTH(SalesDataTable[[#This Row],[Order Date]])</f>
        <v>8</v>
      </c>
      <c r="F1644" s="10" t="str">
        <f>TEXT(SalesDataTable[[#This Row],[Order Date]],"mmm")</f>
        <v>Aug</v>
      </c>
      <c r="G1644" s="4" t="s">
        <v>11</v>
      </c>
      <c r="H1644" s="4" t="s">
        <v>52</v>
      </c>
      <c r="I1644" s="4" t="s">
        <v>2</v>
      </c>
      <c r="J1644" s="4" t="s">
        <v>16</v>
      </c>
      <c r="K1644" s="4" t="s">
        <v>14</v>
      </c>
      <c r="L1644" s="4" t="s">
        <v>32</v>
      </c>
      <c r="M1644" s="8">
        <v>2</v>
      </c>
      <c r="N1644" s="5">
        <v>45.79</v>
      </c>
      <c r="O1644" s="6">
        <v>0</v>
      </c>
      <c r="P1644" s="5">
        <v>18.23</v>
      </c>
      <c r="Q1644" s="5">
        <f t="shared" si="75"/>
        <v>91.58</v>
      </c>
      <c r="R1644" s="5">
        <f t="shared" si="76"/>
        <v>36.46</v>
      </c>
      <c r="S1644" s="5">
        <f t="shared" si="77"/>
        <v>55.12</v>
      </c>
      <c r="T1644" s="7"/>
    </row>
    <row r="1645" spans="1:20" ht="15">
      <c r="A1645" s="2">
        <v>4447</v>
      </c>
      <c r="B1645" s="3">
        <v>46248</v>
      </c>
      <c r="C1645" s="10">
        <f>YEAR(SalesDataTable[[#This Row],[Order Date]])</f>
        <v>2026</v>
      </c>
      <c r="D1645" s="10" t="str">
        <f>"Q"&amp;ROUNDUP(MONTH(SalesDataTable[[#This Row],[Order Date]])/3,0)</f>
        <v>Q3</v>
      </c>
      <c r="E1645" s="10">
        <f>MONTH(SalesDataTable[[#This Row],[Order Date]])</f>
        <v>8</v>
      </c>
      <c r="F1645" s="10" t="str">
        <f>TEXT(SalesDataTable[[#This Row],[Order Date]],"mmm")</f>
        <v>Aug</v>
      </c>
      <c r="G1645" s="4" t="s">
        <v>6</v>
      </c>
      <c r="H1645" s="4" t="s">
        <v>27</v>
      </c>
      <c r="I1645" s="4" t="s">
        <v>2</v>
      </c>
      <c r="J1645" s="4" t="s">
        <v>13</v>
      </c>
      <c r="K1645" s="4" t="s">
        <v>14</v>
      </c>
      <c r="L1645" s="4" t="s">
        <v>48</v>
      </c>
      <c r="M1645" s="8">
        <v>1</v>
      </c>
      <c r="N1645" s="5">
        <v>161.31</v>
      </c>
      <c r="O1645" s="6">
        <v>0</v>
      </c>
      <c r="P1645" s="5">
        <v>87.81</v>
      </c>
      <c r="Q1645" s="5">
        <f t="shared" si="75"/>
        <v>161.31</v>
      </c>
      <c r="R1645" s="5">
        <f t="shared" si="76"/>
        <v>87.81</v>
      </c>
      <c r="S1645" s="5">
        <f t="shared" si="77"/>
        <v>73.5</v>
      </c>
      <c r="T1645" s="7"/>
    </row>
    <row r="1646" spans="1:20" ht="15">
      <c r="A1646" s="2">
        <v>421</v>
      </c>
      <c r="B1646" s="3">
        <v>46249</v>
      </c>
      <c r="C1646" s="10">
        <f>YEAR(SalesDataTable[[#This Row],[Order Date]])</f>
        <v>2026</v>
      </c>
      <c r="D1646" s="10" t="str">
        <f>"Q"&amp;ROUNDUP(MONTH(SalesDataTable[[#This Row],[Order Date]])/3,0)</f>
        <v>Q3</v>
      </c>
      <c r="E1646" s="10">
        <f>MONTH(SalesDataTable[[#This Row],[Order Date]])</f>
        <v>8</v>
      </c>
      <c r="F1646" s="10" t="str">
        <f>TEXT(SalesDataTable[[#This Row],[Order Date]],"mmm")</f>
        <v>Aug</v>
      </c>
      <c r="G1646" s="4" t="s">
        <v>20</v>
      </c>
      <c r="H1646" s="4" t="s">
        <v>31</v>
      </c>
      <c r="I1646" s="4" t="s">
        <v>2</v>
      </c>
      <c r="J1646" s="4" t="s">
        <v>13</v>
      </c>
      <c r="K1646" s="4" t="s">
        <v>34</v>
      </c>
      <c r="L1646" s="4" t="s">
        <v>42</v>
      </c>
      <c r="M1646" s="8">
        <v>2</v>
      </c>
      <c r="N1646" s="5">
        <v>35.97</v>
      </c>
      <c r="O1646" s="6">
        <v>0.05</v>
      </c>
      <c r="P1646" s="5">
        <v>14.28</v>
      </c>
      <c r="Q1646" s="5">
        <f t="shared" si="75"/>
        <v>68.342999999999989</v>
      </c>
      <c r="R1646" s="5">
        <f t="shared" si="76"/>
        <v>28.56</v>
      </c>
      <c r="S1646" s="5">
        <f t="shared" si="77"/>
        <v>39.782999999999987</v>
      </c>
      <c r="T1646" s="7"/>
    </row>
    <row r="1647" spans="1:20" ht="15">
      <c r="A1647" s="2">
        <v>962</v>
      </c>
      <c r="B1647" s="3">
        <v>46249</v>
      </c>
      <c r="C1647" s="10">
        <f>YEAR(SalesDataTable[[#This Row],[Order Date]])</f>
        <v>2026</v>
      </c>
      <c r="D1647" s="10" t="str">
        <f>"Q"&amp;ROUNDUP(MONTH(SalesDataTable[[#This Row],[Order Date]])/3,0)</f>
        <v>Q3</v>
      </c>
      <c r="E1647" s="10">
        <f>MONTH(SalesDataTable[[#This Row],[Order Date]])</f>
        <v>8</v>
      </c>
      <c r="F1647" s="10" t="str">
        <f>TEXT(SalesDataTable[[#This Row],[Order Date]],"mmm")</f>
        <v>Aug</v>
      </c>
      <c r="G1647" s="4" t="s">
        <v>0</v>
      </c>
      <c r="H1647" s="4" t="s">
        <v>1</v>
      </c>
      <c r="I1647" s="4" t="s">
        <v>19</v>
      </c>
      <c r="J1647" s="4" t="s">
        <v>13</v>
      </c>
      <c r="K1647" s="4" t="s">
        <v>34</v>
      </c>
      <c r="L1647" s="4" t="s">
        <v>35</v>
      </c>
      <c r="M1647" s="8">
        <v>2</v>
      </c>
      <c r="N1647" s="5">
        <v>39.729999999999997</v>
      </c>
      <c r="O1647" s="6">
        <v>0</v>
      </c>
      <c r="P1647" s="5">
        <v>14.95</v>
      </c>
      <c r="Q1647" s="5">
        <f t="shared" si="75"/>
        <v>79.459999999999994</v>
      </c>
      <c r="R1647" s="5">
        <f t="shared" si="76"/>
        <v>29.9</v>
      </c>
      <c r="S1647" s="5">
        <f t="shared" si="77"/>
        <v>49.559999999999995</v>
      </c>
      <c r="T1647" s="7"/>
    </row>
    <row r="1648" spans="1:20" ht="15">
      <c r="A1648" s="2">
        <v>1386</v>
      </c>
      <c r="B1648" s="3">
        <v>46249</v>
      </c>
      <c r="C1648" s="10">
        <f>YEAR(SalesDataTable[[#This Row],[Order Date]])</f>
        <v>2026</v>
      </c>
      <c r="D1648" s="10" t="str">
        <f>"Q"&amp;ROUNDUP(MONTH(SalesDataTable[[#This Row],[Order Date]])/3,0)</f>
        <v>Q3</v>
      </c>
      <c r="E1648" s="10">
        <f>MONTH(SalesDataTable[[#This Row],[Order Date]])</f>
        <v>8</v>
      </c>
      <c r="F1648" s="10" t="str">
        <f>TEXT(SalesDataTable[[#This Row],[Order Date]],"mmm")</f>
        <v>Aug</v>
      </c>
      <c r="G1648" s="4" t="s">
        <v>6</v>
      </c>
      <c r="H1648" s="4" t="s">
        <v>43</v>
      </c>
      <c r="I1648" s="4" t="s">
        <v>2</v>
      </c>
      <c r="J1648" s="4" t="s">
        <v>16</v>
      </c>
      <c r="K1648" s="4" t="s">
        <v>14</v>
      </c>
      <c r="L1648" s="4" t="s">
        <v>15</v>
      </c>
      <c r="M1648" s="8">
        <v>2</v>
      </c>
      <c r="N1648" s="5">
        <v>36.049999999999997</v>
      </c>
      <c r="O1648" s="6">
        <v>0</v>
      </c>
      <c r="P1648" s="5">
        <v>13.8</v>
      </c>
      <c r="Q1648" s="5">
        <f t="shared" si="75"/>
        <v>72.099999999999994</v>
      </c>
      <c r="R1648" s="5">
        <f t="shared" si="76"/>
        <v>27.6</v>
      </c>
      <c r="S1648" s="5">
        <f t="shared" si="77"/>
        <v>44.499999999999993</v>
      </c>
      <c r="T1648" s="7"/>
    </row>
    <row r="1649" spans="1:20" ht="15">
      <c r="A1649" s="2">
        <v>3083</v>
      </c>
      <c r="B1649" s="3">
        <v>46249</v>
      </c>
      <c r="C1649" s="10">
        <f>YEAR(SalesDataTable[[#This Row],[Order Date]])</f>
        <v>2026</v>
      </c>
      <c r="D1649" s="10" t="str">
        <f>"Q"&amp;ROUNDUP(MONTH(SalesDataTable[[#This Row],[Order Date]])/3,0)</f>
        <v>Q3</v>
      </c>
      <c r="E1649" s="10">
        <f>MONTH(SalesDataTable[[#This Row],[Order Date]])</f>
        <v>8</v>
      </c>
      <c r="F1649" s="10" t="str">
        <f>TEXT(SalesDataTable[[#This Row],[Order Date]],"mmm")</f>
        <v>Aug</v>
      </c>
      <c r="G1649" s="4" t="s">
        <v>20</v>
      </c>
      <c r="H1649" s="4" t="s">
        <v>31</v>
      </c>
      <c r="I1649" s="4" t="s">
        <v>2</v>
      </c>
      <c r="J1649" s="4" t="s">
        <v>13</v>
      </c>
      <c r="K1649" s="4" t="s">
        <v>23</v>
      </c>
      <c r="L1649" s="4" t="s">
        <v>29</v>
      </c>
      <c r="M1649" s="8">
        <v>1</v>
      </c>
      <c r="N1649" s="5">
        <v>194.36</v>
      </c>
      <c r="O1649" s="6">
        <v>0</v>
      </c>
      <c r="P1649" s="5">
        <v>106.01</v>
      </c>
      <c r="Q1649" s="5">
        <f t="shared" si="75"/>
        <v>194.36</v>
      </c>
      <c r="R1649" s="5">
        <f t="shared" si="76"/>
        <v>106.01</v>
      </c>
      <c r="S1649" s="5">
        <f t="shared" si="77"/>
        <v>88.350000000000009</v>
      </c>
      <c r="T1649" s="7"/>
    </row>
    <row r="1650" spans="1:20" ht="15">
      <c r="A1650" s="2">
        <v>3174</v>
      </c>
      <c r="B1650" s="3">
        <v>46249</v>
      </c>
      <c r="C1650" s="10">
        <f>YEAR(SalesDataTable[[#This Row],[Order Date]])</f>
        <v>2026</v>
      </c>
      <c r="D1650" s="10" t="str">
        <f>"Q"&amp;ROUNDUP(MONTH(SalesDataTable[[#This Row],[Order Date]])/3,0)</f>
        <v>Q3</v>
      </c>
      <c r="E1650" s="10">
        <f>MONTH(SalesDataTable[[#This Row],[Order Date]])</f>
        <v>8</v>
      </c>
      <c r="F1650" s="10" t="str">
        <f>TEXT(SalesDataTable[[#This Row],[Order Date]],"mmm")</f>
        <v>Aug</v>
      </c>
      <c r="G1650" s="4" t="s">
        <v>20</v>
      </c>
      <c r="H1650" s="4" t="s">
        <v>21</v>
      </c>
      <c r="I1650" s="4" t="s">
        <v>19</v>
      </c>
      <c r="J1650" s="4" t="s">
        <v>3</v>
      </c>
      <c r="K1650" s="4" t="s">
        <v>23</v>
      </c>
      <c r="L1650" s="4" t="s">
        <v>29</v>
      </c>
      <c r="M1650" s="8">
        <v>1</v>
      </c>
      <c r="N1650" s="5">
        <v>192.67</v>
      </c>
      <c r="O1650" s="6">
        <v>0.05</v>
      </c>
      <c r="P1650" s="5">
        <v>103.37</v>
      </c>
      <c r="Q1650" s="5">
        <f t="shared" si="75"/>
        <v>183.03649999999999</v>
      </c>
      <c r="R1650" s="5">
        <f t="shared" si="76"/>
        <v>103.37</v>
      </c>
      <c r="S1650" s="5">
        <f t="shared" si="77"/>
        <v>79.666499999999985</v>
      </c>
      <c r="T1650" s="7"/>
    </row>
    <row r="1651" spans="1:20" ht="15">
      <c r="A1651" s="2">
        <v>4045</v>
      </c>
      <c r="B1651" s="3">
        <v>46249</v>
      </c>
      <c r="C1651" s="10">
        <f>YEAR(SalesDataTable[[#This Row],[Order Date]])</f>
        <v>2026</v>
      </c>
      <c r="D1651" s="10" t="str">
        <f>"Q"&amp;ROUNDUP(MONTH(SalesDataTable[[#This Row],[Order Date]])/3,0)</f>
        <v>Q3</v>
      </c>
      <c r="E1651" s="10">
        <f>MONTH(SalesDataTable[[#This Row],[Order Date]])</f>
        <v>8</v>
      </c>
      <c r="F1651" s="10" t="str">
        <f>TEXT(SalesDataTable[[#This Row],[Order Date]],"mmm")</f>
        <v>Aug</v>
      </c>
      <c r="G1651" s="4" t="s">
        <v>11</v>
      </c>
      <c r="H1651" s="4" t="s">
        <v>52</v>
      </c>
      <c r="I1651" s="4" t="s">
        <v>2</v>
      </c>
      <c r="J1651" s="4" t="s">
        <v>13</v>
      </c>
      <c r="K1651" s="4" t="s">
        <v>9</v>
      </c>
      <c r="L1651" s="4" t="s">
        <v>10</v>
      </c>
      <c r="M1651" s="8">
        <v>3</v>
      </c>
      <c r="N1651" s="5">
        <v>92.12</v>
      </c>
      <c r="O1651" s="6">
        <v>0.1</v>
      </c>
      <c r="P1651" s="5">
        <v>44.1</v>
      </c>
      <c r="Q1651" s="5">
        <f t="shared" si="75"/>
        <v>248.72400000000002</v>
      </c>
      <c r="R1651" s="5">
        <f t="shared" si="76"/>
        <v>132.30000000000001</v>
      </c>
      <c r="S1651" s="5">
        <f t="shared" si="77"/>
        <v>116.42400000000001</v>
      </c>
      <c r="T1651" s="7"/>
    </row>
    <row r="1652" spans="1:20" ht="15">
      <c r="A1652" s="2">
        <v>4850</v>
      </c>
      <c r="B1652" s="3">
        <v>46249</v>
      </c>
      <c r="C1652" s="10">
        <f>YEAR(SalesDataTable[[#This Row],[Order Date]])</f>
        <v>2026</v>
      </c>
      <c r="D1652" s="10" t="str">
        <f>"Q"&amp;ROUNDUP(MONTH(SalesDataTable[[#This Row],[Order Date]])/3,0)</f>
        <v>Q3</v>
      </c>
      <c r="E1652" s="10">
        <f>MONTH(SalesDataTable[[#This Row],[Order Date]])</f>
        <v>8</v>
      </c>
      <c r="F1652" s="10" t="str">
        <f>TEXT(SalesDataTable[[#This Row],[Order Date]],"mmm")</f>
        <v>Aug</v>
      </c>
      <c r="G1652" s="4" t="s">
        <v>6</v>
      </c>
      <c r="H1652" s="4" t="s">
        <v>7</v>
      </c>
      <c r="I1652" s="4" t="s">
        <v>19</v>
      </c>
      <c r="J1652" s="4" t="s">
        <v>16</v>
      </c>
      <c r="K1652" s="4" t="s">
        <v>23</v>
      </c>
      <c r="L1652" s="4" t="s">
        <v>29</v>
      </c>
      <c r="M1652" s="8">
        <v>1</v>
      </c>
      <c r="N1652" s="5">
        <v>192.82</v>
      </c>
      <c r="O1652" s="6">
        <v>0</v>
      </c>
      <c r="P1652" s="5">
        <v>104.98</v>
      </c>
      <c r="Q1652" s="5">
        <f t="shared" si="75"/>
        <v>192.82</v>
      </c>
      <c r="R1652" s="5">
        <f t="shared" si="76"/>
        <v>104.98</v>
      </c>
      <c r="S1652" s="5">
        <f t="shared" si="77"/>
        <v>87.839999999999989</v>
      </c>
      <c r="T1652" s="7"/>
    </row>
    <row r="1653" spans="1:20" ht="15">
      <c r="A1653" s="2">
        <v>71</v>
      </c>
      <c r="B1653" s="3">
        <v>46250</v>
      </c>
      <c r="C1653" s="10">
        <f>YEAR(SalesDataTable[[#This Row],[Order Date]])</f>
        <v>2026</v>
      </c>
      <c r="D1653" s="10" t="str">
        <f>"Q"&amp;ROUNDUP(MONTH(SalesDataTable[[#This Row],[Order Date]])/3,0)</f>
        <v>Q3</v>
      </c>
      <c r="E1653" s="10">
        <f>MONTH(SalesDataTable[[#This Row],[Order Date]])</f>
        <v>8</v>
      </c>
      <c r="F1653" s="10" t="str">
        <f>TEXT(SalesDataTable[[#This Row],[Order Date]],"mmm")</f>
        <v>Aug</v>
      </c>
      <c r="G1653" s="4" t="s">
        <v>11</v>
      </c>
      <c r="H1653" s="4" t="s">
        <v>52</v>
      </c>
      <c r="I1653" s="4" t="s">
        <v>2</v>
      </c>
      <c r="J1653" s="4" t="s">
        <v>13</v>
      </c>
      <c r="K1653" s="4" t="s">
        <v>4</v>
      </c>
      <c r="L1653" s="4" t="s">
        <v>5</v>
      </c>
      <c r="M1653" s="8">
        <v>3</v>
      </c>
      <c r="N1653" s="5">
        <v>80.099999999999994</v>
      </c>
      <c r="O1653" s="6">
        <v>0</v>
      </c>
      <c r="P1653" s="5">
        <v>42.41</v>
      </c>
      <c r="Q1653" s="5">
        <f t="shared" si="75"/>
        <v>240.29999999999998</v>
      </c>
      <c r="R1653" s="5">
        <f t="shared" si="76"/>
        <v>127.22999999999999</v>
      </c>
      <c r="S1653" s="5">
        <f t="shared" si="77"/>
        <v>113.07</v>
      </c>
      <c r="T1653" s="7"/>
    </row>
    <row r="1654" spans="1:20" ht="15">
      <c r="A1654" s="2">
        <v>627</v>
      </c>
      <c r="B1654" s="3">
        <v>46250</v>
      </c>
      <c r="C1654" s="10">
        <f>YEAR(SalesDataTable[[#This Row],[Order Date]])</f>
        <v>2026</v>
      </c>
      <c r="D1654" s="10" t="str">
        <f>"Q"&amp;ROUNDUP(MONTH(SalesDataTable[[#This Row],[Order Date]])/3,0)</f>
        <v>Q3</v>
      </c>
      <c r="E1654" s="10">
        <f>MONTH(SalesDataTable[[#This Row],[Order Date]])</f>
        <v>8</v>
      </c>
      <c r="F1654" s="10" t="str">
        <f>TEXT(SalesDataTable[[#This Row],[Order Date]],"mmm")</f>
        <v>Aug</v>
      </c>
      <c r="G1654" s="4" t="s">
        <v>20</v>
      </c>
      <c r="H1654" s="4" t="s">
        <v>31</v>
      </c>
      <c r="I1654" s="4" t="s">
        <v>28</v>
      </c>
      <c r="J1654" s="4" t="s">
        <v>13</v>
      </c>
      <c r="K1654" s="4" t="s">
        <v>4</v>
      </c>
      <c r="L1654" s="4" t="s">
        <v>5</v>
      </c>
      <c r="M1654" s="8">
        <v>6</v>
      </c>
      <c r="N1654" s="5">
        <v>83.26</v>
      </c>
      <c r="O1654" s="6">
        <v>0</v>
      </c>
      <c r="P1654" s="5">
        <v>43.8</v>
      </c>
      <c r="Q1654" s="5">
        <f t="shared" si="75"/>
        <v>499.56000000000006</v>
      </c>
      <c r="R1654" s="5">
        <f t="shared" si="76"/>
        <v>262.79999999999995</v>
      </c>
      <c r="S1654" s="5">
        <f t="shared" si="77"/>
        <v>236.7600000000001</v>
      </c>
      <c r="T1654" s="7"/>
    </row>
    <row r="1655" spans="1:20" ht="15">
      <c r="A1655" s="2">
        <v>959</v>
      </c>
      <c r="B1655" s="3">
        <v>46250</v>
      </c>
      <c r="C1655" s="10">
        <f>YEAR(SalesDataTable[[#This Row],[Order Date]])</f>
        <v>2026</v>
      </c>
      <c r="D1655" s="10" t="str">
        <f>"Q"&amp;ROUNDUP(MONTH(SalesDataTable[[#This Row],[Order Date]])/3,0)</f>
        <v>Q3</v>
      </c>
      <c r="E1655" s="10">
        <f>MONTH(SalesDataTable[[#This Row],[Order Date]])</f>
        <v>8</v>
      </c>
      <c r="F1655" s="10" t="str">
        <f>TEXT(SalesDataTable[[#This Row],[Order Date]],"mmm")</f>
        <v>Aug</v>
      </c>
      <c r="G1655" s="4" t="s">
        <v>6</v>
      </c>
      <c r="H1655" s="4" t="s">
        <v>7</v>
      </c>
      <c r="I1655" s="4" t="s">
        <v>19</v>
      </c>
      <c r="J1655" s="4" t="s">
        <v>3</v>
      </c>
      <c r="K1655" s="4" t="s">
        <v>34</v>
      </c>
      <c r="L1655" s="4" t="s">
        <v>35</v>
      </c>
      <c r="M1655" s="8">
        <v>4</v>
      </c>
      <c r="N1655" s="5">
        <v>40.46</v>
      </c>
      <c r="O1655" s="6">
        <v>0</v>
      </c>
      <c r="P1655" s="5">
        <v>15.12</v>
      </c>
      <c r="Q1655" s="5">
        <f t="shared" si="75"/>
        <v>161.84</v>
      </c>
      <c r="R1655" s="5">
        <f t="shared" si="76"/>
        <v>60.48</v>
      </c>
      <c r="S1655" s="5">
        <f t="shared" si="77"/>
        <v>101.36000000000001</v>
      </c>
      <c r="T1655" s="7"/>
    </row>
    <row r="1656" spans="1:20" ht="15">
      <c r="A1656" s="2">
        <v>967</v>
      </c>
      <c r="B1656" s="3">
        <v>46250</v>
      </c>
      <c r="C1656" s="10">
        <f>YEAR(SalesDataTable[[#This Row],[Order Date]])</f>
        <v>2026</v>
      </c>
      <c r="D1656" s="10" t="str">
        <f>"Q"&amp;ROUNDUP(MONTH(SalesDataTable[[#This Row],[Order Date]])/3,0)</f>
        <v>Q3</v>
      </c>
      <c r="E1656" s="10">
        <f>MONTH(SalesDataTable[[#This Row],[Order Date]])</f>
        <v>8</v>
      </c>
      <c r="F1656" s="10" t="str">
        <f>TEXT(SalesDataTable[[#This Row],[Order Date]],"mmm")</f>
        <v>Aug</v>
      </c>
      <c r="G1656" s="4" t="s">
        <v>11</v>
      </c>
      <c r="H1656" s="4" t="s">
        <v>52</v>
      </c>
      <c r="I1656" s="4" t="s">
        <v>8</v>
      </c>
      <c r="J1656" s="4" t="s">
        <v>3</v>
      </c>
      <c r="K1656" s="4" t="s">
        <v>4</v>
      </c>
      <c r="L1656" s="4" t="s">
        <v>5</v>
      </c>
      <c r="M1656" s="8">
        <v>5</v>
      </c>
      <c r="N1656" s="5">
        <v>81.55</v>
      </c>
      <c r="O1656" s="6">
        <v>0.2</v>
      </c>
      <c r="P1656" s="5">
        <v>42.09</v>
      </c>
      <c r="Q1656" s="5">
        <f t="shared" si="75"/>
        <v>326.20000000000005</v>
      </c>
      <c r="R1656" s="5">
        <f t="shared" si="76"/>
        <v>210.45000000000002</v>
      </c>
      <c r="S1656" s="5">
        <f t="shared" si="77"/>
        <v>115.75000000000003</v>
      </c>
      <c r="T1656" s="7"/>
    </row>
    <row r="1657" spans="1:20" ht="15">
      <c r="A1657" s="2">
        <v>1267</v>
      </c>
      <c r="B1657" s="3">
        <v>46250</v>
      </c>
      <c r="C1657" s="10">
        <f>YEAR(SalesDataTable[[#This Row],[Order Date]])</f>
        <v>2026</v>
      </c>
      <c r="D1657" s="10" t="str">
        <f>"Q"&amp;ROUNDUP(MONTH(SalesDataTable[[#This Row],[Order Date]])/3,0)</f>
        <v>Q3</v>
      </c>
      <c r="E1657" s="10">
        <f>MONTH(SalesDataTable[[#This Row],[Order Date]])</f>
        <v>8</v>
      </c>
      <c r="F1657" s="10" t="str">
        <f>TEXT(SalesDataTable[[#This Row],[Order Date]],"mmm")</f>
        <v>Aug</v>
      </c>
      <c r="G1657" s="4" t="s">
        <v>6</v>
      </c>
      <c r="H1657" s="4" t="s">
        <v>43</v>
      </c>
      <c r="I1657" s="4" t="s">
        <v>19</v>
      </c>
      <c r="J1657" s="4" t="s">
        <v>13</v>
      </c>
      <c r="K1657" s="4" t="s">
        <v>23</v>
      </c>
      <c r="L1657" s="4" t="s">
        <v>40</v>
      </c>
      <c r="M1657" s="8">
        <v>2</v>
      </c>
      <c r="N1657" s="5">
        <v>83.56</v>
      </c>
      <c r="O1657" s="6">
        <v>0</v>
      </c>
      <c r="P1657" s="5">
        <v>39.119999999999997</v>
      </c>
      <c r="Q1657" s="5">
        <f t="shared" si="75"/>
        <v>167.12</v>
      </c>
      <c r="R1657" s="5">
        <f t="shared" si="76"/>
        <v>78.239999999999995</v>
      </c>
      <c r="S1657" s="5">
        <f t="shared" si="77"/>
        <v>88.88000000000001</v>
      </c>
      <c r="T1657" s="7"/>
    </row>
    <row r="1658" spans="1:20" ht="15">
      <c r="A1658" s="2">
        <v>1394</v>
      </c>
      <c r="B1658" s="3">
        <v>46250</v>
      </c>
      <c r="C1658" s="10">
        <f>YEAR(SalesDataTable[[#This Row],[Order Date]])</f>
        <v>2026</v>
      </c>
      <c r="D1658" s="10" t="str">
        <f>"Q"&amp;ROUNDUP(MONTH(SalesDataTable[[#This Row],[Order Date]])/3,0)</f>
        <v>Q3</v>
      </c>
      <c r="E1658" s="10">
        <f>MONTH(SalesDataTable[[#This Row],[Order Date]])</f>
        <v>8</v>
      </c>
      <c r="F1658" s="10" t="str">
        <f>TEXT(SalesDataTable[[#This Row],[Order Date]],"mmm")</f>
        <v>Aug</v>
      </c>
      <c r="G1658" s="4" t="s">
        <v>11</v>
      </c>
      <c r="H1658" s="4" t="s">
        <v>39</v>
      </c>
      <c r="I1658" s="4" t="s">
        <v>2</v>
      </c>
      <c r="J1658" s="4" t="s">
        <v>3</v>
      </c>
      <c r="K1658" s="4" t="s">
        <v>23</v>
      </c>
      <c r="L1658" s="4" t="s">
        <v>51</v>
      </c>
      <c r="M1658" s="8">
        <v>3</v>
      </c>
      <c r="N1658" s="5">
        <v>125.75</v>
      </c>
      <c r="O1658" s="6">
        <v>0</v>
      </c>
      <c r="P1658" s="5">
        <v>62.05</v>
      </c>
      <c r="Q1658" s="5">
        <f t="shared" si="75"/>
        <v>377.25</v>
      </c>
      <c r="R1658" s="5">
        <f t="shared" si="76"/>
        <v>186.14999999999998</v>
      </c>
      <c r="S1658" s="5">
        <f t="shared" si="77"/>
        <v>191.10000000000002</v>
      </c>
      <c r="T1658" s="7"/>
    </row>
    <row r="1659" spans="1:20" ht="15">
      <c r="A1659" s="2">
        <v>1652</v>
      </c>
      <c r="B1659" s="3">
        <v>46250</v>
      </c>
      <c r="C1659" s="10">
        <f>YEAR(SalesDataTable[[#This Row],[Order Date]])</f>
        <v>2026</v>
      </c>
      <c r="D1659" s="10" t="str">
        <f>"Q"&amp;ROUNDUP(MONTH(SalesDataTable[[#This Row],[Order Date]])/3,0)</f>
        <v>Q3</v>
      </c>
      <c r="E1659" s="10">
        <f>MONTH(SalesDataTable[[#This Row],[Order Date]])</f>
        <v>8</v>
      </c>
      <c r="F1659" s="10" t="str">
        <f>TEXT(SalesDataTable[[#This Row],[Order Date]],"mmm")</f>
        <v>Aug</v>
      </c>
      <c r="G1659" s="4" t="s">
        <v>0</v>
      </c>
      <c r="H1659" s="4" t="s">
        <v>1</v>
      </c>
      <c r="I1659" s="4" t="s">
        <v>2</v>
      </c>
      <c r="J1659" s="4" t="s">
        <v>3</v>
      </c>
      <c r="K1659" s="4" t="s">
        <v>14</v>
      </c>
      <c r="L1659" s="4" t="s">
        <v>15</v>
      </c>
      <c r="M1659" s="8">
        <v>1</v>
      </c>
      <c r="N1659" s="5">
        <v>35.619999999999997</v>
      </c>
      <c r="O1659" s="6">
        <v>0.1</v>
      </c>
      <c r="P1659" s="5">
        <v>13.55</v>
      </c>
      <c r="Q1659" s="5">
        <f t="shared" si="75"/>
        <v>32.058</v>
      </c>
      <c r="R1659" s="5">
        <f t="shared" si="76"/>
        <v>13.55</v>
      </c>
      <c r="S1659" s="5">
        <f t="shared" si="77"/>
        <v>18.507999999999999</v>
      </c>
      <c r="T1659" s="7"/>
    </row>
    <row r="1660" spans="1:20" ht="15">
      <c r="A1660" s="2">
        <v>2126</v>
      </c>
      <c r="B1660" s="3">
        <v>46250</v>
      </c>
      <c r="C1660" s="10">
        <f>YEAR(SalesDataTable[[#This Row],[Order Date]])</f>
        <v>2026</v>
      </c>
      <c r="D1660" s="10" t="str">
        <f>"Q"&amp;ROUNDUP(MONTH(SalesDataTable[[#This Row],[Order Date]])/3,0)</f>
        <v>Q3</v>
      </c>
      <c r="E1660" s="10">
        <f>MONTH(SalesDataTable[[#This Row],[Order Date]])</f>
        <v>8</v>
      </c>
      <c r="F1660" s="10" t="str">
        <f>TEXT(SalesDataTable[[#This Row],[Order Date]],"mmm")</f>
        <v>Aug</v>
      </c>
      <c r="G1660" s="4" t="s">
        <v>6</v>
      </c>
      <c r="H1660" s="4" t="s">
        <v>49</v>
      </c>
      <c r="I1660" s="4" t="s">
        <v>2</v>
      </c>
      <c r="J1660" s="4" t="s">
        <v>16</v>
      </c>
      <c r="K1660" s="4" t="s">
        <v>4</v>
      </c>
      <c r="L1660" s="4" t="s">
        <v>30</v>
      </c>
      <c r="M1660" s="8">
        <v>2</v>
      </c>
      <c r="N1660" s="5">
        <v>104.02</v>
      </c>
      <c r="O1660" s="6">
        <v>0</v>
      </c>
      <c r="P1660" s="5">
        <v>50.26</v>
      </c>
      <c r="Q1660" s="5">
        <f t="shared" si="75"/>
        <v>208.04</v>
      </c>
      <c r="R1660" s="5">
        <f t="shared" si="76"/>
        <v>100.52</v>
      </c>
      <c r="S1660" s="5">
        <f t="shared" si="77"/>
        <v>107.52</v>
      </c>
      <c r="T1660" s="7"/>
    </row>
    <row r="1661" spans="1:20" ht="15">
      <c r="A1661" s="2">
        <v>2282</v>
      </c>
      <c r="B1661" s="3">
        <v>46250</v>
      </c>
      <c r="C1661" s="10">
        <f>YEAR(SalesDataTable[[#This Row],[Order Date]])</f>
        <v>2026</v>
      </c>
      <c r="D1661" s="10" t="str">
        <f>"Q"&amp;ROUNDUP(MONTH(SalesDataTable[[#This Row],[Order Date]])/3,0)</f>
        <v>Q3</v>
      </c>
      <c r="E1661" s="10">
        <f>MONTH(SalesDataTable[[#This Row],[Order Date]])</f>
        <v>8</v>
      </c>
      <c r="F1661" s="10" t="str">
        <f>TEXT(SalesDataTable[[#This Row],[Order Date]],"mmm")</f>
        <v>Aug</v>
      </c>
      <c r="G1661" s="4" t="s">
        <v>6</v>
      </c>
      <c r="H1661" s="4" t="s">
        <v>27</v>
      </c>
      <c r="I1661" s="4" t="s">
        <v>8</v>
      </c>
      <c r="J1661" s="4" t="s">
        <v>16</v>
      </c>
      <c r="K1661" s="4" t="s">
        <v>9</v>
      </c>
      <c r="L1661" s="4" t="s">
        <v>10</v>
      </c>
      <c r="M1661" s="8">
        <v>8</v>
      </c>
      <c r="N1661" s="5">
        <v>92.71</v>
      </c>
      <c r="O1661" s="6">
        <v>0.1</v>
      </c>
      <c r="P1661" s="5">
        <v>44.83</v>
      </c>
      <c r="Q1661" s="5">
        <f t="shared" si="75"/>
        <v>667.51199999999994</v>
      </c>
      <c r="R1661" s="5">
        <f t="shared" si="76"/>
        <v>358.64</v>
      </c>
      <c r="S1661" s="5">
        <f t="shared" si="77"/>
        <v>308.87199999999996</v>
      </c>
      <c r="T1661" s="7"/>
    </row>
    <row r="1662" spans="1:20" ht="15">
      <c r="A1662" s="2">
        <v>2426</v>
      </c>
      <c r="B1662" s="3">
        <v>46250</v>
      </c>
      <c r="C1662" s="10">
        <f>YEAR(SalesDataTable[[#This Row],[Order Date]])</f>
        <v>2026</v>
      </c>
      <c r="D1662" s="10" t="str">
        <f>"Q"&amp;ROUNDUP(MONTH(SalesDataTable[[#This Row],[Order Date]])/3,0)</f>
        <v>Q3</v>
      </c>
      <c r="E1662" s="10">
        <f>MONTH(SalesDataTable[[#This Row],[Order Date]])</f>
        <v>8</v>
      </c>
      <c r="F1662" s="10" t="str">
        <f>TEXT(SalesDataTable[[#This Row],[Order Date]],"mmm")</f>
        <v>Aug</v>
      </c>
      <c r="G1662" s="4" t="s">
        <v>6</v>
      </c>
      <c r="H1662" s="4" t="s">
        <v>43</v>
      </c>
      <c r="I1662" s="4" t="s">
        <v>2</v>
      </c>
      <c r="J1662" s="4" t="s">
        <v>13</v>
      </c>
      <c r="K1662" s="4" t="s">
        <v>9</v>
      </c>
      <c r="L1662" s="4" t="s">
        <v>10</v>
      </c>
      <c r="M1662" s="8">
        <v>1</v>
      </c>
      <c r="N1662" s="5">
        <v>90.58</v>
      </c>
      <c r="O1662" s="6">
        <v>0</v>
      </c>
      <c r="P1662" s="5">
        <v>44.53</v>
      </c>
      <c r="Q1662" s="5">
        <f t="shared" si="75"/>
        <v>90.58</v>
      </c>
      <c r="R1662" s="5">
        <f t="shared" si="76"/>
        <v>44.53</v>
      </c>
      <c r="S1662" s="5">
        <f t="shared" si="77"/>
        <v>46.05</v>
      </c>
      <c r="T1662" s="7"/>
    </row>
    <row r="1663" spans="1:20" ht="15">
      <c r="A1663" s="2">
        <v>2534</v>
      </c>
      <c r="B1663" s="3">
        <v>46250</v>
      </c>
      <c r="C1663" s="10">
        <f>YEAR(SalesDataTable[[#This Row],[Order Date]])</f>
        <v>2026</v>
      </c>
      <c r="D1663" s="10" t="str">
        <f>"Q"&amp;ROUNDUP(MONTH(SalesDataTable[[#This Row],[Order Date]])/3,0)</f>
        <v>Q3</v>
      </c>
      <c r="E1663" s="10">
        <f>MONTH(SalesDataTable[[#This Row],[Order Date]])</f>
        <v>8</v>
      </c>
      <c r="F1663" s="10" t="str">
        <f>TEXT(SalesDataTable[[#This Row],[Order Date]],"mmm")</f>
        <v>Aug</v>
      </c>
      <c r="G1663" s="4" t="s">
        <v>6</v>
      </c>
      <c r="H1663" s="4" t="s">
        <v>49</v>
      </c>
      <c r="I1663" s="4" t="s">
        <v>2</v>
      </c>
      <c r="J1663" s="4" t="s">
        <v>13</v>
      </c>
      <c r="K1663" s="4" t="s">
        <v>23</v>
      </c>
      <c r="L1663" s="4" t="s">
        <v>51</v>
      </c>
      <c r="M1663" s="8">
        <v>1</v>
      </c>
      <c r="N1663" s="5">
        <v>120.22</v>
      </c>
      <c r="O1663" s="6">
        <v>0</v>
      </c>
      <c r="P1663" s="5">
        <v>62.31</v>
      </c>
      <c r="Q1663" s="5">
        <f t="shared" si="75"/>
        <v>120.22</v>
      </c>
      <c r="R1663" s="5">
        <f t="shared" si="76"/>
        <v>62.31</v>
      </c>
      <c r="S1663" s="5">
        <f t="shared" si="77"/>
        <v>57.91</v>
      </c>
      <c r="T1663" s="7"/>
    </row>
    <row r="1664" spans="1:20" ht="15">
      <c r="A1664" s="2">
        <v>2948</v>
      </c>
      <c r="B1664" s="3">
        <v>46250</v>
      </c>
      <c r="C1664" s="10">
        <f>YEAR(SalesDataTable[[#This Row],[Order Date]])</f>
        <v>2026</v>
      </c>
      <c r="D1664" s="10" t="str">
        <f>"Q"&amp;ROUNDUP(MONTH(SalesDataTable[[#This Row],[Order Date]])/3,0)</f>
        <v>Q3</v>
      </c>
      <c r="E1664" s="10">
        <f>MONTH(SalesDataTable[[#This Row],[Order Date]])</f>
        <v>8</v>
      </c>
      <c r="F1664" s="10" t="str">
        <f>TEXT(SalesDataTable[[#This Row],[Order Date]],"mmm")</f>
        <v>Aug</v>
      </c>
      <c r="G1664" s="4" t="s">
        <v>11</v>
      </c>
      <c r="H1664" s="4" t="s">
        <v>12</v>
      </c>
      <c r="I1664" s="4" t="s">
        <v>19</v>
      </c>
      <c r="J1664" s="4" t="s">
        <v>13</v>
      </c>
      <c r="K1664" s="4" t="s">
        <v>14</v>
      </c>
      <c r="L1664" s="4" t="s">
        <v>15</v>
      </c>
      <c r="M1664" s="8">
        <v>3</v>
      </c>
      <c r="N1664" s="5">
        <v>36.35</v>
      </c>
      <c r="O1664" s="6">
        <v>0</v>
      </c>
      <c r="P1664" s="5">
        <v>13.42</v>
      </c>
      <c r="Q1664" s="5">
        <f t="shared" si="75"/>
        <v>109.05000000000001</v>
      </c>
      <c r="R1664" s="5">
        <f t="shared" si="76"/>
        <v>40.26</v>
      </c>
      <c r="S1664" s="5">
        <f t="shared" si="77"/>
        <v>68.79000000000002</v>
      </c>
      <c r="T1664" s="7"/>
    </row>
    <row r="1665" spans="1:20" ht="15">
      <c r="A1665" s="2">
        <v>3141</v>
      </c>
      <c r="B1665" s="3">
        <v>46250</v>
      </c>
      <c r="C1665" s="10">
        <f>YEAR(SalesDataTable[[#This Row],[Order Date]])</f>
        <v>2026</v>
      </c>
      <c r="D1665" s="10" t="str">
        <f>"Q"&amp;ROUNDUP(MONTH(SalesDataTable[[#This Row],[Order Date]])/3,0)</f>
        <v>Q3</v>
      </c>
      <c r="E1665" s="10">
        <f>MONTH(SalesDataTable[[#This Row],[Order Date]])</f>
        <v>8</v>
      </c>
      <c r="F1665" s="10" t="str">
        <f>TEXT(SalesDataTable[[#This Row],[Order Date]],"mmm")</f>
        <v>Aug</v>
      </c>
      <c r="G1665" s="4" t="s">
        <v>6</v>
      </c>
      <c r="H1665" s="4" t="s">
        <v>43</v>
      </c>
      <c r="I1665" s="4" t="s">
        <v>28</v>
      </c>
      <c r="J1665" s="4" t="s">
        <v>3</v>
      </c>
      <c r="K1665" s="4" t="s">
        <v>23</v>
      </c>
      <c r="L1665" s="4" t="s">
        <v>29</v>
      </c>
      <c r="M1665" s="8">
        <v>2</v>
      </c>
      <c r="N1665" s="5">
        <v>195.28</v>
      </c>
      <c r="O1665" s="6">
        <v>0</v>
      </c>
      <c r="P1665" s="5">
        <v>102.24</v>
      </c>
      <c r="Q1665" s="5">
        <f t="shared" si="75"/>
        <v>390.56</v>
      </c>
      <c r="R1665" s="5">
        <f t="shared" si="76"/>
        <v>204.48</v>
      </c>
      <c r="S1665" s="5">
        <f t="shared" si="77"/>
        <v>186.08</v>
      </c>
      <c r="T1665" s="7"/>
    </row>
    <row r="1666" spans="1:20" ht="15">
      <c r="A1666" s="2">
        <v>3935</v>
      </c>
      <c r="B1666" s="3">
        <v>46250</v>
      </c>
      <c r="C1666" s="10">
        <f>YEAR(SalesDataTable[[#This Row],[Order Date]])</f>
        <v>2026</v>
      </c>
      <c r="D1666" s="10" t="str">
        <f>"Q"&amp;ROUNDUP(MONTH(SalesDataTable[[#This Row],[Order Date]])/3,0)</f>
        <v>Q3</v>
      </c>
      <c r="E1666" s="10">
        <f>MONTH(SalesDataTable[[#This Row],[Order Date]])</f>
        <v>8</v>
      </c>
      <c r="F1666" s="10" t="str">
        <f>TEXT(SalesDataTable[[#This Row],[Order Date]],"mmm")</f>
        <v>Aug</v>
      </c>
      <c r="G1666" s="4" t="s">
        <v>11</v>
      </c>
      <c r="H1666" s="4" t="s">
        <v>52</v>
      </c>
      <c r="I1666" s="4" t="s">
        <v>28</v>
      </c>
      <c r="J1666" s="4" t="s">
        <v>3</v>
      </c>
      <c r="K1666" s="4" t="s">
        <v>14</v>
      </c>
      <c r="L1666" s="4" t="s">
        <v>32</v>
      </c>
      <c r="M1666" s="8">
        <v>4</v>
      </c>
      <c r="N1666" s="5">
        <v>46.05</v>
      </c>
      <c r="O1666" s="6">
        <v>0</v>
      </c>
      <c r="P1666" s="5">
        <v>18.75</v>
      </c>
      <c r="Q1666" s="5">
        <f t="shared" ref="Q1666:Q1729" si="78">M1666*N1666*(1-O1666)</f>
        <v>184.2</v>
      </c>
      <c r="R1666" s="5">
        <f t="shared" ref="R1666:R1729" si="79">M1666*P1666</f>
        <v>75</v>
      </c>
      <c r="S1666" s="5">
        <f t="shared" ref="S1666:S1729" si="80">Q1666-R1666</f>
        <v>109.19999999999999</v>
      </c>
      <c r="T1666" s="7"/>
    </row>
    <row r="1667" spans="1:20" ht="15">
      <c r="A1667" s="2">
        <v>4636</v>
      </c>
      <c r="B1667" s="3">
        <v>46250</v>
      </c>
      <c r="C1667" s="10">
        <f>YEAR(SalesDataTable[[#This Row],[Order Date]])</f>
        <v>2026</v>
      </c>
      <c r="D1667" s="10" t="str">
        <f>"Q"&amp;ROUNDUP(MONTH(SalesDataTable[[#This Row],[Order Date]])/3,0)</f>
        <v>Q3</v>
      </c>
      <c r="E1667" s="10">
        <f>MONTH(SalesDataTable[[#This Row],[Order Date]])</f>
        <v>8</v>
      </c>
      <c r="F1667" s="10" t="str">
        <f>TEXT(SalesDataTable[[#This Row],[Order Date]],"mmm")</f>
        <v>Aug</v>
      </c>
      <c r="G1667" s="4" t="s">
        <v>0</v>
      </c>
      <c r="H1667" s="4" t="s">
        <v>1</v>
      </c>
      <c r="I1667" s="4" t="s">
        <v>19</v>
      </c>
      <c r="J1667" s="4" t="s">
        <v>3</v>
      </c>
      <c r="K1667" s="4" t="s">
        <v>23</v>
      </c>
      <c r="L1667" s="4" t="s">
        <v>40</v>
      </c>
      <c r="M1667" s="8">
        <v>1</v>
      </c>
      <c r="N1667" s="5">
        <v>81.040000000000006</v>
      </c>
      <c r="O1667" s="6">
        <v>0.1</v>
      </c>
      <c r="P1667" s="5">
        <v>39.29</v>
      </c>
      <c r="Q1667" s="5">
        <f t="shared" si="78"/>
        <v>72.936000000000007</v>
      </c>
      <c r="R1667" s="5">
        <f t="shared" si="79"/>
        <v>39.29</v>
      </c>
      <c r="S1667" s="5">
        <f t="shared" si="80"/>
        <v>33.646000000000008</v>
      </c>
      <c r="T1667" s="7"/>
    </row>
    <row r="1668" spans="1:20" ht="15">
      <c r="A1668" s="2">
        <v>4895</v>
      </c>
      <c r="B1668" s="3">
        <v>46250</v>
      </c>
      <c r="C1668" s="10">
        <f>YEAR(SalesDataTable[[#This Row],[Order Date]])</f>
        <v>2026</v>
      </c>
      <c r="D1668" s="10" t="str">
        <f>"Q"&amp;ROUNDUP(MONTH(SalesDataTable[[#This Row],[Order Date]])/3,0)</f>
        <v>Q3</v>
      </c>
      <c r="E1668" s="10">
        <f>MONTH(SalesDataTable[[#This Row],[Order Date]])</f>
        <v>8</v>
      </c>
      <c r="F1668" s="10" t="str">
        <f>TEXT(SalesDataTable[[#This Row],[Order Date]],"mmm")</f>
        <v>Aug</v>
      </c>
      <c r="G1668" s="4" t="s">
        <v>0</v>
      </c>
      <c r="H1668" s="4" t="s">
        <v>50</v>
      </c>
      <c r="I1668" s="4" t="s">
        <v>19</v>
      </c>
      <c r="J1668" s="4" t="s">
        <v>16</v>
      </c>
      <c r="K1668" s="4" t="s">
        <v>23</v>
      </c>
      <c r="L1668" s="4" t="s">
        <v>29</v>
      </c>
      <c r="M1668" s="8">
        <v>1</v>
      </c>
      <c r="N1668" s="5">
        <v>191.12</v>
      </c>
      <c r="O1668" s="6">
        <v>0.05</v>
      </c>
      <c r="P1668" s="5">
        <v>106.14</v>
      </c>
      <c r="Q1668" s="5">
        <f t="shared" si="78"/>
        <v>181.56399999999999</v>
      </c>
      <c r="R1668" s="5">
        <f t="shared" si="79"/>
        <v>106.14</v>
      </c>
      <c r="S1668" s="5">
        <f t="shared" si="80"/>
        <v>75.423999999999992</v>
      </c>
      <c r="T1668" s="7"/>
    </row>
    <row r="1669" spans="1:20" ht="15">
      <c r="A1669" s="2">
        <v>5029</v>
      </c>
      <c r="B1669" s="3">
        <v>46250</v>
      </c>
      <c r="C1669" s="10">
        <f>YEAR(SalesDataTable[[#This Row],[Order Date]])</f>
        <v>2026</v>
      </c>
      <c r="D1669" s="10" t="str">
        <f>"Q"&amp;ROUNDUP(MONTH(SalesDataTable[[#This Row],[Order Date]])/3,0)</f>
        <v>Q3</v>
      </c>
      <c r="E1669" s="10">
        <f>MONTH(SalesDataTable[[#This Row],[Order Date]])</f>
        <v>8</v>
      </c>
      <c r="F1669" s="10" t="str">
        <f>TEXT(SalesDataTable[[#This Row],[Order Date]],"mmm")</f>
        <v>Aug</v>
      </c>
      <c r="G1669" s="4" t="s">
        <v>0</v>
      </c>
      <c r="H1669" s="4" t="s">
        <v>50</v>
      </c>
      <c r="I1669" s="4" t="s">
        <v>2</v>
      </c>
      <c r="J1669" s="4" t="s">
        <v>13</v>
      </c>
      <c r="K1669" s="4" t="s">
        <v>9</v>
      </c>
      <c r="L1669" s="4" t="s">
        <v>37</v>
      </c>
      <c r="M1669" s="8">
        <v>1</v>
      </c>
      <c r="N1669" s="5">
        <v>156.19</v>
      </c>
      <c r="O1669" s="6">
        <v>0</v>
      </c>
      <c r="P1669" s="5">
        <v>79.239999999999995</v>
      </c>
      <c r="Q1669" s="5">
        <f t="shared" si="78"/>
        <v>156.19</v>
      </c>
      <c r="R1669" s="5">
        <f t="shared" si="79"/>
        <v>79.239999999999995</v>
      </c>
      <c r="S1669" s="5">
        <f t="shared" si="80"/>
        <v>76.95</v>
      </c>
      <c r="T1669" s="7"/>
    </row>
    <row r="1670" spans="1:20" ht="15">
      <c r="A1670" s="2">
        <v>1965</v>
      </c>
      <c r="B1670" s="3">
        <v>46251</v>
      </c>
      <c r="C1670" s="10">
        <f>YEAR(SalesDataTable[[#This Row],[Order Date]])</f>
        <v>2026</v>
      </c>
      <c r="D1670" s="10" t="str">
        <f>"Q"&amp;ROUNDUP(MONTH(SalesDataTable[[#This Row],[Order Date]])/3,0)</f>
        <v>Q3</v>
      </c>
      <c r="E1670" s="10">
        <f>MONTH(SalesDataTable[[#This Row],[Order Date]])</f>
        <v>8</v>
      </c>
      <c r="F1670" s="10" t="str">
        <f>TEXT(SalesDataTable[[#This Row],[Order Date]],"mmm")</f>
        <v>Aug</v>
      </c>
      <c r="G1670" s="4" t="s">
        <v>6</v>
      </c>
      <c r="H1670" s="4" t="s">
        <v>41</v>
      </c>
      <c r="I1670" s="4" t="s">
        <v>2</v>
      </c>
      <c r="J1670" s="4" t="s">
        <v>3</v>
      </c>
      <c r="K1670" s="4" t="s">
        <v>14</v>
      </c>
      <c r="L1670" s="4" t="s">
        <v>15</v>
      </c>
      <c r="M1670" s="8">
        <v>4</v>
      </c>
      <c r="N1670" s="5">
        <v>36.93</v>
      </c>
      <c r="O1670" s="6">
        <v>0</v>
      </c>
      <c r="P1670" s="5">
        <v>13.36</v>
      </c>
      <c r="Q1670" s="5">
        <f t="shared" si="78"/>
        <v>147.72</v>
      </c>
      <c r="R1670" s="5">
        <f t="shared" si="79"/>
        <v>53.44</v>
      </c>
      <c r="S1670" s="5">
        <f t="shared" si="80"/>
        <v>94.28</v>
      </c>
      <c r="T1670" s="7"/>
    </row>
    <row r="1671" spans="1:20" ht="15">
      <c r="A1671" s="2">
        <v>3647</v>
      </c>
      <c r="B1671" s="3">
        <v>46251</v>
      </c>
      <c r="C1671" s="10">
        <f>YEAR(SalesDataTable[[#This Row],[Order Date]])</f>
        <v>2026</v>
      </c>
      <c r="D1671" s="10" t="str">
        <f>"Q"&amp;ROUNDUP(MONTH(SalesDataTable[[#This Row],[Order Date]])/3,0)</f>
        <v>Q3</v>
      </c>
      <c r="E1671" s="10">
        <f>MONTH(SalesDataTable[[#This Row],[Order Date]])</f>
        <v>8</v>
      </c>
      <c r="F1671" s="10" t="str">
        <f>TEXT(SalesDataTable[[#This Row],[Order Date]],"mmm")</f>
        <v>Aug</v>
      </c>
      <c r="G1671" s="4" t="s">
        <v>6</v>
      </c>
      <c r="H1671" s="4" t="s">
        <v>43</v>
      </c>
      <c r="I1671" s="4" t="s">
        <v>19</v>
      </c>
      <c r="J1671" s="4" t="s">
        <v>3</v>
      </c>
      <c r="K1671" s="4" t="s">
        <v>4</v>
      </c>
      <c r="L1671" s="4" t="s">
        <v>30</v>
      </c>
      <c r="M1671" s="8">
        <v>3</v>
      </c>
      <c r="N1671" s="5">
        <v>104.96</v>
      </c>
      <c r="O1671" s="6">
        <v>0.05</v>
      </c>
      <c r="P1671" s="5">
        <v>51.66</v>
      </c>
      <c r="Q1671" s="5">
        <f t="shared" si="78"/>
        <v>299.13599999999997</v>
      </c>
      <c r="R1671" s="5">
        <f t="shared" si="79"/>
        <v>154.97999999999999</v>
      </c>
      <c r="S1671" s="5">
        <f t="shared" si="80"/>
        <v>144.15599999999998</v>
      </c>
      <c r="T1671" s="7"/>
    </row>
    <row r="1672" spans="1:20" ht="15">
      <c r="A1672" s="2">
        <v>3918</v>
      </c>
      <c r="B1672" s="3">
        <v>46251</v>
      </c>
      <c r="C1672" s="10">
        <f>YEAR(SalesDataTable[[#This Row],[Order Date]])</f>
        <v>2026</v>
      </c>
      <c r="D1672" s="10" t="str">
        <f>"Q"&amp;ROUNDUP(MONTH(SalesDataTable[[#This Row],[Order Date]])/3,0)</f>
        <v>Q3</v>
      </c>
      <c r="E1672" s="10">
        <f>MONTH(SalesDataTable[[#This Row],[Order Date]])</f>
        <v>8</v>
      </c>
      <c r="F1672" s="10" t="str">
        <f>TEXT(SalesDataTable[[#This Row],[Order Date]],"mmm")</f>
        <v>Aug</v>
      </c>
      <c r="G1672" s="4" t="s">
        <v>6</v>
      </c>
      <c r="H1672" s="4" t="s">
        <v>7</v>
      </c>
      <c r="I1672" s="4" t="s">
        <v>28</v>
      </c>
      <c r="J1672" s="4" t="s">
        <v>13</v>
      </c>
      <c r="K1672" s="4" t="s">
        <v>14</v>
      </c>
      <c r="L1672" s="4" t="s">
        <v>48</v>
      </c>
      <c r="M1672" s="8">
        <v>3</v>
      </c>
      <c r="N1672" s="5">
        <v>168.51</v>
      </c>
      <c r="O1672" s="6">
        <v>0</v>
      </c>
      <c r="P1672" s="5">
        <v>85.34</v>
      </c>
      <c r="Q1672" s="5">
        <f t="shared" si="78"/>
        <v>505.53</v>
      </c>
      <c r="R1672" s="5">
        <f t="shared" si="79"/>
        <v>256.02</v>
      </c>
      <c r="S1672" s="5">
        <f t="shared" si="80"/>
        <v>249.51</v>
      </c>
      <c r="T1672" s="7"/>
    </row>
    <row r="1673" spans="1:20" ht="15">
      <c r="A1673" s="2">
        <v>4256</v>
      </c>
      <c r="B1673" s="3">
        <v>46251</v>
      </c>
      <c r="C1673" s="10">
        <f>YEAR(SalesDataTable[[#This Row],[Order Date]])</f>
        <v>2026</v>
      </c>
      <c r="D1673" s="10" t="str">
        <f>"Q"&amp;ROUNDUP(MONTH(SalesDataTable[[#This Row],[Order Date]])/3,0)</f>
        <v>Q3</v>
      </c>
      <c r="E1673" s="10">
        <f>MONTH(SalesDataTable[[#This Row],[Order Date]])</f>
        <v>8</v>
      </c>
      <c r="F1673" s="10" t="str">
        <f>TEXT(SalesDataTable[[#This Row],[Order Date]],"mmm")</f>
        <v>Aug</v>
      </c>
      <c r="G1673" s="4" t="s">
        <v>6</v>
      </c>
      <c r="H1673" s="4" t="s">
        <v>43</v>
      </c>
      <c r="I1673" s="4" t="s">
        <v>19</v>
      </c>
      <c r="J1673" s="4" t="s">
        <v>13</v>
      </c>
      <c r="K1673" s="4" t="s">
        <v>14</v>
      </c>
      <c r="L1673" s="4" t="s">
        <v>32</v>
      </c>
      <c r="M1673" s="8">
        <v>1</v>
      </c>
      <c r="N1673" s="5">
        <v>46.44</v>
      </c>
      <c r="O1673" s="6">
        <v>0.05</v>
      </c>
      <c r="P1673" s="5">
        <v>18.59</v>
      </c>
      <c r="Q1673" s="5">
        <f t="shared" si="78"/>
        <v>44.117999999999995</v>
      </c>
      <c r="R1673" s="5">
        <f t="shared" si="79"/>
        <v>18.59</v>
      </c>
      <c r="S1673" s="5">
        <f t="shared" si="80"/>
        <v>25.527999999999995</v>
      </c>
      <c r="T1673" s="7"/>
    </row>
    <row r="1674" spans="1:20" ht="15">
      <c r="A1674" s="2">
        <v>5087</v>
      </c>
      <c r="B1674" s="3">
        <v>46251</v>
      </c>
      <c r="C1674" s="10">
        <f>YEAR(SalesDataTable[[#This Row],[Order Date]])</f>
        <v>2026</v>
      </c>
      <c r="D1674" s="10" t="str">
        <f>"Q"&amp;ROUNDUP(MONTH(SalesDataTable[[#This Row],[Order Date]])/3,0)</f>
        <v>Q3</v>
      </c>
      <c r="E1674" s="10">
        <f>MONTH(SalesDataTable[[#This Row],[Order Date]])</f>
        <v>8</v>
      </c>
      <c r="F1674" s="10" t="str">
        <f>TEXT(SalesDataTable[[#This Row],[Order Date]],"mmm")</f>
        <v>Aug</v>
      </c>
      <c r="G1674" s="4" t="s">
        <v>0</v>
      </c>
      <c r="H1674" s="4" t="s">
        <v>1</v>
      </c>
      <c r="I1674" s="4" t="s">
        <v>2</v>
      </c>
      <c r="J1674" s="4" t="s">
        <v>13</v>
      </c>
      <c r="K1674" s="4" t="s">
        <v>9</v>
      </c>
      <c r="L1674" s="4" t="s">
        <v>46</v>
      </c>
      <c r="M1674" s="8">
        <v>1</v>
      </c>
      <c r="N1674" s="5">
        <v>69.900000000000006</v>
      </c>
      <c r="O1674" s="6">
        <v>0.1</v>
      </c>
      <c r="P1674" s="5">
        <v>31.43</v>
      </c>
      <c r="Q1674" s="5">
        <f t="shared" si="78"/>
        <v>62.910000000000004</v>
      </c>
      <c r="R1674" s="5">
        <f t="shared" si="79"/>
        <v>31.43</v>
      </c>
      <c r="S1674" s="5">
        <f t="shared" si="80"/>
        <v>31.480000000000004</v>
      </c>
      <c r="T1674" s="7"/>
    </row>
    <row r="1675" spans="1:20" ht="15">
      <c r="A1675" s="2">
        <v>1921</v>
      </c>
      <c r="B1675" s="3">
        <v>46252</v>
      </c>
      <c r="C1675" s="10">
        <f>YEAR(SalesDataTable[[#This Row],[Order Date]])</f>
        <v>2026</v>
      </c>
      <c r="D1675" s="10" t="str">
        <f>"Q"&amp;ROUNDUP(MONTH(SalesDataTable[[#This Row],[Order Date]])/3,0)</f>
        <v>Q3</v>
      </c>
      <c r="E1675" s="10">
        <f>MONTH(SalesDataTable[[#This Row],[Order Date]])</f>
        <v>8</v>
      </c>
      <c r="F1675" s="10" t="str">
        <f>TEXT(SalesDataTable[[#This Row],[Order Date]],"mmm")</f>
        <v>Aug</v>
      </c>
      <c r="G1675" s="4" t="s">
        <v>20</v>
      </c>
      <c r="H1675" s="4" t="s">
        <v>47</v>
      </c>
      <c r="I1675" s="4" t="s">
        <v>2</v>
      </c>
      <c r="J1675" s="4" t="s">
        <v>13</v>
      </c>
      <c r="K1675" s="4" t="s">
        <v>4</v>
      </c>
      <c r="L1675" s="4" t="s">
        <v>26</v>
      </c>
      <c r="M1675" s="8">
        <v>2</v>
      </c>
      <c r="N1675" s="5">
        <v>39.83</v>
      </c>
      <c r="O1675" s="6">
        <v>0</v>
      </c>
      <c r="P1675" s="5">
        <v>17.18</v>
      </c>
      <c r="Q1675" s="5">
        <f t="shared" si="78"/>
        <v>79.66</v>
      </c>
      <c r="R1675" s="5">
        <f t="shared" si="79"/>
        <v>34.36</v>
      </c>
      <c r="S1675" s="5">
        <f t="shared" si="80"/>
        <v>45.3</v>
      </c>
      <c r="T1675" s="7"/>
    </row>
    <row r="1676" spans="1:20" ht="15">
      <c r="A1676" s="2">
        <v>1966</v>
      </c>
      <c r="B1676" s="3">
        <v>46252</v>
      </c>
      <c r="C1676" s="10">
        <f>YEAR(SalesDataTable[[#This Row],[Order Date]])</f>
        <v>2026</v>
      </c>
      <c r="D1676" s="10" t="str">
        <f>"Q"&amp;ROUNDUP(MONTH(SalesDataTable[[#This Row],[Order Date]])/3,0)</f>
        <v>Q3</v>
      </c>
      <c r="E1676" s="10">
        <f>MONTH(SalesDataTable[[#This Row],[Order Date]])</f>
        <v>8</v>
      </c>
      <c r="F1676" s="10" t="str">
        <f>TEXT(SalesDataTable[[#This Row],[Order Date]],"mmm")</f>
        <v>Aug</v>
      </c>
      <c r="G1676" s="4" t="s">
        <v>0</v>
      </c>
      <c r="H1676" s="4" t="s">
        <v>36</v>
      </c>
      <c r="I1676" s="4" t="s">
        <v>2</v>
      </c>
      <c r="J1676" s="4" t="s">
        <v>13</v>
      </c>
      <c r="K1676" s="4" t="s">
        <v>14</v>
      </c>
      <c r="L1676" s="4" t="s">
        <v>15</v>
      </c>
      <c r="M1676" s="8">
        <v>2</v>
      </c>
      <c r="N1676" s="5">
        <v>36.020000000000003</v>
      </c>
      <c r="O1676" s="6">
        <v>0</v>
      </c>
      <c r="P1676" s="5">
        <v>13.87</v>
      </c>
      <c r="Q1676" s="5">
        <f t="shared" si="78"/>
        <v>72.040000000000006</v>
      </c>
      <c r="R1676" s="5">
        <f t="shared" si="79"/>
        <v>27.74</v>
      </c>
      <c r="S1676" s="5">
        <f t="shared" si="80"/>
        <v>44.300000000000011</v>
      </c>
      <c r="T1676" s="7"/>
    </row>
    <row r="1677" spans="1:20" ht="15">
      <c r="A1677" s="2">
        <v>2431</v>
      </c>
      <c r="B1677" s="3">
        <v>46252</v>
      </c>
      <c r="C1677" s="10">
        <f>YEAR(SalesDataTable[[#This Row],[Order Date]])</f>
        <v>2026</v>
      </c>
      <c r="D1677" s="10" t="str">
        <f>"Q"&amp;ROUNDUP(MONTH(SalesDataTable[[#This Row],[Order Date]])/3,0)</f>
        <v>Q3</v>
      </c>
      <c r="E1677" s="10">
        <f>MONTH(SalesDataTable[[#This Row],[Order Date]])</f>
        <v>8</v>
      </c>
      <c r="F1677" s="10" t="str">
        <f>TEXT(SalesDataTable[[#This Row],[Order Date]],"mmm")</f>
        <v>Aug</v>
      </c>
      <c r="G1677" s="4" t="s">
        <v>0</v>
      </c>
      <c r="H1677" s="4" t="s">
        <v>50</v>
      </c>
      <c r="I1677" s="4" t="s">
        <v>28</v>
      </c>
      <c r="J1677" s="4" t="s">
        <v>16</v>
      </c>
      <c r="K1677" s="4" t="s">
        <v>34</v>
      </c>
      <c r="L1677" s="4" t="s">
        <v>38</v>
      </c>
      <c r="M1677" s="8">
        <v>3</v>
      </c>
      <c r="N1677" s="5">
        <v>125.31</v>
      </c>
      <c r="O1677" s="6">
        <v>0</v>
      </c>
      <c r="P1677" s="5">
        <v>67.64</v>
      </c>
      <c r="Q1677" s="5">
        <f t="shared" si="78"/>
        <v>375.93</v>
      </c>
      <c r="R1677" s="5">
        <f t="shared" si="79"/>
        <v>202.92000000000002</v>
      </c>
      <c r="S1677" s="5">
        <f t="shared" si="80"/>
        <v>173.01</v>
      </c>
      <c r="T1677" s="7"/>
    </row>
    <row r="1678" spans="1:20" ht="15">
      <c r="A1678" s="2">
        <v>3676</v>
      </c>
      <c r="B1678" s="3">
        <v>46252</v>
      </c>
      <c r="C1678" s="10">
        <f>YEAR(SalesDataTable[[#This Row],[Order Date]])</f>
        <v>2026</v>
      </c>
      <c r="D1678" s="10" t="str">
        <f>"Q"&amp;ROUNDUP(MONTH(SalesDataTable[[#This Row],[Order Date]])/3,0)</f>
        <v>Q3</v>
      </c>
      <c r="E1678" s="10">
        <f>MONTH(SalesDataTable[[#This Row],[Order Date]])</f>
        <v>8</v>
      </c>
      <c r="F1678" s="10" t="str">
        <f>TEXT(SalesDataTable[[#This Row],[Order Date]],"mmm")</f>
        <v>Aug</v>
      </c>
      <c r="G1678" s="4" t="s">
        <v>6</v>
      </c>
      <c r="H1678" s="4" t="s">
        <v>43</v>
      </c>
      <c r="I1678" s="4" t="s">
        <v>2</v>
      </c>
      <c r="J1678" s="4" t="s">
        <v>3</v>
      </c>
      <c r="K1678" s="4" t="s">
        <v>9</v>
      </c>
      <c r="L1678" s="4" t="s">
        <v>10</v>
      </c>
      <c r="M1678" s="8">
        <v>3</v>
      </c>
      <c r="N1678" s="5">
        <v>92.5</v>
      </c>
      <c r="O1678" s="6">
        <v>0.1</v>
      </c>
      <c r="P1678" s="5">
        <v>46.38</v>
      </c>
      <c r="Q1678" s="5">
        <f t="shared" si="78"/>
        <v>249.75</v>
      </c>
      <c r="R1678" s="5">
        <f t="shared" si="79"/>
        <v>139.14000000000001</v>
      </c>
      <c r="S1678" s="5">
        <f t="shared" si="80"/>
        <v>110.60999999999999</v>
      </c>
      <c r="T1678" s="7"/>
    </row>
    <row r="1679" spans="1:20" ht="15">
      <c r="A1679" s="2">
        <v>3972</v>
      </c>
      <c r="B1679" s="3">
        <v>46252</v>
      </c>
      <c r="C1679" s="10">
        <f>YEAR(SalesDataTable[[#This Row],[Order Date]])</f>
        <v>2026</v>
      </c>
      <c r="D1679" s="10" t="str">
        <f>"Q"&amp;ROUNDUP(MONTH(SalesDataTable[[#This Row],[Order Date]])/3,0)</f>
        <v>Q3</v>
      </c>
      <c r="E1679" s="10">
        <f>MONTH(SalesDataTable[[#This Row],[Order Date]])</f>
        <v>8</v>
      </c>
      <c r="F1679" s="10" t="str">
        <f>TEXT(SalesDataTable[[#This Row],[Order Date]],"mmm")</f>
        <v>Aug</v>
      </c>
      <c r="G1679" s="4" t="s">
        <v>6</v>
      </c>
      <c r="H1679" s="4" t="s">
        <v>7</v>
      </c>
      <c r="I1679" s="4" t="s">
        <v>8</v>
      </c>
      <c r="J1679" s="4" t="s">
        <v>16</v>
      </c>
      <c r="K1679" s="4" t="s">
        <v>4</v>
      </c>
      <c r="L1679" s="4" t="s">
        <v>30</v>
      </c>
      <c r="M1679" s="8">
        <v>5</v>
      </c>
      <c r="N1679" s="5">
        <v>100.48</v>
      </c>
      <c r="O1679" s="6">
        <v>0.1</v>
      </c>
      <c r="P1679" s="5">
        <v>49.67</v>
      </c>
      <c r="Q1679" s="5">
        <f t="shared" si="78"/>
        <v>452.16</v>
      </c>
      <c r="R1679" s="5">
        <f t="shared" si="79"/>
        <v>248.35000000000002</v>
      </c>
      <c r="S1679" s="5">
        <f t="shared" si="80"/>
        <v>203.81</v>
      </c>
      <c r="T1679" s="7"/>
    </row>
    <row r="1680" spans="1:20" ht="15">
      <c r="A1680" s="2">
        <v>4056</v>
      </c>
      <c r="B1680" s="3">
        <v>46252</v>
      </c>
      <c r="C1680" s="10">
        <f>YEAR(SalesDataTable[[#This Row],[Order Date]])</f>
        <v>2026</v>
      </c>
      <c r="D1680" s="10" t="str">
        <f>"Q"&amp;ROUNDUP(MONTH(SalesDataTable[[#This Row],[Order Date]])/3,0)</f>
        <v>Q3</v>
      </c>
      <c r="E1680" s="10">
        <f>MONTH(SalesDataTable[[#This Row],[Order Date]])</f>
        <v>8</v>
      </c>
      <c r="F1680" s="10" t="str">
        <f>TEXT(SalesDataTable[[#This Row],[Order Date]],"mmm")</f>
        <v>Aug</v>
      </c>
      <c r="G1680" s="4" t="s">
        <v>0</v>
      </c>
      <c r="H1680" s="4" t="s">
        <v>50</v>
      </c>
      <c r="I1680" s="4" t="s">
        <v>28</v>
      </c>
      <c r="J1680" s="4" t="s">
        <v>13</v>
      </c>
      <c r="K1680" s="4" t="s">
        <v>23</v>
      </c>
      <c r="L1680" s="4" t="s">
        <v>40</v>
      </c>
      <c r="M1680" s="8">
        <v>2</v>
      </c>
      <c r="N1680" s="5">
        <v>79.78</v>
      </c>
      <c r="O1680" s="6">
        <v>0</v>
      </c>
      <c r="P1680" s="5">
        <v>38.770000000000003</v>
      </c>
      <c r="Q1680" s="5">
        <f t="shared" si="78"/>
        <v>159.56</v>
      </c>
      <c r="R1680" s="5">
        <f t="shared" si="79"/>
        <v>77.540000000000006</v>
      </c>
      <c r="S1680" s="5">
        <f t="shared" si="80"/>
        <v>82.02</v>
      </c>
      <c r="T1680" s="7"/>
    </row>
    <row r="1681" spans="1:20" ht="15">
      <c r="A1681" s="2">
        <v>4471</v>
      </c>
      <c r="B1681" s="3">
        <v>46252</v>
      </c>
      <c r="C1681" s="10">
        <f>YEAR(SalesDataTable[[#This Row],[Order Date]])</f>
        <v>2026</v>
      </c>
      <c r="D1681" s="10" t="str">
        <f>"Q"&amp;ROUNDUP(MONTH(SalesDataTable[[#This Row],[Order Date]])/3,0)</f>
        <v>Q3</v>
      </c>
      <c r="E1681" s="10">
        <f>MONTH(SalesDataTable[[#This Row],[Order Date]])</f>
        <v>8</v>
      </c>
      <c r="F1681" s="10" t="str">
        <f>TEXT(SalesDataTable[[#This Row],[Order Date]],"mmm")</f>
        <v>Aug</v>
      </c>
      <c r="G1681" s="4" t="s">
        <v>11</v>
      </c>
      <c r="H1681" s="4" t="s">
        <v>39</v>
      </c>
      <c r="I1681" s="4" t="s">
        <v>8</v>
      </c>
      <c r="J1681" s="4" t="s">
        <v>16</v>
      </c>
      <c r="K1681" s="4" t="s">
        <v>9</v>
      </c>
      <c r="L1681" s="4" t="s">
        <v>17</v>
      </c>
      <c r="M1681" s="8">
        <v>4</v>
      </c>
      <c r="N1681" s="5">
        <v>144.44</v>
      </c>
      <c r="O1681" s="6">
        <v>0.1</v>
      </c>
      <c r="P1681" s="5">
        <v>77.66</v>
      </c>
      <c r="Q1681" s="5">
        <f t="shared" si="78"/>
        <v>519.98400000000004</v>
      </c>
      <c r="R1681" s="5">
        <f t="shared" si="79"/>
        <v>310.64</v>
      </c>
      <c r="S1681" s="5">
        <f t="shared" si="80"/>
        <v>209.34400000000005</v>
      </c>
      <c r="T1681" s="7"/>
    </row>
    <row r="1682" spans="1:20" ht="15">
      <c r="A1682" s="2">
        <v>1054</v>
      </c>
      <c r="B1682" s="3">
        <v>46253</v>
      </c>
      <c r="C1682" s="10">
        <f>YEAR(SalesDataTable[[#This Row],[Order Date]])</f>
        <v>2026</v>
      </c>
      <c r="D1682" s="10" t="str">
        <f>"Q"&amp;ROUNDUP(MONTH(SalesDataTable[[#This Row],[Order Date]])/3,0)</f>
        <v>Q3</v>
      </c>
      <c r="E1682" s="10">
        <f>MONTH(SalesDataTable[[#This Row],[Order Date]])</f>
        <v>8</v>
      </c>
      <c r="F1682" s="10" t="str">
        <f>TEXT(SalesDataTable[[#This Row],[Order Date]],"mmm")</f>
        <v>Aug</v>
      </c>
      <c r="G1682" s="4" t="s">
        <v>6</v>
      </c>
      <c r="H1682" s="4" t="s">
        <v>7</v>
      </c>
      <c r="I1682" s="4" t="s">
        <v>2</v>
      </c>
      <c r="J1682" s="4" t="s">
        <v>3</v>
      </c>
      <c r="K1682" s="4" t="s">
        <v>9</v>
      </c>
      <c r="L1682" s="4" t="s">
        <v>37</v>
      </c>
      <c r="M1682" s="8">
        <v>3</v>
      </c>
      <c r="N1682" s="5">
        <v>157.41999999999999</v>
      </c>
      <c r="O1682" s="6">
        <v>0</v>
      </c>
      <c r="P1682" s="5">
        <v>77.989999999999995</v>
      </c>
      <c r="Q1682" s="5">
        <f t="shared" si="78"/>
        <v>472.26</v>
      </c>
      <c r="R1682" s="5">
        <f t="shared" si="79"/>
        <v>233.96999999999997</v>
      </c>
      <c r="S1682" s="5">
        <f t="shared" si="80"/>
        <v>238.29000000000002</v>
      </c>
      <c r="T1682" s="7"/>
    </row>
    <row r="1683" spans="1:20" ht="15">
      <c r="A1683" s="2">
        <v>1854</v>
      </c>
      <c r="B1683" s="3">
        <v>46253</v>
      </c>
      <c r="C1683" s="10">
        <f>YEAR(SalesDataTable[[#This Row],[Order Date]])</f>
        <v>2026</v>
      </c>
      <c r="D1683" s="10" t="str">
        <f>"Q"&amp;ROUNDUP(MONTH(SalesDataTable[[#This Row],[Order Date]])/3,0)</f>
        <v>Q3</v>
      </c>
      <c r="E1683" s="10">
        <f>MONTH(SalesDataTable[[#This Row],[Order Date]])</f>
        <v>8</v>
      </c>
      <c r="F1683" s="10" t="str">
        <f>TEXT(SalesDataTable[[#This Row],[Order Date]],"mmm")</f>
        <v>Aug</v>
      </c>
      <c r="G1683" s="4" t="s">
        <v>6</v>
      </c>
      <c r="H1683" s="4" t="s">
        <v>49</v>
      </c>
      <c r="I1683" s="4" t="s">
        <v>28</v>
      </c>
      <c r="J1683" s="4" t="s">
        <v>16</v>
      </c>
      <c r="K1683" s="4" t="s">
        <v>9</v>
      </c>
      <c r="L1683" s="4" t="s">
        <v>10</v>
      </c>
      <c r="M1683" s="8">
        <v>1</v>
      </c>
      <c r="N1683" s="5">
        <v>90.37</v>
      </c>
      <c r="O1683" s="6">
        <v>0.05</v>
      </c>
      <c r="P1683" s="5">
        <v>45.89</v>
      </c>
      <c r="Q1683" s="5">
        <f t="shared" si="78"/>
        <v>85.851500000000001</v>
      </c>
      <c r="R1683" s="5">
        <f t="shared" si="79"/>
        <v>45.89</v>
      </c>
      <c r="S1683" s="5">
        <f t="shared" si="80"/>
        <v>39.961500000000001</v>
      </c>
      <c r="T1683" s="7"/>
    </row>
    <row r="1684" spans="1:20" ht="15">
      <c r="A1684" s="2">
        <v>2140</v>
      </c>
      <c r="B1684" s="3">
        <v>46253</v>
      </c>
      <c r="C1684" s="10">
        <f>YEAR(SalesDataTable[[#This Row],[Order Date]])</f>
        <v>2026</v>
      </c>
      <c r="D1684" s="10" t="str">
        <f>"Q"&amp;ROUNDUP(MONTH(SalesDataTable[[#This Row],[Order Date]])/3,0)</f>
        <v>Q3</v>
      </c>
      <c r="E1684" s="10">
        <f>MONTH(SalesDataTable[[#This Row],[Order Date]])</f>
        <v>8</v>
      </c>
      <c r="F1684" s="10" t="str">
        <f>TEXT(SalesDataTable[[#This Row],[Order Date]],"mmm")</f>
        <v>Aug</v>
      </c>
      <c r="G1684" s="4" t="s">
        <v>6</v>
      </c>
      <c r="H1684" s="4" t="s">
        <v>27</v>
      </c>
      <c r="I1684" s="4" t="s">
        <v>8</v>
      </c>
      <c r="J1684" s="4" t="s">
        <v>16</v>
      </c>
      <c r="K1684" s="4" t="s">
        <v>4</v>
      </c>
      <c r="L1684" s="4" t="s">
        <v>30</v>
      </c>
      <c r="M1684" s="8">
        <v>15</v>
      </c>
      <c r="N1684" s="5">
        <v>104.79</v>
      </c>
      <c r="O1684" s="6">
        <v>0.15</v>
      </c>
      <c r="P1684" s="5">
        <v>49.67</v>
      </c>
      <c r="Q1684" s="5">
        <f t="shared" si="78"/>
        <v>1336.0725</v>
      </c>
      <c r="R1684" s="5">
        <f t="shared" si="79"/>
        <v>745.05000000000007</v>
      </c>
      <c r="S1684" s="5">
        <f t="shared" si="80"/>
        <v>591.02249999999992</v>
      </c>
      <c r="T1684" s="7"/>
    </row>
    <row r="1685" spans="1:20" ht="15">
      <c r="A1685" s="2">
        <v>2328</v>
      </c>
      <c r="B1685" s="3">
        <v>46253</v>
      </c>
      <c r="C1685" s="10">
        <f>YEAR(SalesDataTable[[#This Row],[Order Date]])</f>
        <v>2026</v>
      </c>
      <c r="D1685" s="10" t="str">
        <f>"Q"&amp;ROUNDUP(MONTH(SalesDataTable[[#This Row],[Order Date]])/3,0)</f>
        <v>Q3</v>
      </c>
      <c r="E1685" s="10">
        <f>MONTH(SalesDataTable[[#This Row],[Order Date]])</f>
        <v>8</v>
      </c>
      <c r="F1685" s="10" t="str">
        <f>TEXT(SalesDataTable[[#This Row],[Order Date]],"mmm")</f>
        <v>Aug</v>
      </c>
      <c r="G1685" s="4" t="s">
        <v>11</v>
      </c>
      <c r="H1685" s="4" t="s">
        <v>12</v>
      </c>
      <c r="I1685" s="4" t="s">
        <v>2</v>
      </c>
      <c r="J1685" s="4" t="s">
        <v>3</v>
      </c>
      <c r="K1685" s="4" t="s">
        <v>14</v>
      </c>
      <c r="L1685" s="4" t="s">
        <v>44</v>
      </c>
      <c r="M1685" s="8">
        <v>1</v>
      </c>
      <c r="N1685" s="5">
        <v>130.94</v>
      </c>
      <c r="O1685" s="6">
        <v>0</v>
      </c>
      <c r="P1685" s="5">
        <v>66.06</v>
      </c>
      <c r="Q1685" s="5">
        <f t="shared" si="78"/>
        <v>130.94</v>
      </c>
      <c r="R1685" s="5">
        <f t="shared" si="79"/>
        <v>66.06</v>
      </c>
      <c r="S1685" s="5">
        <f t="shared" si="80"/>
        <v>64.88</v>
      </c>
      <c r="T1685" s="7"/>
    </row>
    <row r="1686" spans="1:20" ht="15">
      <c r="A1686" s="2">
        <v>4215</v>
      </c>
      <c r="B1686" s="3">
        <v>46253</v>
      </c>
      <c r="C1686" s="10">
        <f>YEAR(SalesDataTable[[#This Row],[Order Date]])</f>
        <v>2026</v>
      </c>
      <c r="D1686" s="10" t="str">
        <f>"Q"&amp;ROUNDUP(MONTH(SalesDataTable[[#This Row],[Order Date]])/3,0)</f>
        <v>Q3</v>
      </c>
      <c r="E1686" s="10">
        <f>MONTH(SalesDataTable[[#This Row],[Order Date]])</f>
        <v>8</v>
      </c>
      <c r="F1686" s="10" t="str">
        <f>TEXT(SalesDataTable[[#This Row],[Order Date]],"mmm")</f>
        <v>Aug</v>
      </c>
      <c r="G1686" s="4" t="s">
        <v>6</v>
      </c>
      <c r="H1686" s="4" t="s">
        <v>27</v>
      </c>
      <c r="I1686" s="4" t="s">
        <v>2</v>
      </c>
      <c r="J1686" s="4" t="s">
        <v>3</v>
      </c>
      <c r="K1686" s="4" t="s">
        <v>4</v>
      </c>
      <c r="L1686" s="4" t="s">
        <v>26</v>
      </c>
      <c r="M1686" s="8">
        <v>1</v>
      </c>
      <c r="N1686" s="5">
        <v>40.42</v>
      </c>
      <c r="O1686" s="6">
        <v>0.05</v>
      </c>
      <c r="P1686" s="5">
        <v>16.62</v>
      </c>
      <c r="Q1686" s="5">
        <f t="shared" si="78"/>
        <v>38.399000000000001</v>
      </c>
      <c r="R1686" s="5">
        <f t="shared" si="79"/>
        <v>16.62</v>
      </c>
      <c r="S1686" s="5">
        <f t="shared" si="80"/>
        <v>21.779</v>
      </c>
      <c r="T1686" s="7"/>
    </row>
    <row r="1687" spans="1:20" ht="15">
      <c r="A1687" s="2">
        <v>4563</v>
      </c>
      <c r="B1687" s="3">
        <v>46253</v>
      </c>
      <c r="C1687" s="10">
        <f>YEAR(SalesDataTable[[#This Row],[Order Date]])</f>
        <v>2026</v>
      </c>
      <c r="D1687" s="10" t="str">
        <f>"Q"&amp;ROUNDUP(MONTH(SalesDataTable[[#This Row],[Order Date]])/3,0)</f>
        <v>Q3</v>
      </c>
      <c r="E1687" s="10">
        <f>MONTH(SalesDataTable[[#This Row],[Order Date]])</f>
        <v>8</v>
      </c>
      <c r="F1687" s="10" t="str">
        <f>TEXT(SalesDataTable[[#This Row],[Order Date]],"mmm")</f>
        <v>Aug</v>
      </c>
      <c r="G1687" s="4" t="s">
        <v>6</v>
      </c>
      <c r="H1687" s="4" t="s">
        <v>41</v>
      </c>
      <c r="I1687" s="4" t="s">
        <v>28</v>
      </c>
      <c r="J1687" s="4" t="s">
        <v>3</v>
      </c>
      <c r="K1687" s="4" t="s">
        <v>23</v>
      </c>
      <c r="L1687" s="4" t="s">
        <v>24</v>
      </c>
      <c r="M1687" s="8">
        <v>1</v>
      </c>
      <c r="N1687" s="5">
        <v>338.45</v>
      </c>
      <c r="O1687" s="6">
        <v>0.15</v>
      </c>
      <c r="P1687" s="5">
        <v>197.2</v>
      </c>
      <c r="Q1687" s="5">
        <f t="shared" si="78"/>
        <v>287.6825</v>
      </c>
      <c r="R1687" s="5">
        <f t="shared" si="79"/>
        <v>197.2</v>
      </c>
      <c r="S1687" s="5">
        <f t="shared" si="80"/>
        <v>90.482500000000016</v>
      </c>
      <c r="T1687" s="7"/>
    </row>
    <row r="1688" spans="1:20" ht="15">
      <c r="A1688" s="2">
        <v>4775</v>
      </c>
      <c r="B1688" s="3">
        <v>46253</v>
      </c>
      <c r="C1688" s="10">
        <f>YEAR(SalesDataTable[[#This Row],[Order Date]])</f>
        <v>2026</v>
      </c>
      <c r="D1688" s="10" t="str">
        <f>"Q"&amp;ROUNDUP(MONTH(SalesDataTable[[#This Row],[Order Date]])/3,0)</f>
        <v>Q3</v>
      </c>
      <c r="E1688" s="10">
        <f>MONTH(SalesDataTable[[#This Row],[Order Date]])</f>
        <v>8</v>
      </c>
      <c r="F1688" s="10" t="str">
        <f>TEXT(SalesDataTable[[#This Row],[Order Date]],"mmm")</f>
        <v>Aug</v>
      </c>
      <c r="G1688" s="4" t="s">
        <v>11</v>
      </c>
      <c r="H1688" s="4" t="s">
        <v>39</v>
      </c>
      <c r="I1688" s="4" t="s">
        <v>28</v>
      </c>
      <c r="J1688" s="4" t="s">
        <v>3</v>
      </c>
      <c r="K1688" s="4" t="s">
        <v>4</v>
      </c>
      <c r="L1688" s="4" t="s">
        <v>30</v>
      </c>
      <c r="M1688" s="8">
        <v>1</v>
      </c>
      <c r="N1688" s="5">
        <v>103.92</v>
      </c>
      <c r="O1688" s="6">
        <v>0.05</v>
      </c>
      <c r="P1688" s="5">
        <v>50.71</v>
      </c>
      <c r="Q1688" s="5">
        <f t="shared" si="78"/>
        <v>98.724000000000004</v>
      </c>
      <c r="R1688" s="5">
        <f t="shared" si="79"/>
        <v>50.71</v>
      </c>
      <c r="S1688" s="5">
        <f t="shared" si="80"/>
        <v>48.014000000000003</v>
      </c>
      <c r="T1688" s="7"/>
    </row>
    <row r="1689" spans="1:20" ht="15">
      <c r="A1689" s="2">
        <v>247</v>
      </c>
      <c r="B1689" s="3">
        <v>46254</v>
      </c>
      <c r="C1689" s="10">
        <f>YEAR(SalesDataTable[[#This Row],[Order Date]])</f>
        <v>2026</v>
      </c>
      <c r="D1689" s="10" t="str">
        <f>"Q"&amp;ROUNDUP(MONTH(SalesDataTable[[#This Row],[Order Date]])/3,0)</f>
        <v>Q3</v>
      </c>
      <c r="E1689" s="10">
        <f>MONTH(SalesDataTable[[#This Row],[Order Date]])</f>
        <v>8</v>
      </c>
      <c r="F1689" s="10" t="str">
        <f>TEXT(SalesDataTable[[#This Row],[Order Date]],"mmm")</f>
        <v>Aug</v>
      </c>
      <c r="G1689" s="4" t="s">
        <v>0</v>
      </c>
      <c r="H1689" s="4" t="s">
        <v>36</v>
      </c>
      <c r="I1689" s="4" t="s">
        <v>2</v>
      </c>
      <c r="J1689" s="4" t="s">
        <v>13</v>
      </c>
      <c r="K1689" s="4" t="s">
        <v>4</v>
      </c>
      <c r="L1689" s="4" t="s">
        <v>22</v>
      </c>
      <c r="M1689" s="8">
        <v>6</v>
      </c>
      <c r="N1689" s="5">
        <v>51.67</v>
      </c>
      <c r="O1689" s="6">
        <v>0.1</v>
      </c>
      <c r="P1689" s="5">
        <v>23.1</v>
      </c>
      <c r="Q1689" s="5">
        <f t="shared" si="78"/>
        <v>279.01799999999997</v>
      </c>
      <c r="R1689" s="5">
        <f t="shared" si="79"/>
        <v>138.60000000000002</v>
      </c>
      <c r="S1689" s="5">
        <f t="shared" si="80"/>
        <v>140.41799999999995</v>
      </c>
      <c r="T1689" s="7"/>
    </row>
    <row r="1690" spans="1:20" ht="15">
      <c r="A1690" s="2">
        <v>827</v>
      </c>
      <c r="B1690" s="3">
        <v>46254</v>
      </c>
      <c r="C1690" s="10">
        <f>YEAR(SalesDataTable[[#This Row],[Order Date]])</f>
        <v>2026</v>
      </c>
      <c r="D1690" s="10" t="str">
        <f>"Q"&amp;ROUNDUP(MONTH(SalesDataTable[[#This Row],[Order Date]])/3,0)</f>
        <v>Q3</v>
      </c>
      <c r="E1690" s="10">
        <f>MONTH(SalesDataTable[[#This Row],[Order Date]])</f>
        <v>8</v>
      </c>
      <c r="F1690" s="10" t="str">
        <f>TEXT(SalesDataTable[[#This Row],[Order Date]],"mmm")</f>
        <v>Aug</v>
      </c>
      <c r="G1690" s="4" t="s">
        <v>6</v>
      </c>
      <c r="H1690" s="4" t="s">
        <v>43</v>
      </c>
      <c r="I1690" s="4" t="s">
        <v>8</v>
      </c>
      <c r="J1690" s="4" t="s">
        <v>3</v>
      </c>
      <c r="K1690" s="4" t="s">
        <v>14</v>
      </c>
      <c r="L1690" s="4" t="s">
        <v>48</v>
      </c>
      <c r="M1690" s="8">
        <v>4</v>
      </c>
      <c r="N1690" s="5">
        <v>166.02</v>
      </c>
      <c r="O1690" s="6">
        <v>0.1</v>
      </c>
      <c r="P1690" s="5">
        <v>87.99</v>
      </c>
      <c r="Q1690" s="5">
        <f t="shared" si="78"/>
        <v>597.67200000000003</v>
      </c>
      <c r="R1690" s="5">
        <f t="shared" si="79"/>
        <v>351.96</v>
      </c>
      <c r="S1690" s="5">
        <f t="shared" si="80"/>
        <v>245.71200000000005</v>
      </c>
      <c r="T1690" s="7"/>
    </row>
    <row r="1691" spans="1:20" ht="15">
      <c r="A1691" s="2">
        <v>1156</v>
      </c>
      <c r="B1691" s="3">
        <v>46254</v>
      </c>
      <c r="C1691" s="10">
        <f>YEAR(SalesDataTable[[#This Row],[Order Date]])</f>
        <v>2026</v>
      </c>
      <c r="D1691" s="10" t="str">
        <f>"Q"&amp;ROUNDUP(MONTH(SalesDataTable[[#This Row],[Order Date]])/3,0)</f>
        <v>Q3</v>
      </c>
      <c r="E1691" s="10">
        <f>MONTH(SalesDataTable[[#This Row],[Order Date]])</f>
        <v>8</v>
      </c>
      <c r="F1691" s="10" t="str">
        <f>TEXT(SalesDataTable[[#This Row],[Order Date]],"mmm")</f>
        <v>Aug</v>
      </c>
      <c r="G1691" s="4" t="s">
        <v>11</v>
      </c>
      <c r="H1691" s="4" t="s">
        <v>25</v>
      </c>
      <c r="I1691" s="4" t="s">
        <v>19</v>
      </c>
      <c r="J1691" s="4" t="s">
        <v>13</v>
      </c>
      <c r="K1691" s="4" t="s">
        <v>4</v>
      </c>
      <c r="L1691" s="4" t="s">
        <v>22</v>
      </c>
      <c r="M1691" s="8">
        <v>2</v>
      </c>
      <c r="N1691" s="5">
        <v>50.59</v>
      </c>
      <c r="O1691" s="6">
        <v>0.1</v>
      </c>
      <c r="P1691" s="5">
        <v>22.68</v>
      </c>
      <c r="Q1691" s="5">
        <f t="shared" si="78"/>
        <v>91.062000000000012</v>
      </c>
      <c r="R1691" s="5">
        <f t="shared" si="79"/>
        <v>45.36</v>
      </c>
      <c r="S1691" s="5">
        <f t="shared" si="80"/>
        <v>45.702000000000012</v>
      </c>
      <c r="T1691" s="7"/>
    </row>
    <row r="1692" spans="1:20" ht="15">
      <c r="A1692" s="2">
        <v>1543</v>
      </c>
      <c r="B1692" s="3">
        <v>46254</v>
      </c>
      <c r="C1692" s="10">
        <f>YEAR(SalesDataTable[[#This Row],[Order Date]])</f>
        <v>2026</v>
      </c>
      <c r="D1692" s="10" t="str">
        <f>"Q"&amp;ROUNDUP(MONTH(SalesDataTable[[#This Row],[Order Date]])/3,0)</f>
        <v>Q3</v>
      </c>
      <c r="E1692" s="10">
        <f>MONTH(SalesDataTable[[#This Row],[Order Date]])</f>
        <v>8</v>
      </c>
      <c r="F1692" s="10" t="str">
        <f>TEXT(SalesDataTable[[#This Row],[Order Date]],"mmm")</f>
        <v>Aug</v>
      </c>
      <c r="G1692" s="4" t="s">
        <v>20</v>
      </c>
      <c r="H1692" s="4" t="s">
        <v>31</v>
      </c>
      <c r="I1692" s="4" t="s">
        <v>19</v>
      </c>
      <c r="J1692" s="4" t="s">
        <v>3</v>
      </c>
      <c r="K1692" s="4" t="s">
        <v>9</v>
      </c>
      <c r="L1692" s="4" t="s">
        <v>37</v>
      </c>
      <c r="M1692" s="8">
        <v>1</v>
      </c>
      <c r="N1692" s="5">
        <v>155.83000000000001</v>
      </c>
      <c r="O1692" s="6">
        <v>0</v>
      </c>
      <c r="P1692" s="5">
        <v>77.260000000000005</v>
      </c>
      <c r="Q1692" s="5">
        <f t="shared" si="78"/>
        <v>155.83000000000001</v>
      </c>
      <c r="R1692" s="5">
        <f t="shared" si="79"/>
        <v>77.260000000000005</v>
      </c>
      <c r="S1692" s="5">
        <f t="shared" si="80"/>
        <v>78.570000000000007</v>
      </c>
      <c r="T1692" s="7"/>
    </row>
    <row r="1693" spans="1:20" ht="15">
      <c r="A1693" s="2">
        <v>2613</v>
      </c>
      <c r="B1693" s="3">
        <v>46254</v>
      </c>
      <c r="C1693" s="10">
        <f>YEAR(SalesDataTable[[#This Row],[Order Date]])</f>
        <v>2026</v>
      </c>
      <c r="D1693" s="10" t="str">
        <f>"Q"&amp;ROUNDUP(MONTH(SalesDataTable[[#This Row],[Order Date]])/3,0)</f>
        <v>Q3</v>
      </c>
      <c r="E1693" s="10">
        <f>MONTH(SalesDataTable[[#This Row],[Order Date]])</f>
        <v>8</v>
      </c>
      <c r="F1693" s="10" t="str">
        <f>TEXT(SalesDataTable[[#This Row],[Order Date]],"mmm")</f>
        <v>Aug</v>
      </c>
      <c r="G1693" s="4" t="s">
        <v>20</v>
      </c>
      <c r="H1693" s="4" t="s">
        <v>21</v>
      </c>
      <c r="I1693" s="4" t="s">
        <v>2</v>
      </c>
      <c r="J1693" s="4" t="s">
        <v>13</v>
      </c>
      <c r="K1693" s="4" t="s">
        <v>34</v>
      </c>
      <c r="L1693" s="4" t="s">
        <v>42</v>
      </c>
      <c r="M1693" s="8">
        <v>1</v>
      </c>
      <c r="N1693" s="5">
        <v>36.380000000000003</v>
      </c>
      <c r="O1693" s="6">
        <v>0.05</v>
      </c>
      <c r="P1693" s="5">
        <v>14.2</v>
      </c>
      <c r="Q1693" s="5">
        <f t="shared" si="78"/>
        <v>34.561</v>
      </c>
      <c r="R1693" s="5">
        <f t="shared" si="79"/>
        <v>14.2</v>
      </c>
      <c r="S1693" s="5">
        <f t="shared" si="80"/>
        <v>20.361000000000001</v>
      </c>
      <c r="T1693" s="7"/>
    </row>
    <row r="1694" spans="1:20" ht="15">
      <c r="A1694" s="2">
        <v>3002</v>
      </c>
      <c r="B1694" s="3">
        <v>46254</v>
      </c>
      <c r="C1694" s="10">
        <f>YEAR(SalesDataTable[[#This Row],[Order Date]])</f>
        <v>2026</v>
      </c>
      <c r="D1694" s="10" t="str">
        <f>"Q"&amp;ROUNDUP(MONTH(SalesDataTable[[#This Row],[Order Date]])/3,0)</f>
        <v>Q3</v>
      </c>
      <c r="E1694" s="10">
        <f>MONTH(SalesDataTable[[#This Row],[Order Date]])</f>
        <v>8</v>
      </c>
      <c r="F1694" s="10" t="str">
        <f>TEXT(SalesDataTable[[#This Row],[Order Date]],"mmm")</f>
        <v>Aug</v>
      </c>
      <c r="G1694" s="4" t="s">
        <v>6</v>
      </c>
      <c r="H1694" s="4" t="s">
        <v>43</v>
      </c>
      <c r="I1694" s="4" t="s">
        <v>19</v>
      </c>
      <c r="J1694" s="4" t="s">
        <v>13</v>
      </c>
      <c r="K1694" s="4" t="s">
        <v>23</v>
      </c>
      <c r="L1694" s="4" t="s">
        <v>51</v>
      </c>
      <c r="M1694" s="8">
        <v>2</v>
      </c>
      <c r="N1694" s="5">
        <v>124.09</v>
      </c>
      <c r="O1694" s="6">
        <v>0</v>
      </c>
      <c r="P1694" s="5">
        <v>60.39</v>
      </c>
      <c r="Q1694" s="5">
        <f t="shared" si="78"/>
        <v>248.18</v>
      </c>
      <c r="R1694" s="5">
        <f t="shared" si="79"/>
        <v>120.78</v>
      </c>
      <c r="S1694" s="5">
        <f t="shared" si="80"/>
        <v>127.4</v>
      </c>
      <c r="T1694" s="7"/>
    </row>
    <row r="1695" spans="1:20" ht="15">
      <c r="A1695" s="2">
        <v>3103</v>
      </c>
      <c r="B1695" s="3">
        <v>46254</v>
      </c>
      <c r="C1695" s="10">
        <f>YEAR(SalesDataTable[[#This Row],[Order Date]])</f>
        <v>2026</v>
      </c>
      <c r="D1695" s="10" t="str">
        <f>"Q"&amp;ROUNDUP(MONTH(SalesDataTable[[#This Row],[Order Date]])/3,0)</f>
        <v>Q3</v>
      </c>
      <c r="E1695" s="10">
        <f>MONTH(SalesDataTable[[#This Row],[Order Date]])</f>
        <v>8</v>
      </c>
      <c r="F1695" s="10" t="str">
        <f>TEXT(SalesDataTable[[#This Row],[Order Date]],"mmm")</f>
        <v>Aug</v>
      </c>
      <c r="G1695" s="4" t="s">
        <v>20</v>
      </c>
      <c r="H1695" s="4" t="s">
        <v>33</v>
      </c>
      <c r="I1695" s="4" t="s">
        <v>2</v>
      </c>
      <c r="J1695" s="4" t="s">
        <v>13</v>
      </c>
      <c r="K1695" s="4" t="s">
        <v>9</v>
      </c>
      <c r="L1695" s="4" t="s">
        <v>17</v>
      </c>
      <c r="M1695" s="8">
        <v>1</v>
      </c>
      <c r="N1695" s="5">
        <v>141.97999999999999</v>
      </c>
      <c r="O1695" s="6">
        <v>0.05</v>
      </c>
      <c r="P1695" s="5">
        <v>79.510000000000005</v>
      </c>
      <c r="Q1695" s="5">
        <f t="shared" si="78"/>
        <v>134.88099999999997</v>
      </c>
      <c r="R1695" s="5">
        <f t="shared" si="79"/>
        <v>79.510000000000005</v>
      </c>
      <c r="S1695" s="5">
        <f t="shared" si="80"/>
        <v>55.370999999999967</v>
      </c>
      <c r="T1695" s="7"/>
    </row>
    <row r="1696" spans="1:20" ht="15">
      <c r="A1696" s="2">
        <v>3234</v>
      </c>
      <c r="B1696" s="3">
        <v>46254</v>
      </c>
      <c r="C1696" s="10">
        <f>YEAR(SalesDataTable[[#This Row],[Order Date]])</f>
        <v>2026</v>
      </c>
      <c r="D1696" s="10" t="str">
        <f>"Q"&amp;ROUNDUP(MONTH(SalesDataTable[[#This Row],[Order Date]])/3,0)</f>
        <v>Q3</v>
      </c>
      <c r="E1696" s="10">
        <f>MONTH(SalesDataTable[[#This Row],[Order Date]])</f>
        <v>8</v>
      </c>
      <c r="F1696" s="10" t="str">
        <f>TEXT(SalesDataTable[[#This Row],[Order Date]],"mmm")</f>
        <v>Aug</v>
      </c>
      <c r="G1696" s="4" t="s">
        <v>20</v>
      </c>
      <c r="H1696" s="4" t="s">
        <v>47</v>
      </c>
      <c r="I1696" s="4" t="s">
        <v>19</v>
      </c>
      <c r="J1696" s="4" t="s">
        <v>13</v>
      </c>
      <c r="K1696" s="4" t="s">
        <v>23</v>
      </c>
      <c r="L1696" s="4" t="s">
        <v>51</v>
      </c>
      <c r="M1696" s="8">
        <v>5</v>
      </c>
      <c r="N1696" s="5">
        <v>121.93</v>
      </c>
      <c r="O1696" s="6">
        <v>0.15</v>
      </c>
      <c r="P1696" s="5">
        <v>62.28</v>
      </c>
      <c r="Q1696" s="5">
        <f t="shared" si="78"/>
        <v>518.2025000000001</v>
      </c>
      <c r="R1696" s="5">
        <f t="shared" si="79"/>
        <v>311.39999999999998</v>
      </c>
      <c r="S1696" s="5">
        <f t="shared" si="80"/>
        <v>206.80250000000012</v>
      </c>
      <c r="T1696" s="7"/>
    </row>
    <row r="1697" spans="1:20" ht="15">
      <c r="A1697" s="2">
        <v>3281</v>
      </c>
      <c r="B1697" s="3">
        <v>46254</v>
      </c>
      <c r="C1697" s="10">
        <f>YEAR(SalesDataTable[[#This Row],[Order Date]])</f>
        <v>2026</v>
      </c>
      <c r="D1697" s="10" t="str">
        <f>"Q"&amp;ROUNDUP(MONTH(SalesDataTable[[#This Row],[Order Date]])/3,0)</f>
        <v>Q3</v>
      </c>
      <c r="E1697" s="10">
        <f>MONTH(SalesDataTable[[#This Row],[Order Date]])</f>
        <v>8</v>
      </c>
      <c r="F1697" s="10" t="str">
        <f>TEXT(SalesDataTable[[#This Row],[Order Date]],"mmm")</f>
        <v>Aug</v>
      </c>
      <c r="G1697" s="4" t="s">
        <v>20</v>
      </c>
      <c r="H1697" s="4" t="s">
        <v>21</v>
      </c>
      <c r="I1697" s="4" t="s">
        <v>2</v>
      </c>
      <c r="J1697" s="4" t="s">
        <v>13</v>
      </c>
      <c r="K1697" s="4" t="s">
        <v>14</v>
      </c>
      <c r="L1697" s="4" t="s">
        <v>15</v>
      </c>
      <c r="M1697" s="8">
        <v>1</v>
      </c>
      <c r="N1697" s="5">
        <v>35.58</v>
      </c>
      <c r="O1697" s="6">
        <v>0.15</v>
      </c>
      <c r="P1697" s="5">
        <v>13.94</v>
      </c>
      <c r="Q1697" s="5">
        <f t="shared" si="78"/>
        <v>30.242999999999999</v>
      </c>
      <c r="R1697" s="5">
        <f t="shared" si="79"/>
        <v>13.94</v>
      </c>
      <c r="S1697" s="5">
        <f t="shared" si="80"/>
        <v>16.302999999999997</v>
      </c>
      <c r="T1697" s="7"/>
    </row>
    <row r="1698" spans="1:20" ht="15">
      <c r="A1698" s="2">
        <v>3870</v>
      </c>
      <c r="B1698" s="3">
        <v>46254</v>
      </c>
      <c r="C1698" s="10">
        <f>YEAR(SalesDataTable[[#This Row],[Order Date]])</f>
        <v>2026</v>
      </c>
      <c r="D1698" s="10" t="str">
        <f>"Q"&amp;ROUNDUP(MONTH(SalesDataTable[[#This Row],[Order Date]])/3,0)</f>
        <v>Q3</v>
      </c>
      <c r="E1698" s="10">
        <f>MONTH(SalesDataTable[[#This Row],[Order Date]])</f>
        <v>8</v>
      </c>
      <c r="F1698" s="10" t="str">
        <f>TEXT(SalesDataTable[[#This Row],[Order Date]],"mmm")</f>
        <v>Aug</v>
      </c>
      <c r="G1698" s="4" t="s">
        <v>11</v>
      </c>
      <c r="H1698" s="4" t="s">
        <v>25</v>
      </c>
      <c r="I1698" s="4" t="s">
        <v>28</v>
      </c>
      <c r="J1698" s="4" t="s">
        <v>3</v>
      </c>
      <c r="K1698" s="4" t="s">
        <v>9</v>
      </c>
      <c r="L1698" s="4" t="s">
        <v>37</v>
      </c>
      <c r="M1698" s="8">
        <v>1</v>
      </c>
      <c r="N1698" s="5">
        <v>157.84</v>
      </c>
      <c r="O1698" s="6">
        <v>0</v>
      </c>
      <c r="P1698" s="5">
        <v>77.87</v>
      </c>
      <c r="Q1698" s="5">
        <f t="shared" si="78"/>
        <v>157.84</v>
      </c>
      <c r="R1698" s="5">
        <f t="shared" si="79"/>
        <v>77.87</v>
      </c>
      <c r="S1698" s="5">
        <f t="shared" si="80"/>
        <v>79.97</v>
      </c>
      <c r="T1698" s="7"/>
    </row>
    <row r="1699" spans="1:20" ht="15">
      <c r="A1699" s="2">
        <v>3938</v>
      </c>
      <c r="B1699" s="3">
        <v>46254</v>
      </c>
      <c r="C1699" s="10">
        <f>YEAR(SalesDataTable[[#This Row],[Order Date]])</f>
        <v>2026</v>
      </c>
      <c r="D1699" s="10" t="str">
        <f>"Q"&amp;ROUNDUP(MONTH(SalesDataTable[[#This Row],[Order Date]])/3,0)</f>
        <v>Q3</v>
      </c>
      <c r="E1699" s="10">
        <f>MONTH(SalesDataTable[[#This Row],[Order Date]])</f>
        <v>8</v>
      </c>
      <c r="F1699" s="10" t="str">
        <f>TEXT(SalesDataTable[[#This Row],[Order Date]],"mmm")</f>
        <v>Aug</v>
      </c>
      <c r="G1699" s="4" t="s">
        <v>6</v>
      </c>
      <c r="H1699" s="4" t="s">
        <v>43</v>
      </c>
      <c r="I1699" s="4" t="s">
        <v>2</v>
      </c>
      <c r="J1699" s="4" t="s">
        <v>13</v>
      </c>
      <c r="K1699" s="4" t="s">
        <v>23</v>
      </c>
      <c r="L1699" s="4" t="s">
        <v>24</v>
      </c>
      <c r="M1699" s="8">
        <v>1</v>
      </c>
      <c r="N1699" s="5">
        <v>336.35</v>
      </c>
      <c r="O1699" s="6">
        <v>0</v>
      </c>
      <c r="P1699" s="5">
        <v>195.07</v>
      </c>
      <c r="Q1699" s="5">
        <f t="shared" si="78"/>
        <v>336.35</v>
      </c>
      <c r="R1699" s="5">
        <f t="shared" si="79"/>
        <v>195.07</v>
      </c>
      <c r="S1699" s="5">
        <f t="shared" si="80"/>
        <v>141.28000000000003</v>
      </c>
      <c r="T1699" s="7"/>
    </row>
    <row r="1700" spans="1:20" ht="15">
      <c r="A1700" s="2">
        <v>4237</v>
      </c>
      <c r="B1700" s="3">
        <v>46254</v>
      </c>
      <c r="C1700" s="10">
        <f>YEAR(SalesDataTable[[#This Row],[Order Date]])</f>
        <v>2026</v>
      </c>
      <c r="D1700" s="10" t="str">
        <f>"Q"&amp;ROUNDUP(MONTH(SalesDataTable[[#This Row],[Order Date]])/3,0)</f>
        <v>Q3</v>
      </c>
      <c r="E1700" s="10">
        <f>MONTH(SalesDataTable[[#This Row],[Order Date]])</f>
        <v>8</v>
      </c>
      <c r="F1700" s="10" t="str">
        <f>TEXT(SalesDataTable[[#This Row],[Order Date]],"mmm")</f>
        <v>Aug</v>
      </c>
      <c r="G1700" s="4" t="s">
        <v>20</v>
      </c>
      <c r="H1700" s="4" t="s">
        <v>47</v>
      </c>
      <c r="I1700" s="4" t="s">
        <v>8</v>
      </c>
      <c r="J1700" s="4" t="s">
        <v>3</v>
      </c>
      <c r="K1700" s="4" t="s">
        <v>9</v>
      </c>
      <c r="L1700" s="4" t="s">
        <v>37</v>
      </c>
      <c r="M1700" s="8">
        <v>3</v>
      </c>
      <c r="N1700" s="5">
        <v>153.03</v>
      </c>
      <c r="O1700" s="6">
        <v>0.15</v>
      </c>
      <c r="P1700" s="5">
        <v>78.239999999999995</v>
      </c>
      <c r="Q1700" s="5">
        <f t="shared" si="78"/>
        <v>390.22650000000004</v>
      </c>
      <c r="R1700" s="5">
        <f t="shared" si="79"/>
        <v>234.71999999999997</v>
      </c>
      <c r="S1700" s="5">
        <f t="shared" si="80"/>
        <v>155.50650000000007</v>
      </c>
      <c r="T1700" s="7"/>
    </row>
    <row r="1701" spans="1:20" ht="15">
      <c r="A1701" s="2">
        <v>4970</v>
      </c>
      <c r="B1701" s="3">
        <v>46254</v>
      </c>
      <c r="C1701" s="10">
        <f>YEAR(SalesDataTable[[#This Row],[Order Date]])</f>
        <v>2026</v>
      </c>
      <c r="D1701" s="10" t="str">
        <f>"Q"&amp;ROUNDUP(MONTH(SalesDataTable[[#This Row],[Order Date]])/3,0)</f>
        <v>Q3</v>
      </c>
      <c r="E1701" s="10">
        <f>MONTH(SalesDataTable[[#This Row],[Order Date]])</f>
        <v>8</v>
      </c>
      <c r="F1701" s="10" t="str">
        <f>TEXT(SalesDataTable[[#This Row],[Order Date]],"mmm")</f>
        <v>Aug</v>
      </c>
      <c r="G1701" s="4" t="s">
        <v>6</v>
      </c>
      <c r="H1701" s="4" t="s">
        <v>49</v>
      </c>
      <c r="I1701" s="4" t="s">
        <v>2</v>
      </c>
      <c r="J1701" s="4" t="s">
        <v>3</v>
      </c>
      <c r="K1701" s="4" t="s">
        <v>4</v>
      </c>
      <c r="L1701" s="4" t="s">
        <v>30</v>
      </c>
      <c r="M1701" s="8">
        <v>2</v>
      </c>
      <c r="N1701" s="5">
        <v>105.01</v>
      </c>
      <c r="O1701" s="6">
        <v>0.15</v>
      </c>
      <c r="P1701" s="5">
        <v>50.56</v>
      </c>
      <c r="Q1701" s="5">
        <f t="shared" si="78"/>
        <v>178.517</v>
      </c>
      <c r="R1701" s="5">
        <f t="shared" si="79"/>
        <v>101.12</v>
      </c>
      <c r="S1701" s="5">
        <f t="shared" si="80"/>
        <v>77.396999999999991</v>
      </c>
      <c r="T1701" s="7"/>
    </row>
    <row r="1702" spans="1:20" ht="15">
      <c r="A1702" s="2">
        <v>515</v>
      </c>
      <c r="B1702" s="3">
        <v>46255</v>
      </c>
      <c r="C1702" s="10">
        <f>YEAR(SalesDataTable[[#This Row],[Order Date]])</f>
        <v>2026</v>
      </c>
      <c r="D1702" s="10" t="str">
        <f>"Q"&amp;ROUNDUP(MONTH(SalesDataTable[[#This Row],[Order Date]])/3,0)</f>
        <v>Q3</v>
      </c>
      <c r="E1702" s="10">
        <f>MONTH(SalesDataTable[[#This Row],[Order Date]])</f>
        <v>8</v>
      </c>
      <c r="F1702" s="10" t="str">
        <f>TEXT(SalesDataTable[[#This Row],[Order Date]],"mmm")</f>
        <v>Aug</v>
      </c>
      <c r="G1702" s="4" t="s">
        <v>0</v>
      </c>
      <c r="H1702" s="4" t="s">
        <v>1</v>
      </c>
      <c r="I1702" s="4" t="s">
        <v>19</v>
      </c>
      <c r="J1702" s="4" t="s">
        <v>3</v>
      </c>
      <c r="K1702" s="4" t="s">
        <v>14</v>
      </c>
      <c r="L1702" s="4" t="s">
        <v>32</v>
      </c>
      <c r="M1702" s="8">
        <v>2</v>
      </c>
      <c r="N1702" s="5">
        <v>45.47</v>
      </c>
      <c r="O1702" s="6">
        <v>0</v>
      </c>
      <c r="P1702" s="5">
        <v>18.27</v>
      </c>
      <c r="Q1702" s="5">
        <f t="shared" si="78"/>
        <v>90.94</v>
      </c>
      <c r="R1702" s="5">
        <f t="shared" si="79"/>
        <v>36.54</v>
      </c>
      <c r="S1702" s="5">
        <f t="shared" si="80"/>
        <v>54.4</v>
      </c>
      <c r="T1702" s="7"/>
    </row>
    <row r="1703" spans="1:20" ht="15">
      <c r="A1703" s="2">
        <v>661</v>
      </c>
      <c r="B1703" s="3">
        <v>46255</v>
      </c>
      <c r="C1703" s="10">
        <f>YEAR(SalesDataTable[[#This Row],[Order Date]])</f>
        <v>2026</v>
      </c>
      <c r="D1703" s="10" t="str">
        <f>"Q"&amp;ROUNDUP(MONTH(SalesDataTable[[#This Row],[Order Date]])/3,0)</f>
        <v>Q3</v>
      </c>
      <c r="E1703" s="10">
        <f>MONTH(SalesDataTable[[#This Row],[Order Date]])</f>
        <v>8</v>
      </c>
      <c r="F1703" s="10" t="str">
        <f>TEXT(SalesDataTable[[#This Row],[Order Date]],"mmm")</f>
        <v>Aug</v>
      </c>
      <c r="G1703" s="4" t="s">
        <v>0</v>
      </c>
      <c r="H1703" s="4" t="s">
        <v>50</v>
      </c>
      <c r="I1703" s="4" t="s">
        <v>19</v>
      </c>
      <c r="J1703" s="4" t="s">
        <v>13</v>
      </c>
      <c r="K1703" s="4" t="s">
        <v>14</v>
      </c>
      <c r="L1703" s="4" t="s">
        <v>32</v>
      </c>
      <c r="M1703" s="8">
        <v>2</v>
      </c>
      <c r="N1703" s="5">
        <v>47.58</v>
      </c>
      <c r="O1703" s="6">
        <v>0.1</v>
      </c>
      <c r="P1703" s="5">
        <v>18.47</v>
      </c>
      <c r="Q1703" s="5">
        <f t="shared" si="78"/>
        <v>85.644000000000005</v>
      </c>
      <c r="R1703" s="5">
        <f t="shared" si="79"/>
        <v>36.94</v>
      </c>
      <c r="S1703" s="5">
        <f t="shared" si="80"/>
        <v>48.704000000000008</v>
      </c>
      <c r="T1703" s="7"/>
    </row>
    <row r="1704" spans="1:20" ht="15">
      <c r="A1704" s="2">
        <v>1443</v>
      </c>
      <c r="B1704" s="3">
        <v>46255</v>
      </c>
      <c r="C1704" s="10">
        <f>YEAR(SalesDataTable[[#This Row],[Order Date]])</f>
        <v>2026</v>
      </c>
      <c r="D1704" s="10" t="str">
        <f>"Q"&amp;ROUNDUP(MONTH(SalesDataTable[[#This Row],[Order Date]])/3,0)</f>
        <v>Q3</v>
      </c>
      <c r="E1704" s="10">
        <f>MONTH(SalesDataTable[[#This Row],[Order Date]])</f>
        <v>8</v>
      </c>
      <c r="F1704" s="10" t="str">
        <f>TEXT(SalesDataTable[[#This Row],[Order Date]],"mmm")</f>
        <v>Aug</v>
      </c>
      <c r="G1704" s="4" t="s">
        <v>20</v>
      </c>
      <c r="H1704" s="4" t="s">
        <v>21</v>
      </c>
      <c r="I1704" s="4" t="s">
        <v>2</v>
      </c>
      <c r="J1704" s="4" t="s">
        <v>13</v>
      </c>
      <c r="K1704" s="4" t="s">
        <v>9</v>
      </c>
      <c r="L1704" s="4" t="s">
        <v>37</v>
      </c>
      <c r="M1704" s="8">
        <v>5</v>
      </c>
      <c r="N1704" s="5">
        <v>155.65</v>
      </c>
      <c r="O1704" s="6">
        <v>0</v>
      </c>
      <c r="P1704" s="5">
        <v>79.13</v>
      </c>
      <c r="Q1704" s="5">
        <f t="shared" si="78"/>
        <v>778.25</v>
      </c>
      <c r="R1704" s="5">
        <f t="shared" si="79"/>
        <v>395.65</v>
      </c>
      <c r="S1704" s="5">
        <f t="shared" si="80"/>
        <v>382.6</v>
      </c>
      <c r="T1704" s="7"/>
    </row>
    <row r="1705" spans="1:20" ht="15">
      <c r="A1705" s="2">
        <v>1446</v>
      </c>
      <c r="B1705" s="3">
        <v>46255</v>
      </c>
      <c r="C1705" s="10">
        <f>YEAR(SalesDataTable[[#This Row],[Order Date]])</f>
        <v>2026</v>
      </c>
      <c r="D1705" s="10" t="str">
        <f>"Q"&amp;ROUNDUP(MONTH(SalesDataTable[[#This Row],[Order Date]])/3,0)</f>
        <v>Q3</v>
      </c>
      <c r="E1705" s="10">
        <f>MONTH(SalesDataTable[[#This Row],[Order Date]])</f>
        <v>8</v>
      </c>
      <c r="F1705" s="10" t="str">
        <f>TEXT(SalesDataTable[[#This Row],[Order Date]],"mmm")</f>
        <v>Aug</v>
      </c>
      <c r="G1705" s="4" t="s">
        <v>20</v>
      </c>
      <c r="H1705" s="4" t="s">
        <v>47</v>
      </c>
      <c r="I1705" s="4" t="s">
        <v>19</v>
      </c>
      <c r="J1705" s="4" t="s">
        <v>3</v>
      </c>
      <c r="K1705" s="4" t="s">
        <v>23</v>
      </c>
      <c r="L1705" s="4" t="s">
        <v>29</v>
      </c>
      <c r="M1705" s="8">
        <v>1</v>
      </c>
      <c r="N1705" s="5">
        <v>195.15</v>
      </c>
      <c r="O1705" s="6">
        <v>0</v>
      </c>
      <c r="P1705" s="5">
        <v>101.99</v>
      </c>
      <c r="Q1705" s="5">
        <f t="shared" si="78"/>
        <v>195.15</v>
      </c>
      <c r="R1705" s="5">
        <f t="shared" si="79"/>
        <v>101.99</v>
      </c>
      <c r="S1705" s="5">
        <f t="shared" si="80"/>
        <v>93.160000000000011</v>
      </c>
      <c r="T1705" s="7"/>
    </row>
    <row r="1706" spans="1:20" ht="15">
      <c r="A1706" s="2">
        <v>1524</v>
      </c>
      <c r="B1706" s="3">
        <v>46255</v>
      </c>
      <c r="C1706" s="10">
        <f>YEAR(SalesDataTable[[#This Row],[Order Date]])</f>
        <v>2026</v>
      </c>
      <c r="D1706" s="10" t="str">
        <f>"Q"&amp;ROUNDUP(MONTH(SalesDataTable[[#This Row],[Order Date]])/3,0)</f>
        <v>Q3</v>
      </c>
      <c r="E1706" s="10">
        <f>MONTH(SalesDataTable[[#This Row],[Order Date]])</f>
        <v>8</v>
      </c>
      <c r="F1706" s="10" t="str">
        <f>TEXT(SalesDataTable[[#This Row],[Order Date]],"mmm")</f>
        <v>Aug</v>
      </c>
      <c r="G1706" s="4" t="s">
        <v>6</v>
      </c>
      <c r="H1706" s="4" t="s">
        <v>27</v>
      </c>
      <c r="I1706" s="4" t="s">
        <v>28</v>
      </c>
      <c r="J1706" s="4" t="s">
        <v>13</v>
      </c>
      <c r="K1706" s="4" t="s">
        <v>4</v>
      </c>
      <c r="L1706" s="4" t="s">
        <v>5</v>
      </c>
      <c r="M1706" s="8">
        <v>1</v>
      </c>
      <c r="N1706" s="5">
        <v>81.569999999999993</v>
      </c>
      <c r="O1706" s="6">
        <v>0</v>
      </c>
      <c r="P1706" s="5">
        <v>43.79</v>
      </c>
      <c r="Q1706" s="5">
        <f t="shared" si="78"/>
        <v>81.569999999999993</v>
      </c>
      <c r="R1706" s="5">
        <f t="shared" si="79"/>
        <v>43.79</v>
      </c>
      <c r="S1706" s="5">
        <f t="shared" si="80"/>
        <v>37.779999999999994</v>
      </c>
      <c r="T1706" s="7"/>
    </row>
    <row r="1707" spans="1:20" ht="15">
      <c r="A1707" s="2">
        <v>1946</v>
      </c>
      <c r="B1707" s="3">
        <v>46255</v>
      </c>
      <c r="C1707" s="10">
        <f>YEAR(SalesDataTable[[#This Row],[Order Date]])</f>
        <v>2026</v>
      </c>
      <c r="D1707" s="10" t="str">
        <f>"Q"&amp;ROUNDUP(MONTH(SalesDataTable[[#This Row],[Order Date]])/3,0)</f>
        <v>Q3</v>
      </c>
      <c r="E1707" s="10">
        <f>MONTH(SalesDataTable[[#This Row],[Order Date]])</f>
        <v>8</v>
      </c>
      <c r="F1707" s="10" t="str">
        <f>TEXT(SalesDataTable[[#This Row],[Order Date]],"mmm")</f>
        <v>Aug</v>
      </c>
      <c r="G1707" s="4" t="s">
        <v>0</v>
      </c>
      <c r="H1707" s="4" t="s">
        <v>50</v>
      </c>
      <c r="I1707" s="4" t="s">
        <v>19</v>
      </c>
      <c r="J1707" s="4" t="s">
        <v>13</v>
      </c>
      <c r="K1707" s="4" t="s">
        <v>23</v>
      </c>
      <c r="L1707" s="4" t="s">
        <v>51</v>
      </c>
      <c r="M1707" s="8">
        <v>5</v>
      </c>
      <c r="N1707" s="5">
        <v>125.44</v>
      </c>
      <c r="O1707" s="6">
        <v>0</v>
      </c>
      <c r="P1707" s="5">
        <v>59.58</v>
      </c>
      <c r="Q1707" s="5">
        <f t="shared" si="78"/>
        <v>627.20000000000005</v>
      </c>
      <c r="R1707" s="5">
        <f t="shared" si="79"/>
        <v>297.89999999999998</v>
      </c>
      <c r="S1707" s="5">
        <f t="shared" si="80"/>
        <v>329.30000000000007</v>
      </c>
      <c r="T1707" s="7"/>
    </row>
    <row r="1708" spans="1:20" ht="15">
      <c r="A1708" s="2">
        <v>2285</v>
      </c>
      <c r="B1708" s="3">
        <v>46255</v>
      </c>
      <c r="C1708" s="10">
        <f>YEAR(SalesDataTable[[#This Row],[Order Date]])</f>
        <v>2026</v>
      </c>
      <c r="D1708" s="10" t="str">
        <f>"Q"&amp;ROUNDUP(MONTH(SalesDataTable[[#This Row],[Order Date]])/3,0)</f>
        <v>Q3</v>
      </c>
      <c r="E1708" s="10">
        <f>MONTH(SalesDataTable[[#This Row],[Order Date]])</f>
        <v>8</v>
      </c>
      <c r="F1708" s="10" t="str">
        <f>TEXT(SalesDataTable[[#This Row],[Order Date]],"mmm")</f>
        <v>Aug</v>
      </c>
      <c r="G1708" s="4" t="s">
        <v>6</v>
      </c>
      <c r="H1708" s="4" t="s">
        <v>41</v>
      </c>
      <c r="I1708" s="4" t="s">
        <v>2</v>
      </c>
      <c r="J1708" s="4" t="s">
        <v>16</v>
      </c>
      <c r="K1708" s="4" t="s">
        <v>9</v>
      </c>
      <c r="L1708" s="4" t="s">
        <v>37</v>
      </c>
      <c r="M1708" s="8">
        <v>2</v>
      </c>
      <c r="N1708" s="5">
        <v>155.11000000000001</v>
      </c>
      <c r="O1708" s="6">
        <v>0.05</v>
      </c>
      <c r="P1708" s="5">
        <v>80.13</v>
      </c>
      <c r="Q1708" s="5">
        <f t="shared" si="78"/>
        <v>294.709</v>
      </c>
      <c r="R1708" s="5">
        <f t="shared" si="79"/>
        <v>160.26</v>
      </c>
      <c r="S1708" s="5">
        <f t="shared" si="80"/>
        <v>134.44900000000001</v>
      </c>
      <c r="T1708" s="7"/>
    </row>
    <row r="1709" spans="1:20" ht="15">
      <c r="A1709" s="2">
        <v>2978</v>
      </c>
      <c r="B1709" s="3">
        <v>46255</v>
      </c>
      <c r="C1709" s="10">
        <f>YEAR(SalesDataTable[[#This Row],[Order Date]])</f>
        <v>2026</v>
      </c>
      <c r="D1709" s="10" t="str">
        <f>"Q"&amp;ROUNDUP(MONTH(SalesDataTable[[#This Row],[Order Date]])/3,0)</f>
        <v>Q3</v>
      </c>
      <c r="E1709" s="10">
        <f>MONTH(SalesDataTable[[#This Row],[Order Date]])</f>
        <v>8</v>
      </c>
      <c r="F1709" s="10" t="str">
        <f>TEXT(SalesDataTable[[#This Row],[Order Date]],"mmm")</f>
        <v>Aug</v>
      </c>
      <c r="G1709" s="4" t="s">
        <v>11</v>
      </c>
      <c r="H1709" s="4" t="s">
        <v>39</v>
      </c>
      <c r="I1709" s="4" t="s">
        <v>19</v>
      </c>
      <c r="J1709" s="4" t="s">
        <v>13</v>
      </c>
      <c r="K1709" s="4" t="s">
        <v>4</v>
      </c>
      <c r="L1709" s="4" t="s">
        <v>5</v>
      </c>
      <c r="M1709" s="8">
        <v>1</v>
      </c>
      <c r="N1709" s="5">
        <v>80.7</v>
      </c>
      <c r="O1709" s="6">
        <v>0</v>
      </c>
      <c r="P1709" s="5">
        <v>41.98</v>
      </c>
      <c r="Q1709" s="5">
        <f t="shared" si="78"/>
        <v>80.7</v>
      </c>
      <c r="R1709" s="5">
        <f t="shared" si="79"/>
        <v>41.98</v>
      </c>
      <c r="S1709" s="5">
        <f t="shared" si="80"/>
        <v>38.720000000000006</v>
      </c>
      <c r="T1709" s="7"/>
    </row>
    <row r="1710" spans="1:20" ht="15">
      <c r="A1710" s="2">
        <v>3842</v>
      </c>
      <c r="B1710" s="3">
        <v>46255</v>
      </c>
      <c r="C1710" s="10">
        <f>YEAR(SalesDataTable[[#This Row],[Order Date]])</f>
        <v>2026</v>
      </c>
      <c r="D1710" s="10" t="str">
        <f>"Q"&amp;ROUNDUP(MONTH(SalesDataTable[[#This Row],[Order Date]])/3,0)</f>
        <v>Q3</v>
      </c>
      <c r="E1710" s="10">
        <f>MONTH(SalesDataTable[[#This Row],[Order Date]])</f>
        <v>8</v>
      </c>
      <c r="F1710" s="10" t="str">
        <f>TEXT(SalesDataTable[[#This Row],[Order Date]],"mmm")</f>
        <v>Aug</v>
      </c>
      <c r="G1710" s="4" t="s">
        <v>20</v>
      </c>
      <c r="H1710" s="4" t="s">
        <v>33</v>
      </c>
      <c r="I1710" s="4" t="s">
        <v>8</v>
      </c>
      <c r="J1710" s="4" t="s">
        <v>3</v>
      </c>
      <c r="K1710" s="4" t="s">
        <v>9</v>
      </c>
      <c r="L1710" s="4" t="s">
        <v>37</v>
      </c>
      <c r="M1710" s="8">
        <v>10</v>
      </c>
      <c r="N1710" s="5">
        <v>156.72</v>
      </c>
      <c r="O1710" s="6">
        <v>0.15</v>
      </c>
      <c r="P1710" s="5">
        <v>78.12</v>
      </c>
      <c r="Q1710" s="5">
        <f t="shared" si="78"/>
        <v>1332.12</v>
      </c>
      <c r="R1710" s="5">
        <f t="shared" si="79"/>
        <v>781.2</v>
      </c>
      <c r="S1710" s="5">
        <f t="shared" si="80"/>
        <v>550.91999999999985</v>
      </c>
      <c r="T1710" s="7"/>
    </row>
    <row r="1711" spans="1:20" ht="15">
      <c r="A1711" s="2">
        <v>4220</v>
      </c>
      <c r="B1711" s="3">
        <v>46255</v>
      </c>
      <c r="C1711" s="10">
        <f>YEAR(SalesDataTable[[#This Row],[Order Date]])</f>
        <v>2026</v>
      </c>
      <c r="D1711" s="10" t="str">
        <f>"Q"&amp;ROUNDUP(MONTH(SalesDataTable[[#This Row],[Order Date]])/3,0)</f>
        <v>Q3</v>
      </c>
      <c r="E1711" s="10">
        <f>MONTH(SalesDataTable[[#This Row],[Order Date]])</f>
        <v>8</v>
      </c>
      <c r="F1711" s="10" t="str">
        <f>TEXT(SalesDataTable[[#This Row],[Order Date]],"mmm")</f>
        <v>Aug</v>
      </c>
      <c r="G1711" s="4" t="s">
        <v>6</v>
      </c>
      <c r="H1711" s="4" t="s">
        <v>49</v>
      </c>
      <c r="I1711" s="4" t="s">
        <v>8</v>
      </c>
      <c r="J1711" s="4" t="s">
        <v>16</v>
      </c>
      <c r="K1711" s="4" t="s">
        <v>14</v>
      </c>
      <c r="L1711" s="4" t="s">
        <v>48</v>
      </c>
      <c r="M1711" s="8">
        <v>5</v>
      </c>
      <c r="N1711" s="5">
        <v>162.76</v>
      </c>
      <c r="O1711" s="6">
        <v>0.15</v>
      </c>
      <c r="P1711" s="5">
        <v>85.32</v>
      </c>
      <c r="Q1711" s="5">
        <f t="shared" si="78"/>
        <v>691.7299999999999</v>
      </c>
      <c r="R1711" s="5">
        <f t="shared" si="79"/>
        <v>426.59999999999997</v>
      </c>
      <c r="S1711" s="5">
        <f t="shared" si="80"/>
        <v>265.12999999999994</v>
      </c>
      <c r="T1711" s="7"/>
    </row>
    <row r="1712" spans="1:20" ht="15">
      <c r="A1712" s="2">
        <v>478</v>
      </c>
      <c r="B1712" s="3">
        <v>46256</v>
      </c>
      <c r="C1712" s="10">
        <f>YEAR(SalesDataTable[[#This Row],[Order Date]])</f>
        <v>2026</v>
      </c>
      <c r="D1712" s="10" t="str">
        <f>"Q"&amp;ROUNDUP(MONTH(SalesDataTable[[#This Row],[Order Date]])/3,0)</f>
        <v>Q3</v>
      </c>
      <c r="E1712" s="10">
        <f>MONTH(SalesDataTable[[#This Row],[Order Date]])</f>
        <v>8</v>
      </c>
      <c r="F1712" s="10" t="str">
        <f>TEXT(SalesDataTable[[#This Row],[Order Date]],"mmm")</f>
        <v>Aug</v>
      </c>
      <c r="G1712" s="4" t="s">
        <v>20</v>
      </c>
      <c r="H1712" s="4" t="s">
        <v>33</v>
      </c>
      <c r="I1712" s="4" t="s">
        <v>19</v>
      </c>
      <c r="J1712" s="4" t="s">
        <v>16</v>
      </c>
      <c r="K1712" s="4" t="s">
        <v>34</v>
      </c>
      <c r="L1712" s="4" t="s">
        <v>35</v>
      </c>
      <c r="M1712" s="8">
        <v>2</v>
      </c>
      <c r="N1712" s="5">
        <v>40.22</v>
      </c>
      <c r="O1712" s="6">
        <v>0</v>
      </c>
      <c r="P1712" s="5">
        <v>14.45</v>
      </c>
      <c r="Q1712" s="5">
        <f t="shared" si="78"/>
        <v>80.44</v>
      </c>
      <c r="R1712" s="5">
        <f t="shared" si="79"/>
        <v>28.9</v>
      </c>
      <c r="S1712" s="5">
        <f t="shared" si="80"/>
        <v>51.54</v>
      </c>
      <c r="T1712" s="7"/>
    </row>
    <row r="1713" spans="1:20" ht="15">
      <c r="A1713" s="2">
        <v>491</v>
      </c>
      <c r="B1713" s="3">
        <v>46256</v>
      </c>
      <c r="C1713" s="10">
        <f>YEAR(SalesDataTable[[#This Row],[Order Date]])</f>
        <v>2026</v>
      </c>
      <c r="D1713" s="10" t="str">
        <f>"Q"&amp;ROUNDUP(MONTH(SalesDataTable[[#This Row],[Order Date]])/3,0)</f>
        <v>Q3</v>
      </c>
      <c r="E1713" s="10">
        <f>MONTH(SalesDataTable[[#This Row],[Order Date]])</f>
        <v>8</v>
      </c>
      <c r="F1713" s="10" t="str">
        <f>TEXT(SalesDataTable[[#This Row],[Order Date]],"mmm")</f>
        <v>Aug</v>
      </c>
      <c r="G1713" s="4" t="s">
        <v>0</v>
      </c>
      <c r="H1713" s="4" t="s">
        <v>36</v>
      </c>
      <c r="I1713" s="4" t="s">
        <v>28</v>
      </c>
      <c r="J1713" s="4" t="s">
        <v>13</v>
      </c>
      <c r="K1713" s="4" t="s">
        <v>14</v>
      </c>
      <c r="L1713" s="4" t="s">
        <v>32</v>
      </c>
      <c r="M1713" s="8">
        <v>1</v>
      </c>
      <c r="N1713" s="5">
        <v>45.42</v>
      </c>
      <c r="O1713" s="6">
        <v>0.15</v>
      </c>
      <c r="P1713" s="5">
        <v>18.079999999999998</v>
      </c>
      <c r="Q1713" s="5">
        <f t="shared" si="78"/>
        <v>38.606999999999999</v>
      </c>
      <c r="R1713" s="5">
        <f t="shared" si="79"/>
        <v>18.079999999999998</v>
      </c>
      <c r="S1713" s="5">
        <f t="shared" si="80"/>
        <v>20.527000000000001</v>
      </c>
      <c r="T1713" s="7"/>
    </row>
    <row r="1714" spans="1:20" ht="15">
      <c r="A1714" s="2">
        <v>862</v>
      </c>
      <c r="B1714" s="3">
        <v>46256</v>
      </c>
      <c r="C1714" s="10">
        <f>YEAR(SalesDataTable[[#This Row],[Order Date]])</f>
        <v>2026</v>
      </c>
      <c r="D1714" s="10" t="str">
        <f>"Q"&amp;ROUNDUP(MONTH(SalesDataTable[[#This Row],[Order Date]])/3,0)</f>
        <v>Q3</v>
      </c>
      <c r="E1714" s="10">
        <f>MONTH(SalesDataTable[[#This Row],[Order Date]])</f>
        <v>8</v>
      </c>
      <c r="F1714" s="10" t="str">
        <f>TEXT(SalesDataTable[[#This Row],[Order Date]],"mmm")</f>
        <v>Aug</v>
      </c>
      <c r="G1714" s="4" t="s">
        <v>0</v>
      </c>
      <c r="H1714" s="4" t="s">
        <v>36</v>
      </c>
      <c r="I1714" s="4" t="s">
        <v>2</v>
      </c>
      <c r="J1714" s="4" t="s">
        <v>3</v>
      </c>
      <c r="K1714" s="4" t="s">
        <v>9</v>
      </c>
      <c r="L1714" s="4" t="s">
        <v>10</v>
      </c>
      <c r="M1714" s="8">
        <v>1</v>
      </c>
      <c r="N1714" s="5">
        <v>93.55</v>
      </c>
      <c r="O1714" s="6">
        <v>0</v>
      </c>
      <c r="P1714" s="5">
        <v>44.89</v>
      </c>
      <c r="Q1714" s="5">
        <f t="shared" si="78"/>
        <v>93.55</v>
      </c>
      <c r="R1714" s="5">
        <f t="shared" si="79"/>
        <v>44.89</v>
      </c>
      <c r="S1714" s="5">
        <f t="shared" si="80"/>
        <v>48.66</v>
      </c>
      <c r="T1714" s="7"/>
    </row>
    <row r="1715" spans="1:20" ht="15">
      <c r="A1715" s="2">
        <v>957</v>
      </c>
      <c r="B1715" s="3">
        <v>46256</v>
      </c>
      <c r="C1715" s="10">
        <f>YEAR(SalesDataTable[[#This Row],[Order Date]])</f>
        <v>2026</v>
      </c>
      <c r="D1715" s="10" t="str">
        <f>"Q"&amp;ROUNDUP(MONTH(SalesDataTable[[#This Row],[Order Date]])/3,0)</f>
        <v>Q3</v>
      </c>
      <c r="E1715" s="10">
        <f>MONTH(SalesDataTable[[#This Row],[Order Date]])</f>
        <v>8</v>
      </c>
      <c r="F1715" s="10" t="str">
        <f>TEXT(SalesDataTable[[#This Row],[Order Date]],"mmm")</f>
        <v>Aug</v>
      </c>
      <c r="G1715" s="4" t="s">
        <v>11</v>
      </c>
      <c r="H1715" s="4" t="s">
        <v>12</v>
      </c>
      <c r="I1715" s="4" t="s">
        <v>2</v>
      </c>
      <c r="J1715" s="4" t="s">
        <v>3</v>
      </c>
      <c r="K1715" s="4" t="s">
        <v>9</v>
      </c>
      <c r="L1715" s="4" t="s">
        <v>17</v>
      </c>
      <c r="M1715" s="8">
        <v>2</v>
      </c>
      <c r="N1715" s="5">
        <v>146.85</v>
      </c>
      <c r="O1715" s="6">
        <v>0</v>
      </c>
      <c r="P1715" s="5">
        <v>81.010000000000005</v>
      </c>
      <c r="Q1715" s="5">
        <f t="shared" si="78"/>
        <v>293.7</v>
      </c>
      <c r="R1715" s="5">
        <f t="shared" si="79"/>
        <v>162.02000000000001</v>
      </c>
      <c r="S1715" s="5">
        <f t="shared" si="80"/>
        <v>131.67999999999998</v>
      </c>
      <c r="T1715" s="7"/>
    </row>
    <row r="1716" spans="1:20" ht="15">
      <c r="A1716" s="2">
        <v>1728</v>
      </c>
      <c r="B1716" s="3">
        <v>46256</v>
      </c>
      <c r="C1716" s="10">
        <f>YEAR(SalesDataTable[[#This Row],[Order Date]])</f>
        <v>2026</v>
      </c>
      <c r="D1716" s="10" t="str">
        <f>"Q"&amp;ROUNDUP(MONTH(SalesDataTable[[#This Row],[Order Date]])/3,0)</f>
        <v>Q3</v>
      </c>
      <c r="E1716" s="10">
        <f>MONTH(SalesDataTable[[#This Row],[Order Date]])</f>
        <v>8</v>
      </c>
      <c r="F1716" s="10" t="str">
        <f>TEXT(SalesDataTable[[#This Row],[Order Date]],"mmm")</f>
        <v>Aug</v>
      </c>
      <c r="G1716" s="4" t="s">
        <v>0</v>
      </c>
      <c r="H1716" s="4" t="s">
        <v>36</v>
      </c>
      <c r="I1716" s="4" t="s">
        <v>8</v>
      </c>
      <c r="J1716" s="4" t="s">
        <v>16</v>
      </c>
      <c r="K1716" s="4" t="s">
        <v>4</v>
      </c>
      <c r="L1716" s="4" t="s">
        <v>30</v>
      </c>
      <c r="M1716" s="8">
        <v>6</v>
      </c>
      <c r="N1716" s="5">
        <v>101.54</v>
      </c>
      <c r="O1716" s="6">
        <v>0.1</v>
      </c>
      <c r="P1716" s="5">
        <v>50</v>
      </c>
      <c r="Q1716" s="5">
        <f t="shared" si="78"/>
        <v>548.31600000000003</v>
      </c>
      <c r="R1716" s="5">
        <f t="shared" si="79"/>
        <v>300</v>
      </c>
      <c r="S1716" s="5">
        <f t="shared" si="80"/>
        <v>248.31600000000003</v>
      </c>
      <c r="T1716" s="7"/>
    </row>
    <row r="1717" spans="1:20" ht="15">
      <c r="A1717" s="2">
        <v>2743</v>
      </c>
      <c r="B1717" s="3">
        <v>46256</v>
      </c>
      <c r="C1717" s="10">
        <f>YEAR(SalesDataTable[[#This Row],[Order Date]])</f>
        <v>2026</v>
      </c>
      <c r="D1717" s="10" t="str">
        <f>"Q"&amp;ROUNDUP(MONTH(SalesDataTable[[#This Row],[Order Date]])/3,0)</f>
        <v>Q3</v>
      </c>
      <c r="E1717" s="10">
        <f>MONTH(SalesDataTable[[#This Row],[Order Date]])</f>
        <v>8</v>
      </c>
      <c r="F1717" s="10" t="str">
        <f>TEXT(SalesDataTable[[#This Row],[Order Date]],"mmm")</f>
        <v>Aug</v>
      </c>
      <c r="G1717" s="4" t="s">
        <v>20</v>
      </c>
      <c r="H1717" s="4" t="s">
        <v>31</v>
      </c>
      <c r="I1717" s="4" t="s">
        <v>2</v>
      </c>
      <c r="J1717" s="4" t="s">
        <v>16</v>
      </c>
      <c r="K1717" s="4" t="s">
        <v>34</v>
      </c>
      <c r="L1717" s="4" t="s">
        <v>38</v>
      </c>
      <c r="M1717" s="8">
        <v>1</v>
      </c>
      <c r="N1717" s="5">
        <v>125.14</v>
      </c>
      <c r="O1717" s="6">
        <v>0</v>
      </c>
      <c r="P1717" s="5">
        <v>69.44</v>
      </c>
      <c r="Q1717" s="5">
        <f t="shared" si="78"/>
        <v>125.14</v>
      </c>
      <c r="R1717" s="5">
        <f t="shared" si="79"/>
        <v>69.44</v>
      </c>
      <c r="S1717" s="5">
        <f t="shared" si="80"/>
        <v>55.7</v>
      </c>
      <c r="T1717" s="7"/>
    </row>
    <row r="1718" spans="1:20" ht="15">
      <c r="A1718" s="2">
        <v>3098</v>
      </c>
      <c r="B1718" s="3">
        <v>46256</v>
      </c>
      <c r="C1718" s="10">
        <f>YEAR(SalesDataTable[[#This Row],[Order Date]])</f>
        <v>2026</v>
      </c>
      <c r="D1718" s="10" t="str">
        <f>"Q"&amp;ROUNDUP(MONTH(SalesDataTable[[#This Row],[Order Date]])/3,0)</f>
        <v>Q3</v>
      </c>
      <c r="E1718" s="10">
        <f>MONTH(SalesDataTable[[#This Row],[Order Date]])</f>
        <v>8</v>
      </c>
      <c r="F1718" s="10" t="str">
        <f>TEXT(SalesDataTable[[#This Row],[Order Date]],"mmm")</f>
        <v>Aug</v>
      </c>
      <c r="G1718" s="4" t="s">
        <v>6</v>
      </c>
      <c r="H1718" s="4" t="s">
        <v>27</v>
      </c>
      <c r="I1718" s="4" t="s">
        <v>2</v>
      </c>
      <c r="J1718" s="4" t="s">
        <v>13</v>
      </c>
      <c r="K1718" s="4" t="s">
        <v>4</v>
      </c>
      <c r="L1718" s="4" t="s">
        <v>5</v>
      </c>
      <c r="M1718" s="8">
        <v>2</v>
      </c>
      <c r="N1718" s="5">
        <v>80.239999999999995</v>
      </c>
      <c r="O1718" s="6">
        <v>0.1</v>
      </c>
      <c r="P1718" s="5">
        <v>42.09</v>
      </c>
      <c r="Q1718" s="5">
        <f t="shared" si="78"/>
        <v>144.43199999999999</v>
      </c>
      <c r="R1718" s="5">
        <f t="shared" si="79"/>
        <v>84.18</v>
      </c>
      <c r="S1718" s="5">
        <f t="shared" si="80"/>
        <v>60.251999999999981</v>
      </c>
      <c r="T1718" s="7"/>
    </row>
    <row r="1719" spans="1:20" ht="15">
      <c r="A1719" s="2">
        <v>3606</v>
      </c>
      <c r="B1719" s="3">
        <v>46256</v>
      </c>
      <c r="C1719" s="10">
        <f>YEAR(SalesDataTable[[#This Row],[Order Date]])</f>
        <v>2026</v>
      </c>
      <c r="D1719" s="10" t="str">
        <f>"Q"&amp;ROUNDUP(MONTH(SalesDataTable[[#This Row],[Order Date]])/3,0)</f>
        <v>Q3</v>
      </c>
      <c r="E1719" s="10">
        <f>MONTH(SalesDataTable[[#This Row],[Order Date]])</f>
        <v>8</v>
      </c>
      <c r="F1719" s="10" t="str">
        <f>TEXT(SalesDataTable[[#This Row],[Order Date]],"mmm")</f>
        <v>Aug</v>
      </c>
      <c r="G1719" s="4" t="s">
        <v>20</v>
      </c>
      <c r="H1719" s="4" t="s">
        <v>21</v>
      </c>
      <c r="I1719" s="4" t="s">
        <v>2</v>
      </c>
      <c r="J1719" s="4" t="s">
        <v>16</v>
      </c>
      <c r="K1719" s="4" t="s">
        <v>9</v>
      </c>
      <c r="L1719" s="4" t="s">
        <v>17</v>
      </c>
      <c r="M1719" s="8">
        <v>1</v>
      </c>
      <c r="N1719" s="5">
        <v>147.24</v>
      </c>
      <c r="O1719" s="6">
        <v>0</v>
      </c>
      <c r="P1719" s="5">
        <v>79.11</v>
      </c>
      <c r="Q1719" s="5">
        <f t="shared" si="78"/>
        <v>147.24</v>
      </c>
      <c r="R1719" s="5">
        <f t="shared" si="79"/>
        <v>79.11</v>
      </c>
      <c r="S1719" s="5">
        <f t="shared" si="80"/>
        <v>68.13000000000001</v>
      </c>
      <c r="T1719" s="7"/>
    </row>
    <row r="1720" spans="1:20" ht="15">
      <c r="A1720" s="2">
        <v>3815</v>
      </c>
      <c r="B1720" s="3">
        <v>46256</v>
      </c>
      <c r="C1720" s="10">
        <f>YEAR(SalesDataTable[[#This Row],[Order Date]])</f>
        <v>2026</v>
      </c>
      <c r="D1720" s="10" t="str">
        <f>"Q"&amp;ROUNDUP(MONTH(SalesDataTable[[#This Row],[Order Date]])/3,0)</f>
        <v>Q3</v>
      </c>
      <c r="E1720" s="10">
        <f>MONTH(SalesDataTable[[#This Row],[Order Date]])</f>
        <v>8</v>
      </c>
      <c r="F1720" s="10" t="str">
        <f>TEXT(SalesDataTable[[#This Row],[Order Date]],"mmm")</f>
        <v>Aug</v>
      </c>
      <c r="G1720" s="4" t="s">
        <v>11</v>
      </c>
      <c r="H1720" s="4" t="s">
        <v>12</v>
      </c>
      <c r="I1720" s="4" t="s">
        <v>2</v>
      </c>
      <c r="J1720" s="4" t="s">
        <v>3</v>
      </c>
      <c r="K1720" s="4" t="s">
        <v>23</v>
      </c>
      <c r="L1720" s="4" t="s">
        <v>29</v>
      </c>
      <c r="M1720" s="8">
        <v>2</v>
      </c>
      <c r="N1720" s="5">
        <v>199.53</v>
      </c>
      <c r="O1720" s="6">
        <v>0.05</v>
      </c>
      <c r="P1720" s="5">
        <v>105.87</v>
      </c>
      <c r="Q1720" s="5">
        <f t="shared" si="78"/>
        <v>379.10699999999997</v>
      </c>
      <c r="R1720" s="5">
        <f t="shared" si="79"/>
        <v>211.74</v>
      </c>
      <c r="S1720" s="5">
        <f t="shared" si="80"/>
        <v>167.36699999999996</v>
      </c>
      <c r="T1720" s="7"/>
    </row>
    <row r="1721" spans="1:20" ht="15">
      <c r="A1721" s="2">
        <v>3979</v>
      </c>
      <c r="B1721" s="3">
        <v>46256</v>
      </c>
      <c r="C1721" s="10">
        <f>YEAR(SalesDataTable[[#This Row],[Order Date]])</f>
        <v>2026</v>
      </c>
      <c r="D1721" s="10" t="str">
        <f>"Q"&amp;ROUNDUP(MONTH(SalesDataTable[[#This Row],[Order Date]])/3,0)</f>
        <v>Q3</v>
      </c>
      <c r="E1721" s="10">
        <f>MONTH(SalesDataTable[[#This Row],[Order Date]])</f>
        <v>8</v>
      </c>
      <c r="F1721" s="10" t="str">
        <f>TEXT(SalesDataTable[[#This Row],[Order Date]],"mmm")</f>
        <v>Aug</v>
      </c>
      <c r="G1721" s="4" t="s">
        <v>11</v>
      </c>
      <c r="H1721" s="4" t="s">
        <v>25</v>
      </c>
      <c r="I1721" s="4" t="s">
        <v>2</v>
      </c>
      <c r="J1721" s="4" t="s">
        <v>16</v>
      </c>
      <c r="K1721" s="4" t="s">
        <v>34</v>
      </c>
      <c r="L1721" s="4" t="s">
        <v>35</v>
      </c>
      <c r="M1721" s="8">
        <v>1</v>
      </c>
      <c r="N1721" s="5">
        <v>40.19</v>
      </c>
      <c r="O1721" s="6">
        <v>0.05</v>
      </c>
      <c r="P1721" s="5">
        <v>14.73</v>
      </c>
      <c r="Q1721" s="5">
        <f t="shared" si="78"/>
        <v>38.180499999999995</v>
      </c>
      <c r="R1721" s="5">
        <f t="shared" si="79"/>
        <v>14.73</v>
      </c>
      <c r="S1721" s="5">
        <f t="shared" si="80"/>
        <v>23.450499999999995</v>
      </c>
      <c r="T1721" s="7"/>
    </row>
    <row r="1722" spans="1:20" ht="15">
      <c r="A1722" s="2">
        <v>4160</v>
      </c>
      <c r="B1722" s="3">
        <v>46256</v>
      </c>
      <c r="C1722" s="10">
        <f>YEAR(SalesDataTable[[#This Row],[Order Date]])</f>
        <v>2026</v>
      </c>
      <c r="D1722" s="10" t="str">
        <f>"Q"&amp;ROUNDUP(MONTH(SalesDataTable[[#This Row],[Order Date]])/3,0)</f>
        <v>Q3</v>
      </c>
      <c r="E1722" s="10">
        <f>MONTH(SalesDataTable[[#This Row],[Order Date]])</f>
        <v>8</v>
      </c>
      <c r="F1722" s="10" t="str">
        <f>TEXT(SalesDataTable[[#This Row],[Order Date]],"mmm")</f>
        <v>Aug</v>
      </c>
      <c r="G1722" s="4" t="s">
        <v>20</v>
      </c>
      <c r="H1722" s="4" t="s">
        <v>31</v>
      </c>
      <c r="I1722" s="4" t="s">
        <v>28</v>
      </c>
      <c r="J1722" s="4" t="s">
        <v>16</v>
      </c>
      <c r="K1722" s="4" t="s">
        <v>34</v>
      </c>
      <c r="L1722" s="4" t="s">
        <v>38</v>
      </c>
      <c r="M1722" s="8">
        <v>4</v>
      </c>
      <c r="N1722" s="5">
        <v>123.31</v>
      </c>
      <c r="O1722" s="6">
        <v>0</v>
      </c>
      <c r="P1722" s="5">
        <v>69.02</v>
      </c>
      <c r="Q1722" s="5">
        <f t="shared" si="78"/>
        <v>493.24</v>
      </c>
      <c r="R1722" s="5">
        <f t="shared" si="79"/>
        <v>276.08</v>
      </c>
      <c r="S1722" s="5">
        <f t="shared" si="80"/>
        <v>217.16000000000003</v>
      </c>
      <c r="T1722" s="7"/>
    </row>
    <row r="1723" spans="1:20" ht="15">
      <c r="A1723" s="2">
        <v>4172</v>
      </c>
      <c r="B1723" s="3">
        <v>46256</v>
      </c>
      <c r="C1723" s="10">
        <f>YEAR(SalesDataTable[[#This Row],[Order Date]])</f>
        <v>2026</v>
      </c>
      <c r="D1723" s="10" t="str">
        <f>"Q"&amp;ROUNDUP(MONTH(SalesDataTable[[#This Row],[Order Date]])/3,0)</f>
        <v>Q3</v>
      </c>
      <c r="E1723" s="10">
        <f>MONTH(SalesDataTable[[#This Row],[Order Date]])</f>
        <v>8</v>
      </c>
      <c r="F1723" s="10" t="str">
        <f>TEXT(SalesDataTable[[#This Row],[Order Date]],"mmm")</f>
        <v>Aug</v>
      </c>
      <c r="G1723" s="4" t="s">
        <v>20</v>
      </c>
      <c r="H1723" s="4" t="s">
        <v>33</v>
      </c>
      <c r="I1723" s="4" t="s">
        <v>28</v>
      </c>
      <c r="J1723" s="4" t="s">
        <v>13</v>
      </c>
      <c r="K1723" s="4" t="s">
        <v>4</v>
      </c>
      <c r="L1723" s="4" t="s">
        <v>26</v>
      </c>
      <c r="M1723" s="8">
        <v>1</v>
      </c>
      <c r="N1723" s="5">
        <v>40.19</v>
      </c>
      <c r="O1723" s="6">
        <v>0.05</v>
      </c>
      <c r="P1723" s="5">
        <v>16.78</v>
      </c>
      <c r="Q1723" s="5">
        <f t="shared" si="78"/>
        <v>38.180499999999995</v>
      </c>
      <c r="R1723" s="5">
        <f t="shared" si="79"/>
        <v>16.78</v>
      </c>
      <c r="S1723" s="5">
        <f t="shared" si="80"/>
        <v>21.400499999999994</v>
      </c>
      <c r="T1723" s="7"/>
    </row>
    <row r="1724" spans="1:20" ht="15">
      <c r="A1724" s="2">
        <v>4265</v>
      </c>
      <c r="B1724" s="3">
        <v>46256</v>
      </c>
      <c r="C1724" s="10">
        <f>YEAR(SalesDataTable[[#This Row],[Order Date]])</f>
        <v>2026</v>
      </c>
      <c r="D1724" s="10" t="str">
        <f>"Q"&amp;ROUNDUP(MONTH(SalesDataTable[[#This Row],[Order Date]])/3,0)</f>
        <v>Q3</v>
      </c>
      <c r="E1724" s="10">
        <f>MONTH(SalesDataTable[[#This Row],[Order Date]])</f>
        <v>8</v>
      </c>
      <c r="F1724" s="10" t="str">
        <f>TEXT(SalesDataTable[[#This Row],[Order Date]],"mmm")</f>
        <v>Aug</v>
      </c>
      <c r="G1724" s="4" t="s">
        <v>11</v>
      </c>
      <c r="H1724" s="4" t="s">
        <v>52</v>
      </c>
      <c r="I1724" s="4" t="s">
        <v>2</v>
      </c>
      <c r="J1724" s="4" t="s">
        <v>3</v>
      </c>
      <c r="K1724" s="4" t="s">
        <v>4</v>
      </c>
      <c r="L1724" s="4" t="s">
        <v>26</v>
      </c>
      <c r="M1724" s="8">
        <v>1</v>
      </c>
      <c r="N1724" s="5">
        <v>40.98</v>
      </c>
      <c r="O1724" s="6">
        <v>0.05</v>
      </c>
      <c r="P1724" s="5">
        <v>16.600000000000001</v>
      </c>
      <c r="Q1724" s="5">
        <f t="shared" si="78"/>
        <v>38.930999999999997</v>
      </c>
      <c r="R1724" s="5">
        <f t="shared" si="79"/>
        <v>16.600000000000001</v>
      </c>
      <c r="S1724" s="5">
        <f t="shared" si="80"/>
        <v>22.330999999999996</v>
      </c>
      <c r="T1724" s="7"/>
    </row>
    <row r="1725" spans="1:20" ht="15">
      <c r="A1725" s="2">
        <v>4321</v>
      </c>
      <c r="B1725" s="3">
        <v>46256</v>
      </c>
      <c r="C1725" s="10">
        <f>YEAR(SalesDataTable[[#This Row],[Order Date]])</f>
        <v>2026</v>
      </c>
      <c r="D1725" s="10" t="str">
        <f>"Q"&amp;ROUNDUP(MONTH(SalesDataTable[[#This Row],[Order Date]])/3,0)</f>
        <v>Q3</v>
      </c>
      <c r="E1725" s="10">
        <f>MONTH(SalesDataTable[[#This Row],[Order Date]])</f>
        <v>8</v>
      </c>
      <c r="F1725" s="10" t="str">
        <f>TEXT(SalesDataTable[[#This Row],[Order Date]],"mmm")</f>
        <v>Aug</v>
      </c>
      <c r="G1725" s="4" t="s">
        <v>20</v>
      </c>
      <c r="H1725" s="4" t="s">
        <v>47</v>
      </c>
      <c r="I1725" s="4" t="s">
        <v>2</v>
      </c>
      <c r="J1725" s="4" t="s">
        <v>13</v>
      </c>
      <c r="K1725" s="4" t="s">
        <v>14</v>
      </c>
      <c r="L1725" s="4" t="s">
        <v>15</v>
      </c>
      <c r="M1725" s="8">
        <v>3</v>
      </c>
      <c r="N1725" s="5">
        <v>35.380000000000003</v>
      </c>
      <c r="O1725" s="6">
        <v>0</v>
      </c>
      <c r="P1725" s="5">
        <v>13.91</v>
      </c>
      <c r="Q1725" s="5">
        <f t="shared" si="78"/>
        <v>106.14000000000001</v>
      </c>
      <c r="R1725" s="5">
        <f t="shared" si="79"/>
        <v>41.730000000000004</v>
      </c>
      <c r="S1725" s="5">
        <f t="shared" si="80"/>
        <v>64.410000000000011</v>
      </c>
      <c r="T1725" s="7"/>
    </row>
    <row r="1726" spans="1:20" ht="15">
      <c r="A1726" s="2">
        <v>4975</v>
      </c>
      <c r="B1726" s="3">
        <v>46256</v>
      </c>
      <c r="C1726" s="10">
        <f>YEAR(SalesDataTable[[#This Row],[Order Date]])</f>
        <v>2026</v>
      </c>
      <c r="D1726" s="10" t="str">
        <f>"Q"&amp;ROUNDUP(MONTH(SalesDataTable[[#This Row],[Order Date]])/3,0)</f>
        <v>Q3</v>
      </c>
      <c r="E1726" s="10">
        <f>MONTH(SalesDataTable[[#This Row],[Order Date]])</f>
        <v>8</v>
      </c>
      <c r="F1726" s="10" t="str">
        <f>TEXT(SalesDataTable[[#This Row],[Order Date]],"mmm")</f>
        <v>Aug</v>
      </c>
      <c r="G1726" s="4" t="s">
        <v>11</v>
      </c>
      <c r="H1726" s="4" t="s">
        <v>39</v>
      </c>
      <c r="I1726" s="4" t="s">
        <v>19</v>
      </c>
      <c r="J1726" s="4" t="s">
        <v>13</v>
      </c>
      <c r="K1726" s="4" t="s">
        <v>14</v>
      </c>
      <c r="L1726" s="4" t="s">
        <v>44</v>
      </c>
      <c r="M1726" s="8">
        <v>4</v>
      </c>
      <c r="N1726" s="5">
        <v>134.49</v>
      </c>
      <c r="O1726" s="6">
        <v>0</v>
      </c>
      <c r="P1726" s="5">
        <v>68.17</v>
      </c>
      <c r="Q1726" s="5">
        <f t="shared" si="78"/>
        <v>537.96</v>
      </c>
      <c r="R1726" s="5">
        <f t="shared" si="79"/>
        <v>272.68</v>
      </c>
      <c r="S1726" s="5">
        <f t="shared" si="80"/>
        <v>265.28000000000003</v>
      </c>
      <c r="T1726" s="7"/>
    </row>
    <row r="1727" spans="1:20" ht="15">
      <c r="A1727" s="2">
        <v>991</v>
      </c>
      <c r="B1727" s="3">
        <v>46257</v>
      </c>
      <c r="C1727" s="10">
        <f>YEAR(SalesDataTable[[#This Row],[Order Date]])</f>
        <v>2026</v>
      </c>
      <c r="D1727" s="10" t="str">
        <f>"Q"&amp;ROUNDUP(MONTH(SalesDataTable[[#This Row],[Order Date]])/3,0)</f>
        <v>Q3</v>
      </c>
      <c r="E1727" s="10">
        <f>MONTH(SalesDataTable[[#This Row],[Order Date]])</f>
        <v>8</v>
      </c>
      <c r="F1727" s="10" t="str">
        <f>TEXT(SalesDataTable[[#This Row],[Order Date]],"mmm")</f>
        <v>Aug</v>
      </c>
      <c r="G1727" s="4" t="s">
        <v>11</v>
      </c>
      <c r="H1727" s="4" t="s">
        <v>18</v>
      </c>
      <c r="I1727" s="4" t="s">
        <v>8</v>
      </c>
      <c r="J1727" s="4" t="s">
        <v>16</v>
      </c>
      <c r="K1727" s="4" t="s">
        <v>9</v>
      </c>
      <c r="L1727" s="4" t="s">
        <v>17</v>
      </c>
      <c r="M1727" s="8">
        <v>4</v>
      </c>
      <c r="N1727" s="5">
        <v>145.30000000000001</v>
      </c>
      <c r="O1727" s="6">
        <v>0.15</v>
      </c>
      <c r="P1727" s="5">
        <v>77.040000000000006</v>
      </c>
      <c r="Q1727" s="5">
        <f t="shared" si="78"/>
        <v>494.02000000000004</v>
      </c>
      <c r="R1727" s="5">
        <f t="shared" si="79"/>
        <v>308.16000000000003</v>
      </c>
      <c r="S1727" s="5">
        <f t="shared" si="80"/>
        <v>185.86</v>
      </c>
      <c r="T1727" s="7"/>
    </row>
    <row r="1728" spans="1:20" ht="15">
      <c r="A1728" s="2">
        <v>1008</v>
      </c>
      <c r="B1728" s="3">
        <v>46257</v>
      </c>
      <c r="C1728" s="10">
        <f>YEAR(SalesDataTable[[#This Row],[Order Date]])</f>
        <v>2026</v>
      </c>
      <c r="D1728" s="10" t="str">
        <f>"Q"&amp;ROUNDUP(MONTH(SalesDataTable[[#This Row],[Order Date]])/3,0)</f>
        <v>Q3</v>
      </c>
      <c r="E1728" s="10">
        <f>MONTH(SalesDataTable[[#This Row],[Order Date]])</f>
        <v>8</v>
      </c>
      <c r="F1728" s="10" t="str">
        <f>TEXT(SalesDataTable[[#This Row],[Order Date]],"mmm")</f>
        <v>Aug</v>
      </c>
      <c r="G1728" s="4" t="s">
        <v>20</v>
      </c>
      <c r="H1728" s="4" t="s">
        <v>21</v>
      </c>
      <c r="I1728" s="4" t="s">
        <v>8</v>
      </c>
      <c r="J1728" s="4" t="s">
        <v>16</v>
      </c>
      <c r="K1728" s="4" t="s">
        <v>14</v>
      </c>
      <c r="L1728" s="4" t="s">
        <v>48</v>
      </c>
      <c r="M1728" s="8">
        <v>10</v>
      </c>
      <c r="N1728" s="5">
        <v>164.55</v>
      </c>
      <c r="O1728" s="6">
        <v>0.1</v>
      </c>
      <c r="P1728" s="5">
        <v>88.23</v>
      </c>
      <c r="Q1728" s="5">
        <f t="shared" si="78"/>
        <v>1480.95</v>
      </c>
      <c r="R1728" s="5">
        <f t="shared" si="79"/>
        <v>882.30000000000007</v>
      </c>
      <c r="S1728" s="5">
        <f t="shared" si="80"/>
        <v>598.65</v>
      </c>
      <c r="T1728" s="7"/>
    </row>
    <row r="1729" spans="1:20" ht="15">
      <c r="A1729" s="2">
        <v>1083</v>
      </c>
      <c r="B1729" s="3">
        <v>46257</v>
      </c>
      <c r="C1729" s="10">
        <f>YEAR(SalesDataTable[[#This Row],[Order Date]])</f>
        <v>2026</v>
      </c>
      <c r="D1729" s="10" t="str">
        <f>"Q"&amp;ROUNDUP(MONTH(SalesDataTable[[#This Row],[Order Date]])/3,0)</f>
        <v>Q3</v>
      </c>
      <c r="E1729" s="10">
        <f>MONTH(SalesDataTable[[#This Row],[Order Date]])</f>
        <v>8</v>
      </c>
      <c r="F1729" s="10" t="str">
        <f>TEXT(SalesDataTable[[#This Row],[Order Date]],"mmm")</f>
        <v>Aug</v>
      </c>
      <c r="G1729" s="4" t="s">
        <v>0</v>
      </c>
      <c r="H1729" s="4" t="s">
        <v>50</v>
      </c>
      <c r="I1729" s="4" t="s">
        <v>19</v>
      </c>
      <c r="J1729" s="4" t="s">
        <v>13</v>
      </c>
      <c r="K1729" s="4" t="s">
        <v>4</v>
      </c>
      <c r="L1729" s="4" t="s">
        <v>26</v>
      </c>
      <c r="M1729" s="8">
        <v>1</v>
      </c>
      <c r="N1729" s="5">
        <v>39.590000000000003</v>
      </c>
      <c r="O1729" s="6">
        <v>0</v>
      </c>
      <c r="P1729" s="5">
        <v>16.899999999999999</v>
      </c>
      <c r="Q1729" s="5">
        <f t="shared" si="78"/>
        <v>39.590000000000003</v>
      </c>
      <c r="R1729" s="5">
        <f t="shared" si="79"/>
        <v>16.899999999999999</v>
      </c>
      <c r="S1729" s="5">
        <f t="shared" si="80"/>
        <v>22.690000000000005</v>
      </c>
      <c r="T1729" s="7"/>
    </row>
    <row r="1730" spans="1:20" ht="15">
      <c r="A1730" s="2">
        <v>1553</v>
      </c>
      <c r="B1730" s="3">
        <v>46257</v>
      </c>
      <c r="C1730" s="10">
        <f>YEAR(SalesDataTable[[#This Row],[Order Date]])</f>
        <v>2026</v>
      </c>
      <c r="D1730" s="10" t="str">
        <f>"Q"&amp;ROUNDUP(MONTH(SalesDataTable[[#This Row],[Order Date]])/3,0)</f>
        <v>Q3</v>
      </c>
      <c r="E1730" s="10">
        <f>MONTH(SalesDataTable[[#This Row],[Order Date]])</f>
        <v>8</v>
      </c>
      <c r="F1730" s="10" t="str">
        <f>TEXT(SalesDataTable[[#This Row],[Order Date]],"mmm")</f>
        <v>Aug</v>
      </c>
      <c r="G1730" s="4" t="s">
        <v>11</v>
      </c>
      <c r="H1730" s="4" t="s">
        <v>12</v>
      </c>
      <c r="I1730" s="4" t="s">
        <v>8</v>
      </c>
      <c r="J1730" s="4" t="s">
        <v>16</v>
      </c>
      <c r="K1730" s="4" t="s">
        <v>34</v>
      </c>
      <c r="L1730" s="4" t="s">
        <v>45</v>
      </c>
      <c r="M1730" s="8">
        <v>5</v>
      </c>
      <c r="N1730" s="5">
        <v>51.62</v>
      </c>
      <c r="O1730" s="6">
        <v>0.15</v>
      </c>
      <c r="P1730" s="5">
        <v>22.6</v>
      </c>
      <c r="Q1730" s="5">
        <f t="shared" ref="Q1730:Q1793" si="81">M1730*N1730*(1-O1730)</f>
        <v>219.38499999999996</v>
      </c>
      <c r="R1730" s="5">
        <f t="shared" ref="R1730:R1793" si="82">M1730*P1730</f>
        <v>113</v>
      </c>
      <c r="S1730" s="5">
        <f t="shared" ref="S1730:S1793" si="83">Q1730-R1730</f>
        <v>106.38499999999996</v>
      </c>
      <c r="T1730" s="7"/>
    </row>
    <row r="1731" spans="1:20" ht="15">
      <c r="A1731" s="2">
        <v>1579</v>
      </c>
      <c r="B1731" s="3">
        <v>46257</v>
      </c>
      <c r="C1731" s="10">
        <f>YEAR(SalesDataTable[[#This Row],[Order Date]])</f>
        <v>2026</v>
      </c>
      <c r="D1731" s="10" t="str">
        <f>"Q"&amp;ROUNDUP(MONTH(SalesDataTable[[#This Row],[Order Date]])/3,0)</f>
        <v>Q3</v>
      </c>
      <c r="E1731" s="10">
        <f>MONTH(SalesDataTable[[#This Row],[Order Date]])</f>
        <v>8</v>
      </c>
      <c r="F1731" s="10" t="str">
        <f>TEXT(SalesDataTable[[#This Row],[Order Date]],"mmm")</f>
        <v>Aug</v>
      </c>
      <c r="G1731" s="4" t="s">
        <v>20</v>
      </c>
      <c r="H1731" s="4" t="s">
        <v>31</v>
      </c>
      <c r="I1731" s="4" t="s">
        <v>19</v>
      </c>
      <c r="J1731" s="4" t="s">
        <v>3</v>
      </c>
      <c r="K1731" s="4" t="s">
        <v>9</v>
      </c>
      <c r="L1731" s="4" t="s">
        <v>10</v>
      </c>
      <c r="M1731" s="8">
        <v>3</v>
      </c>
      <c r="N1731" s="5">
        <v>90.71</v>
      </c>
      <c r="O1731" s="6">
        <v>0</v>
      </c>
      <c r="P1731" s="5">
        <v>45.57</v>
      </c>
      <c r="Q1731" s="5">
        <f t="shared" si="81"/>
        <v>272.13</v>
      </c>
      <c r="R1731" s="5">
        <f t="shared" si="82"/>
        <v>136.71</v>
      </c>
      <c r="S1731" s="5">
        <f t="shared" si="83"/>
        <v>135.41999999999999</v>
      </c>
      <c r="T1731" s="7"/>
    </row>
    <row r="1732" spans="1:20" ht="15">
      <c r="A1732" s="2">
        <v>1732</v>
      </c>
      <c r="B1732" s="3">
        <v>46257</v>
      </c>
      <c r="C1732" s="10">
        <f>YEAR(SalesDataTable[[#This Row],[Order Date]])</f>
        <v>2026</v>
      </c>
      <c r="D1732" s="10" t="str">
        <f>"Q"&amp;ROUNDUP(MONTH(SalesDataTable[[#This Row],[Order Date]])/3,0)</f>
        <v>Q3</v>
      </c>
      <c r="E1732" s="10">
        <f>MONTH(SalesDataTable[[#This Row],[Order Date]])</f>
        <v>8</v>
      </c>
      <c r="F1732" s="10" t="str">
        <f>TEXT(SalesDataTable[[#This Row],[Order Date]],"mmm")</f>
        <v>Aug</v>
      </c>
      <c r="G1732" s="4" t="s">
        <v>6</v>
      </c>
      <c r="H1732" s="4" t="s">
        <v>7</v>
      </c>
      <c r="I1732" s="4" t="s">
        <v>19</v>
      </c>
      <c r="J1732" s="4" t="s">
        <v>13</v>
      </c>
      <c r="K1732" s="4" t="s">
        <v>4</v>
      </c>
      <c r="L1732" s="4" t="s">
        <v>26</v>
      </c>
      <c r="M1732" s="8">
        <v>4</v>
      </c>
      <c r="N1732" s="5">
        <v>41.09</v>
      </c>
      <c r="O1732" s="6">
        <v>0</v>
      </c>
      <c r="P1732" s="5">
        <v>17</v>
      </c>
      <c r="Q1732" s="5">
        <f t="shared" si="81"/>
        <v>164.36</v>
      </c>
      <c r="R1732" s="5">
        <f t="shared" si="82"/>
        <v>68</v>
      </c>
      <c r="S1732" s="5">
        <f t="shared" si="83"/>
        <v>96.360000000000014</v>
      </c>
      <c r="T1732" s="7"/>
    </row>
    <row r="1733" spans="1:20" ht="15">
      <c r="A1733" s="2">
        <v>2083</v>
      </c>
      <c r="B1733" s="3">
        <v>46257</v>
      </c>
      <c r="C1733" s="10">
        <f>YEAR(SalesDataTable[[#This Row],[Order Date]])</f>
        <v>2026</v>
      </c>
      <c r="D1733" s="10" t="str">
        <f>"Q"&amp;ROUNDUP(MONTH(SalesDataTable[[#This Row],[Order Date]])/3,0)</f>
        <v>Q3</v>
      </c>
      <c r="E1733" s="10">
        <f>MONTH(SalesDataTable[[#This Row],[Order Date]])</f>
        <v>8</v>
      </c>
      <c r="F1733" s="10" t="str">
        <f>TEXT(SalesDataTable[[#This Row],[Order Date]],"mmm")</f>
        <v>Aug</v>
      </c>
      <c r="G1733" s="4" t="s">
        <v>6</v>
      </c>
      <c r="H1733" s="4" t="s">
        <v>49</v>
      </c>
      <c r="I1733" s="4" t="s">
        <v>2</v>
      </c>
      <c r="J1733" s="4" t="s">
        <v>13</v>
      </c>
      <c r="K1733" s="4" t="s">
        <v>9</v>
      </c>
      <c r="L1733" s="4" t="s">
        <v>10</v>
      </c>
      <c r="M1733" s="8">
        <v>1</v>
      </c>
      <c r="N1733" s="5">
        <v>91.37</v>
      </c>
      <c r="O1733" s="6">
        <v>0</v>
      </c>
      <c r="P1733" s="5">
        <v>46.73</v>
      </c>
      <c r="Q1733" s="5">
        <f t="shared" si="81"/>
        <v>91.37</v>
      </c>
      <c r="R1733" s="5">
        <f t="shared" si="82"/>
        <v>46.73</v>
      </c>
      <c r="S1733" s="5">
        <f t="shared" si="83"/>
        <v>44.640000000000008</v>
      </c>
      <c r="T1733" s="7"/>
    </row>
    <row r="1734" spans="1:20" ht="15">
      <c r="A1734" s="2">
        <v>2176</v>
      </c>
      <c r="B1734" s="3">
        <v>46257</v>
      </c>
      <c r="C1734" s="10">
        <f>YEAR(SalesDataTable[[#This Row],[Order Date]])</f>
        <v>2026</v>
      </c>
      <c r="D1734" s="10" t="str">
        <f>"Q"&amp;ROUNDUP(MONTH(SalesDataTable[[#This Row],[Order Date]])/3,0)</f>
        <v>Q3</v>
      </c>
      <c r="E1734" s="10">
        <f>MONTH(SalesDataTable[[#This Row],[Order Date]])</f>
        <v>8</v>
      </c>
      <c r="F1734" s="10" t="str">
        <f>TEXT(SalesDataTable[[#This Row],[Order Date]],"mmm")</f>
        <v>Aug</v>
      </c>
      <c r="G1734" s="4" t="s">
        <v>6</v>
      </c>
      <c r="H1734" s="4" t="s">
        <v>41</v>
      </c>
      <c r="I1734" s="4" t="s">
        <v>2</v>
      </c>
      <c r="J1734" s="4" t="s">
        <v>13</v>
      </c>
      <c r="K1734" s="4" t="s">
        <v>14</v>
      </c>
      <c r="L1734" s="4" t="s">
        <v>32</v>
      </c>
      <c r="M1734" s="8">
        <v>1</v>
      </c>
      <c r="N1734" s="5">
        <v>46.92</v>
      </c>
      <c r="O1734" s="6">
        <v>0</v>
      </c>
      <c r="P1734" s="5">
        <v>18.3</v>
      </c>
      <c r="Q1734" s="5">
        <f t="shared" si="81"/>
        <v>46.92</v>
      </c>
      <c r="R1734" s="5">
        <f t="shared" si="82"/>
        <v>18.3</v>
      </c>
      <c r="S1734" s="5">
        <f t="shared" si="83"/>
        <v>28.62</v>
      </c>
      <c r="T1734" s="7"/>
    </row>
    <row r="1735" spans="1:20" ht="15">
      <c r="A1735" s="2">
        <v>2723</v>
      </c>
      <c r="B1735" s="3">
        <v>46257</v>
      </c>
      <c r="C1735" s="10">
        <f>YEAR(SalesDataTable[[#This Row],[Order Date]])</f>
        <v>2026</v>
      </c>
      <c r="D1735" s="10" t="str">
        <f>"Q"&amp;ROUNDUP(MONTH(SalesDataTable[[#This Row],[Order Date]])/3,0)</f>
        <v>Q3</v>
      </c>
      <c r="E1735" s="10">
        <f>MONTH(SalesDataTable[[#This Row],[Order Date]])</f>
        <v>8</v>
      </c>
      <c r="F1735" s="10" t="str">
        <f>TEXT(SalesDataTable[[#This Row],[Order Date]],"mmm")</f>
        <v>Aug</v>
      </c>
      <c r="G1735" s="4" t="s">
        <v>0</v>
      </c>
      <c r="H1735" s="4" t="s">
        <v>1</v>
      </c>
      <c r="I1735" s="4" t="s">
        <v>2</v>
      </c>
      <c r="J1735" s="4" t="s">
        <v>13</v>
      </c>
      <c r="K1735" s="4" t="s">
        <v>4</v>
      </c>
      <c r="L1735" s="4" t="s">
        <v>30</v>
      </c>
      <c r="M1735" s="8">
        <v>1</v>
      </c>
      <c r="N1735" s="5">
        <v>100.29</v>
      </c>
      <c r="O1735" s="6">
        <v>0.05</v>
      </c>
      <c r="P1735" s="5">
        <v>49.82</v>
      </c>
      <c r="Q1735" s="5">
        <f t="shared" si="81"/>
        <v>95.275500000000008</v>
      </c>
      <c r="R1735" s="5">
        <f t="shared" si="82"/>
        <v>49.82</v>
      </c>
      <c r="S1735" s="5">
        <f t="shared" si="83"/>
        <v>45.455500000000008</v>
      </c>
      <c r="T1735" s="7"/>
    </row>
    <row r="1736" spans="1:20" ht="15">
      <c r="A1736" s="2">
        <v>3299</v>
      </c>
      <c r="B1736" s="3">
        <v>46257</v>
      </c>
      <c r="C1736" s="10">
        <f>YEAR(SalesDataTable[[#This Row],[Order Date]])</f>
        <v>2026</v>
      </c>
      <c r="D1736" s="10" t="str">
        <f>"Q"&amp;ROUNDUP(MONTH(SalesDataTable[[#This Row],[Order Date]])/3,0)</f>
        <v>Q3</v>
      </c>
      <c r="E1736" s="10">
        <f>MONTH(SalesDataTable[[#This Row],[Order Date]])</f>
        <v>8</v>
      </c>
      <c r="F1736" s="10" t="str">
        <f>TEXT(SalesDataTable[[#This Row],[Order Date]],"mmm")</f>
        <v>Aug</v>
      </c>
      <c r="G1736" s="4" t="s">
        <v>0</v>
      </c>
      <c r="H1736" s="4" t="s">
        <v>36</v>
      </c>
      <c r="I1736" s="4" t="s">
        <v>2</v>
      </c>
      <c r="J1736" s="4" t="s">
        <v>13</v>
      </c>
      <c r="K1736" s="4" t="s">
        <v>9</v>
      </c>
      <c r="L1736" s="4" t="s">
        <v>17</v>
      </c>
      <c r="M1736" s="8">
        <v>1</v>
      </c>
      <c r="N1736" s="5">
        <v>147.11000000000001</v>
      </c>
      <c r="O1736" s="6">
        <v>0.15</v>
      </c>
      <c r="P1736" s="5">
        <v>79.599999999999994</v>
      </c>
      <c r="Q1736" s="5">
        <f t="shared" si="81"/>
        <v>125.04350000000001</v>
      </c>
      <c r="R1736" s="5">
        <f t="shared" si="82"/>
        <v>79.599999999999994</v>
      </c>
      <c r="S1736" s="5">
        <f t="shared" si="83"/>
        <v>45.443500000000014</v>
      </c>
      <c r="T1736" s="7"/>
    </row>
    <row r="1737" spans="1:20" ht="15">
      <c r="A1737" s="2">
        <v>3398</v>
      </c>
      <c r="B1737" s="3">
        <v>46257</v>
      </c>
      <c r="C1737" s="10">
        <f>YEAR(SalesDataTable[[#This Row],[Order Date]])</f>
        <v>2026</v>
      </c>
      <c r="D1737" s="10" t="str">
        <f>"Q"&amp;ROUNDUP(MONTH(SalesDataTable[[#This Row],[Order Date]])/3,0)</f>
        <v>Q3</v>
      </c>
      <c r="E1737" s="10">
        <f>MONTH(SalesDataTable[[#This Row],[Order Date]])</f>
        <v>8</v>
      </c>
      <c r="F1737" s="10" t="str">
        <f>TEXT(SalesDataTable[[#This Row],[Order Date]],"mmm")</f>
        <v>Aug</v>
      </c>
      <c r="G1737" s="4" t="s">
        <v>6</v>
      </c>
      <c r="H1737" s="4" t="s">
        <v>43</v>
      </c>
      <c r="I1737" s="4" t="s">
        <v>2</v>
      </c>
      <c r="J1737" s="4" t="s">
        <v>13</v>
      </c>
      <c r="K1737" s="4" t="s">
        <v>9</v>
      </c>
      <c r="L1737" s="4" t="s">
        <v>37</v>
      </c>
      <c r="M1737" s="8">
        <v>2</v>
      </c>
      <c r="N1737" s="5">
        <v>156.44999999999999</v>
      </c>
      <c r="O1737" s="6">
        <v>0</v>
      </c>
      <c r="P1737" s="5">
        <v>80.13</v>
      </c>
      <c r="Q1737" s="5">
        <f t="shared" si="81"/>
        <v>312.89999999999998</v>
      </c>
      <c r="R1737" s="5">
        <f t="shared" si="82"/>
        <v>160.26</v>
      </c>
      <c r="S1737" s="5">
        <f t="shared" si="83"/>
        <v>152.63999999999999</v>
      </c>
      <c r="T1737" s="7"/>
    </row>
    <row r="1738" spans="1:20" ht="15">
      <c r="A1738" s="2">
        <v>4012</v>
      </c>
      <c r="B1738" s="3">
        <v>46257</v>
      </c>
      <c r="C1738" s="10">
        <f>YEAR(SalesDataTable[[#This Row],[Order Date]])</f>
        <v>2026</v>
      </c>
      <c r="D1738" s="10" t="str">
        <f>"Q"&amp;ROUNDUP(MONTH(SalesDataTable[[#This Row],[Order Date]])/3,0)</f>
        <v>Q3</v>
      </c>
      <c r="E1738" s="10">
        <f>MONTH(SalesDataTable[[#This Row],[Order Date]])</f>
        <v>8</v>
      </c>
      <c r="F1738" s="10" t="str">
        <f>TEXT(SalesDataTable[[#This Row],[Order Date]],"mmm")</f>
        <v>Aug</v>
      </c>
      <c r="G1738" s="4" t="s">
        <v>6</v>
      </c>
      <c r="H1738" s="4" t="s">
        <v>49</v>
      </c>
      <c r="I1738" s="4" t="s">
        <v>2</v>
      </c>
      <c r="J1738" s="4" t="s">
        <v>13</v>
      </c>
      <c r="K1738" s="4" t="s">
        <v>9</v>
      </c>
      <c r="L1738" s="4" t="s">
        <v>46</v>
      </c>
      <c r="M1738" s="8">
        <v>2</v>
      </c>
      <c r="N1738" s="5">
        <v>72.97</v>
      </c>
      <c r="O1738" s="6">
        <v>0</v>
      </c>
      <c r="P1738" s="5">
        <v>33.25</v>
      </c>
      <c r="Q1738" s="5">
        <f t="shared" si="81"/>
        <v>145.94</v>
      </c>
      <c r="R1738" s="5">
        <f t="shared" si="82"/>
        <v>66.5</v>
      </c>
      <c r="S1738" s="5">
        <f t="shared" si="83"/>
        <v>79.44</v>
      </c>
      <c r="T1738" s="7"/>
    </row>
    <row r="1739" spans="1:20" ht="15">
      <c r="A1739" s="2">
        <v>4064</v>
      </c>
      <c r="B1739" s="3">
        <v>46257</v>
      </c>
      <c r="C1739" s="10">
        <f>YEAR(SalesDataTable[[#This Row],[Order Date]])</f>
        <v>2026</v>
      </c>
      <c r="D1739" s="10" t="str">
        <f>"Q"&amp;ROUNDUP(MONTH(SalesDataTable[[#This Row],[Order Date]])/3,0)</f>
        <v>Q3</v>
      </c>
      <c r="E1739" s="10">
        <f>MONTH(SalesDataTable[[#This Row],[Order Date]])</f>
        <v>8</v>
      </c>
      <c r="F1739" s="10" t="str">
        <f>TEXT(SalesDataTable[[#This Row],[Order Date]],"mmm")</f>
        <v>Aug</v>
      </c>
      <c r="G1739" s="4" t="s">
        <v>20</v>
      </c>
      <c r="H1739" s="4" t="s">
        <v>31</v>
      </c>
      <c r="I1739" s="4" t="s">
        <v>28</v>
      </c>
      <c r="J1739" s="4" t="s">
        <v>3</v>
      </c>
      <c r="K1739" s="4" t="s">
        <v>34</v>
      </c>
      <c r="L1739" s="4" t="s">
        <v>45</v>
      </c>
      <c r="M1739" s="8">
        <v>2</v>
      </c>
      <c r="N1739" s="5">
        <v>51.63</v>
      </c>
      <c r="O1739" s="6">
        <v>0</v>
      </c>
      <c r="P1739" s="5">
        <v>21.39</v>
      </c>
      <c r="Q1739" s="5">
        <f t="shared" si="81"/>
        <v>103.26</v>
      </c>
      <c r="R1739" s="5">
        <f t="shared" si="82"/>
        <v>42.78</v>
      </c>
      <c r="S1739" s="5">
        <f t="shared" si="83"/>
        <v>60.480000000000004</v>
      </c>
      <c r="T1739" s="7"/>
    </row>
    <row r="1740" spans="1:20" ht="15">
      <c r="A1740" s="2">
        <v>4671</v>
      </c>
      <c r="B1740" s="3">
        <v>46257</v>
      </c>
      <c r="C1740" s="10">
        <f>YEAR(SalesDataTable[[#This Row],[Order Date]])</f>
        <v>2026</v>
      </c>
      <c r="D1740" s="10" t="str">
        <f>"Q"&amp;ROUNDUP(MONTH(SalesDataTable[[#This Row],[Order Date]])/3,0)</f>
        <v>Q3</v>
      </c>
      <c r="E1740" s="10">
        <f>MONTH(SalesDataTable[[#This Row],[Order Date]])</f>
        <v>8</v>
      </c>
      <c r="F1740" s="10" t="str">
        <f>TEXT(SalesDataTable[[#This Row],[Order Date]],"mmm")</f>
        <v>Aug</v>
      </c>
      <c r="G1740" s="4" t="s">
        <v>6</v>
      </c>
      <c r="H1740" s="4" t="s">
        <v>43</v>
      </c>
      <c r="I1740" s="4" t="s">
        <v>8</v>
      </c>
      <c r="J1740" s="4" t="s">
        <v>3</v>
      </c>
      <c r="K1740" s="4" t="s">
        <v>4</v>
      </c>
      <c r="L1740" s="4" t="s">
        <v>30</v>
      </c>
      <c r="M1740" s="8">
        <v>8</v>
      </c>
      <c r="N1740" s="5">
        <v>100.06</v>
      </c>
      <c r="O1740" s="6">
        <v>0.05</v>
      </c>
      <c r="P1740" s="5">
        <v>49.39</v>
      </c>
      <c r="Q1740" s="5">
        <f t="shared" si="81"/>
        <v>760.45600000000002</v>
      </c>
      <c r="R1740" s="5">
        <f t="shared" si="82"/>
        <v>395.12</v>
      </c>
      <c r="S1740" s="5">
        <f t="shared" si="83"/>
        <v>365.33600000000001</v>
      </c>
      <c r="T1740" s="7"/>
    </row>
    <row r="1741" spans="1:20" ht="15">
      <c r="A1741" s="2">
        <v>1914</v>
      </c>
      <c r="B1741" s="3">
        <v>46258</v>
      </c>
      <c r="C1741" s="10">
        <f>YEAR(SalesDataTable[[#This Row],[Order Date]])</f>
        <v>2026</v>
      </c>
      <c r="D1741" s="10" t="str">
        <f>"Q"&amp;ROUNDUP(MONTH(SalesDataTable[[#This Row],[Order Date]])/3,0)</f>
        <v>Q3</v>
      </c>
      <c r="E1741" s="10">
        <f>MONTH(SalesDataTable[[#This Row],[Order Date]])</f>
        <v>8</v>
      </c>
      <c r="F1741" s="10" t="str">
        <f>TEXT(SalesDataTable[[#This Row],[Order Date]],"mmm")</f>
        <v>Aug</v>
      </c>
      <c r="G1741" s="4" t="s">
        <v>20</v>
      </c>
      <c r="H1741" s="4" t="s">
        <v>33</v>
      </c>
      <c r="I1741" s="4" t="s">
        <v>19</v>
      </c>
      <c r="J1741" s="4" t="s">
        <v>3</v>
      </c>
      <c r="K1741" s="4" t="s">
        <v>23</v>
      </c>
      <c r="L1741" s="4" t="s">
        <v>40</v>
      </c>
      <c r="M1741" s="8">
        <v>4</v>
      </c>
      <c r="N1741" s="5">
        <v>83.2</v>
      </c>
      <c r="O1741" s="6">
        <v>0</v>
      </c>
      <c r="P1741" s="5">
        <v>39.99</v>
      </c>
      <c r="Q1741" s="5">
        <f t="shared" si="81"/>
        <v>332.8</v>
      </c>
      <c r="R1741" s="5">
        <f t="shared" si="82"/>
        <v>159.96</v>
      </c>
      <c r="S1741" s="5">
        <f t="shared" si="83"/>
        <v>172.84</v>
      </c>
      <c r="T1741" s="7"/>
    </row>
    <row r="1742" spans="1:20" ht="15">
      <c r="A1742" s="2">
        <v>1973</v>
      </c>
      <c r="B1742" s="3">
        <v>46258</v>
      </c>
      <c r="C1742" s="10">
        <f>YEAR(SalesDataTable[[#This Row],[Order Date]])</f>
        <v>2026</v>
      </c>
      <c r="D1742" s="10" t="str">
        <f>"Q"&amp;ROUNDUP(MONTH(SalesDataTable[[#This Row],[Order Date]])/3,0)</f>
        <v>Q3</v>
      </c>
      <c r="E1742" s="10">
        <f>MONTH(SalesDataTable[[#This Row],[Order Date]])</f>
        <v>8</v>
      </c>
      <c r="F1742" s="10" t="str">
        <f>TEXT(SalesDataTable[[#This Row],[Order Date]],"mmm")</f>
        <v>Aug</v>
      </c>
      <c r="G1742" s="4" t="s">
        <v>0</v>
      </c>
      <c r="H1742" s="4" t="s">
        <v>1</v>
      </c>
      <c r="I1742" s="4" t="s">
        <v>2</v>
      </c>
      <c r="J1742" s="4" t="s">
        <v>13</v>
      </c>
      <c r="K1742" s="4" t="s">
        <v>34</v>
      </c>
      <c r="L1742" s="4" t="s">
        <v>45</v>
      </c>
      <c r="M1742" s="8">
        <v>3</v>
      </c>
      <c r="N1742" s="5">
        <v>51.29</v>
      </c>
      <c r="O1742" s="6">
        <v>0</v>
      </c>
      <c r="P1742" s="5">
        <v>22.08</v>
      </c>
      <c r="Q1742" s="5">
        <f t="shared" si="81"/>
        <v>153.87</v>
      </c>
      <c r="R1742" s="5">
        <f t="shared" si="82"/>
        <v>66.239999999999995</v>
      </c>
      <c r="S1742" s="5">
        <f t="shared" si="83"/>
        <v>87.63000000000001</v>
      </c>
      <c r="T1742" s="7"/>
    </row>
    <row r="1743" spans="1:20" ht="15">
      <c r="A1743" s="2">
        <v>2564</v>
      </c>
      <c r="B1743" s="3">
        <v>46258</v>
      </c>
      <c r="C1743" s="10">
        <f>YEAR(SalesDataTable[[#This Row],[Order Date]])</f>
        <v>2026</v>
      </c>
      <c r="D1743" s="10" t="str">
        <f>"Q"&amp;ROUNDUP(MONTH(SalesDataTable[[#This Row],[Order Date]])/3,0)</f>
        <v>Q3</v>
      </c>
      <c r="E1743" s="10">
        <f>MONTH(SalesDataTable[[#This Row],[Order Date]])</f>
        <v>8</v>
      </c>
      <c r="F1743" s="10" t="str">
        <f>TEXT(SalesDataTable[[#This Row],[Order Date]],"mmm")</f>
        <v>Aug</v>
      </c>
      <c r="G1743" s="4" t="s">
        <v>11</v>
      </c>
      <c r="H1743" s="4" t="s">
        <v>18</v>
      </c>
      <c r="I1743" s="4" t="s">
        <v>2</v>
      </c>
      <c r="J1743" s="4" t="s">
        <v>3</v>
      </c>
      <c r="K1743" s="4" t="s">
        <v>23</v>
      </c>
      <c r="L1743" s="4" t="s">
        <v>29</v>
      </c>
      <c r="M1743" s="8">
        <v>1</v>
      </c>
      <c r="N1743" s="5">
        <v>200.2</v>
      </c>
      <c r="O1743" s="6">
        <v>0</v>
      </c>
      <c r="P1743" s="5">
        <v>103.38</v>
      </c>
      <c r="Q1743" s="5">
        <f t="shared" si="81"/>
        <v>200.2</v>
      </c>
      <c r="R1743" s="5">
        <f t="shared" si="82"/>
        <v>103.38</v>
      </c>
      <c r="S1743" s="5">
        <f t="shared" si="83"/>
        <v>96.82</v>
      </c>
      <c r="T1743" s="7"/>
    </row>
    <row r="1744" spans="1:20" ht="15">
      <c r="A1744" s="2">
        <v>2791</v>
      </c>
      <c r="B1744" s="3">
        <v>46258</v>
      </c>
      <c r="C1744" s="10">
        <f>YEAR(SalesDataTable[[#This Row],[Order Date]])</f>
        <v>2026</v>
      </c>
      <c r="D1744" s="10" t="str">
        <f>"Q"&amp;ROUNDUP(MONTH(SalesDataTable[[#This Row],[Order Date]])/3,0)</f>
        <v>Q3</v>
      </c>
      <c r="E1744" s="10">
        <f>MONTH(SalesDataTable[[#This Row],[Order Date]])</f>
        <v>8</v>
      </c>
      <c r="F1744" s="10" t="str">
        <f>TEXT(SalesDataTable[[#This Row],[Order Date]],"mmm")</f>
        <v>Aug</v>
      </c>
      <c r="G1744" s="4" t="s">
        <v>0</v>
      </c>
      <c r="H1744" s="4" t="s">
        <v>50</v>
      </c>
      <c r="I1744" s="4" t="s">
        <v>19</v>
      </c>
      <c r="J1744" s="4" t="s">
        <v>16</v>
      </c>
      <c r="K1744" s="4" t="s">
        <v>34</v>
      </c>
      <c r="L1744" s="4" t="s">
        <v>42</v>
      </c>
      <c r="M1744" s="8">
        <v>2</v>
      </c>
      <c r="N1744" s="5">
        <v>36.869999999999997</v>
      </c>
      <c r="O1744" s="6">
        <v>0</v>
      </c>
      <c r="P1744" s="5">
        <v>13.71</v>
      </c>
      <c r="Q1744" s="5">
        <f t="shared" si="81"/>
        <v>73.739999999999995</v>
      </c>
      <c r="R1744" s="5">
        <f t="shared" si="82"/>
        <v>27.42</v>
      </c>
      <c r="S1744" s="5">
        <f t="shared" si="83"/>
        <v>46.319999999999993</v>
      </c>
      <c r="T1744" s="7"/>
    </row>
    <row r="1745" spans="1:20" ht="15">
      <c r="A1745" s="2">
        <v>3559</v>
      </c>
      <c r="B1745" s="3">
        <v>46258</v>
      </c>
      <c r="C1745" s="10">
        <f>YEAR(SalesDataTable[[#This Row],[Order Date]])</f>
        <v>2026</v>
      </c>
      <c r="D1745" s="10" t="str">
        <f>"Q"&amp;ROUNDUP(MONTH(SalesDataTable[[#This Row],[Order Date]])/3,0)</f>
        <v>Q3</v>
      </c>
      <c r="E1745" s="10">
        <f>MONTH(SalesDataTable[[#This Row],[Order Date]])</f>
        <v>8</v>
      </c>
      <c r="F1745" s="10" t="str">
        <f>TEXT(SalesDataTable[[#This Row],[Order Date]],"mmm")</f>
        <v>Aug</v>
      </c>
      <c r="G1745" s="4" t="s">
        <v>20</v>
      </c>
      <c r="H1745" s="4" t="s">
        <v>33</v>
      </c>
      <c r="I1745" s="4" t="s">
        <v>2</v>
      </c>
      <c r="J1745" s="4" t="s">
        <v>3</v>
      </c>
      <c r="K1745" s="4" t="s">
        <v>34</v>
      </c>
      <c r="L1745" s="4" t="s">
        <v>42</v>
      </c>
      <c r="M1745" s="8">
        <v>1</v>
      </c>
      <c r="N1745" s="5">
        <v>36.28</v>
      </c>
      <c r="O1745" s="6">
        <v>0.1</v>
      </c>
      <c r="P1745" s="5">
        <v>14.16</v>
      </c>
      <c r="Q1745" s="5">
        <f t="shared" si="81"/>
        <v>32.652000000000001</v>
      </c>
      <c r="R1745" s="5">
        <f t="shared" si="82"/>
        <v>14.16</v>
      </c>
      <c r="S1745" s="5">
        <f t="shared" si="83"/>
        <v>18.492000000000001</v>
      </c>
      <c r="T1745" s="7"/>
    </row>
    <row r="1746" spans="1:20" ht="15">
      <c r="A1746" s="2">
        <v>3839</v>
      </c>
      <c r="B1746" s="3">
        <v>46258</v>
      </c>
      <c r="C1746" s="10">
        <f>YEAR(SalesDataTable[[#This Row],[Order Date]])</f>
        <v>2026</v>
      </c>
      <c r="D1746" s="10" t="str">
        <f>"Q"&amp;ROUNDUP(MONTH(SalesDataTable[[#This Row],[Order Date]])/3,0)</f>
        <v>Q3</v>
      </c>
      <c r="E1746" s="10">
        <f>MONTH(SalesDataTable[[#This Row],[Order Date]])</f>
        <v>8</v>
      </c>
      <c r="F1746" s="10" t="str">
        <f>TEXT(SalesDataTable[[#This Row],[Order Date]],"mmm")</f>
        <v>Aug</v>
      </c>
      <c r="G1746" s="4" t="s">
        <v>0</v>
      </c>
      <c r="H1746" s="4" t="s">
        <v>50</v>
      </c>
      <c r="I1746" s="4" t="s">
        <v>28</v>
      </c>
      <c r="J1746" s="4" t="s">
        <v>3</v>
      </c>
      <c r="K1746" s="4" t="s">
        <v>9</v>
      </c>
      <c r="L1746" s="4" t="s">
        <v>10</v>
      </c>
      <c r="M1746" s="8">
        <v>2</v>
      </c>
      <c r="N1746" s="5">
        <v>93.88</v>
      </c>
      <c r="O1746" s="6">
        <v>0.05</v>
      </c>
      <c r="P1746" s="5">
        <v>46.57</v>
      </c>
      <c r="Q1746" s="5">
        <f t="shared" si="81"/>
        <v>178.37199999999999</v>
      </c>
      <c r="R1746" s="5">
        <f t="shared" si="82"/>
        <v>93.14</v>
      </c>
      <c r="S1746" s="5">
        <f t="shared" si="83"/>
        <v>85.231999999999985</v>
      </c>
      <c r="T1746" s="7"/>
    </row>
    <row r="1747" spans="1:20" ht="15">
      <c r="A1747" s="2">
        <v>4133</v>
      </c>
      <c r="B1747" s="3">
        <v>46258</v>
      </c>
      <c r="C1747" s="10">
        <f>YEAR(SalesDataTable[[#This Row],[Order Date]])</f>
        <v>2026</v>
      </c>
      <c r="D1747" s="10" t="str">
        <f>"Q"&amp;ROUNDUP(MONTH(SalesDataTable[[#This Row],[Order Date]])/3,0)</f>
        <v>Q3</v>
      </c>
      <c r="E1747" s="10">
        <f>MONTH(SalesDataTable[[#This Row],[Order Date]])</f>
        <v>8</v>
      </c>
      <c r="F1747" s="10" t="str">
        <f>TEXT(SalesDataTable[[#This Row],[Order Date]],"mmm")</f>
        <v>Aug</v>
      </c>
      <c r="G1747" s="4" t="s">
        <v>20</v>
      </c>
      <c r="H1747" s="4" t="s">
        <v>21</v>
      </c>
      <c r="I1747" s="4" t="s">
        <v>2</v>
      </c>
      <c r="J1747" s="4" t="s">
        <v>13</v>
      </c>
      <c r="K1747" s="4" t="s">
        <v>23</v>
      </c>
      <c r="L1747" s="4" t="s">
        <v>29</v>
      </c>
      <c r="M1747" s="8">
        <v>1</v>
      </c>
      <c r="N1747" s="5">
        <v>192.67</v>
      </c>
      <c r="O1747" s="6">
        <v>0.05</v>
      </c>
      <c r="P1747" s="5">
        <v>101.04</v>
      </c>
      <c r="Q1747" s="5">
        <f t="shared" si="81"/>
        <v>183.03649999999999</v>
      </c>
      <c r="R1747" s="5">
        <f t="shared" si="82"/>
        <v>101.04</v>
      </c>
      <c r="S1747" s="5">
        <f t="shared" si="83"/>
        <v>81.996499999999983</v>
      </c>
      <c r="T1747" s="7"/>
    </row>
    <row r="1748" spans="1:20" ht="15">
      <c r="A1748" s="2">
        <v>4765</v>
      </c>
      <c r="B1748" s="3">
        <v>46258</v>
      </c>
      <c r="C1748" s="10">
        <f>YEAR(SalesDataTable[[#This Row],[Order Date]])</f>
        <v>2026</v>
      </c>
      <c r="D1748" s="10" t="str">
        <f>"Q"&amp;ROUNDUP(MONTH(SalesDataTable[[#This Row],[Order Date]])/3,0)</f>
        <v>Q3</v>
      </c>
      <c r="E1748" s="10">
        <f>MONTH(SalesDataTable[[#This Row],[Order Date]])</f>
        <v>8</v>
      </c>
      <c r="F1748" s="10" t="str">
        <f>TEXT(SalesDataTable[[#This Row],[Order Date]],"mmm")</f>
        <v>Aug</v>
      </c>
      <c r="G1748" s="4" t="s">
        <v>0</v>
      </c>
      <c r="H1748" s="4" t="s">
        <v>50</v>
      </c>
      <c r="I1748" s="4" t="s">
        <v>2</v>
      </c>
      <c r="J1748" s="4" t="s">
        <v>13</v>
      </c>
      <c r="K1748" s="4" t="s">
        <v>4</v>
      </c>
      <c r="L1748" s="4" t="s">
        <v>5</v>
      </c>
      <c r="M1748" s="8">
        <v>1</v>
      </c>
      <c r="N1748" s="5">
        <v>80.099999999999994</v>
      </c>
      <c r="O1748" s="6">
        <v>0.05</v>
      </c>
      <c r="P1748" s="5">
        <v>43.49</v>
      </c>
      <c r="Q1748" s="5">
        <f t="shared" si="81"/>
        <v>76.094999999999985</v>
      </c>
      <c r="R1748" s="5">
        <f t="shared" si="82"/>
        <v>43.49</v>
      </c>
      <c r="S1748" s="5">
        <f t="shared" si="83"/>
        <v>32.604999999999983</v>
      </c>
      <c r="T1748" s="7"/>
    </row>
    <row r="1749" spans="1:20" ht="15">
      <c r="A1749" s="2">
        <v>1868</v>
      </c>
      <c r="B1749" s="3">
        <v>46259</v>
      </c>
      <c r="C1749" s="10">
        <f>YEAR(SalesDataTable[[#This Row],[Order Date]])</f>
        <v>2026</v>
      </c>
      <c r="D1749" s="10" t="str">
        <f>"Q"&amp;ROUNDUP(MONTH(SalesDataTable[[#This Row],[Order Date]])/3,0)</f>
        <v>Q3</v>
      </c>
      <c r="E1749" s="10">
        <f>MONTH(SalesDataTable[[#This Row],[Order Date]])</f>
        <v>8</v>
      </c>
      <c r="F1749" s="10" t="str">
        <f>TEXT(SalesDataTable[[#This Row],[Order Date]],"mmm")</f>
        <v>Aug</v>
      </c>
      <c r="G1749" s="4" t="s">
        <v>20</v>
      </c>
      <c r="H1749" s="4" t="s">
        <v>33</v>
      </c>
      <c r="I1749" s="4" t="s">
        <v>28</v>
      </c>
      <c r="J1749" s="4" t="s">
        <v>3</v>
      </c>
      <c r="K1749" s="4" t="s">
        <v>9</v>
      </c>
      <c r="L1749" s="4" t="s">
        <v>17</v>
      </c>
      <c r="M1749" s="8">
        <v>1</v>
      </c>
      <c r="N1749" s="5">
        <v>145.02000000000001</v>
      </c>
      <c r="O1749" s="6">
        <v>0</v>
      </c>
      <c r="P1749" s="5">
        <v>78.959999999999994</v>
      </c>
      <c r="Q1749" s="5">
        <f t="shared" si="81"/>
        <v>145.02000000000001</v>
      </c>
      <c r="R1749" s="5">
        <f t="shared" si="82"/>
        <v>78.959999999999994</v>
      </c>
      <c r="S1749" s="5">
        <f t="shared" si="83"/>
        <v>66.060000000000016</v>
      </c>
      <c r="T1749" s="7"/>
    </row>
    <row r="1750" spans="1:20" ht="15">
      <c r="A1750" s="2">
        <v>987</v>
      </c>
      <c r="B1750" s="3">
        <v>46260</v>
      </c>
      <c r="C1750" s="10">
        <f>YEAR(SalesDataTable[[#This Row],[Order Date]])</f>
        <v>2026</v>
      </c>
      <c r="D1750" s="10" t="str">
        <f>"Q"&amp;ROUNDUP(MONTH(SalesDataTable[[#This Row],[Order Date]])/3,0)</f>
        <v>Q3</v>
      </c>
      <c r="E1750" s="10">
        <f>MONTH(SalesDataTable[[#This Row],[Order Date]])</f>
        <v>8</v>
      </c>
      <c r="F1750" s="10" t="str">
        <f>TEXT(SalesDataTable[[#This Row],[Order Date]],"mmm")</f>
        <v>Aug</v>
      </c>
      <c r="G1750" s="4" t="s">
        <v>6</v>
      </c>
      <c r="H1750" s="4" t="s">
        <v>41</v>
      </c>
      <c r="I1750" s="4" t="s">
        <v>28</v>
      </c>
      <c r="J1750" s="4" t="s">
        <v>3</v>
      </c>
      <c r="K1750" s="4" t="s">
        <v>14</v>
      </c>
      <c r="L1750" s="4" t="s">
        <v>15</v>
      </c>
      <c r="M1750" s="8">
        <v>1</v>
      </c>
      <c r="N1750" s="5">
        <v>37</v>
      </c>
      <c r="O1750" s="6">
        <v>0.15</v>
      </c>
      <c r="P1750" s="5">
        <v>13.68</v>
      </c>
      <c r="Q1750" s="5">
        <f t="shared" si="81"/>
        <v>31.45</v>
      </c>
      <c r="R1750" s="5">
        <f t="shared" si="82"/>
        <v>13.68</v>
      </c>
      <c r="S1750" s="5">
        <f t="shared" si="83"/>
        <v>17.77</v>
      </c>
      <c r="T1750" s="7"/>
    </row>
    <row r="1751" spans="1:20" ht="15">
      <c r="A1751" s="2">
        <v>2503</v>
      </c>
      <c r="B1751" s="3">
        <v>46260</v>
      </c>
      <c r="C1751" s="10">
        <f>YEAR(SalesDataTable[[#This Row],[Order Date]])</f>
        <v>2026</v>
      </c>
      <c r="D1751" s="10" t="str">
        <f>"Q"&amp;ROUNDUP(MONTH(SalesDataTable[[#This Row],[Order Date]])/3,0)</f>
        <v>Q3</v>
      </c>
      <c r="E1751" s="10">
        <f>MONTH(SalesDataTable[[#This Row],[Order Date]])</f>
        <v>8</v>
      </c>
      <c r="F1751" s="10" t="str">
        <f>TEXT(SalesDataTable[[#This Row],[Order Date]],"mmm")</f>
        <v>Aug</v>
      </c>
      <c r="G1751" s="4" t="s">
        <v>6</v>
      </c>
      <c r="H1751" s="4" t="s">
        <v>27</v>
      </c>
      <c r="I1751" s="4" t="s">
        <v>2</v>
      </c>
      <c r="J1751" s="4" t="s">
        <v>3</v>
      </c>
      <c r="K1751" s="4" t="s">
        <v>4</v>
      </c>
      <c r="L1751" s="4" t="s">
        <v>22</v>
      </c>
      <c r="M1751" s="8">
        <v>2</v>
      </c>
      <c r="N1751" s="5">
        <v>50.02</v>
      </c>
      <c r="O1751" s="6">
        <v>0</v>
      </c>
      <c r="P1751" s="5">
        <v>21.99</v>
      </c>
      <c r="Q1751" s="5">
        <f t="shared" si="81"/>
        <v>100.04</v>
      </c>
      <c r="R1751" s="5">
        <f t="shared" si="82"/>
        <v>43.98</v>
      </c>
      <c r="S1751" s="5">
        <f t="shared" si="83"/>
        <v>56.060000000000009</v>
      </c>
      <c r="T1751" s="7"/>
    </row>
    <row r="1752" spans="1:20" ht="15">
      <c r="A1752" s="2">
        <v>4928</v>
      </c>
      <c r="B1752" s="3">
        <v>46260</v>
      </c>
      <c r="C1752" s="10">
        <f>YEAR(SalesDataTable[[#This Row],[Order Date]])</f>
        <v>2026</v>
      </c>
      <c r="D1752" s="10" t="str">
        <f>"Q"&amp;ROUNDUP(MONTH(SalesDataTable[[#This Row],[Order Date]])/3,0)</f>
        <v>Q3</v>
      </c>
      <c r="E1752" s="10">
        <f>MONTH(SalesDataTable[[#This Row],[Order Date]])</f>
        <v>8</v>
      </c>
      <c r="F1752" s="10" t="str">
        <f>TEXT(SalesDataTable[[#This Row],[Order Date]],"mmm")</f>
        <v>Aug</v>
      </c>
      <c r="G1752" s="4" t="s">
        <v>6</v>
      </c>
      <c r="H1752" s="4" t="s">
        <v>41</v>
      </c>
      <c r="I1752" s="4" t="s">
        <v>19</v>
      </c>
      <c r="J1752" s="4" t="s">
        <v>3</v>
      </c>
      <c r="K1752" s="4" t="s">
        <v>34</v>
      </c>
      <c r="L1752" s="4" t="s">
        <v>42</v>
      </c>
      <c r="M1752" s="8">
        <v>2</v>
      </c>
      <c r="N1752" s="5">
        <v>35.950000000000003</v>
      </c>
      <c r="O1752" s="6">
        <v>0.05</v>
      </c>
      <c r="P1752" s="5">
        <v>13.93</v>
      </c>
      <c r="Q1752" s="5">
        <f t="shared" si="81"/>
        <v>68.305000000000007</v>
      </c>
      <c r="R1752" s="5">
        <f t="shared" si="82"/>
        <v>27.86</v>
      </c>
      <c r="S1752" s="5">
        <f t="shared" si="83"/>
        <v>40.445000000000007</v>
      </c>
      <c r="T1752" s="7"/>
    </row>
    <row r="1753" spans="1:20" ht="15">
      <c r="A1753" s="2">
        <v>852</v>
      </c>
      <c r="B1753" s="3">
        <v>46261</v>
      </c>
      <c r="C1753" s="10">
        <f>YEAR(SalesDataTable[[#This Row],[Order Date]])</f>
        <v>2026</v>
      </c>
      <c r="D1753" s="10" t="str">
        <f>"Q"&amp;ROUNDUP(MONTH(SalesDataTable[[#This Row],[Order Date]])/3,0)</f>
        <v>Q3</v>
      </c>
      <c r="E1753" s="10">
        <f>MONTH(SalesDataTable[[#This Row],[Order Date]])</f>
        <v>8</v>
      </c>
      <c r="F1753" s="10" t="str">
        <f>TEXT(SalesDataTable[[#This Row],[Order Date]],"mmm")</f>
        <v>Aug</v>
      </c>
      <c r="G1753" s="4" t="s">
        <v>0</v>
      </c>
      <c r="H1753" s="4" t="s">
        <v>36</v>
      </c>
      <c r="I1753" s="4" t="s">
        <v>2</v>
      </c>
      <c r="J1753" s="4" t="s">
        <v>13</v>
      </c>
      <c r="K1753" s="4" t="s">
        <v>14</v>
      </c>
      <c r="L1753" s="4" t="s">
        <v>32</v>
      </c>
      <c r="M1753" s="8">
        <v>3</v>
      </c>
      <c r="N1753" s="5">
        <v>45.84</v>
      </c>
      <c r="O1753" s="6">
        <v>0.15</v>
      </c>
      <c r="P1753" s="5">
        <v>17.899999999999999</v>
      </c>
      <c r="Q1753" s="5">
        <f t="shared" si="81"/>
        <v>116.89200000000001</v>
      </c>
      <c r="R1753" s="5">
        <f t="shared" si="82"/>
        <v>53.699999999999996</v>
      </c>
      <c r="S1753" s="5">
        <f t="shared" si="83"/>
        <v>63.192000000000014</v>
      </c>
      <c r="T1753" s="7"/>
    </row>
    <row r="1754" spans="1:20" ht="15">
      <c r="A1754" s="2">
        <v>2188</v>
      </c>
      <c r="B1754" s="3">
        <v>46261</v>
      </c>
      <c r="C1754" s="10">
        <f>YEAR(SalesDataTable[[#This Row],[Order Date]])</f>
        <v>2026</v>
      </c>
      <c r="D1754" s="10" t="str">
        <f>"Q"&amp;ROUNDUP(MONTH(SalesDataTable[[#This Row],[Order Date]])/3,0)</f>
        <v>Q3</v>
      </c>
      <c r="E1754" s="10">
        <f>MONTH(SalesDataTable[[#This Row],[Order Date]])</f>
        <v>8</v>
      </c>
      <c r="F1754" s="10" t="str">
        <f>TEXT(SalesDataTable[[#This Row],[Order Date]],"mmm")</f>
        <v>Aug</v>
      </c>
      <c r="G1754" s="4" t="s">
        <v>6</v>
      </c>
      <c r="H1754" s="4" t="s">
        <v>27</v>
      </c>
      <c r="I1754" s="4" t="s">
        <v>2</v>
      </c>
      <c r="J1754" s="4" t="s">
        <v>13</v>
      </c>
      <c r="K1754" s="4" t="s">
        <v>23</v>
      </c>
      <c r="L1754" s="4" t="s">
        <v>40</v>
      </c>
      <c r="M1754" s="8">
        <v>1</v>
      </c>
      <c r="N1754" s="5">
        <v>83.23</v>
      </c>
      <c r="O1754" s="6">
        <v>0.1</v>
      </c>
      <c r="P1754" s="5">
        <v>40.229999999999997</v>
      </c>
      <c r="Q1754" s="5">
        <f t="shared" si="81"/>
        <v>74.907000000000011</v>
      </c>
      <c r="R1754" s="5">
        <f t="shared" si="82"/>
        <v>40.229999999999997</v>
      </c>
      <c r="S1754" s="5">
        <f t="shared" si="83"/>
        <v>34.677000000000014</v>
      </c>
      <c r="T1754" s="7"/>
    </row>
    <row r="1755" spans="1:20" ht="15">
      <c r="A1755" s="2">
        <v>2574</v>
      </c>
      <c r="B1755" s="3">
        <v>46261</v>
      </c>
      <c r="C1755" s="10">
        <f>YEAR(SalesDataTable[[#This Row],[Order Date]])</f>
        <v>2026</v>
      </c>
      <c r="D1755" s="10" t="str">
        <f>"Q"&amp;ROUNDUP(MONTH(SalesDataTable[[#This Row],[Order Date]])/3,0)</f>
        <v>Q3</v>
      </c>
      <c r="E1755" s="10">
        <f>MONTH(SalesDataTable[[#This Row],[Order Date]])</f>
        <v>8</v>
      </c>
      <c r="F1755" s="10" t="str">
        <f>TEXT(SalesDataTable[[#This Row],[Order Date]],"mmm")</f>
        <v>Aug</v>
      </c>
      <c r="G1755" s="4" t="s">
        <v>0</v>
      </c>
      <c r="H1755" s="4" t="s">
        <v>36</v>
      </c>
      <c r="I1755" s="4" t="s">
        <v>19</v>
      </c>
      <c r="J1755" s="4" t="s">
        <v>13</v>
      </c>
      <c r="K1755" s="4" t="s">
        <v>4</v>
      </c>
      <c r="L1755" s="4" t="s">
        <v>30</v>
      </c>
      <c r="M1755" s="8">
        <v>1</v>
      </c>
      <c r="N1755" s="5">
        <v>104.33</v>
      </c>
      <c r="O1755" s="6">
        <v>0.1</v>
      </c>
      <c r="P1755" s="5">
        <v>49.86</v>
      </c>
      <c r="Q1755" s="5">
        <f t="shared" si="81"/>
        <v>93.897000000000006</v>
      </c>
      <c r="R1755" s="5">
        <f t="shared" si="82"/>
        <v>49.86</v>
      </c>
      <c r="S1755" s="5">
        <f t="shared" si="83"/>
        <v>44.037000000000006</v>
      </c>
      <c r="T1755" s="7"/>
    </row>
    <row r="1756" spans="1:20" ht="15">
      <c r="A1756" s="2">
        <v>2942</v>
      </c>
      <c r="B1756" s="3">
        <v>46261</v>
      </c>
      <c r="C1756" s="10">
        <f>YEAR(SalesDataTable[[#This Row],[Order Date]])</f>
        <v>2026</v>
      </c>
      <c r="D1756" s="10" t="str">
        <f>"Q"&amp;ROUNDUP(MONTH(SalesDataTable[[#This Row],[Order Date]])/3,0)</f>
        <v>Q3</v>
      </c>
      <c r="E1756" s="10">
        <f>MONTH(SalesDataTable[[#This Row],[Order Date]])</f>
        <v>8</v>
      </c>
      <c r="F1756" s="10" t="str">
        <f>TEXT(SalesDataTable[[#This Row],[Order Date]],"mmm")</f>
        <v>Aug</v>
      </c>
      <c r="G1756" s="4" t="s">
        <v>6</v>
      </c>
      <c r="H1756" s="4" t="s">
        <v>27</v>
      </c>
      <c r="I1756" s="4" t="s">
        <v>2</v>
      </c>
      <c r="J1756" s="4" t="s">
        <v>13</v>
      </c>
      <c r="K1756" s="4" t="s">
        <v>9</v>
      </c>
      <c r="L1756" s="4" t="s">
        <v>37</v>
      </c>
      <c r="M1756" s="8">
        <v>1</v>
      </c>
      <c r="N1756" s="5">
        <v>156.94999999999999</v>
      </c>
      <c r="O1756" s="6">
        <v>0</v>
      </c>
      <c r="P1756" s="5">
        <v>80.41</v>
      </c>
      <c r="Q1756" s="5">
        <f t="shared" si="81"/>
        <v>156.94999999999999</v>
      </c>
      <c r="R1756" s="5">
        <f t="shared" si="82"/>
        <v>80.41</v>
      </c>
      <c r="S1756" s="5">
        <f t="shared" si="83"/>
        <v>76.539999999999992</v>
      </c>
      <c r="T1756" s="7"/>
    </row>
    <row r="1757" spans="1:20" ht="15">
      <c r="A1757" s="2">
        <v>3211</v>
      </c>
      <c r="B1757" s="3">
        <v>46261</v>
      </c>
      <c r="C1757" s="10">
        <f>YEAR(SalesDataTable[[#This Row],[Order Date]])</f>
        <v>2026</v>
      </c>
      <c r="D1757" s="10" t="str">
        <f>"Q"&amp;ROUNDUP(MONTH(SalesDataTable[[#This Row],[Order Date]])/3,0)</f>
        <v>Q3</v>
      </c>
      <c r="E1757" s="10">
        <f>MONTH(SalesDataTable[[#This Row],[Order Date]])</f>
        <v>8</v>
      </c>
      <c r="F1757" s="10" t="str">
        <f>TEXT(SalesDataTable[[#This Row],[Order Date]],"mmm")</f>
        <v>Aug</v>
      </c>
      <c r="G1757" s="4" t="s">
        <v>6</v>
      </c>
      <c r="H1757" s="4" t="s">
        <v>49</v>
      </c>
      <c r="I1757" s="4" t="s">
        <v>19</v>
      </c>
      <c r="J1757" s="4" t="s">
        <v>16</v>
      </c>
      <c r="K1757" s="4" t="s">
        <v>4</v>
      </c>
      <c r="L1757" s="4" t="s">
        <v>26</v>
      </c>
      <c r="M1757" s="8">
        <v>3</v>
      </c>
      <c r="N1757" s="5">
        <v>41.33</v>
      </c>
      <c r="O1757" s="6">
        <v>0.05</v>
      </c>
      <c r="P1757" s="5">
        <v>17</v>
      </c>
      <c r="Q1757" s="5">
        <f t="shared" si="81"/>
        <v>117.79049999999999</v>
      </c>
      <c r="R1757" s="5">
        <f t="shared" si="82"/>
        <v>51</v>
      </c>
      <c r="S1757" s="5">
        <f t="shared" si="83"/>
        <v>66.790499999999994</v>
      </c>
      <c r="T1757" s="7"/>
    </row>
    <row r="1758" spans="1:20" ht="15">
      <c r="A1758" s="2">
        <v>3306</v>
      </c>
      <c r="B1758" s="3">
        <v>46261</v>
      </c>
      <c r="C1758" s="10">
        <f>YEAR(SalesDataTable[[#This Row],[Order Date]])</f>
        <v>2026</v>
      </c>
      <c r="D1758" s="10" t="str">
        <f>"Q"&amp;ROUNDUP(MONTH(SalesDataTable[[#This Row],[Order Date]])/3,0)</f>
        <v>Q3</v>
      </c>
      <c r="E1758" s="10">
        <f>MONTH(SalesDataTable[[#This Row],[Order Date]])</f>
        <v>8</v>
      </c>
      <c r="F1758" s="10" t="str">
        <f>TEXT(SalesDataTable[[#This Row],[Order Date]],"mmm")</f>
        <v>Aug</v>
      </c>
      <c r="G1758" s="4" t="s">
        <v>0</v>
      </c>
      <c r="H1758" s="4" t="s">
        <v>50</v>
      </c>
      <c r="I1758" s="4" t="s">
        <v>2</v>
      </c>
      <c r="J1758" s="4" t="s">
        <v>16</v>
      </c>
      <c r="K1758" s="4" t="s">
        <v>14</v>
      </c>
      <c r="L1758" s="4" t="s">
        <v>15</v>
      </c>
      <c r="M1758" s="8">
        <v>1</v>
      </c>
      <c r="N1758" s="5">
        <v>35.590000000000003</v>
      </c>
      <c r="O1758" s="6">
        <v>0</v>
      </c>
      <c r="P1758" s="5">
        <v>13.66</v>
      </c>
      <c r="Q1758" s="5">
        <f t="shared" si="81"/>
        <v>35.590000000000003</v>
      </c>
      <c r="R1758" s="5">
        <f t="shared" si="82"/>
        <v>13.66</v>
      </c>
      <c r="S1758" s="5">
        <f t="shared" si="83"/>
        <v>21.930000000000003</v>
      </c>
      <c r="T1758" s="7"/>
    </row>
    <row r="1759" spans="1:20" ht="15">
      <c r="A1759" s="2">
        <v>3837</v>
      </c>
      <c r="B1759" s="3">
        <v>46261</v>
      </c>
      <c r="C1759" s="10">
        <f>YEAR(SalesDataTable[[#This Row],[Order Date]])</f>
        <v>2026</v>
      </c>
      <c r="D1759" s="10" t="str">
        <f>"Q"&amp;ROUNDUP(MONTH(SalesDataTable[[#This Row],[Order Date]])/3,0)</f>
        <v>Q3</v>
      </c>
      <c r="E1759" s="10">
        <f>MONTH(SalesDataTable[[#This Row],[Order Date]])</f>
        <v>8</v>
      </c>
      <c r="F1759" s="10" t="str">
        <f>TEXT(SalesDataTable[[#This Row],[Order Date]],"mmm")</f>
        <v>Aug</v>
      </c>
      <c r="G1759" s="4" t="s">
        <v>20</v>
      </c>
      <c r="H1759" s="4" t="s">
        <v>33</v>
      </c>
      <c r="I1759" s="4" t="s">
        <v>2</v>
      </c>
      <c r="J1759" s="4" t="s">
        <v>3</v>
      </c>
      <c r="K1759" s="4" t="s">
        <v>23</v>
      </c>
      <c r="L1759" s="4" t="s">
        <v>24</v>
      </c>
      <c r="M1759" s="8">
        <v>2</v>
      </c>
      <c r="N1759" s="5">
        <v>335.87</v>
      </c>
      <c r="O1759" s="6">
        <v>0.1</v>
      </c>
      <c r="P1759" s="5">
        <v>196.54</v>
      </c>
      <c r="Q1759" s="5">
        <f t="shared" si="81"/>
        <v>604.56600000000003</v>
      </c>
      <c r="R1759" s="5">
        <f t="shared" si="82"/>
        <v>393.08</v>
      </c>
      <c r="S1759" s="5">
        <f t="shared" si="83"/>
        <v>211.48600000000005</v>
      </c>
      <c r="T1759" s="7"/>
    </row>
    <row r="1760" spans="1:20" ht="15">
      <c r="A1760" s="2">
        <v>4169</v>
      </c>
      <c r="B1760" s="3">
        <v>46261</v>
      </c>
      <c r="C1760" s="10">
        <f>YEAR(SalesDataTable[[#This Row],[Order Date]])</f>
        <v>2026</v>
      </c>
      <c r="D1760" s="10" t="str">
        <f>"Q"&amp;ROUNDUP(MONTH(SalesDataTable[[#This Row],[Order Date]])/3,0)</f>
        <v>Q3</v>
      </c>
      <c r="E1760" s="10">
        <f>MONTH(SalesDataTable[[#This Row],[Order Date]])</f>
        <v>8</v>
      </c>
      <c r="F1760" s="10" t="str">
        <f>TEXT(SalesDataTable[[#This Row],[Order Date]],"mmm")</f>
        <v>Aug</v>
      </c>
      <c r="G1760" s="4" t="s">
        <v>20</v>
      </c>
      <c r="H1760" s="4" t="s">
        <v>47</v>
      </c>
      <c r="I1760" s="4" t="s">
        <v>2</v>
      </c>
      <c r="J1760" s="4" t="s">
        <v>13</v>
      </c>
      <c r="K1760" s="4" t="s">
        <v>34</v>
      </c>
      <c r="L1760" s="4" t="s">
        <v>45</v>
      </c>
      <c r="M1760" s="8">
        <v>1</v>
      </c>
      <c r="N1760" s="5">
        <v>50.7</v>
      </c>
      <c r="O1760" s="6">
        <v>0.05</v>
      </c>
      <c r="P1760" s="5">
        <v>21.65</v>
      </c>
      <c r="Q1760" s="5">
        <f t="shared" si="81"/>
        <v>48.164999999999999</v>
      </c>
      <c r="R1760" s="5">
        <f t="shared" si="82"/>
        <v>21.65</v>
      </c>
      <c r="S1760" s="5">
        <f t="shared" si="83"/>
        <v>26.515000000000001</v>
      </c>
      <c r="T1760" s="7"/>
    </row>
    <row r="1761" spans="1:20" ht="15">
      <c r="A1761" s="2">
        <v>4452</v>
      </c>
      <c r="B1761" s="3">
        <v>46261</v>
      </c>
      <c r="C1761" s="10">
        <f>YEAR(SalesDataTable[[#This Row],[Order Date]])</f>
        <v>2026</v>
      </c>
      <c r="D1761" s="10" t="str">
        <f>"Q"&amp;ROUNDUP(MONTH(SalesDataTable[[#This Row],[Order Date]])/3,0)</f>
        <v>Q3</v>
      </c>
      <c r="E1761" s="10">
        <f>MONTH(SalesDataTable[[#This Row],[Order Date]])</f>
        <v>8</v>
      </c>
      <c r="F1761" s="10" t="str">
        <f>TEXT(SalesDataTable[[#This Row],[Order Date]],"mmm")</f>
        <v>Aug</v>
      </c>
      <c r="G1761" s="4" t="s">
        <v>11</v>
      </c>
      <c r="H1761" s="4" t="s">
        <v>12</v>
      </c>
      <c r="I1761" s="4" t="s">
        <v>28</v>
      </c>
      <c r="J1761" s="4" t="s">
        <v>13</v>
      </c>
      <c r="K1761" s="4" t="s">
        <v>9</v>
      </c>
      <c r="L1761" s="4" t="s">
        <v>37</v>
      </c>
      <c r="M1761" s="8">
        <v>3</v>
      </c>
      <c r="N1761" s="5">
        <v>152.76</v>
      </c>
      <c r="O1761" s="6">
        <v>0.1</v>
      </c>
      <c r="P1761" s="5">
        <v>77.36</v>
      </c>
      <c r="Q1761" s="5">
        <f t="shared" si="81"/>
        <v>412.452</v>
      </c>
      <c r="R1761" s="5">
        <f t="shared" si="82"/>
        <v>232.07999999999998</v>
      </c>
      <c r="S1761" s="5">
        <f t="shared" si="83"/>
        <v>180.37200000000001</v>
      </c>
      <c r="T1761" s="7"/>
    </row>
    <row r="1762" spans="1:20" ht="15">
      <c r="A1762" s="2">
        <v>4740</v>
      </c>
      <c r="B1762" s="3">
        <v>46261</v>
      </c>
      <c r="C1762" s="10">
        <f>YEAR(SalesDataTable[[#This Row],[Order Date]])</f>
        <v>2026</v>
      </c>
      <c r="D1762" s="10" t="str">
        <f>"Q"&amp;ROUNDUP(MONTH(SalesDataTable[[#This Row],[Order Date]])/3,0)</f>
        <v>Q3</v>
      </c>
      <c r="E1762" s="10">
        <f>MONTH(SalesDataTable[[#This Row],[Order Date]])</f>
        <v>8</v>
      </c>
      <c r="F1762" s="10" t="str">
        <f>TEXT(SalesDataTable[[#This Row],[Order Date]],"mmm")</f>
        <v>Aug</v>
      </c>
      <c r="G1762" s="4" t="s">
        <v>0</v>
      </c>
      <c r="H1762" s="4" t="s">
        <v>50</v>
      </c>
      <c r="I1762" s="4" t="s">
        <v>8</v>
      </c>
      <c r="J1762" s="4" t="s">
        <v>3</v>
      </c>
      <c r="K1762" s="4" t="s">
        <v>9</v>
      </c>
      <c r="L1762" s="4" t="s">
        <v>46</v>
      </c>
      <c r="M1762" s="8">
        <v>5</v>
      </c>
      <c r="N1762" s="5">
        <v>72.78</v>
      </c>
      <c r="O1762" s="6">
        <v>0.1</v>
      </c>
      <c r="P1762" s="5">
        <v>33.25</v>
      </c>
      <c r="Q1762" s="5">
        <f t="shared" si="81"/>
        <v>327.51</v>
      </c>
      <c r="R1762" s="5">
        <f t="shared" si="82"/>
        <v>166.25</v>
      </c>
      <c r="S1762" s="5">
        <f t="shared" si="83"/>
        <v>161.26</v>
      </c>
      <c r="T1762" s="7"/>
    </row>
    <row r="1763" spans="1:20" ht="15">
      <c r="A1763" s="2">
        <v>5000</v>
      </c>
      <c r="B1763" s="3">
        <v>46261</v>
      </c>
      <c r="C1763" s="10">
        <f>YEAR(SalesDataTable[[#This Row],[Order Date]])</f>
        <v>2026</v>
      </c>
      <c r="D1763" s="10" t="str">
        <f>"Q"&amp;ROUNDUP(MONTH(SalesDataTable[[#This Row],[Order Date]])/3,0)</f>
        <v>Q3</v>
      </c>
      <c r="E1763" s="10">
        <f>MONTH(SalesDataTable[[#This Row],[Order Date]])</f>
        <v>8</v>
      </c>
      <c r="F1763" s="10" t="str">
        <f>TEXT(SalesDataTable[[#This Row],[Order Date]],"mmm")</f>
        <v>Aug</v>
      </c>
      <c r="G1763" s="4" t="s">
        <v>6</v>
      </c>
      <c r="H1763" s="4" t="s">
        <v>43</v>
      </c>
      <c r="I1763" s="4" t="s">
        <v>28</v>
      </c>
      <c r="J1763" s="4" t="s">
        <v>13</v>
      </c>
      <c r="K1763" s="4" t="s">
        <v>14</v>
      </c>
      <c r="L1763" s="4" t="s">
        <v>15</v>
      </c>
      <c r="M1763" s="8">
        <v>2</v>
      </c>
      <c r="N1763" s="5">
        <v>37</v>
      </c>
      <c r="O1763" s="6">
        <v>0</v>
      </c>
      <c r="P1763" s="5">
        <v>13.83</v>
      </c>
      <c r="Q1763" s="5">
        <f t="shared" si="81"/>
        <v>74</v>
      </c>
      <c r="R1763" s="5">
        <f t="shared" si="82"/>
        <v>27.66</v>
      </c>
      <c r="S1763" s="5">
        <f t="shared" si="83"/>
        <v>46.34</v>
      </c>
      <c r="T1763" s="7"/>
    </row>
    <row r="1764" spans="1:20" ht="15">
      <c r="A1764" s="2">
        <v>5058</v>
      </c>
      <c r="B1764" s="3">
        <v>46261</v>
      </c>
      <c r="C1764" s="10">
        <f>YEAR(SalesDataTable[[#This Row],[Order Date]])</f>
        <v>2026</v>
      </c>
      <c r="D1764" s="10" t="str">
        <f>"Q"&amp;ROUNDUP(MONTH(SalesDataTable[[#This Row],[Order Date]])/3,0)</f>
        <v>Q3</v>
      </c>
      <c r="E1764" s="10">
        <f>MONTH(SalesDataTable[[#This Row],[Order Date]])</f>
        <v>8</v>
      </c>
      <c r="F1764" s="10" t="str">
        <f>TEXT(SalesDataTable[[#This Row],[Order Date]],"mmm")</f>
        <v>Aug</v>
      </c>
      <c r="G1764" s="4" t="s">
        <v>6</v>
      </c>
      <c r="H1764" s="4" t="s">
        <v>41</v>
      </c>
      <c r="I1764" s="4" t="s">
        <v>8</v>
      </c>
      <c r="J1764" s="4" t="s">
        <v>16</v>
      </c>
      <c r="K1764" s="4" t="s">
        <v>4</v>
      </c>
      <c r="L1764" s="4" t="s">
        <v>26</v>
      </c>
      <c r="M1764" s="8">
        <v>6</v>
      </c>
      <c r="N1764" s="5">
        <v>41.33</v>
      </c>
      <c r="O1764" s="6">
        <v>0.2</v>
      </c>
      <c r="P1764" s="5">
        <v>17.02</v>
      </c>
      <c r="Q1764" s="5">
        <f t="shared" si="81"/>
        <v>198.38400000000001</v>
      </c>
      <c r="R1764" s="5">
        <f t="shared" si="82"/>
        <v>102.12</v>
      </c>
      <c r="S1764" s="5">
        <f t="shared" si="83"/>
        <v>96.26400000000001</v>
      </c>
      <c r="T1764" s="7"/>
    </row>
    <row r="1765" spans="1:20" ht="15">
      <c r="A1765" s="2">
        <v>496</v>
      </c>
      <c r="B1765" s="3">
        <v>46262</v>
      </c>
      <c r="C1765" s="10">
        <f>YEAR(SalesDataTable[[#This Row],[Order Date]])</f>
        <v>2026</v>
      </c>
      <c r="D1765" s="10" t="str">
        <f>"Q"&amp;ROUNDUP(MONTH(SalesDataTable[[#This Row],[Order Date]])/3,0)</f>
        <v>Q3</v>
      </c>
      <c r="E1765" s="10">
        <f>MONTH(SalesDataTable[[#This Row],[Order Date]])</f>
        <v>8</v>
      </c>
      <c r="F1765" s="10" t="str">
        <f>TEXT(SalesDataTable[[#This Row],[Order Date]],"mmm")</f>
        <v>Aug</v>
      </c>
      <c r="G1765" s="4" t="s">
        <v>0</v>
      </c>
      <c r="H1765" s="4" t="s">
        <v>50</v>
      </c>
      <c r="I1765" s="4" t="s">
        <v>19</v>
      </c>
      <c r="J1765" s="4" t="s">
        <v>3</v>
      </c>
      <c r="K1765" s="4" t="s">
        <v>34</v>
      </c>
      <c r="L1765" s="4" t="s">
        <v>42</v>
      </c>
      <c r="M1765" s="8">
        <v>1</v>
      </c>
      <c r="N1765" s="5">
        <v>37.020000000000003</v>
      </c>
      <c r="O1765" s="6">
        <v>0</v>
      </c>
      <c r="P1765" s="5">
        <v>13.64</v>
      </c>
      <c r="Q1765" s="5">
        <f t="shared" si="81"/>
        <v>37.020000000000003</v>
      </c>
      <c r="R1765" s="5">
        <f t="shared" si="82"/>
        <v>13.64</v>
      </c>
      <c r="S1765" s="5">
        <f t="shared" si="83"/>
        <v>23.380000000000003</v>
      </c>
      <c r="T1765" s="7"/>
    </row>
    <row r="1766" spans="1:20" ht="15">
      <c r="A1766" s="2">
        <v>1343</v>
      </c>
      <c r="B1766" s="3">
        <v>46262</v>
      </c>
      <c r="C1766" s="10">
        <f>YEAR(SalesDataTable[[#This Row],[Order Date]])</f>
        <v>2026</v>
      </c>
      <c r="D1766" s="10" t="str">
        <f>"Q"&amp;ROUNDUP(MONTH(SalesDataTable[[#This Row],[Order Date]])/3,0)</f>
        <v>Q3</v>
      </c>
      <c r="E1766" s="10">
        <f>MONTH(SalesDataTable[[#This Row],[Order Date]])</f>
        <v>8</v>
      </c>
      <c r="F1766" s="10" t="str">
        <f>TEXT(SalesDataTable[[#This Row],[Order Date]],"mmm")</f>
        <v>Aug</v>
      </c>
      <c r="G1766" s="4" t="s">
        <v>20</v>
      </c>
      <c r="H1766" s="4" t="s">
        <v>33</v>
      </c>
      <c r="I1766" s="4" t="s">
        <v>2</v>
      </c>
      <c r="J1766" s="4" t="s">
        <v>13</v>
      </c>
      <c r="K1766" s="4" t="s">
        <v>23</v>
      </c>
      <c r="L1766" s="4" t="s">
        <v>40</v>
      </c>
      <c r="M1766" s="8">
        <v>1</v>
      </c>
      <c r="N1766" s="5">
        <v>81.06</v>
      </c>
      <c r="O1766" s="6">
        <v>0</v>
      </c>
      <c r="P1766" s="5">
        <v>38.43</v>
      </c>
      <c r="Q1766" s="5">
        <f t="shared" si="81"/>
        <v>81.06</v>
      </c>
      <c r="R1766" s="5">
        <f t="shared" si="82"/>
        <v>38.43</v>
      </c>
      <c r="S1766" s="5">
        <f t="shared" si="83"/>
        <v>42.63</v>
      </c>
      <c r="T1766" s="7"/>
    </row>
    <row r="1767" spans="1:20" ht="15">
      <c r="A1767" s="2">
        <v>1455</v>
      </c>
      <c r="B1767" s="3">
        <v>46262</v>
      </c>
      <c r="C1767" s="10">
        <f>YEAR(SalesDataTable[[#This Row],[Order Date]])</f>
        <v>2026</v>
      </c>
      <c r="D1767" s="10" t="str">
        <f>"Q"&amp;ROUNDUP(MONTH(SalesDataTable[[#This Row],[Order Date]])/3,0)</f>
        <v>Q3</v>
      </c>
      <c r="E1767" s="10">
        <f>MONTH(SalesDataTable[[#This Row],[Order Date]])</f>
        <v>8</v>
      </c>
      <c r="F1767" s="10" t="str">
        <f>TEXT(SalesDataTable[[#This Row],[Order Date]],"mmm")</f>
        <v>Aug</v>
      </c>
      <c r="G1767" s="4" t="s">
        <v>11</v>
      </c>
      <c r="H1767" s="4" t="s">
        <v>12</v>
      </c>
      <c r="I1767" s="4" t="s">
        <v>2</v>
      </c>
      <c r="J1767" s="4" t="s">
        <v>13</v>
      </c>
      <c r="K1767" s="4" t="s">
        <v>4</v>
      </c>
      <c r="L1767" s="4" t="s">
        <v>22</v>
      </c>
      <c r="M1767" s="8">
        <v>2</v>
      </c>
      <c r="N1767" s="5">
        <v>51.91</v>
      </c>
      <c r="O1767" s="6">
        <v>0</v>
      </c>
      <c r="P1767" s="5">
        <v>21.94</v>
      </c>
      <c r="Q1767" s="5">
        <f t="shared" si="81"/>
        <v>103.82</v>
      </c>
      <c r="R1767" s="5">
        <f t="shared" si="82"/>
        <v>43.88</v>
      </c>
      <c r="S1767" s="5">
        <f t="shared" si="83"/>
        <v>59.939999999999991</v>
      </c>
      <c r="T1767" s="7"/>
    </row>
    <row r="1768" spans="1:20" ht="15">
      <c r="A1768" s="2">
        <v>1632</v>
      </c>
      <c r="B1768" s="3">
        <v>46262</v>
      </c>
      <c r="C1768" s="10">
        <f>YEAR(SalesDataTable[[#This Row],[Order Date]])</f>
        <v>2026</v>
      </c>
      <c r="D1768" s="10" t="str">
        <f>"Q"&amp;ROUNDUP(MONTH(SalesDataTable[[#This Row],[Order Date]])/3,0)</f>
        <v>Q3</v>
      </c>
      <c r="E1768" s="10">
        <f>MONTH(SalesDataTable[[#This Row],[Order Date]])</f>
        <v>8</v>
      </c>
      <c r="F1768" s="10" t="str">
        <f>TEXT(SalesDataTable[[#This Row],[Order Date]],"mmm")</f>
        <v>Aug</v>
      </c>
      <c r="G1768" s="4" t="s">
        <v>20</v>
      </c>
      <c r="H1768" s="4" t="s">
        <v>31</v>
      </c>
      <c r="I1768" s="4" t="s">
        <v>28</v>
      </c>
      <c r="J1768" s="4" t="s">
        <v>13</v>
      </c>
      <c r="K1768" s="4" t="s">
        <v>14</v>
      </c>
      <c r="L1768" s="4" t="s">
        <v>15</v>
      </c>
      <c r="M1768" s="8">
        <v>1</v>
      </c>
      <c r="N1768" s="5">
        <v>35.700000000000003</v>
      </c>
      <c r="O1768" s="6">
        <v>0.05</v>
      </c>
      <c r="P1768" s="5">
        <v>13.45</v>
      </c>
      <c r="Q1768" s="5">
        <f t="shared" si="81"/>
        <v>33.914999999999999</v>
      </c>
      <c r="R1768" s="5">
        <f t="shared" si="82"/>
        <v>13.45</v>
      </c>
      <c r="S1768" s="5">
        <f t="shared" si="83"/>
        <v>20.465</v>
      </c>
      <c r="T1768" s="7"/>
    </row>
    <row r="1769" spans="1:20" ht="15">
      <c r="A1769" s="2">
        <v>1817</v>
      </c>
      <c r="B1769" s="3">
        <v>46262</v>
      </c>
      <c r="C1769" s="10">
        <f>YEAR(SalesDataTable[[#This Row],[Order Date]])</f>
        <v>2026</v>
      </c>
      <c r="D1769" s="10" t="str">
        <f>"Q"&amp;ROUNDUP(MONTH(SalesDataTable[[#This Row],[Order Date]])/3,0)</f>
        <v>Q3</v>
      </c>
      <c r="E1769" s="10">
        <f>MONTH(SalesDataTable[[#This Row],[Order Date]])</f>
        <v>8</v>
      </c>
      <c r="F1769" s="10" t="str">
        <f>TEXT(SalesDataTable[[#This Row],[Order Date]],"mmm")</f>
        <v>Aug</v>
      </c>
      <c r="G1769" s="4" t="s">
        <v>0</v>
      </c>
      <c r="H1769" s="4" t="s">
        <v>36</v>
      </c>
      <c r="I1769" s="4" t="s">
        <v>19</v>
      </c>
      <c r="J1769" s="4" t="s">
        <v>13</v>
      </c>
      <c r="K1769" s="4" t="s">
        <v>34</v>
      </c>
      <c r="L1769" s="4" t="s">
        <v>42</v>
      </c>
      <c r="M1769" s="8">
        <v>1</v>
      </c>
      <c r="N1769" s="5">
        <v>36.590000000000003</v>
      </c>
      <c r="O1769" s="6">
        <v>0.05</v>
      </c>
      <c r="P1769" s="5">
        <v>14.15</v>
      </c>
      <c r="Q1769" s="5">
        <f t="shared" si="81"/>
        <v>34.7605</v>
      </c>
      <c r="R1769" s="5">
        <f t="shared" si="82"/>
        <v>14.15</v>
      </c>
      <c r="S1769" s="5">
        <f t="shared" si="83"/>
        <v>20.610500000000002</v>
      </c>
      <c r="T1769" s="7"/>
    </row>
    <row r="1770" spans="1:20" ht="15">
      <c r="A1770" s="2">
        <v>2993</v>
      </c>
      <c r="B1770" s="3">
        <v>46262</v>
      </c>
      <c r="C1770" s="10">
        <f>YEAR(SalesDataTable[[#This Row],[Order Date]])</f>
        <v>2026</v>
      </c>
      <c r="D1770" s="10" t="str">
        <f>"Q"&amp;ROUNDUP(MONTH(SalesDataTable[[#This Row],[Order Date]])/3,0)</f>
        <v>Q3</v>
      </c>
      <c r="E1770" s="10">
        <f>MONTH(SalesDataTable[[#This Row],[Order Date]])</f>
        <v>8</v>
      </c>
      <c r="F1770" s="10" t="str">
        <f>TEXT(SalesDataTable[[#This Row],[Order Date]],"mmm")</f>
        <v>Aug</v>
      </c>
      <c r="G1770" s="4" t="s">
        <v>6</v>
      </c>
      <c r="H1770" s="4" t="s">
        <v>43</v>
      </c>
      <c r="I1770" s="4" t="s">
        <v>8</v>
      </c>
      <c r="J1770" s="4" t="s">
        <v>16</v>
      </c>
      <c r="K1770" s="4" t="s">
        <v>14</v>
      </c>
      <c r="L1770" s="4" t="s">
        <v>15</v>
      </c>
      <c r="M1770" s="8">
        <v>3</v>
      </c>
      <c r="N1770" s="5">
        <v>35.520000000000003</v>
      </c>
      <c r="O1770" s="6">
        <v>0.1</v>
      </c>
      <c r="P1770" s="5">
        <v>13.78</v>
      </c>
      <c r="Q1770" s="5">
        <f t="shared" si="81"/>
        <v>95.904000000000011</v>
      </c>
      <c r="R1770" s="5">
        <f t="shared" si="82"/>
        <v>41.339999999999996</v>
      </c>
      <c r="S1770" s="5">
        <f t="shared" si="83"/>
        <v>54.564000000000014</v>
      </c>
      <c r="T1770" s="7"/>
    </row>
    <row r="1771" spans="1:20" ht="15">
      <c r="A1771" s="2">
        <v>4676</v>
      </c>
      <c r="B1771" s="3">
        <v>46262</v>
      </c>
      <c r="C1771" s="10">
        <f>YEAR(SalesDataTable[[#This Row],[Order Date]])</f>
        <v>2026</v>
      </c>
      <c r="D1771" s="10" t="str">
        <f>"Q"&amp;ROUNDUP(MONTH(SalesDataTable[[#This Row],[Order Date]])/3,0)</f>
        <v>Q3</v>
      </c>
      <c r="E1771" s="10">
        <f>MONTH(SalesDataTable[[#This Row],[Order Date]])</f>
        <v>8</v>
      </c>
      <c r="F1771" s="10" t="str">
        <f>TEXT(SalesDataTable[[#This Row],[Order Date]],"mmm")</f>
        <v>Aug</v>
      </c>
      <c r="G1771" s="4" t="s">
        <v>20</v>
      </c>
      <c r="H1771" s="4" t="s">
        <v>47</v>
      </c>
      <c r="I1771" s="4" t="s">
        <v>19</v>
      </c>
      <c r="J1771" s="4" t="s">
        <v>13</v>
      </c>
      <c r="K1771" s="4" t="s">
        <v>4</v>
      </c>
      <c r="L1771" s="4" t="s">
        <v>5</v>
      </c>
      <c r="M1771" s="8">
        <v>2</v>
      </c>
      <c r="N1771" s="5">
        <v>81.88</v>
      </c>
      <c r="O1771" s="6">
        <v>0.1</v>
      </c>
      <c r="P1771" s="5">
        <v>42.87</v>
      </c>
      <c r="Q1771" s="5">
        <f t="shared" si="81"/>
        <v>147.38399999999999</v>
      </c>
      <c r="R1771" s="5">
        <f t="shared" si="82"/>
        <v>85.74</v>
      </c>
      <c r="S1771" s="5">
        <f t="shared" si="83"/>
        <v>61.643999999999991</v>
      </c>
      <c r="T1771" s="7"/>
    </row>
    <row r="1772" spans="1:20" ht="15">
      <c r="A1772" s="2">
        <v>5105</v>
      </c>
      <c r="B1772" s="3">
        <v>46262</v>
      </c>
      <c r="C1772" s="10">
        <f>YEAR(SalesDataTable[[#This Row],[Order Date]])</f>
        <v>2026</v>
      </c>
      <c r="D1772" s="10" t="str">
        <f>"Q"&amp;ROUNDUP(MONTH(SalesDataTable[[#This Row],[Order Date]])/3,0)</f>
        <v>Q3</v>
      </c>
      <c r="E1772" s="10">
        <f>MONTH(SalesDataTable[[#This Row],[Order Date]])</f>
        <v>8</v>
      </c>
      <c r="F1772" s="10" t="str">
        <f>TEXT(SalesDataTable[[#This Row],[Order Date]],"mmm")</f>
        <v>Aug</v>
      </c>
      <c r="G1772" s="4" t="s">
        <v>20</v>
      </c>
      <c r="H1772" s="4" t="s">
        <v>31</v>
      </c>
      <c r="I1772" s="4" t="s">
        <v>2</v>
      </c>
      <c r="J1772" s="4" t="s">
        <v>16</v>
      </c>
      <c r="K1772" s="4" t="s">
        <v>14</v>
      </c>
      <c r="L1772" s="4" t="s">
        <v>32</v>
      </c>
      <c r="M1772" s="8">
        <v>4</v>
      </c>
      <c r="N1772" s="5">
        <v>46.54</v>
      </c>
      <c r="O1772" s="6">
        <v>0</v>
      </c>
      <c r="P1772" s="5">
        <v>18.86</v>
      </c>
      <c r="Q1772" s="5">
        <f t="shared" si="81"/>
        <v>186.16</v>
      </c>
      <c r="R1772" s="5">
        <f t="shared" si="82"/>
        <v>75.44</v>
      </c>
      <c r="S1772" s="5">
        <f t="shared" si="83"/>
        <v>110.72</v>
      </c>
      <c r="T1772" s="7"/>
    </row>
    <row r="1773" spans="1:20" ht="15">
      <c r="A1773" s="2">
        <v>223</v>
      </c>
      <c r="B1773" s="3">
        <v>46263</v>
      </c>
      <c r="C1773" s="10">
        <f>YEAR(SalesDataTable[[#This Row],[Order Date]])</f>
        <v>2026</v>
      </c>
      <c r="D1773" s="10" t="str">
        <f>"Q"&amp;ROUNDUP(MONTH(SalesDataTable[[#This Row],[Order Date]])/3,0)</f>
        <v>Q3</v>
      </c>
      <c r="E1773" s="10">
        <f>MONTH(SalesDataTable[[#This Row],[Order Date]])</f>
        <v>8</v>
      </c>
      <c r="F1773" s="10" t="str">
        <f>TEXT(SalesDataTable[[#This Row],[Order Date]],"mmm")</f>
        <v>Aug</v>
      </c>
      <c r="G1773" s="4" t="s">
        <v>11</v>
      </c>
      <c r="H1773" s="4" t="s">
        <v>12</v>
      </c>
      <c r="I1773" s="4" t="s">
        <v>19</v>
      </c>
      <c r="J1773" s="4" t="s">
        <v>3</v>
      </c>
      <c r="K1773" s="4" t="s">
        <v>34</v>
      </c>
      <c r="L1773" s="4" t="s">
        <v>45</v>
      </c>
      <c r="M1773" s="8">
        <v>1</v>
      </c>
      <c r="N1773" s="5">
        <v>49.79</v>
      </c>
      <c r="O1773" s="6">
        <v>0</v>
      </c>
      <c r="P1773" s="5">
        <v>21.43</v>
      </c>
      <c r="Q1773" s="5">
        <f t="shared" si="81"/>
        <v>49.79</v>
      </c>
      <c r="R1773" s="5">
        <f t="shared" si="82"/>
        <v>21.43</v>
      </c>
      <c r="S1773" s="5">
        <f t="shared" si="83"/>
        <v>28.36</v>
      </c>
      <c r="T1773" s="7"/>
    </row>
    <row r="1774" spans="1:20" ht="15">
      <c r="A1774" s="2">
        <v>1023</v>
      </c>
      <c r="B1774" s="3">
        <v>46263</v>
      </c>
      <c r="C1774" s="10">
        <f>YEAR(SalesDataTable[[#This Row],[Order Date]])</f>
        <v>2026</v>
      </c>
      <c r="D1774" s="10" t="str">
        <f>"Q"&amp;ROUNDUP(MONTH(SalesDataTable[[#This Row],[Order Date]])/3,0)</f>
        <v>Q3</v>
      </c>
      <c r="E1774" s="10">
        <f>MONTH(SalesDataTable[[#This Row],[Order Date]])</f>
        <v>8</v>
      </c>
      <c r="F1774" s="10" t="str">
        <f>TEXT(SalesDataTable[[#This Row],[Order Date]],"mmm")</f>
        <v>Aug</v>
      </c>
      <c r="G1774" s="4" t="s">
        <v>11</v>
      </c>
      <c r="H1774" s="4" t="s">
        <v>18</v>
      </c>
      <c r="I1774" s="4" t="s">
        <v>2</v>
      </c>
      <c r="J1774" s="4" t="s">
        <v>13</v>
      </c>
      <c r="K1774" s="4" t="s">
        <v>9</v>
      </c>
      <c r="L1774" s="4" t="s">
        <v>10</v>
      </c>
      <c r="M1774" s="8">
        <v>6</v>
      </c>
      <c r="N1774" s="5">
        <v>90.19</v>
      </c>
      <c r="O1774" s="6">
        <v>0</v>
      </c>
      <c r="P1774" s="5">
        <v>45.61</v>
      </c>
      <c r="Q1774" s="5">
        <f t="shared" si="81"/>
        <v>541.14</v>
      </c>
      <c r="R1774" s="5">
        <f t="shared" si="82"/>
        <v>273.65999999999997</v>
      </c>
      <c r="S1774" s="5">
        <f t="shared" si="83"/>
        <v>267.48</v>
      </c>
      <c r="T1774" s="7"/>
    </row>
    <row r="1775" spans="1:20" ht="15">
      <c r="A1775" s="2">
        <v>1694</v>
      </c>
      <c r="B1775" s="3">
        <v>46263</v>
      </c>
      <c r="C1775" s="10">
        <f>YEAR(SalesDataTable[[#This Row],[Order Date]])</f>
        <v>2026</v>
      </c>
      <c r="D1775" s="10" t="str">
        <f>"Q"&amp;ROUNDUP(MONTH(SalesDataTable[[#This Row],[Order Date]])/3,0)</f>
        <v>Q3</v>
      </c>
      <c r="E1775" s="10">
        <f>MONTH(SalesDataTable[[#This Row],[Order Date]])</f>
        <v>8</v>
      </c>
      <c r="F1775" s="10" t="str">
        <f>TEXT(SalesDataTable[[#This Row],[Order Date]],"mmm")</f>
        <v>Aug</v>
      </c>
      <c r="G1775" s="4" t="s">
        <v>6</v>
      </c>
      <c r="H1775" s="4" t="s">
        <v>43</v>
      </c>
      <c r="I1775" s="4" t="s">
        <v>2</v>
      </c>
      <c r="J1775" s="4" t="s">
        <v>13</v>
      </c>
      <c r="K1775" s="4" t="s">
        <v>9</v>
      </c>
      <c r="L1775" s="4" t="s">
        <v>46</v>
      </c>
      <c r="M1775" s="8">
        <v>1</v>
      </c>
      <c r="N1775" s="5">
        <v>70.38</v>
      </c>
      <c r="O1775" s="6">
        <v>0.15</v>
      </c>
      <c r="P1775" s="5">
        <v>32.64</v>
      </c>
      <c r="Q1775" s="5">
        <f t="shared" si="81"/>
        <v>59.822999999999993</v>
      </c>
      <c r="R1775" s="5">
        <f t="shared" si="82"/>
        <v>32.64</v>
      </c>
      <c r="S1775" s="5">
        <f t="shared" si="83"/>
        <v>27.182999999999993</v>
      </c>
      <c r="T1775" s="7"/>
    </row>
    <row r="1776" spans="1:20" ht="15">
      <c r="A1776" s="2">
        <v>2006</v>
      </c>
      <c r="B1776" s="3">
        <v>46263</v>
      </c>
      <c r="C1776" s="10">
        <f>YEAR(SalesDataTable[[#This Row],[Order Date]])</f>
        <v>2026</v>
      </c>
      <c r="D1776" s="10" t="str">
        <f>"Q"&amp;ROUNDUP(MONTH(SalesDataTable[[#This Row],[Order Date]])/3,0)</f>
        <v>Q3</v>
      </c>
      <c r="E1776" s="10">
        <f>MONTH(SalesDataTable[[#This Row],[Order Date]])</f>
        <v>8</v>
      </c>
      <c r="F1776" s="10" t="str">
        <f>TEXT(SalesDataTable[[#This Row],[Order Date]],"mmm")</f>
        <v>Aug</v>
      </c>
      <c r="G1776" s="4" t="s">
        <v>20</v>
      </c>
      <c r="H1776" s="4" t="s">
        <v>47</v>
      </c>
      <c r="I1776" s="4" t="s">
        <v>2</v>
      </c>
      <c r="J1776" s="4" t="s">
        <v>13</v>
      </c>
      <c r="K1776" s="4" t="s">
        <v>14</v>
      </c>
      <c r="L1776" s="4" t="s">
        <v>32</v>
      </c>
      <c r="M1776" s="8">
        <v>1</v>
      </c>
      <c r="N1776" s="5">
        <v>46.43</v>
      </c>
      <c r="O1776" s="6">
        <v>0</v>
      </c>
      <c r="P1776" s="5">
        <v>18.2</v>
      </c>
      <c r="Q1776" s="5">
        <f t="shared" si="81"/>
        <v>46.43</v>
      </c>
      <c r="R1776" s="5">
        <f t="shared" si="82"/>
        <v>18.2</v>
      </c>
      <c r="S1776" s="5">
        <f t="shared" si="83"/>
        <v>28.23</v>
      </c>
      <c r="T1776" s="7"/>
    </row>
    <row r="1777" spans="1:20" ht="15">
      <c r="A1777" s="2">
        <v>3026</v>
      </c>
      <c r="B1777" s="3">
        <v>46263</v>
      </c>
      <c r="C1777" s="10">
        <f>YEAR(SalesDataTable[[#This Row],[Order Date]])</f>
        <v>2026</v>
      </c>
      <c r="D1777" s="10" t="str">
        <f>"Q"&amp;ROUNDUP(MONTH(SalesDataTable[[#This Row],[Order Date]])/3,0)</f>
        <v>Q3</v>
      </c>
      <c r="E1777" s="10">
        <f>MONTH(SalesDataTable[[#This Row],[Order Date]])</f>
        <v>8</v>
      </c>
      <c r="F1777" s="10" t="str">
        <f>TEXT(SalesDataTable[[#This Row],[Order Date]],"mmm")</f>
        <v>Aug</v>
      </c>
      <c r="G1777" s="4" t="s">
        <v>0</v>
      </c>
      <c r="H1777" s="4" t="s">
        <v>1</v>
      </c>
      <c r="I1777" s="4" t="s">
        <v>2</v>
      </c>
      <c r="J1777" s="4" t="s">
        <v>13</v>
      </c>
      <c r="K1777" s="4" t="s">
        <v>23</v>
      </c>
      <c r="L1777" s="4" t="s">
        <v>29</v>
      </c>
      <c r="M1777" s="8">
        <v>1</v>
      </c>
      <c r="N1777" s="5">
        <v>194.75</v>
      </c>
      <c r="O1777" s="6">
        <v>0.05</v>
      </c>
      <c r="P1777" s="5">
        <v>105.94</v>
      </c>
      <c r="Q1777" s="5">
        <f t="shared" si="81"/>
        <v>185.01249999999999</v>
      </c>
      <c r="R1777" s="5">
        <f t="shared" si="82"/>
        <v>105.94</v>
      </c>
      <c r="S1777" s="5">
        <f t="shared" si="83"/>
        <v>79.072499999999991</v>
      </c>
      <c r="T1777" s="7"/>
    </row>
    <row r="1778" spans="1:20" ht="15">
      <c r="A1778" s="2">
        <v>3057</v>
      </c>
      <c r="B1778" s="3">
        <v>46263</v>
      </c>
      <c r="C1778" s="10">
        <f>YEAR(SalesDataTable[[#This Row],[Order Date]])</f>
        <v>2026</v>
      </c>
      <c r="D1778" s="10" t="str">
        <f>"Q"&amp;ROUNDUP(MONTH(SalesDataTable[[#This Row],[Order Date]])/3,0)</f>
        <v>Q3</v>
      </c>
      <c r="E1778" s="10">
        <f>MONTH(SalesDataTable[[#This Row],[Order Date]])</f>
        <v>8</v>
      </c>
      <c r="F1778" s="10" t="str">
        <f>TEXT(SalesDataTable[[#This Row],[Order Date]],"mmm")</f>
        <v>Aug</v>
      </c>
      <c r="G1778" s="4" t="s">
        <v>6</v>
      </c>
      <c r="H1778" s="4" t="s">
        <v>49</v>
      </c>
      <c r="I1778" s="4" t="s">
        <v>19</v>
      </c>
      <c r="J1778" s="4" t="s">
        <v>3</v>
      </c>
      <c r="K1778" s="4" t="s">
        <v>9</v>
      </c>
      <c r="L1778" s="4" t="s">
        <v>17</v>
      </c>
      <c r="M1778" s="8">
        <v>2</v>
      </c>
      <c r="N1778" s="5">
        <v>142.16</v>
      </c>
      <c r="O1778" s="6">
        <v>0</v>
      </c>
      <c r="P1778" s="5">
        <v>79.36</v>
      </c>
      <c r="Q1778" s="5">
        <f t="shared" si="81"/>
        <v>284.32</v>
      </c>
      <c r="R1778" s="5">
        <f t="shared" si="82"/>
        <v>158.72</v>
      </c>
      <c r="S1778" s="5">
        <f t="shared" si="83"/>
        <v>125.6</v>
      </c>
      <c r="T1778" s="7"/>
    </row>
    <row r="1779" spans="1:20" ht="15">
      <c r="A1779" s="2">
        <v>3112</v>
      </c>
      <c r="B1779" s="3">
        <v>46263</v>
      </c>
      <c r="C1779" s="10">
        <f>YEAR(SalesDataTable[[#This Row],[Order Date]])</f>
        <v>2026</v>
      </c>
      <c r="D1779" s="10" t="str">
        <f>"Q"&amp;ROUNDUP(MONTH(SalesDataTable[[#This Row],[Order Date]])/3,0)</f>
        <v>Q3</v>
      </c>
      <c r="E1779" s="10">
        <f>MONTH(SalesDataTable[[#This Row],[Order Date]])</f>
        <v>8</v>
      </c>
      <c r="F1779" s="10" t="str">
        <f>TEXT(SalesDataTable[[#This Row],[Order Date]],"mmm")</f>
        <v>Aug</v>
      </c>
      <c r="G1779" s="4" t="s">
        <v>20</v>
      </c>
      <c r="H1779" s="4" t="s">
        <v>33</v>
      </c>
      <c r="I1779" s="4" t="s">
        <v>2</v>
      </c>
      <c r="J1779" s="4" t="s">
        <v>16</v>
      </c>
      <c r="K1779" s="4" t="s">
        <v>14</v>
      </c>
      <c r="L1779" s="4" t="s">
        <v>32</v>
      </c>
      <c r="M1779" s="8">
        <v>2</v>
      </c>
      <c r="N1779" s="5">
        <v>47.69</v>
      </c>
      <c r="O1779" s="6">
        <v>0.05</v>
      </c>
      <c r="P1779" s="5">
        <v>18.8</v>
      </c>
      <c r="Q1779" s="5">
        <f t="shared" si="81"/>
        <v>90.61099999999999</v>
      </c>
      <c r="R1779" s="5">
        <f t="shared" si="82"/>
        <v>37.6</v>
      </c>
      <c r="S1779" s="5">
        <f t="shared" si="83"/>
        <v>53.010999999999989</v>
      </c>
      <c r="T1779" s="7"/>
    </row>
    <row r="1780" spans="1:20" ht="15">
      <c r="A1780" s="2">
        <v>3137</v>
      </c>
      <c r="B1780" s="3">
        <v>46263</v>
      </c>
      <c r="C1780" s="10">
        <f>YEAR(SalesDataTable[[#This Row],[Order Date]])</f>
        <v>2026</v>
      </c>
      <c r="D1780" s="10" t="str">
        <f>"Q"&amp;ROUNDUP(MONTH(SalesDataTable[[#This Row],[Order Date]])/3,0)</f>
        <v>Q3</v>
      </c>
      <c r="E1780" s="10">
        <f>MONTH(SalesDataTable[[#This Row],[Order Date]])</f>
        <v>8</v>
      </c>
      <c r="F1780" s="10" t="str">
        <f>TEXT(SalesDataTable[[#This Row],[Order Date]],"mmm")</f>
        <v>Aug</v>
      </c>
      <c r="G1780" s="4" t="s">
        <v>11</v>
      </c>
      <c r="H1780" s="4" t="s">
        <v>25</v>
      </c>
      <c r="I1780" s="4" t="s">
        <v>19</v>
      </c>
      <c r="J1780" s="4" t="s">
        <v>13</v>
      </c>
      <c r="K1780" s="4" t="s">
        <v>14</v>
      </c>
      <c r="L1780" s="4" t="s">
        <v>48</v>
      </c>
      <c r="M1780" s="8">
        <v>3</v>
      </c>
      <c r="N1780" s="5">
        <v>164.51</v>
      </c>
      <c r="O1780" s="6">
        <v>0</v>
      </c>
      <c r="P1780" s="5">
        <v>86.76</v>
      </c>
      <c r="Q1780" s="5">
        <f t="shared" si="81"/>
        <v>493.53</v>
      </c>
      <c r="R1780" s="5">
        <f t="shared" si="82"/>
        <v>260.28000000000003</v>
      </c>
      <c r="S1780" s="5">
        <f t="shared" si="83"/>
        <v>233.24999999999994</v>
      </c>
      <c r="T1780" s="7"/>
    </row>
    <row r="1781" spans="1:20" ht="15">
      <c r="A1781" s="2">
        <v>3983</v>
      </c>
      <c r="B1781" s="3">
        <v>46263</v>
      </c>
      <c r="C1781" s="10">
        <f>YEAR(SalesDataTable[[#This Row],[Order Date]])</f>
        <v>2026</v>
      </c>
      <c r="D1781" s="10" t="str">
        <f>"Q"&amp;ROUNDUP(MONTH(SalesDataTable[[#This Row],[Order Date]])/3,0)</f>
        <v>Q3</v>
      </c>
      <c r="E1781" s="10">
        <f>MONTH(SalesDataTable[[#This Row],[Order Date]])</f>
        <v>8</v>
      </c>
      <c r="F1781" s="10" t="str">
        <f>TEXT(SalesDataTable[[#This Row],[Order Date]],"mmm")</f>
        <v>Aug</v>
      </c>
      <c r="G1781" s="4" t="s">
        <v>11</v>
      </c>
      <c r="H1781" s="4" t="s">
        <v>12</v>
      </c>
      <c r="I1781" s="4" t="s">
        <v>28</v>
      </c>
      <c r="J1781" s="4" t="s">
        <v>16</v>
      </c>
      <c r="K1781" s="4" t="s">
        <v>23</v>
      </c>
      <c r="L1781" s="4" t="s">
        <v>29</v>
      </c>
      <c r="M1781" s="8">
        <v>2</v>
      </c>
      <c r="N1781" s="5">
        <v>194.71</v>
      </c>
      <c r="O1781" s="6">
        <v>0.1</v>
      </c>
      <c r="P1781" s="5">
        <v>105.57</v>
      </c>
      <c r="Q1781" s="5">
        <f t="shared" si="81"/>
        <v>350.47800000000001</v>
      </c>
      <c r="R1781" s="5">
        <f t="shared" si="82"/>
        <v>211.14</v>
      </c>
      <c r="S1781" s="5">
        <f t="shared" si="83"/>
        <v>139.33800000000002</v>
      </c>
      <c r="T1781" s="7"/>
    </row>
    <row r="1782" spans="1:20" ht="15">
      <c r="A1782" s="2">
        <v>4016</v>
      </c>
      <c r="B1782" s="3">
        <v>46263</v>
      </c>
      <c r="C1782" s="10">
        <f>YEAR(SalesDataTable[[#This Row],[Order Date]])</f>
        <v>2026</v>
      </c>
      <c r="D1782" s="10" t="str">
        <f>"Q"&amp;ROUNDUP(MONTH(SalesDataTable[[#This Row],[Order Date]])/3,0)</f>
        <v>Q3</v>
      </c>
      <c r="E1782" s="10">
        <f>MONTH(SalesDataTable[[#This Row],[Order Date]])</f>
        <v>8</v>
      </c>
      <c r="F1782" s="10" t="str">
        <f>TEXT(SalesDataTable[[#This Row],[Order Date]],"mmm")</f>
        <v>Aug</v>
      </c>
      <c r="G1782" s="4" t="s">
        <v>20</v>
      </c>
      <c r="H1782" s="4" t="s">
        <v>47</v>
      </c>
      <c r="I1782" s="4" t="s">
        <v>8</v>
      </c>
      <c r="J1782" s="4" t="s">
        <v>16</v>
      </c>
      <c r="K1782" s="4" t="s">
        <v>9</v>
      </c>
      <c r="L1782" s="4" t="s">
        <v>17</v>
      </c>
      <c r="M1782" s="8">
        <v>5</v>
      </c>
      <c r="N1782" s="5">
        <v>145.24</v>
      </c>
      <c r="O1782" s="6">
        <v>0.15</v>
      </c>
      <c r="P1782" s="5">
        <v>77.69</v>
      </c>
      <c r="Q1782" s="5">
        <f t="shared" si="81"/>
        <v>617.27</v>
      </c>
      <c r="R1782" s="5">
        <f t="shared" si="82"/>
        <v>388.45</v>
      </c>
      <c r="S1782" s="5">
        <f t="shared" si="83"/>
        <v>228.82</v>
      </c>
      <c r="T1782" s="7"/>
    </row>
    <row r="1783" spans="1:20" ht="15">
      <c r="A1783" s="2">
        <v>4340</v>
      </c>
      <c r="B1783" s="3">
        <v>46263</v>
      </c>
      <c r="C1783" s="10">
        <f>YEAR(SalesDataTable[[#This Row],[Order Date]])</f>
        <v>2026</v>
      </c>
      <c r="D1783" s="10" t="str">
        <f>"Q"&amp;ROUNDUP(MONTH(SalesDataTable[[#This Row],[Order Date]])/3,0)</f>
        <v>Q3</v>
      </c>
      <c r="E1783" s="10">
        <f>MONTH(SalesDataTable[[#This Row],[Order Date]])</f>
        <v>8</v>
      </c>
      <c r="F1783" s="10" t="str">
        <f>TEXT(SalesDataTable[[#This Row],[Order Date]],"mmm")</f>
        <v>Aug</v>
      </c>
      <c r="G1783" s="4" t="s">
        <v>20</v>
      </c>
      <c r="H1783" s="4" t="s">
        <v>33</v>
      </c>
      <c r="I1783" s="4" t="s">
        <v>2</v>
      </c>
      <c r="J1783" s="4" t="s">
        <v>13</v>
      </c>
      <c r="K1783" s="4" t="s">
        <v>14</v>
      </c>
      <c r="L1783" s="4" t="s">
        <v>15</v>
      </c>
      <c r="M1783" s="8">
        <v>2</v>
      </c>
      <c r="N1783" s="5">
        <v>35.6</v>
      </c>
      <c r="O1783" s="6">
        <v>0.15</v>
      </c>
      <c r="P1783" s="5">
        <v>13.67</v>
      </c>
      <c r="Q1783" s="5">
        <f t="shared" si="81"/>
        <v>60.52</v>
      </c>
      <c r="R1783" s="5">
        <f t="shared" si="82"/>
        <v>27.34</v>
      </c>
      <c r="S1783" s="5">
        <f t="shared" si="83"/>
        <v>33.180000000000007</v>
      </c>
      <c r="T1783" s="7"/>
    </row>
    <row r="1784" spans="1:20" ht="15">
      <c r="A1784" s="2">
        <v>4640</v>
      </c>
      <c r="B1784" s="3">
        <v>46263</v>
      </c>
      <c r="C1784" s="10">
        <f>YEAR(SalesDataTable[[#This Row],[Order Date]])</f>
        <v>2026</v>
      </c>
      <c r="D1784" s="10" t="str">
        <f>"Q"&amp;ROUNDUP(MONTH(SalesDataTable[[#This Row],[Order Date]])/3,0)</f>
        <v>Q3</v>
      </c>
      <c r="E1784" s="10">
        <f>MONTH(SalesDataTable[[#This Row],[Order Date]])</f>
        <v>8</v>
      </c>
      <c r="F1784" s="10" t="str">
        <f>TEXT(SalesDataTable[[#This Row],[Order Date]],"mmm")</f>
        <v>Aug</v>
      </c>
      <c r="G1784" s="4" t="s">
        <v>0</v>
      </c>
      <c r="H1784" s="4" t="s">
        <v>50</v>
      </c>
      <c r="I1784" s="4" t="s">
        <v>2</v>
      </c>
      <c r="J1784" s="4" t="s">
        <v>13</v>
      </c>
      <c r="K1784" s="4" t="s">
        <v>34</v>
      </c>
      <c r="L1784" s="4" t="s">
        <v>35</v>
      </c>
      <c r="M1784" s="8">
        <v>2</v>
      </c>
      <c r="N1784" s="5">
        <v>41.05</v>
      </c>
      <c r="O1784" s="6">
        <v>0.05</v>
      </c>
      <c r="P1784" s="5">
        <v>14.47</v>
      </c>
      <c r="Q1784" s="5">
        <f t="shared" si="81"/>
        <v>77.99499999999999</v>
      </c>
      <c r="R1784" s="5">
        <f t="shared" si="82"/>
        <v>28.94</v>
      </c>
      <c r="S1784" s="5">
        <f t="shared" si="83"/>
        <v>49.054999999999993</v>
      </c>
      <c r="T1784" s="7"/>
    </row>
    <row r="1785" spans="1:20" ht="15">
      <c r="A1785" s="2">
        <v>4733</v>
      </c>
      <c r="B1785" s="3">
        <v>46263</v>
      </c>
      <c r="C1785" s="10">
        <f>YEAR(SalesDataTable[[#This Row],[Order Date]])</f>
        <v>2026</v>
      </c>
      <c r="D1785" s="10" t="str">
        <f>"Q"&amp;ROUNDUP(MONTH(SalesDataTable[[#This Row],[Order Date]])/3,0)</f>
        <v>Q3</v>
      </c>
      <c r="E1785" s="10">
        <f>MONTH(SalesDataTable[[#This Row],[Order Date]])</f>
        <v>8</v>
      </c>
      <c r="F1785" s="10" t="str">
        <f>TEXT(SalesDataTable[[#This Row],[Order Date]],"mmm")</f>
        <v>Aug</v>
      </c>
      <c r="G1785" s="4" t="s">
        <v>11</v>
      </c>
      <c r="H1785" s="4" t="s">
        <v>12</v>
      </c>
      <c r="I1785" s="4" t="s">
        <v>2</v>
      </c>
      <c r="J1785" s="4" t="s">
        <v>13</v>
      </c>
      <c r="K1785" s="4" t="s">
        <v>9</v>
      </c>
      <c r="L1785" s="4" t="s">
        <v>37</v>
      </c>
      <c r="M1785" s="8">
        <v>2</v>
      </c>
      <c r="N1785" s="5">
        <v>153.63999999999999</v>
      </c>
      <c r="O1785" s="6">
        <v>0.05</v>
      </c>
      <c r="P1785" s="5">
        <v>77.709999999999994</v>
      </c>
      <c r="Q1785" s="5">
        <f t="shared" si="81"/>
        <v>291.91599999999994</v>
      </c>
      <c r="R1785" s="5">
        <f t="shared" si="82"/>
        <v>155.41999999999999</v>
      </c>
      <c r="S1785" s="5">
        <f t="shared" si="83"/>
        <v>136.49599999999995</v>
      </c>
      <c r="T1785" s="7"/>
    </row>
    <row r="1786" spans="1:20" ht="15">
      <c r="A1786" s="2">
        <v>4827</v>
      </c>
      <c r="B1786" s="3">
        <v>46263</v>
      </c>
      <c r="C1786" s="10">
        <f>YEAR(SalesDataTable[[#This Row],[Order Date]])</f>
        <v>2026</v>
      </c>
      <c r="D1786" s="10" t="str">
        <f>"Q"&amp;ROUNDUP(MONTH(SalesDataTable[[#This Row],[Order Date]])/3,0)</f>
        <v>Q3</v>
      </c>
      <c r="E1786" s="10">
        <f>MONTH(SalesDataTable[[#This Row],[Order Date]])</f>
        <v>8</v>
      </c>
      <c r="F1786" s="10" t="str">
        <f>TEXT(SalesDataTable[[#This Row],[Order Date]],"mmm")</f>
        <v>Aug</v>
      </c>
      <c r="G1786" s="4" t="s">
        <v>11</v>
      </c>
      <c r="H1786" s="4" t="s">
        <v>12</v>
      </c>
      <c r="I1786" s="4" t="s">
        <v>2</v>
      </c>
      <c r="J1786" s="4" t="s">
        <v>3</v>
      </c>
      <c r="K1786" s="4" t="s">
        <v>14</v>
      </c>
      <c r="L1786" s="4" t="s">
        <v>15</v>
      </c>
      <c r="M1786" s="8">
        <v>5</v>
      </c>
      <c r="N1786" s="5">
        <v>36.700000000000003</v>
      </c>
      <c r="O1786" s="6">
        <v>0</v>
      </c>
      <c r="P1786" s="5">
        <v>13.45</v>
      </c>
      <c r="Q1786" s="5">
        <f t="shared" si="81"/>
        <v>183.5</v>
      </c>
      <c r="R1786" s="5">
        <f t="shared" si="82"/>
        <v>67.25</v>
      </c>
      <c r="S1786" s="5">
        <f t="shared" si="83"/>
        <v>116.25</v>
      </c>
      <c r="T1786" s="7"/>
    </row>
    <row r="1787" spans="1:20" ht="15">
      <c r="A1787" s="2">
        <v>5180</v>
      </c>
      <c r="B1787" s="3">
        <v>46263</v>
      </c>
      <c r="C1787" s="10">
        <f>YEAR(SalesDataTable[[#This Row],[Order Date]])</f>
        <v>2026</v>
      </c>
      <c r="D1787" s="10" t="str">
        <f>"Q"&amp;ROUNDUP(MONTH(SalesDataTable[[#This Row],[Order Date]])/3,0)</f>
        <v>Q3</v>
      </c>
      <c r="E1787" s="10">
        <f>MONTH(SalesDataTable[[#This Row],[Order Date]])</f>
        <v>8</v>
      </c>
      <c r="F1787" s="10" t="str">
        <f>TEXT(SalesDataTable[[#This Row],[Order Date]],"mmm")</f>
        <v>Aug</v>
      </c>
      <c r="G1787" s="4" t="s">
        <v>0</v>
      </c>
      <c r="H1787" s="4" t="s">
        <v>50</v>
      </c>
      <c r="I1787" s="4" t="s">
        <v>8</v>
      </c>
      <c r="J1787" s="4" t="s">
        <v>16</v>
      </c>
      <c r="K1787" s="4" t="s">
        <v>23</v>
      </c>
      <c r="L1787" s="4" t="s">
        <v>51</v>
      </c>
      <c r="M1787" s="8">
        <v>8</v>
      </c>
      <c r="N1787" s="5">
        <v>124</v>
      </c>
      <c r="O1787" s="6">
        <v>0.1</v>
      </c>
      <c r="P1787" s="5">
        <v>61.85</v>
      </c>
      <c r="Q1787" s="5">
        <f t="shared" si="81"/>
        <v>892.80000000000007</v>
      </c>
      <c r="R1787" s="5">
        <f t="shared" si="82"/>
        <v>494.8</v>
      </c>
      <c r="S1787" s="5">
        <f t="shared" si="83"/>
        <v>398.00000000000006</v>
      </c>
      <c r="T1787" s="7"/>
    </row>
    <row r="1788" spans="1:20" ht="15">
      <c r="A1788" s="2">
        <v>121</v>
      </c>
      <c r="B1788" s="3">
        <v>46264</v>
      </c>
      <c r="C1788" s="10">
        <f>YEAR(SalesDataTable[[#This Row],[Order Date]])</f>
        <v>2026</v>
      </c>
      <c r="D1788" s="10" t="str">
        <f>"Q"&amp;ROUNDUP(MONTH(SalesDataTable[[#This Row],[Order Date]])/3,0)</f>
        <v>Q3</v>
      </c>
      <c r="E1788" s="10">
        <f>MONTH(SalesDataTable[[#This Row],[Order Date]])</f>
        <v>8</v>
      </c>
      <c r="F1788" s="10" t="str">
        <f>TEXT(SalesDataTable[[#This Row],[Order Date]],"mmm")</f>
        <v>Aug</v>
      </c>
      <c r="G1788" s="4" t="s">
        <v>6</v>
      </c>
      <c r="H1788" s="4" t="s">
        <v>7</v>
      </c>
      <c r="I1788" s="4" t="s">
        <v>28</v>
      </c>
      <c r="J1788" s="4" t="s">
        <v>13</v>
      </c>
      <c r="K1788" s="4" t="s">
        <v>4</v>
      </c>
      <c r="L1788" s="4" t="s">
        <v>5</v>
      </c>
      <c r="M1788" s="8">
        <v>1</v>
      </c>
      <c r="N1788" s="5">
        <v>81.23</v>
      </c>
      <c r="O1788" s="6">
        <v>0.1</v>
      </c>
      <c r="P1788" s="5">
        <v>42.65</v>
      </c>
      <c r="Q1788" s="5">
        <f t="shared" si="81"/>
        <v>73.106999999999999</v>
      </c>
      <c r="R1788" s="5">
        <f t="shared" si="82"/>
        <v>42.65</v>
      </c>
      <c r="S1788" s="5">
        <f t="shared" si="83"/>
        <v>30.457000000000001</v>
      </c>
      <c r="T1788" s="7"/>
    </row>
    <row r="1789" spans="1:20" ht="15">
      <c r="A1789" s="2">
        <v>618</v>
      </c>
      <c r="B1789" s="3">
        <v>46264</v>
      </c>
      <c r="C1789" s="10">
        <f>YEAR(SalesDataTable[[#This Row],[Order Date]])</f>
        <v>2026</v>
      </c>
      <c r="D1789" s="10" t="str">
        <f>"Q"&amp;ROUNDUP(MONTH(SalesDataTable[[#This Row],[Order Date]])/3,0)</f>
        <v>Q3</v>
      </c>
      <c r="E1789" s="10">
        <f>MONTH(SalesDataTable[[#This Row],[Order Date]])</f>
        <v>8</v>
      </c>
      <c r="F1789" s="10" t="str">
        <f>TEXT(SalesDataTable[[#This Row],[Order Date]],"mmm")</f>
        <v>Aug</v>
      </c>
      <c r="G1789" s="4" t="s">
        <v>6</v>
      </c>
      <c r="H1789" s="4" t="s">
        <v>43</v>
      </c>
      <c r="I1789" s="4" t="s">
        <v>2</v>
      </c>
      <c r="J1789" s="4" t="s">
        <v>16</v>
      </c>
      <c r="K1789" s="4" t="s">
        <v>4</v>
      </c>
      <c r="L1789" s="4" t="s">
        <v>26</v>
      </c>
      <c r="M1789" s="8">
        <v>2</v>
      </c>
      <c r="N1789" s="5">
        <v>41.06</v>
      </c>
      <c r="O1789" s="6">
        <v>0.05</v>
      </c>
      <c r="P1789" s="5">
        <v>16.559999999999999</v>
      </c>
      <c r="Q1789" s="5">
        <f t="shared" si="81"/>
        <v>78.013999999999996</v>
      </c>
      <c r="R1789" s="5">
        <f t="shared" si="82"/>
        <v>33.119999999999997</v>
      </c>
      <c r="S1789" s="5">
        <f t="shared" si="83"/>
        <v>44.893999999999998</v>
      </c>
      <c r="T1789" s="7"/>
    </row>
    <row r="1790" spans="1:20" ht="15">
      <c r="A1790" s="2">
        <v>2860</v>
      </c>
      <c r="B1790" s="3">
        <v>46264</v>
      </c>
      <c r="C1790" s="10">
        <f>YEAR(SalesDataTable[[#This Row],[Order Date]])</f>
        <v>2026</v>
      </c>
      <c r="D1790" s="10" t="str">
        <f>"Q"&amp;ROUNDUP(MONTH(SalesDataTable[[#This Row],[Order Date]])/3,0)</f>
        <v>Q3</v>
      </c>
      <c r="E1790" s="10">
        <f>MONTH(SalesDataTable[[#This Row],[Order Date]])</f>
        <v>8</v>
      </c>
      <c r="F1790" s="10" t="str">
        <f>TEXT(SalesDataTable[[#This Row],[Order Date]],"mmm")</f>
        <v>Aug</v>
      </c>
      <c r="G1790" s="4" t="s">
        <v>20</v>
      </c>
      <c r="H1790" s="4" t="s">
        <v>31</v>
      </c>
      <c r="I1790" s="4" t="s">
        <v>28</v>
      </c>
      <c r="J1790" s="4" t="s">
        <v>3</v>
      </c>
      <c r="K1790" s="4" t="s">
        <v>9</v>
      </c>
      <c r="L1790" s="4" t="s">
        <v>17</v>
      </c>
      <c r="M1790" s="8">
        <v>1</v>
      </c>
      <c r="N1790" s="5">
        <v>143.49</v>
      </c>
      <c r="O1790" s="6">
        <v>0.1</v>
      </c>
      <c r="P1790" s="5">
        <v>80.72</v>
      </c>
      <c r="Q1790" s="5">
        <f t="shared" si="81"/>
        <v>129.14100000000002</v>
      </c>
      <c r="R1790" s="5">
        <f t="shared" si="82"/>
        <v>80.72</v>
      </c>
      <c r="S1790" s="5">
        <f t="shared" si="83"/>
        <v>48.421000000000021</v>
      </c>
      <c r="T1790" s="7"/>
    </row>
    <row r="1791" spans="1:20" ht="15">
      <c r="A1791" s="2">
        <v>3768</v>
      </c>
      <c r="B1791" s="3">
        <v>46264</v>
      </c>
      <c r="C1791" s="10">
        <f>YEAR(SalesDataTable[[#This Row],[Order Date]])</f>
        <v>2026</v>
      </c>
      <c r="D1791" s="10" t="str">
        <f>"Q"&amp;ROUNDUP(MONTH(SalesDataTable[[#This Row],[Order Date]])/3,0)</f>
        <v>Q3</v>
      </c>
      <c r="E1791" s="10">
        <f>MONTH(SalesDataTable[[#This Row],[Order Date]])</f>
        <v>8</v>
      </c>
      <c r="F1791" s="10" t="str">
        <f>TEXT(SalesDataTable[[#This Row],[Order Date]],"mmm")</f>
        <v>Aug</v>
      </c>
      <c r="G1791" s="4" t="s">
        <v>11</v>
      </c>
      <c r="H1791" s="4" t="s">
        <v>18</v>
      </c>
      <c r="I1791" s="4" t="s">
        <v>19</v>
      </c>
      <c r="J1791" s="4" t="s">
        <v>13</v>
      </c>
      <c r="K1791" s="4" t="s">
        <v>9</v>
      </c>
      <c r="L1791" s="4" t="s">
        <v>17</v>
      </c>
      <c r="M1791" s="8">
        <v>1</v>
      </c>
      <c r="N1791" s="5">
        <v>143.38</v>
      </c>
      <c r="O1791" s="6">
        <v>0</v>
      </c>
      <c r="P1791" s="5">
        <v>78.37</v>
      </c>
      <c r="Q1791" s="5">
        <f t="shared" si="81"/>
        <v>143.38</v>
      </c>
      <c r="R1791" s="5">
        <f t="shared" si="82"/>
        <v>78.37</v>
      </c>
      <c r="S1791" s="5">
        <f t="shared" si="83"/>
        <v>65.009999999999991</v>
      </c>
      <c r="T1791" s="7"/>
    </row>
    <row r="1792" spans="1:20" ht="15">
      <c r="A1792" s="2">
        <v>3987</v>
      </c>
      <c r="B1792" s="3">
        <v>46264</v>
      </c>
      <c r="C1792" s="10">
        <f>YEAR(SalesDataTable[[#This Row],[Order Date]])</f>
        <v>2026</v>
      </c>
      <c r="D1792" s="10" t="str">
        <f>"Q"&amp;ROUNDUP(MONTH(SalesDataTable[[#This Row],[Order Date]])/3,0)</f>
        <v>Q3</v>
      </c>
      <c r="E1792" s="10">
        <f>MONTH(SalesDataTable[[#This Row],[Order Date]])</f>
        <v>8</v>
      </c>
      <c r="F1792" s="10" t="str">
        <f>TEXT(SalesDataTable[[#This Row],[Order Date]],"mmm")</f>
        <v>Aug</v>
      </c>
      <c r="G1792" s="4" t="s">
        <v>6</v>
      </c>
      <c r="H1792" s="4" t="s">
        <v>43</v>
      </c>
      <c r="I1792" s="4" t="s">
        <v>28</v>
      </c>
      <c r="J1792" s="4" t="s">
        <v>16</v>
      </c>
      <c r="K1792" s="4" t="s">
        <v>9</v>
      </c>
      <c r="L1792" s="4" t="s">
        <v>17</v>
      </c>
      <c r="M1792" s="8">
        <v>1</v>
      </c>
      <c r="N1792" s="5">
        <v>144.54</v>
      </c>
      <c r="O1792" s="6">
        <v>0</v>
      </c>
      <c r="P1792" s="5">
        <v>78.77</v>
      </c>
      <c r="Q1792" s="5">
        <f t="shared" si="81"/>
        <v>144.54</v>
      </c>
      <c r="R1792" s="5">
        <f t="shared" si="82"/>
        <v>78.77</v>
      </c>
      <c r="S1792" s="5">
        <f t="shared" si="83"/>
        <v>65.77</v>
      </c>
      <c r="T1792" s="7"/>
    </row>
    <row r="1793" spans="1:20" ht="15">
      <c r="A1793" s="2">
        <v>4990</v>
      </c>
      <c r="B1793" s="3">
        <v>46264</v>
      </c>
      <c r="C1793" s="10">
        <f>YEAR(SalesDataTable[[#This Row],[Order Date]])</f>
        <v>2026</v>
      </c>
      <c r="D1793" s="10" t="str">
        <f>"Q"&amp;ROUNDUP(MONTH(SalesDataTable[[#This Row],[Order Date]])/3,0)</f>
        <v>Q3</v>
      </c>
      <c r="E1793" s="10">
        <f>MONTH(SalesDataTable[[#This Row],[Order Date]])</f>
        <v>8</v>
      </c>
      <c r="F1793" s="10" t="str">
        <f>TEXT(SalesDataTable[[#This Row],[Order Date]],"mmm")</f>
        <v>Aug</v>
      </c>
      <c r="G1793" s="4" t="s">
        <v>20</v>
      </c>
      <c r="H1793" s="4" t="s">
        <v>33</v>
      </c>
      <c r="I1793" s="4" t="s">
        <v>28</v>
      </c>
      <c r="J1793" s="4" t="s">
        <v>3</v>
      </c>
      <c r="K1793" s="4" t="s">
        <v>34</v>
      </c>
      <c r="L1793" s="4" t="s">
        <v>35</v>
      </c>
      <c r="M1793" s="8">
        <v>1</v>
      </c>
      <c r="N1793" s="5">
        <v>40.92</v>
      </c>
      <c r="O1793" s="6">
        <v>0.1</v>
      </c>
      <c r="P1793" s="5">
        <v>14.94</v>
      </c>
      <c r="Q1793" s="5">
        <f t="shared" si="81"/>
        <v>36.828000000000003</v>
      </c>
      <c r="R1793" s="5">
        <f t="shared" si="82"/>
        <v>14.94</v>
      </c>
      <c r="S1793" s="5">
        <f t="shared" si="83"/>
        <v>21.888000000000005</v>
      </c>
      <c r="T1793" s="7"/>
    </row>
    <row r="1794" spans="1:20" ht="15">
      <c r="A1794" s="2">
        <v>348</v>
      </c>
      <c r="B1794" s="3">
        <v>46265</v>
      </c>
      <c r="C1794" s="10">
        <f>YEAR(SalesDataTable[[#This Row],[Order Date]])</f>
        <v>2026</v>
      </c>
      <c r="D1794" s="10" t="str">
        <f>"Q"&amp;ROUNDUP(MONTH(SalesDataTable[[#This Row],[Order Date]])/3,0)</f>
        <v>Q3</v>
      </c>
      <c r="E1794" s="10">
        <f>MONTH(SalesDataTable[[#This Row],[Order Date]])</f>
        <v>8</v>
      </c>
      <c r="F1794" s="10" t="str">
        <f>TEXT(SalesDataTable[[#This Row],[Order Date]],"mmm")</f>
        <v>Aug</v>
      </c>
      <c r="G1794" s="4" t="s">
        <v>6</v>
      </c>
      <c r="H1794" s="4" t="s">
        <v>43</v>
      </c>
      <c r="I1794" s="4" t="s">
        <v>8</v>
      </c>
      <c r="J1794" s="4" t="s">
        <v>16</v>
      </c>
      <c r="K1794" s="4" t="s">
        <v>9</v>
      </c>
      <c r="L1794" s="4" t="s">
        <v>37</v>
      </c>
      <c r="M1794" s="8">
        <v>5</v>
      </c>
      <c r="N1794" s="5">
        <v>151.21</v>
      </c>
      <c r="O1794" s="6">
        <v>0.15</v>
      </c>
      <c r="P1794" s="5">
        <v>77.12</v>
      </c>
      <c r="Q1794" s="5">
        <f t="shared" ref="Q1794:Q1857" si="84">M1794*N1794*(1-O1794)</f>
        <v>642.64250000000004</v>
      </c>
      <c r="R1794" s="5">
        <f t="shared" ref="R1794:R1857" si="85">M1794*P1794</f>
        <v>385.6</v>
      </c>
      <c r="S1794" s="5">
        <f t="shared" ref="S1794:S1857" si="86">Q1794-R1794</f>
        <v>257.04250000000002</v>
      </c>
      <c r="T1794" s="7"/>
    </row>
    <row r="1795" spans="1:20" ht="15">
      <c r="A1795" s="2">
        <v>1642</v>
      </c>
      <c r="B1795" s="3">
        <v>46265</v>
      </c>
      <c r="C1795" s="10">
        <f>YEAR(SalesDataTable[[#This Row],[Order Date]])</f>
        <v>2026</v>
      </c>
      <c r="D1795" s="10" t="str">
        <f>"Q"&amp;ROUNDUP(MONTH(SalesDataTable[[#This Row],[Order Date]])/3,0)</f>
        <v>Q3</v>
      </c>
      <c r="E1795" s="10">
        <f>MONTH(SalesDataTable[[#This Row],[Order Date]])</f>
        <v>8</v>
      </c>
      <c r="F1795" s="10" t="str">
        <f>TEXT(SalesDataTable[[#This Row],[Order Date]],"mmm")</f>
        <v>Aug</v>
      </c>
      <c r="G1795" s="4" t="s">
        <v>20</v>
      </c>
      <c r="H1795" s="4" t="s">
        <v>33</v>
      </c>
      <c r="I1795" s="4" t="s">
        <v>28</v>
      </c>
      <c r="J1795" s="4" t="s">
        <v>13</v>
      </c>
      <c r="K1795" s="4" t="s">
        <v>34</v>
      </c>
      <c r="L1795" s="4" t="s">
        <v>35</v>
      </c>
      <c r="M1795" s="8">
        <v>1</v>
      </c>
      <c r="N1795" s="5">
        <v>40.770000000000003</v>
      </c>
      <c r="O1795" s="6">
        <v>0</v>
      </c>
      <c r="P1795" s="5">
        <v>15.13</v>
      </c>
      <c r="Q1795" s="5">
        <f t="shared" si="84"/>
        <v>40.770000000000003</v>
      </c>
      <c r="R1795" s="5">
        <f t="shared" si="85"/>
        <v>15.13</v>
      </c>
      <c r="S1795" s="5">
        <f t="shared" si="86"/>
        <v>25.64</v>
      </c>
      <c r="T1795" s="7"/>
    </row>
    <row r="1796" spans="1:20" ht="15">
      <c r="A1796" s="2">
        <v>2146</v>
      </c>
      <c r="B1796" s="3">
        <v>46265</v>
      </c>
      <c r="C1796" s="10">
        <f>YEAR(SalesDataTable[[#This Row],[Order Date]])</f>
        <v>2026</v>
      </c>
      <c r="D1796" s="10" t="str">
        <f>"Q"&amp;ROUNDUP(MONTH(SalesDataTable[[#This Row],[Order Date]])/3,0)</f>
        <v>Q3</v>
      </c>
      <c r="E1796" s="10">
        <f>MONTH(SalesDataTable[[#This Row],[Order Date]])</f>
        <v>8</v>
      </c>
      <c r="F1796" s="10" t="str">
        <f>TEXT(SalesDataTable[[#This Row],[Order Date]],"mmm")</f>
        <v>Aug</v>
      </c>
      <c r="G1796" s="4" t="s">
        <v>0</v>
      </c>
      <c r="H1796" s="4" t="s">
        <v>1</v>
      </c>
      <c r="I1796" s="4" t="s">
        <v>28</v>
      </c>
      <c r="J1796" s="4" t="s">
        <v>13</v>
      </c>
      <c r="K1796" s="4" t="s">
        <v>34</v>
      </c>
      <c r="L1796" s="4" t="s">
        <v>42</v>
      </c>
      <c r="M1796" s="8">
        <v>1</v>
      </c>
      <c r="N1796" s="5">
        <v>35.47</v>
      </c>
      <c r="O1796" s="6">
        <v>0.05</v>
      </c>
      <c r="P1796" s="5">
        <v>14.1</v>
      </c>
      <c r="Q1796" s="5">
        <f t="shared" si="84"/>
        <v>33.6965</v>
      </c>
      <c r="R1796" s="5">
        <f t="shared" si="85"/>
        <v>14.1</v>
      </c>
      <c r="S1796" s="5">
        <f t="shared" si="86"/>
        <v>19.596499999999999</v>
      </c>
      <c r="T1796" s="7"/>
    </row>
    <row r="1797" spans="1:20" ht="15">
      <c r="A1797" s="2">
        <v>2629</v>
      </c>
      <c r="B1797" s="3">
        <v>46265</v>
      </c>
      <c r="C1797" s="10">
        <f>YEAR(SalesDataTable[[#This Row],[Order Date]])</f>
        <v>2026</v>
      </c>
      <c r="D1797" s="10" t="str">
        <f>"Q"&amp;ROUNDUP(MONTH(SalesDataTable[[#This Row],[Order Date]])/3,0)</f>
        <v>Q3</v>
      </c>
      <c r="E1797" s="10">
        <f>MONTH(SalesDataTable[[#This Row],[Order Date]])</f>
        <v>8</v>
      </c>
      <c r="F1797" s="10" t="str">
        <f>TEXT(SalesDataTable[[#This Row],[Order Date]],"mmm")</f>
        <v>Aug</v>
      </c>
      <c r="G1797" s="4" t="s">
        <v>20</v>
      </c>
      <c r="H1797" s="4" t="s">
        <v>33</v>
      </c>
      <c r="I1797" s="4" t="s">
        <v>2</v>
      </c>
      <c r="J1797" s="4" t="s">
        <v>3</v>
      </c>
      <c r="K1797" s="4" t="s">
        <v>4</v>
      </c>
      <c r="L1797" s="4" t="s">
        <v>5</v>
      </c>
      <c r="M1797" s="8">
        <v>1</v>
      </c>
      <c r="N1797" s="5">
        <v>81.72</v>
      </c>
      <c r="O1797" s="6">
        <v>0</v>
      </c>
      <c r="P1797" s="5">
        <v>42.38</v>
      </c>
      <c r="Q1797" s="5">
        <f t="shared" si="84"/>
        <v>81.72</v>
      </c>
      <c r="R1797" s="5">
        <f t="shared" si="85"/>
        <v>42.38</v>
      </c>
      <c r="S1797" s="5">
        <f t="shared" si="86"/>
        <v>39.339999999999996</v>
      </c>
      <c r="T1797" s="7"/>
    </row>
    <row r="1798" spans="1:20" ht="15">
      <c r="A1798" s="2">
        <v>2870</v>
      </c>
      <c r="B1798" s="3">
        <v>46265</v>
      </c>
      <c r="C1798" s="10">
        <f>YEAR(SalesDataTable[[#This Row],[Order Date]])</f>
        <v>2026</v>
      </c>
      <c r="D1798" s="10" t="str">
        <f>"Q"&amp;ROUNDUP(MONTH(SalesDataTable[[#This Row],[Order Date]])/3,0)</f>
        <v>Q3</v>
      </c>
      <c r="E1798" s="10">
        <f>MONTH(SalesDataTable[[#This Row],[Order Date]])</f>
        <v>8</v>
      </c>
      <c r="F1798" s="10" t="str">
        <f>TEXT(SalesDataTable[[#This Row],[Order Date]],"mmm")</f>
        <v>Aug</v>
      </c>
      <c r="G1798" s="4" t="s">
        <v>20</v>
      </c>
      <c r="H1798" s="4" t="s">
        <v>31</v>
      </c>
      <c r="I1798" s="4" t="s">
        <v>2</v>
      </c>
      <c r="J1798" s="4" t="s">
        <v>13</v>
      </c>
      <c r="K1798" s="4" t="s">
        <v>14</v>
      </c>
      <c r="L1798" s="4" t="s">
        <v>32</v>
      </c>
      <c r="M1798" s="8">
        <v>1</v>
      </c>
      <c r="N1798" s="5">
        <v>45.84</v>
      </c>
      <c r="O1798" s="6">
        <v>0</v>
      </c>
      <c r="P1798" s="5">
        <v>17.84</v>
      </c>
      <c r="Q1798" s="5">
        <f t="shared" si="84"/>
        <v>45.84</v>
      </c>
      <c r="R1798" s="5">
        <f t="shared" si="85"/>
        <v>17.84</v>
      </c>
      <c r="S1798" s="5">
        <f t="shared" si="86"/>
        <v>28.000000000000004</v>
      </c>
      <c r="T1798" s="7"/>
    </row>
    <row r="1799" spans="1:20" ht="15">
      <c r="A1799" s="2">
        <v>2975</v>
      </c>
      <c r="B1799" s="3">
        <v>46265</v>
      </c>
      <c r="C1799" s="10">
        <f>YEAR(SalesDataTable[[#This Row],[Order Date]])</f>
        <v>2026</v>
      </c>
      <c r="D1799" s="10" t="str">
        <f>"Q"&amp;ROUNDUP(MONTH(SalesDataTable[[#This Row],[Order Date]])/3,0)</f>
        <v>Q3</v>
      </c>
      <c r="E1799" s="10">
        <f>MONTH(SalesDataTable[[#This Row],[Order Date]])</f>
        <v>8</v>
      </c>
      <c r="F1799" s="10" t="str">
        <f>TEXT(SalesDataTable[[#This Row],[Order Date]],"mmm")</f>
        <v>Aug</v>
      </c>
      <c r="G1799" s="4" t="s">
        <v>6</v>
      </c>
      <c r="H1799" s="4" t="s">
        <v>43</v>
      </c>
      <c r="I1799" s="4" t="s">
        <v>2</v>
      </c>
      <c r="J1799" s="4" t="s">
        <v>13</v>
      </c>
      <c r="K1799" s="4" t="s">
        <v>14</v>
      </c>
      <c r="L1799" s="4" t="s">
        <v>32</v>
      </c>
      <c r="M1799" s="8">
        <v>1</v>
      </c>
      <c r="N1799" s="5">
        <v>46.59</v>
      </c>
      <c r="O1799" s="6">
        <v>0</v>
      </c>
      <c r="P1799" s="5">
        <v>18.47</v>
      </c>
      <c r="Q1799" s="5">
        <f t="shared" si="84"/>
        <v>46.59</v>
      </c>
      <c r="R1799" s="5">
        <f t="shared" si="85"/>
        <v>18.47</v>
      </c>
      <c r="S1799" s="5">
        <f t="shared" si="86"/>
        <v>28.120000000000005</v>
      </c>
      <c r="T1799" s="7"/>
    </row>
    <row r="1800" spans="1:20" ht="15">
      <c r="A1800" s="2">
        <v>3163</v>
      </c>
      <c r="B1800" s="3">
        <v>46265</v>
      </c>
      <c r="C1800" s="10">
        <f>YEAR(SalesDataTable[[#This Row],[Order Date]])</f>
        <v>2026</v>
      </c>
      <c r="D1800" s="10" t="str">
        <f>"Q"&amp;ROUNDUP(MONTH(SalesDataTable[[#This Row],[Order Date]])/3,0)</f>
        <v>Q3</v>
      </c>
      <c r="E1800" s="10">
        <f>MONTH(SalesDataTable[[#This Row],[Order Date]])</f>
        <v>8</v>
      </c>
      <c r="F1800" s="10" t="str">
        <f>TEXT(SalesDataTable[[#This Row],[Order Date]],"mmm")</f>
        <v>Aug</v>
      </c>
      <c r="G1800" s="4" t="s">
        <v>0</v>
      </c>
      <c r="H1800" s="4" t="s">
        <v>50</v>
      </c>
      <c r="I1800" s="4" t="s">
        <v>19</v>
      </c>
      <c r="J1800" s="4" t="s">
        <v>16</v>
      </c>
      <c r="K1800" s="4" t="s">
        <v>9</v>
      </c>
      <c r="L1800" s="4" t="s">
        <v>46</v>
      </c>
      <c r="M1800" s="8">
        <v>1</v>
      </c>
      <c r="N1800" s="5">
        <v>69.959999999999994</v>
      </c>
      <c r="O1800" s="6">
        <v>0</v>
      </c>
      <c r="P1800" s="5">
        <v>32.340000000000003</v>
      </c>
      <c r="Q1800" s="5">
        <f t="shared" si="84"/>
        <v>69.959999999999994</v>
      </c>
      <c r="R1800" s="5">
        <f t="shared" si="85"/>
        <v>32.340000000000003</v>
      </c>
      <c r="S1800" s="5">
        <f t="shared" si="86"/>
        <v>37.61999999999999</v>
      </c>
      <c r="T1800" s="7"/>
    </row>
    <row r="1801" spans="1:20" ht="15">
      <c r="A1801" s="2">
        <v>94</v>
      </c>
      <c r="B1801" s="3">
        <v>46266</v>
      </c>
      <c r="C1801" s="10">
        <f>YEAR(SalesDataTable[[#This Row],[Order Date]])</f>
        <v>2026</v>
      </c>
      <c r="D1801" s="10" t="str">
        <f>"Q"&amp;ROUNDUP(MONTH(SalesDataTable[[#This Row],[Order Date]])/3,0)</f>
        <v>Q3</v>
      </c>
      <c r="E1801" s="10">
        <f>MONTH(SalesDataTable[[#This Row],[Order Date]])</f>
        <v>9</v>
      </c>
      <c r="F1801" s="10" t="str">
        <f>TEXT(SalesDataTable[[#This Row],[Order Date]],"mmm")</f>
        <v>Sep</v>
      </c>
      <c r="G1801" s="4" t="s">
        <v>6</v>
      </c>
      <c r="H1801" s="4" t="s">
        <v>27</v>
      </c>
      <c r="I1801" s="4" t="s">
        <v>19</v>
      </c>
      <c r="J1801" s="4" t="s">
        <v>3</v>
      </c>
      <c r="K1801" s="4" t="s">
        <v>4</v>
      </c>
      <c r="L1801" s="4" t="s">
        <v>22</v>
      </c>
      <c r="M1801" s="8">
        <v>5</v>
      </c>
      <c r="N1801" s="5">
        <v>50.76</v>
      </c>
      <c r="O1801" s="6">
        <v>0</v>
      </c>
      <c r="P1801" s="5">
        <v>22.89</v>
      </c>
      <c r="Q1801" s="5">
        <f t="shared" si="84"/>
        <v>253.79999999999998</v>
      </c>
      <c r="R1801" s="5">
        <f t="shared" si="85"/>
        <v>114.45</v>
      </c>
      <c r="S1801" s="5">
        <f t="shared" si="86"/>
        <v>139.34999999999997</v>
      </c>
      <c r="T1801" s="7"/>
    </row>
    <row r="1802" spans="1:20" ht="15">
      <c r="A1802" s="2">
        <v>271</v>
      </c>
      <c r="B1802" s="3">
        <v>46266</v>
      </c>
      <c r="C1802" s="10">
        <f>YEAR(SalesDataTable[[#This Row],[Order Date]])</f>
        <v>2026</v>
      </c>
      <c r="D1802" s="10" t="str">
        <f>"Q"&amp;ROUNDUP(MONTH(SalesDataTable[[#This Row],[Order Date]])/3,0)</f>
        <v>Q3</v>
      </c>
      <c r="E1802" s="10">
        <f>MONTH(SalesDataTable[[#This Row],[Order Date]])</f>
        <v>9</v>
      </c>
      <c r="F1802" s="10" t="str">
        <f>TEXT(SalesDataTable[[#This Row],[Order Date]],"mmm")</f>
        <v>Sep</v>
      </c>
      <c r="G1802" s="4" t="s">
        <v>6</v>
      </c>
      <c r="H1802" s="4" t="s">
        <v>43</v>
      </c>
      <c r="I1802" s="4" t="s">
        <v>28</v>
      </c>
      <c r="J1802" s="4" t="s">
        <v>3</v>
      </c>
      <c r="K1802" s="4" t="s">
        <v>9</v>
      </c>
      <c r="L1802" s="4" t="s">
        <v>10</v>
      </c>
      <c r="M1802" s="8">
        <v>1</v>
      </c>
      <c r="N1802" s="5">
        <v>94.29</v>
      </c>
      <c r="O1802" s="6">
        <v>0.1</v>
      </c>
      <c r="P1802" s="5">
        <v>45.12</v>
      </c>
      <c r="Q1802" s="5">
        <f t="shared" si="84"/>
        <v>84.861000000000004</v>
      </c>
      <c r="R1802" s="5">
        <f t="shared" si="85"/>
        <v>45.12</v>
      </c>
      <c r="S1802" s="5">
        <f t="shared" si="86"/>
        <v>39.741000000000007</v>
      </c>
      <c r="T1802" s="7"/>
    </row>
    <row r="1803" spans="1:20" ht="15">
      <c r="A1803" s="2">
        <v>1481</v>
      </c>
      <c r="B1803" s="3">
        <v>46266</v>
      </c>
      <c r="C1803" s="10">
        <f>YEAR(SalesDataTable[[#This Row],[Order Date]])</f>
        <v>2026</v>
      </c>
      <c r="D1803" s="10" t="str">
        <f>"Q"&amp;ROUNDUP(MONTH(SalesDataTable[[#This Row],[Order Date]])/3,0)</f>
        <v>Q3</v>
      </c>
      <c r="E1803" s="10">
        <f>MONTH(SalesDataTable[[#This Row],[Order Date]])</f>
        <v>9</v>
      </c>
      <c r="F1803" s="10" t="str">
        <f>TEXT(SalesDataTable[[#This Row],[Order Date]],"mmm")</f>
        <v>Sep</v>
      </c>
      <c r="G1803" s="4" t="s">
        <v>6</v>
      </c>
      <c r="H1803" s="4" t="s">
        <v>43</v>
      </c>
      <c r="I1803" s="4" t="s">
        <v>8</v>
      </c>
      <c r="J1803" s="4" t="s">
        <v>16</v>
      </c>
      <c r="K1803" s="4" t="s">
        <v>4</v>
      </c>
      <c r="L1803" s="4" t="s">
        <v>5</v>
      </c>
      <c r="M1803" s="8">
        <v>6</v>
      </c>
      <c r="N1803" s="5">
        <v>81.430000000000007</v>
      </c>
      <c r="O1803" s="6">
        <v>0.05</v>
      </c>
      <c r="P1803" s="5">
        <v>42.24</v>
      </c>
      <c r="Q1803" s="5">
        <f t="shared" si="84"/>
        <v>464.15100000000001</v>
      </c>
      <c r="R1803" s="5">
        <f t="shared" si="85"/>
        <v>253.44</v>
      </c>
      <c r="S1803" s="5">
        <f t="shared" si="86"/>
        <v>210.71100000000001</v>
      </c>
      <c r="T1803" s="7"/>
    </row>
    <row r="1804" spans="1:20" ht="15">
      <c r="A1804" s="2">
        <v>1663</v>
      </c>
      <c r="B1804" s="3">
        <v>46266</v>
      </c>
      <c r="C1804" s="10">
        <f>YEAR(SalesDataTable[[#This Row],[Order Date]])</f>
        <v>2026</v>
      </c>
      <c r="D1804" s="10" t="str">
        <f>"Q"&amp;ROUNDUP(MONTH(SalesDataTable[[#This Row],[Order Date]])/3,0)</f>
        <v>Q3</v>
      </c>
      <c r="E1804" s="10">
        <f>MONTH(SalesDataTable[[#This Row],[Order Date]])</f>
        <v>9</v>
      </c>
      <c r="F1804" s="10" t="str">
        <f>TEXT(SalesDataTable[[#This Row],[Order Date]],"mmm")</f>
        <v>Sep</v>
      </c>
      <c r="G1804" s="4" t="s">
        <v>11</v>
      </c>
      <c r="H1804" s="4" t="s">
        <v>25</v>
      </c>
      <c r="I1804" s="4" t="s">
        <v>2</v>
      </c>
      <c r="J1804" s="4" t="s">
        <v>3</v>
      </c>
      <c r="K1804" s="4" t="s">
        <v>14</v>
      </c>
      <c r="L1804" s="4" t="s">
        <v>32</v>
      </c>
      <c r="M1804" s="8">
        <v>1</v>
      </c>
      <c r="N1804" s="5">
        <v>45.54</v>
      </c>
      <c r="O1804" s="6">
        <v>0.1</v>
      </c>
      <c r="P1804" s="5">
        <v>18.440000000000001</v>
      </c>
      <c r="Q1804" s="5">
        <f t="shared" si="84"/>
        <v>40.985999999999997</v>
      </c>
      <c r="R1804" s="5">
        <f t="shared" si="85"/>
        <v>18.440000000000001</v>
      </c>
      <c r="S1804" s="5">
        <f t="shared" si="86"/>
        <v>22.545999999999996</v>
      </c>
      <c r="T1804" s="7"/>
    </row>
    <row r="1805" spans="1:20" ht="15">
      <c r="A1805" s="2">
        <v>2866</v>
      </c>
      <c r="B1805" s="3">
        <v>46266</v>
      </c>
      <c r="C1805" s="10">
        <f>YEAR(SalesDataTable[[#This Row],[Order Date]])</f>
        <v>2026</v>
      </c>
      <c r="D1805" s="10" t="str">
        <f>"Q"&amp;ROUNDUP(MONTH(SalesDataTable[[#This Row],[Order Date]])/3,0)</f>
        <v>Q3</v>
      </c>
      <c r="E1805" s="10">
        <f>MONTH(SalesDataTable[[#This Row],[Order Date]])</f>
        <v>9</v>
      </c>
      <c r="F1805" s="10" t="str">
        <f>TEXT(SalesDataTable[[#This Row],[Order Date]],"mmm")</f>
        <v>Sep</v>
      </c>
      <c r="G1805" s="4" t="s">
        <v>0</v>
      </c>
      <c r="H1805" s="4" t="s">
        <v>50</v>
      </c>
      <c r="I1805" s="4" t="s">
        <v>28</v>
      </c>
      <c r="J1805" s="4" t="s">
        <v>3</v>
      </c>
      <c r="K1805" s="4" t="s">
        <v>9</v>
      </c>
      <c r="L1805" s="4" t="s">
        <v>37</v>
      </c>
      <c r="M1805" s="8">
        <v>2</v>
      </c>
      <c r="N1805" s="5">
        <v>156.63999999999999</v>
      </c>
      <c r="O1805" s="6">
        <v>0.1</v>
      </c>
      <c r="P1805" s="5">
        <v>80.09</v>
      </c>
      <c r="Q1805" s="5">
        <f t="shared" si="84"/>
        <v>281.952</v>
      </c>
      <c r="R1805" s="5">
        <f t="shared" si="85"/>
        <v>160.18</v>
      </c>
      <c r="S1805" s="5">
        <f t="shared" si="86"/>
        <v>121.77199999999999</v>
      </c>
      <c r="T1805" s="7"/>
    </row>
    <row r="1806" spans="1:20" ht="15">
      <c r="A1806" s="2">
        <v>3288</v>
      </c>
      <c r="B1806" s="3">
        <v>46266</v>
      </c>
      <c r="C1806" s="10">
        <f>YEAR(SalesDataTable[[#This Row],[Order Date]])</f>
        <v>2026</v>
      </c>
      <c r="D1806" s="10" t="str">
        <f>"Q"&amp;ROUNDUP(MONTH(SalesDataTable[[#This Row],[Order Date]])/3,0)</f>
        <v>Q3</v>
      </c>
      <c r="E1806" s="10">
        <f>MONTH(SalesDataTable[[#This Row],[Order Date]])</f>
        <v>9</v>
      </c>
      <c r="F1806" s="10" t="str">
        <f>TEXT(SalesDataTable[[#This Row],[Order Date]],"mmm")</f>
        <v>Sep</v>
      </c>
      <c r="G1806" s="4" t="s">
        <v>20</v>
      </c>
      <c r="H1806" s="4" t="s">
        <v>31</v>
      </c>
      <c r="I1806" s="4" t="s">
        <v>28</v>
      </c>
      <c r="J1806" s="4" t="s">
        <v>16</v>
      </c>
      <c r="K1806" s="4" t="s">
        <v>9</v>
      </c>
      <c r="L1806" s="4" t="s">
        <v>46</v>
      </c>
      <c r="M1806" s="8">
        <v>1</v>
      </c>
      <c r="N1806" s="5">
        <v>72.81</v>
      </c>
      <c r="O1806" s="6">
        <v>0</v>
      </c>
      <c r="P1806" s="5">
        <v>32.299999999999997</v>
      </c>
      <c r="Q1806" s="5">
        <f t="shared" si="84"/>
        <v>72.81</v>
      </c>
      <c r="R1806" s="5">
        <f t="shared" si="85"/>
        <v>32.299999999999997</v>
      </c>
      <c r="S1806" s="5">
        <f t="shared" si="86"/>
        <v>40.510000000000005</v>
      </c>
      <c r="T1806" s="7"/>
    </row>
    <row r="1807" spans="1:20" ht="15">
      <c r="A1807" s="2">
        <v>3426</v>
      </c>
      <c r="B1807" s="3">
        <v>46266</v>
      </c>
      <c r="C1807" s="10">
        <f>YEAR(SalesDataTable[[#This Row],[Order Date]])</f>
        <v>2026</v>
      </c>
      <c r="D1807" s="10" t="str">
        <f>"Q"&amp;ROUNDUP(MONTH(SalesDataTable[[#This Row],[Order Date]])/3,0)</f>
        <v>Q3</v>
      </c>
      <c r="E1807" s="10">
        <f>MONTH(SalesDataTable[[#This Row],[Order Date]])</f>
        <v>9</v>
      </c>
      <c r="F1807" s="10" t="str">
        <f>TEXT(SalesDataTable[[#This Row],[Order Date]],"mmm")</f>
        <v>Sep</v>
      </c>
      <c r="G1807" s="4" t="s">
        <v>6</v>
      </c>
      <c r="H1807" s="4" t="s">
        <v>41</v>
      </c>
      <c r="I1807" s="4" t="s">
        <v>19</v>
      </c>
      <c r="J1807" s="4" t="s">
        <v>13</v>
      </c>
      <c r="K1807" s="4" t="s">
        <v>23</v>
      </c>
      <c r="L1807" s="4" t="s">
        <v>40</v>
      </c>
      <c r="M1807" s="8">
        <v>6</v>
      </c>
      <c r="N1807" s="5">
        <v>80.319999999999993</v>
      </c>
      <c r="O1807" s="6">
        <v>0</v>
      </c>
      <c r="P1807" s="5">
        <v>38.42</v>
      </c>
      <c r="Q1807" s="5">
        <f t="shared" si="84"/>
        <v>481.91999999999996</v>
      </c>
      <c r="R1807" s="5">
        <f t="shared" si="85"/>
        <v>230.52</v>
      </c>
      <c r="S1807" s="5">
        <f t="shared" si="86"/>
        <v>251.39999999999995</v>
      </c>
      <c r="T1807" s="7"/>
    </row>
    <row r="1808" spans="1:20" ht="15">
      <c r="A1808" s="2">
        <v>4826</v>
      </c>
      <c r="B1808" s="3">
        <v>46266</v>
      </c>
      <c r="C1808" s="10">
        <f>YEAR(SalesDataTable[[#This Row],[Order Date]])</f>
        <v>2026</v>
      </c>
      <c r="D1808" s="10" t="str">
        <f>"Q"&amp;ROUNDUP(MONTH(SalesDataTable[[#This Row],[Order Date]])/3,0)</f>
        <v>Q3</v>
      </c>
      <c r="E1808" s="10">
        <f>MONTH(SalesDataTable[[#This Row],[Order Date]])</f>
        <v>9</v>
      </c>
      <c r="F1808" s="10" t="str">
        <f>TEXT(SalesDataTable[[#This Row],[Order Date]],"mmm")</f>
        <v>Sep</v>
      </c>
      <c r="G1808" s="4" t="s">
        <v>20</v>
      </c>
      <c r="H1808" s="4" t="s">
        <v>47</v>
      </c>
      <c r="I1808" s="4" t="s">
        <v>19</v>
      </c>
      <c r="J1808" s="4" t="s">
        <v>3</v>
      </c>
      <c r="K1808" s="4" t="s">
        <v>14</v>
      </c>
      <c r="L1808" s="4" t="s">
        <v>48</v>
      </c>
      <c r="M1808" s="8">
        <v>5</v>
      </c>
      <c r="N1808" s="5">
        <v>166.81</v>
      </c>
      <c r="O1808" s="6">
        <v>0.05</v>
      </c>
      <c r="P1808" s="5">
        <v>89.24</v>
      </c>
      <c r="Q1808" s="5">
        <f t="shared" si="84"/>
        <v>792.34749999999997</v>
      </c>
      <c r="R1808" s="5">
        <f t="shared" si="85"/>
        <v>446.2</v>
      </c>
      <c r="S1808" s="5">
        <f t="shared" si="86"/>
        <v>346.14749999999998</v>
      </c>
      <c r="T1808" s="7"/>
    </row>
    <row r="1809" spans="1:20" ht="15">
      <c r="A1809" s="2">
        <v>662</v>
      </c>
      <c r="B1809" s="3">
        <v>46267</v>
      </c>
      <c r="C1809" s="10">
        <f>YEAR(SalesDataTable[[#This Row],[Order Date]])</f>
        <v>2026</v>
      </c>
      <c r="D1809" s="10" t="str">
        <f>"Q"&amp;ROUNDUP(MONTH(SalesDataTable[[#This Row],[Order Date]])/3,0)</f>
        <v>Q3</v>
      </c>
      <c r="E1809" s="10">
        <f>MONTH(SalesDataTable[[#This Row],[Order Date]])</f>
        <v>9</v>
      </c>
      <c r="F1809" s="10" t="str">
        <f>TEXT(SalesDataTable[[#This Row],[Order Date]],"mmm")</f>
        <v>Sep</v>
      </c>
      <c r="G1809" s="4" t="s">
        <v>20</v>
      </c>
      <c r="H1809" s="4" t="s">
        <v>47</v>
      </c>
      <c r="I1809" s="4" t="s">
        <v>2</v>
      </c>
      <c r="J1809" s="4" t="s">
        <v>13</v>
      </c>
      <c r="K1809" s="4" t="s">
        <v>34</v>
      </c>
      <c r="L1809" s="4" t="s">
        <v>35</v>
      </c>
      <c r="M1809" s="8">
        <v>1</v>
      </c>
      <c r="N1809" s="5">
        <v>40.56</v>
      </c>
      <c r="O1809" s="6">
        <v>0.15</v>
      </c>
      <c r="P1809" s="5">
        <v>14.28</v>
      </c>
      <c r="Q1809" s="5">
        <f t="shared" si="84"/>
        <v>34.475999999999999</v>
      </c>
      <c r="R1809" s="5">
        <f t="shared" si="85"/>
        <v>14.28</v>
      </c>
      <c r="S1809" s="5">
        <f t="shared" si="86"/>
        <v>20.195999999999998</v>
      </c>
      <c r="T1809" s="7"/>
    </row>
    <row r="1810" spans="1:20" ht="15">
      <c r="A1810" s="2">
        <v>1393</v>
      </c>
      <c r="B1810" s="3">
        <v>46267</v>
      </c>
      <c r="C1810" s="10">
        <f>YEAR(SalesDataTable[[#This Row],[Order Date]])</f>
        <v>2026</v>
      </c>
      <c r="D1810" s="10" t="str">
        <f>"Q"&amp;ROUNDUP(MONTH(SalesDataTable[[#This Row],[Order Date]])/3,0)</f>
        <v>Q3</v>
      </c>
      <c r="E1810" s="10">
        <f>MONTH(SalesDataTable[[#This Row],[Order Date]])</f>
        <v>9</v>
      </c>
      <c r="F1810" s="10" t="str">
        <f>TEXT(SalesDataTable[[#This Row],[Order Date]],"mmm")</f>
        <v>Sep</v>
      </c>
      <c r="G1810" s="4" t="s">
        <v>11</v>
      </c>
      <c r="H1810" s="4" t="s">
        <v>52</v>
      </c>
      <c r="I1810" s="4" t="s">
        <v>2</v>
      </c>
      <c r="J1810" s="4" t="s">
        <v>3</v>
      </c>
      <c r="K1810" s="4" t="s">
        <v>14</v>
      </c>
      <c r="L1810" s="4" t="s">
        <v>48</v>
      </c>
      <c r="M1810" s="8">
        <v>2</v>
      </c>
      <c r="N1810" s="5">
        <v>162.4</v>
      </c>
      <c r="O1810" s="6">
        <v>0.1</v>
      </c>
      <c r="P1810" s="5">
        <v>88.04</v>
      </c>
      <c r="Q1810" s="5">
        <f t="shared" si="84"/>
        <v>292.32</v>
      </c>
      <c r="R1810" s="5">
        <f t="shared" si="85"/>
        <v>176.08</v>
      </c>
      <c r="S1810" s="5">
        <f t="shared" si="86"/>
        <v>116.23999999999998</v>
      </c>
      <c r="T1810" s="7"/>
    </row>
    <row r="1811" spans="1:20" ht="15">
      <c r="A1811" s="2">
        <v>1568</v>
      </c>
      <c r="B1811" s="3">
        <v>46267</v>
      </c>
      <c r="C1811" s="10">
        <f>YEAR(SalesDataTable[[#This Row],[Order Date]])</f>
        <v>2026</v>
      </c>
      <c r="D1811" s="10" t="str">
        <f>"Q"&amp;ROUNDUP(MONTH(SalesDataTable[[#This Row],[Order Date]])/3,0)</f>
        <v>Q3</v>
      </c>
      <c r="E1811" s="10">
        <f>MONTH(SalesDataTable[[#This Row],[Order Date]])</f>
        <v>9</v>
      </c>
      <c r="F1811" s="10" t="str">
        <f>TEXT(SalesDataTable[[#This Row],[Order Date]],"mmm")</f>
        <v>Sep</v>
      </c>
      <c r="G1811" s="4" t="s">
        <v>0</v>
      </c>
      <c r="H1811" s="4" t="s">
        <v>50</v>
      </c>
      <c r="I1811" s="4" t="s">
        <v>19</v>
      </c>
      <c r="J1811" s="4" t="s">
        <v>3</v>
      </c>
      <c r="K1811" s="4" t="s">
        <v>34</v>
      </c>
      <c r="L1811" s="4" t="s">
        <v>38</v>
      </c>
      <c r="M1811" s="8">
        <v>5</v>
      </c>
      <c r="N1811" s="5">
        <v>123.09</v>
      </c>
      <c r="O1811" s="6">
        <v>0</v>
      </c>
      <c r="P1811" s="5">
        <v>70.3</v>
      </c>
      <c r="Q1811" s="5">
        <f t="shared" si="84"/>
        <v>615.45000000000005</v>
      </c>
      <c r="R1811" s="5">
        <f t="shared" si="85"/>
        <v>351.5</v>
      </c>
      <c r="S1811" s="5">
        <f t="shared" si="86"/>
        <v>263.95000000000005</v>
      </c>
      <c r="T1811" s="7"/>
    </row>
    <row r="1812" spans="1:20" ht="15">
      <c r="A1812" s="2">
        <v>2428</v>
      </c>
      <c r="B1812" s="3">
        <v>46267</v>
      </c>
      <c r="C1812" s="10">
        <f>YEAR(SalesDataTable[[#This Row],[Order Date]])</f>
        <v>2026</v>
      </c>
      <c r="D1812" s="10" t="str">
        <f>"Q"&amp;ROUNDUP(MONTH(SalesDataTable[[#This Row],[Order Date]])/3,0)</f>
        <v>Q3</v>
      </c>
      <c r="E1812" s="10">
        <f>MONTH(SalesDataTable[[#This Row],[Order Date]])</f>
        <v>9</v>
      </c>
      <c r="F1812" s="10" t="str">
        <f>TEXT(SalesDataTable[[#This Row],[Order Date]],"mmm")</f>
        <v>Sep</v>
      </c>
      <c r="G1812" s="4" t="s">
        <v>6</v>
      </c>
      <c r="H1812" s="4" t="s">
        <v>27</v>
      </c>
      <c r="I1812" s="4" t="s">
        <v>28</v>
      </c>
      <c r="J1812" s="4" t="s">
        <v>13</v>
      </c>
      <c r="K1812" s="4" t="s">
        <v>14</v>
      </c>
      <c r="L1812" s="4" t="s">
        <v>15</v>
      </c>
      <c r="M1812" s="8">
        <v>1</v>
      </c>
      <c r="N1812" s="5">
        <v>36.69</v>
      </c>
      <c r="O1812" s="6">
        <v>0</v>
      </c>
      <c r="P1812" s="5">
        <v>13.92</v>
      </c>
      <c r="Q1812" s="5">
        <f t="shared" si="84"/>
        <v>36.69</v>
      </c>
      <c r="R1812" s="5">
        <f t="shared" si="85"/>
        <v>13.92</v>
      </c>
      <c r="S1812" s="5">
        <f t="shared" si="86"/>
        <v>22.769999999999996</v>
      </c>
      <c r="T1812" s="7"/>
    </row>
    <row r="1813" spans="1:20" ht="15">
      <c r="A1813" s="2">
        <v>2890</v>
      </c>
      <c r="B1813" s="3">
        <v>46267</v>
      </c>
      <c r="C1813" s="10">
        <f>YEAR(SalesDataTable[[#This Row],[Order Date]])</f>
        <v>2026</v>
      </c>
      <c r="D1813" s="10" t="str">
        <f>"Q"&amp;ROUNDUP(MONTH(SalesDataTable[[#This Row],[Order Date]])/3,0)</f>
        <v>Q3</v>
      </c>
      <c r="E1813" s="10">
        <f>MONTH(SalesDataTable[[#This Row],[Order Date]])</f>
        <v>9</v>
      </c>
      <c r="F1813" s="10" t="str">
        <f>TEXT(SalesDataTable[[#This Row],[Order Date]],"mmm")</f>
        <v>Sep</v>
      </c>
      <c r="G1813" s="4" t="s">
        <v>11</v>
      </c>
      <c r="H1813" s="4" t="s">
        <v>18</v>
      </c>
      <c r="I1813" s="4" t="s">
        <v>2</v>
      </c>
      <c r="J1813" s="4" t="s">
        <v>16</v>
      </c>
      <c r="K1813" s="4" t="s">
        <v>14</v>
      </c>
      <c r="L1813" s="4" t="s">
        <v>44</v>
      </c>
      <c r="M1813" s="8">
        <v>4</v>
      </c>
      <c r="N1813" s="5">
        <v>130.43</v>
      </c>
      <c r="O1813" s="6">
        <v>0</v>
      </c>
      <c r="P1813" s="5">
        <v>66.849999999999994</v>
      </c>
      <c r="Q1813" s="5">
        <f t="shared" si="84"/>
        <v>521.72</v>
      </c>
      <c r="R1813" s="5">
        <f t="shared" si="85"/>
        <v>267.39999999999998</v>
      </c>
      <c r="S1813" s="5">
        <f t="shared" si="86"/>
        <v>254.32000000000005</v>
      </c>
      <c r="T1813" s="7"/>
    </row>
    <row r="1814" spans="1:20" ht="15">
      <c r="A1814" s="2">
        <v>2108</v>
      </c>
      <c r="B1814" s="3">
        <v>46268</v>
      </c>
      <c r="C1814" s="10">
        <f>YEAR(SalesDataTable[[#This Row],[Order Date]])</f>
        <v>2026</v>
      </c>
      <c r="D1814" s="10" t="str">
        <f>"Q"&amp;ROUNDUP(MONTH(SalesDataTable[[#This Row],[Order Date]])/3,0)</f>
        <v>Q3</v>
      </c>
      <c r="E1814" s="10">
        <f>MONTH(SalesDataTable[[#This Row],[Order Date]])</f>
        <v>9</v>
      </c>
      <c r="F1814" s="10" t="str">
        <f>TEXT(SalesDataTable[[#This Row],[Order Date]],"mmm")</f>
        <v>Sep</v>
      </c>
      <c r="G1814" s="4" t="s">
        <v>6</v>
      </c>
      <c r="H1814" s="4" t="s">
        <v>41</v>
      </c>
      <c r="I1814" s="4" t="s">
        <v>2</v>
      </c>
      <c r="J1814" s="4" t="s">
        <v>3</v>
      </c>
      <c r="K1814" s="4" t="s">
        <v>9</v>
      </c>
      <c r="L1814" s="4" t="s">
        <v>17</v>
      </c>
      <c r="M1814" s="8">
        <v>1</v>
      </c>
      <c r="N1814" s="5">
        <v>146.13999999999999</v>
      </c>
      <c r="O1814" s="6">
        <v>0</v>
      </c>
      <c r="P1814" s="5">
        <v>81.040000000000006</v>
      </c>
      <c r="Q1814" s="5">
        <f t="shared" si="84"/>
        <v>146.13999999999999</v>
      </c>
      <c r="R1814" s="5">
        <f t="shared" si="85"/>
        <v>81.040000000000006</v>
      </c>
      <c r="S1814" s="5">
        <f t="shared" si="86"/>
        <v>65.09999999999998</v>
      </c>
      <c r="T1814" s="7"/>
    </row>
    <row r="1815" spans="1:20" ht="15">
      <c r="A1815" s="2">
        <v>2340</v>
      </c>
      <c r="B1815" s="3">
        <v>46268</v>
      </c>
      <c r="C1815" s="10">
        <f>YEAR(SalesDataTable[[#This Row],[Order Date]])</f>
        <v>2026</v>
      </c>
      <c r="D1815" s="10" t="str">
        <f>"Q"&amp;ROUNDUP(MONTH(SalesDataTable[[#This Row],[Order Date]])/3,0)</f>
        <v>Q3</v>
      </c>
      <c r="E1815" s="10">
        <f>MONTH(SalesDataTable[[#This Row],[Order Date]])</f>
        <v>9</v>
      </c>
      <c r="F1815" s="10" t="str">
        <f>TEXT(SalesDataTable[[#This Row],[Order Date]],"mmm")</f>
        <v>Sep</v>
      </c>
      <c r="G1815" s="4" t="s">
        <v>6</v>
      </c>
      <c r="H1815" s="4" t="s">
        <v>49</v>
      </c>
      <c r="I1815" s="4" t="s">
        <v>19</v>
      </c>
      <c r="J1815" s="4" t="s">
        <v>13</v>
      </c>
      <c r="K1815" s="4" t="s">
        <v>23</v>
      </c>
      <c r="L1815" s="4" t="s">
        <v>24</v>
      </c>
      <c r="M1815" s="8">
        <v>4</v>
      </c>
      <c r="N1815" s="5">
        <v>332.93</v>
      </c>
      <c r="O1815" s="6">
        <v>0</v>
      </c>
      <c r="P1815" s="5">
        <v>193.56</v>
      </c>
      <c r="Q1815" s="5">
        <f t="shared" si="84"/>
        <v>1331.72</v>
      </c>
      <c r="R1815" s="5">
        <f t="shared" si="85"/>
        <v>774.24</v>
      </c>
      <c r="S1815" s="5">
        <f t="shared" si="86"/>
        <v>557.48</v>
      </c>
      <c r="T1815" s="7"/>
    </row>
    <row r="1816" spans="1:20" ht="15">
      <c r="A1816" s="2">
        <v>3078</v>
      </c>
      <c r="B1816" s="3">
        <v>46268</v>
      </c>
      <c r="C1816" s="10">
        <f>YEAR(SalesDataTable[[#This Row],[Order Date]])</f>
        <v>2026</v>
      </c>
      <c r="D1816" s="10" t="str">
        <f>"Q"&amp;ROUNDUP(MONTH(SalesDataTable[[#This Row],[Order Date]])/3,0)</f>
        <v>Q3</v>
      </c>
      <c r="E1816" s="10">
        <f>MONTH(SalesDataTable[[#This Row],[Order Date]])</f>
        <v>9</v>
      </c>
      <c r="F1816" s="10" t="str">
        <f>TEXT(SalesDataTable[[#This Row],[Order Date]],"mmm")</f>
        <v>Sep</v>
      </c>
      <c r="G1816" s="4" t="s">
        <v>6</v>
      </c>
      <c r="H1816" s="4" t="s">
        <v>49</v>
      </c>
      <c r="I1816" s="4" t="s">
        <v>19</v>
      </c>
      <c r="J1816" s="4" t="s">
        <v>16</v>
      </c>
      <c r="K1816" s="4" t="s">
        <v>23</v>
      </c>
      <c r="L1816" s="4" t="s">
        <v>51</v>
      </c>
      <c r="M1816" s="8">
        <v>4</v>
      </c>
      <c r="N1816" s="5">
        <v>122.43</v>
      </c>
      <c r="O1816" s="6">
        <v>0</v>
      </c>
      <c r="P1816" s="5">
        <v>61.5</v>
      </c>
      <c r="Q1816" s="5">
        <f t="shared" si="84"/>
        <v>489.72</v>
      </c>
      <c r="R1816" s="5">
        <f t="shared" si="85"/>
        <v>246</v>
      </c>
      <c r="S1816" s="5">
        <f t="shared" si="86"/>
        <v>243.72000000000003</v>
      </c>
      <c r="T1816" s="7"/>
    </row>
    <row r="1817" spans="1:20" ht="15">
      <c r="A1817" s="2">
        <v>3575</v>
      </c>
      <c r="B1817" s="3">
        <v>46268</v>
      </c>
      <c r="C1817" s="10">
        <f>YEAR(SalesDataTable[[#This Row],[Order Date]])</f>
        <v>2026</v>
      </c>
      <c r="D1817" s="10" t="str">
        <f>"Q"&amp;ROUNDUP(MONTH(SalesDataTable[[#This Row],[Order Date]])/3,0)</f>
        <v>Q3</v>
      </c>
      <c r="E1817" s="10">
        <f>MONTH(SalesDataTable[[#This Row],[Order Date]])</f>
        <v>9</v>
      </c>
      <c r="F1817" s="10" t="str">
        <f>TEXT(SalesDataTable[[#This Row],[Order Date]],"mmm")</f>
        <v>Sep</v>
      </c>
      <c r="G1817" s="4" t="s">
        <v>11</v>
      </c>
      <c r="H1817" s="4" t="s">
        <v>12</v>
      </c>
      <c r="I1817" s="4" t="s">
        <v>28</v>
      </c>
      <c r="J1817" s="4" t="s">
        <v>3</v>
      </c>
      <c r="K1817" s="4" t="s">
        <v>4</v>
      </c>
      <c r="L1817" s="4" t="s">
        <v>5</v>
      </c>
      <c r="M1817" s="8">
        <v>3</v>
      </c>
      <c r="N1817" s="5">
        <v>81.12</v>
      </c>
      <c r="O1817" s="6">
        <v>0.1</v>
      </c>
      <c r="P1817" s="5">
        <v>41.78</v>
      </c>
      <c r="Q1817" s="5">
        <f t="shared" si="84"/>
        <v>219.02400000000003</v>
      </c>
      <c r="R1817" s="5">
        <f t="shared" si="85"/>
        <v>125.34</v>
      </c>
      <c r="S1817" s="5">
        <f t="shared" si="86"/>
        <v>93.684000000000026</v>
      </c>
      <c r="T1817" s="7"/>
    </row>
    <row r="1818" spans="1:20" ht="15">
      <c r="A1818" s="2">
        <v>3700</v>
      </c>
      <c r="B1818" s="3">
        <v>46268</v>
      </c>
      <c r="C1818" s="10">
        <f>YEAR(SalesDataTable[[#This Row],[Order Date]])</f>
        <v>2026</v>
      </c>
      <c r="D1818" s="10" t="str">
        <f>"Q"&amp;ROUNDUP(MONTH(SalesDataTable[[#This Row],[Order Date]])/3,0)</f>
        <v>Q3</v>
      </c>
      <c r="E1818" s="10">
        <f>MONTH(SalesDataTable[[#This Row],[Order Date]])</f>
        <v>9</v>
      </c>
      <c r="F1818" s="10" t="str">
        <f>TEXT(SalesDataTable[[#This Row],[Order Date]],"mmm")</f>
        <v>Sep</v>
      </c>
      <c r="G1818" s="4" t="s">
        <v>6</v>
      </c>
      <c r="H1818" s="4" t="s">
        <v>49</v>
      </c>
      <c r="I1818" s="4" t="s">
        <v>2</v>
      </c>
      <c r="J1818" s="4" t="s">
        <v>3</v>
      </c>
      <c r="K1818" s="4" t="s">
        <v>14</v>
      </c>
      <c r="L1818" s="4" t="s">
        <v>48</v>
      </c>
      <c r="M1818" s="8">
        <v>1</v>
      </c>
      <c r="N1818" s="5">
        <v>168.54</v>
      </c>
      <c r="O1818" s="6">
        <v>0.05</v>
      </c>
      <c r="P1818" s="5">
        <v>87.82</v>
      </c>
      <c r="Q1818" s="5">
        <f t="shared" si="84"/>
        <v>160.11299999999997</v>
      </c>
      <c r="R1818" s="5">
        <f t="shared" si="85"/>
        <v>87.82</v>
      </c>
      <c r="S1818" s="5">
        <f t="shared" si="86"/>
        <v>72.292999999999978</v>
      </c>
      <c r="T1818" s="7"/>
    </row>
    <row r="1819" spans="1:20" ht="15">
      <c r="A1819" s="2">
        <v>3762</v>
      </c>
      <c r="B1819" s="3">
        <v>46268</v>
      </c>
      <c r="C1819" s="10">
        <f>YEAR(SalesDataTable[[#This Row],[Order Date]])</f>
        <v>2026</v>
      </c>
      <c r="D1819" s="10" t="str">
        <f>"Q"&amp;ROUNDUP(MONTH(SalesDataTable[[#This Row],[Order Date]])/3,0)</f>
        <v>Q3</v>
      </c>
      <c r="E1819" s="10">
        <f>MONTH(SalesDataTable[[#This Row],[Order Date]])</f>
        <v>9</v>
      </c>
      <c r="F1819" s="10" t="str">
        <f>TEXT(SalesDataTable[[#This Row],[Order Date]],"mmm")</f>
        <v>Sep</v>
      </c>
      <c r="G1819" s="4" t="s">
        <v>0</v>
      </c>
      <c r="H1819" s="4" t="s">
        <v>1</v>
      </c>
      <c r="I1819" s="4" t="s">
        <v>19</v>
      </c>
      <c r="J1819" s="4" t="s">
        <v>13</v>
      </c>
      <c r="K1819" s="4" t="s">
        <v>4</v>
      </c>
      <c r="L1819" s="4" t="s">
        <v>26</v>
      </c>
      <c r="M1819" s="8">
        <v>4</v>
      </c>
      <c r="N1819" s="5">
        <v>39.61</v>
      </c>
      <c r="O1819" s="6">
        <v>0.1</v>
      </c>
      <c r="P1819" s="5">
        <v>16.829999999999998</v>
      </c>
      <c r="Q1819" s="5">
        <f t="shared" si="84"/>
        <v>142.596</v>
      </c>
      <c r="R1819" s="5">
        <f t="shared" si="85"/>
        <v>67.319999999999993</v>
      </c>
      <c r="S1819" s="5">
        <f t="shared" si="86"/>
        <v>75.27600000000001</v>
      </c>
      <c r="T1819" s="7"/>
    </row>
    <row r="1820" spans="1:20" ht="15">
      <c r="A1820" s="2">
        <v>2790</v>
      </c>
      <c r="B1820" s="3">
        <v>46269</v>
      </c>
      <c r="C1820" s="10">
        <f>YEAR(SalesDataTable[[#This Row],[Order Date]])</f>
        <v>2026</v>
      </c>
      <c r="D1820" s="10" t="str">
        <f>"Q"&amp;ROUNDUP(MONTH(SalesDataTable[[#This Row],[Order Date]])/3,0)</f>
        <v>Q3</v>
      </c>
      <c r="E1820" s="10">
        <f>MONTH(SalesDataTable[[#This Row],[Order Date]])</f>
        <v>9</v>
      </c>
      <c r="F1820" s="10" t="str">
        <f>TEXT(SalesDataTable[[#This Row],[Order Date]],"mmm")</f>
        <v>Sep</v>
      </c>
      <c r="G1820" s="4" t="s">
        <v>20</v>
      </c>
      <c r="H1820" s="4" t="s">
        <v>33</v>
      </c>
      <c r="I1820" s="4" t="s">
        <v>2</v>
      </c>
      <c r="J1820" s="4" t="s">
        <v>3</v>
      </c>
      <c r="K1820" s="4" t="s">
        <v>34</v>
      </c>
      <c r="L1820" s="4" t="s">
        <v>35</v>
      </c>
      <c r="M1820" s="8">
        <v>1</v>
      </c>
      <c r="N1820" s="5">
        <v>39.85</v>
      </c>
      <c r="O1820" s="6">
        <v>0.1</v>
      </c>
      <c r="P1820" s="5">
        <v>14.96</v>
      </c>
      <c r="Q1820" s="5">
        <f t="shared" si="84"/>
        <v>35.865000000000002</v>
      </c>
      <c r="R1820" s="5">
        <f t="shared" si="85"/>
        <v>14.96</v>
      </c>
      <c r="S1820" s="5">
        <f t="shared" si="86"/>
        <v>20.905000000000001</v>
      </c>
      <c r="T1820" s="7"/>
    </row>
    <row r="1821" spans="1:20" ht="15">
      <c r="A1821" s="2">
        <v>4149</v>
      </c>
      <c r="B1821" s="3">
        <v>46269</v>
      </c>
      <c r="C1821" s="10">
        <f>YEAR(SalesDataTable[[#This Row],[Order Date]])</f>
        <v>2026</v>
      </c>
      <c r="D1821" s="10" t="str">
        <f>"Q"&amp;ROUNDUP(MONTH(SalesDataTable[[#This Row],[Order Date]])/3,0)</f>
        <v>Q3</v>
      </c>
      <c r="E1821" s="10">
        <f>MONTH(SalesDataTable[[#This Row],[Order Date]])</f>
        <v>9</v>
      </c>
      <c r="F1821" s="10" t="str">
        <f>TEXT(SalesDataTable[[#This Row],[Order Date]],"mmm")</f>
        <v>Sep</v>
      </c>
      <c r="G1821" s="4" t="s">
        <v>20</v>
      </c>
      <c r="H1821" s="4" t="s">
        <v>33</v>
      </c>
      <c r="I1821" s="4" t="s">
        <v>2</v>
      </c>
      <c r="J1821" s="4" t="s">
        <v>13</v>
      </c>
      <c r="K1821" s="4" t="s">
        <v>34</v>
      </c>
      <c r="L1821" s="4" t="s">
        <v>35</v>
      </c>
      <c r="M1821" s="8">
        <v>1</v>
      </c>
      <c r="N1821" s="5">
        <v>40.51</v>
      </c>
      <c r="O1821" s="6">
        <v>0.05</v>
      </c>
      <c r="P1821" s="5">
        <v>14.7</v>
      </c>
      <c r="Q1821" s="5">
        <f t="shared" si="84"/>
        <v>38.484499999999997</v>
      </c>
      <c r="R1821" s="5">
        <f t="shared" si="85"/>
        <v>14.7</v>
      </c>
      <c r="S1821" s="5">
        <f t="shared" si="86"/>
        <v>23.784499999999998</v>
      </c>
      <c r="T1821" s="7"/>
    </row>
    <row r="1822" spans="1:20" ht="15">
      <c r="A1822" s="2">
        <v>1955</v>
      </c>
      <c r="B1822" s="3">
        <v>46270</v>
      </c>
      <c r="C1822" s="10">
        <f>YEAR(SalesDataTable[[#This Row],[Order Date]])</f>
        <v>2026</v>
      </c>
      <c r="D1822" s="10" t="str">
        <f>"Q"&amp;ROUNDUP(MONTH(SalesDataTable[[#This Row],[Order Date]])/3,0)</f>
        <v>Q3</v>
      </c>
      <c r="E1822" s="10">
        <f>MONTH(SalesDataTable[[#This Row],[Order Date]])</f>
        <v>9</v>
      </c>
      <c r="F1822" s="10" t="str">
        <f>TEXT(SalesDataTable[[#This Row],[Order Date]],"mmm")</f>
        <v>Sep</v>
      </c>
      <c r="G1822" s="4" t="s">
        <v>6</v>
      </c>
      <c r="H1822" s="4" t="s">
        <v>43</v>
      </c>
      <c r="I1822" s="4" t="s">
        <v>2</v>
      </c>
      <c r="J1822" s="4" t="s">
        <v>3</v>
      </c>
      <c r="K1822" s="4" t="s">
        <v>23</v>
      </c>
      <c r="L1822" s="4" t="s">
        <v>51</v>
      </c>
      <c r="M1822" s="8">
        <v>1</v>
      </c>
      <c r="N1822" s="5">
        <v>121.59</v>
      </c>
      <c r="O1822" s="6">
        <v>0</v>
      </c>
      <c r="P1822" s="5">
        <v>62.44</v>
      </c>
      <c r="Q1822" s="5">
        <f t="shared" si="84"/>
        <v>121.59</v>
      </c>
      <c r="R1822" s="5">
        <f t="shared" si="85"/>
        <v>62.44</v>
      </c>
      <c r="S1822" s="5">
        <f t="shared" si="86"/>
        <v>59.150000000000006</v>
      </c>
      <c r="T1822" s="7"/>
    </row>
    <row r="1823" spans="1:20" ht="15">
      <c r="A1823" s="2">
        <v>2077</v>
      </c>
      <c r="B1823" s="3">
        <v>46270</v>
      </c>
      <c r="C1823" s="10">
        <f>YEAR(SalesDataTable[[#This Row],[Order Date]])</f>
        <v>2026</v>
      </c>
      <c r="D1823" s="10" t="str">
        <f>"Q"&amp;ROUNDUP(MONTH(SalesDataTable[[#This Row],[Order Date]])/3,0)</f>
        <v>Q3</v>
      </c>
      <c r="E1823" s="10">
        <f>MONTH(SalesDataTable[[#This Row],[Order Date]])</f>
        <v>9</v>
      </c>
      <c r="F1823" s="10" t="str">
        <f>TEXT(SalesDataTable[[#This Row],[Order Date]],"mmm")</f>
        <v>Sep</v>
      </c>
      <c r="G1823" s="4" t="s">
        <v>20</v>
      </c>
      <c r="H1823" s="4" t="s">
        <v>33</v>
      </c>
      <c r="I1823" s="4" t="s">
        <v>8</v>
      </c>
      <c r="J1823" s="4" t="s">
        <v>16</v>
      </c>
      <c r="K1823" s="4" t="s">
        <v>9</v>
      </c>
      <c r="L1823" s="4" t="s">
        <v>37</v>
      </c>
      <c r="M1823" s="8">
        <v>4</v>
      </c>
      <c r="N1823" s="5">
        <v>152.99</v>
      </c>
      <c r="O1823" s="6">
        <v>0.15</v>
      </c>
      <c r="P1823" s="5">
        <v>77.12</v>
      </c>
      <c r="Q1823" s="5">
        <f t="shared" si="84"/>
        <v>520.16600000000005</v>
      </c>
      <c r="R1823" s="5">
        <f t="shared" si="85"/>
        <v>308.48</v>
      </c>
      <c r="S1823" s="5">
        <f t="shared" si="86"/>
        <v>211.68600000000004</v>
      </c>
      <c r="T1823" s="7"/>
    </row>
    <row r="1824" spans="1:20" ht="15">
      <c r="A1824" s="2">
        <v>2879</v>
      </c>
      <c r="B1824" s="3">
        <v>46270</v>
      </c>
      <c r="C1824" s="10">
        <f>YEAR(SalesDataTable[[#This Row],[Order Date]])</f>
        <v>2026</v>
      </c>
      <c r="D1824" s="10" t="str">
        <f>"Q"&amp;ROUNDUP(MONTH(SalesDataTable[[#This Row],[Order Date]])/3,0)</f>
        <v>Q3</v>
      </c>
      <c r="E1824" s="10">
        <f>MONTH(SalesDataTable[[#This Row],[Order Date]])</f>
        <v>9</v>
      </c>
      <c r="F1824" s="10" t="str">
        <f>TEXT(SalesDataTable[[#This Row],[Order Date]],"mmm")</f>
        <v>Sep</v>
      </c>
      <c r="G1824" s="4" t="s">
        <v>11</v>
      </c>
      <c r="H1824" s="4" t="s">
        <v>39</v>
      </c>
      <c r="I1824" s="4" t="s">
        <v>2</v>
      </c>
      <c r="J1824" s="4" t="s">
        <v>16</v>
      </c>
      <c r="K1824" s="4" t="s">
        <v>14</v>
      </c>
      <c r="L1824" s="4" t="s">
        <v>15</v>
      </c>
      <c r="M1824" s="8">
        <v>3</v>
      </c>
      <c r="N1824" s="5">
        <v>36.19</v>
      </c>
      <c r="O1824" s="6">
        <v>0.1</v>
      </c>
      <c r="P1824" s="5">
        <v>13.97</v>
      </c>
      <c r="Q1824" s="5">
        <f t="shared" si="84"/>
        <v>97.712999999999994</v>
      </c>
      <c r="R1824" s="5">
        <f t="shared" si="85"/>
        <v>41.910000000000004</v>
      </c>
      <c r="S1824" s="5">
        <f t="shared" si="86"/>
        <v>55.80299999999999</v>
      </c>
      <c r="T1824" s="7"/>
    </row>
    <row r="1825" spans="1:20" ht="15">
      <c r="A1825" s="2">
        <v>3353</v>
      </c>
      <c r="B1825" s="3">
        <v>46270</v>
      </c>
      <c r="C1825" s="10">
        <f>YEAR(SalesDataTable[[#This Row],[Order Date]])</f>
        <v>2026</v>
      </c>
      <c r="D1825" s="10" t="str">
        <f>"Q"&amp;ROUNDUP(MONTH(SalesDataTable[[#This Row],[Order Date]])/3,0)</f>
        <v>Q3</v>
      </c>
      <c r="E1825" s="10">
        <f>MONTH(SalesDataTable[[#This Row],[Order Date]])</f>
        <v>9</v>
      </c>
      <c r="F1825" s="10" t="str">
        <f>TEXT(SalesDataTable[[#This Row],[Order Date]],"mmm")</f>
        <v>Sep</v>
      </c>
      <c r="G1825" s="4" t="s">
        <v>11</v>
      </c>
      <c r="H1825" s="4" t="s">
        <v>52</v>
      </c>
      <c r="I1825" s="4" t="s">
        <v>19</v>
      </c>
      <c r="J1825" s="4" t="s">
        <v>13</v>
      </c>
      <c r="K1825" s="4" t="s">
        <v>9</v>
      </c>
      <c r="L1825" s="4" t="s">
        <v>17</v>
      </c>
      <c r="M1825" s="8">
        <v>2</v>
      </c>
      <c r="N1825" s="5">
        <v>142.44</v>
      </c>
      <c r="O1825" s="6">
        <v>0</v>
      </c>
      <c r="P1825" s="5">
        <v>77.33</v>
      </c>
      <c r="Q1825" s="5">
        <f t="shared" si="84"/>
        <v>284.88</v>
      </c>
      <c r="R1825" s="5">
        <f t="shared" si="85"/>
        <v>154.66</v>
      </c>
      <c r="S1825" s="5">
        <f t="shared" si="86"/>
        <v>130.22</v>
      </c>
      <c r="T1825" s="7"/>
    </row>
    <row r="1826" spans="1:20" ht="15">
      <c r="A1826" s="2">
        <v>3514</v>
      </c>
      <c r="B1826" s="3">
        <v>46270</v>
      </c>
      <c r="C1826" s="10">
        <f>YEAR(SalesDataTable[[#This Row],[Order Date]])</f>
        <v>2026</v>
      </c>
      <c r="D1826" s="10" t="str">
        <f>"Q"&amp;ROUNDUP(MONTH(SalesDataTable[[#This Row],[Order Date]])/3,0)</f>
        <v>Q3</v>
      </c>
      <c r="E1826" s="10">
        <f>MONTH(SalesDataTable[[#This Row],[Order Date]])</f>
        <v>9</v>
      </c>
      <c r="F1826" s="10" t="str">
        <f>TEXT(SalesDataTable[[#This Row],[Order Date]],"mmm")</f>
        <v>Sep</v>
      </c>
      <c r="G1826" s="4" t="s">
        <v>6</v>
      </c>
      <c r="H1826" s="4" t="s">
        <v>27</v>
      </c>
      <c r="I1826" s="4" t="s">
        <v>2</v>
      </c>
      <c r="J1826" s="4" t="s">
        <v>13</v>
      </c>
      <c r="K1826" s="4" t="s">
        <v>14</v>
      </c>
      <c r="L1826" s="4" t="s">
        <v>44</v>
      </c>
      <c r="M1826" s="8">
        <v>2</v>
      </c>
      <c r="N1826" s="5">
        <v>133.81</v>
      </c>
      <c r="O1826" s="6">
        <v>0</v>
      </c>
      <c r="P1826" s="5">
        <v>66.78</v>
      </c>
      <c r="Q1826" s="5">
        <f t="shared" si="84"/>
        <v>267.62</v>
      </c>
      <c r="R1826" s="5">
        <f t="shared" si="85"/>
        <v>133.56</v>
      </c>
      <c r="S1826" s="5">
        <f t="shared" si="86"/>
        <v>134.06</v>
      </c>
      <c r="T1826" s="7"/>
    </row>
    <row r="1827" spans="1:20" ht="15">
      <c r="A1827" s="2">
        <v>3964</v>
      </c>
      <c r="B1827" s="3">
        <v>46270</v>
      </c>
      <c r="C1827" s="10">
        <f>YEAR(SalesDataTable[[#This Row],[Order Date]])</f>
        <v>2026</v>
      </c>
      <c r="D1827" s="10" t="str">
        <f>"Q"&amp;ROUNDUP(MONTH(SalesDataTable[[#This Row],[Order Date]])/3,0)</f>
        <v>Q3</v>
      </c>
      <c r="E1827" s="10">
        <f>MONTH(SalesDataTable[[#This Row],[Order Date]])</f>
        <v>9</v>
      </c>
      <c r="F1827" s="10" t="str">
        <f>TEXT(SalesDataTable[[#This Row],[Order Date]],"mmm")</f>
        <v>Sep</v>
      </c>
      <c r="G1827" s="4" t="s">
        <v>6</v>
      </c>
      <c r="H1827" s="4" t="s">
        <v>43</v>
      </c>
      <c r="I1827" s="4" t="s">
        <v>19</v>
      </c>
      <c r="J1827" s="4" t="s">
        <v>13</v>
      </c>
      <c r="K1827" s="4" t="s">
        <v>34</v>
      </c>
      <c r="L1827" s="4" t="s">
        <v>35</v>
      </c>
      <c r="M1827" s="8">
        <v>2</v>
      </c>
      <c r="N1827" s="5">
        <v>40.49</v>
      </c>
      <c r="O1827" s="6">
        <v>0.15</v>
      </c>
      <c r="P1827" s="5">
        <v>14.32</v>
      </c>
      <c r="Q1827" s="5">
        <f t="shared" si="84"/>
        <v>68.832999999999998</v>
      </c>
      <c r="R1827" s="5">
        <f t="shared" si="85"/>
        <v>28.64</v>
      </c>
      <c r="S1827" s="5">
        <f t="shared" si="86"/>
        <v>40.192999999999998</v>
      </c>
      <c r="T1827" s="7"/>
    </row>
    <row r="1828" spans="1:20" ht="15">
      <c r="A1828" s="2">
        <v>4599</v>
      </c>
      <c r="B1828" s="3">
        <v>46270</v>
      </c>
      <c r="C1828" s="10">
        <f>YEAR(SalesDataTable[[#This Row],[Order Date]])</f>
        <v>2026</v>
      </c>
      <c r="D1828" s="10" t="str">
        <f>"Q"&amp;ROUNDUP(MONTH(SalesDataTable[[#This Row],[Order Date]])/3,0)</f>
        <v>Q3</v>
      </c>
      <c r="E1828" s="10">
        <f>MONTH(SalesDataTable[[#This Row],[Order Date]])</f>
        <v>9</v>
      </c>
      <c r="F1828" s="10" t="str">
        <f>TEXT(SalesDataTable[[#This Row],[Order Date]],"mmm")</f>
        <v>Sep</v>
      </c>
      <c r="G1828" s="4" t="s">
        <v>11</v>
      </c>
      <c r="H1828" s="4" t="s">
        <v>12</v>
      </c>
      <c r="I1828" s="4" t="s">
        <v>2</v>
      </c>
      <c r="J1828" s="4" t="s">
        <v>16</v>
      </c>
      <c r="K1828" s="4" t="s">
        <v>23</v>
      </c>
      <c r="L1828" s="4" t="s">
        <v>29</v>
      </c>
      <c r="M1828" s="8">
        <v>4</v>
      </c>
      <c r="N1828" s="5">
        <v>198.1</v>
      </c>
      <c r="O1828" s="6">
        <v>0</v>
      </c>
      <c r="P1828" s="5">
        <v>101.61</v>
      </c>
      <c r="Q1828" s="5">
        <f t="shared" si="84"/>
        <v>792.4</v>
      </c>
      <c r="R1828" s="5">
        <f t="shared" si="85"/>
        <v>406.44</v>
      </c>
      <c r="S1828" s="5">
        <f t="shared" si="86"/>
        <v>385.96</v>
      </c>
      <c r="T1828" s="7"/>
    </row>
    <row r="1829" spans="1:20" ht="15">
      <c r="A1829" s="2">
        <v>5030</v>
      </c>
      <c r="B1829" s="3">
        <v>46270</v>
      </c>
      <c r="C1829" s="10">
        <f>YEAR(SalesDataTable[[#This Row],[Order Date]])</f>
        <v>2026</v>
      </c>
      <c r="D1829" s="10" t="str">
        <f>"Q"&amp;ROUNDUP(MONTH(SalesDataTable[[#This Row],[Order Date]])/3,0)</f>
        <v>Q3</v>
      </c>
      <c r="E1829" s="10">
        <f>MONTH(SalesDataTable[[#This Row],[Order Date]])</f>
        <v>9</v>
      </c>
      <c r="F1829" s="10" t="str">
        <f>TEXT(SalesDataTable[[#This Row],[Order Date]],"mmm")</f>
        <v>Sep</v>
      </c>
      <c r="G1829" s="4" t="s">
        <v>6</v>
      </c>
      <c r="H1829" s="4" t="s">
        <v>43</v>
      </c>
      <c r="I1829" s="4" t="s">
        <v>19</v>
      </c>
      <c r="J1829" s="4" t="s">
        <v>13</v>
      </c>
      <c r="K1829" s="4" t="s">
        <v>4</v>
      </c>
      <c r="L1829" s="4" t="s">
        <v>5</v>
      </c>
      <c r="M1829" s="8">
        <v>1</v>
      </c>
      <c r="N1829" s="5">
        <v>83.73</v>
      </c>
      <c r="O1829" s="6">
        <v>0.15</v>
      </c>
      <c r="P1829" s="5">
        <v>43.34</v>
      </c>
      <c r="Q1829" s="5">
        <f t="shared" si="84"/>
        <v>71.170500000000004</v>
      </c>
      <c r="R1829" s="5">
        <f t="shared" si="85"/>
        <v>43.34</v>
      </c>
      <c r="S1829" s="5">
        <f t="shared" si="86"/>
        <v>27.830500000000001</v>
      </c>
      <c r="T1829" s="7"/>
    </row>
    <row r="1830" spans="1:20" ht="15">
      <c r="A1830" s="2">
        <v>1593</v>
      </c>
      <c r="B1830" s="3">
        <v>46271</v>
      </c>
      <c r="C1830" s="10">
        <f>YEAR(SalesDataTable[[#This Row],[Order Date]])</f>
        <v>2026</v>
      </c>
      <c r="D1830" s="10" t="str">
        <f>"Q"&amp;ROUNDUP(MONTH(SalesDataTable[[#This Row],[Order Date]])/3,0)</f>
        <v>Q3</v>
      </c>
      <c r="E1830" s="10">
        <f>MONTH(SalesDataTable[[#This Row],[Order Date]])</f>
        <v>9</v>
      </c>
      <c r="F1830" s="10" t="str">
        <f>TEXT(SalesDataTable[[#This Row],[Order Date]],"mmm")</f>
        <v>Sep</v>
      </c>
      <c r="G1830" s="4" t="s">
        <v>6</v>
      </c>
      <c r="H1830" s="4" t="s">
        <v>49</v>
      </c>
      <c r="I1830" s="4" t="s">
        <v>19</v>
      </c>
      <c r="J1830" s="4" t="s">
        <v>13</v>
      </c>
      <c r="K1830" s="4" t="s">
        <v>23</v>
      </c>
      <c r="L1830" s="4" t="s">
        <v>29</v>
      </c>
      <c r="M1830" s="8">
        <v>2</v>
      </c>
      <c r="N1830" s="5">
        <v>194.92</v>
      </c>
      <c r="O1830" s="6">
        <v>0</v>
      </c>
      <c r="P1830" s="5">
        <v>102.66</v>
      </c>
      <c r="Q1830" s="5">
        <f t="shared" si="84"/>
        <v>389.84</v>
      </c>
      <c r="R1830" s="5">
        <f t="shared" si="85"/>
        <v>205.32</v>
      </c>
      <c r="S1830" s="5">
        <f t="shared" si="86"/>
        <v>184.51999999999998</v>
      </c>
      <c r="T1830" s="7"/>
    </row>
    <row r="1831" spans="1:20" ht="15">
      <c r="A1831" s="2">
        <v>1818</v>
      </c>
      <c r="B1831" s="3">
        <v>46271</v>
      </c>
      <c r="C1831" s="10">
        <f>YEAR(SalesDataTable[[#This Row],[Order Date]])</f>
        <v>2026</v>
      </c>
      <c r="D1831" s="10" t="str">
        <f>"Q"&amp;ROUNDUP(MONTH(SalesDataTable[[#This Row],[Order Date]])/3,0)</f>
        <v>Q3</v>
      </c>
      <c r="E1831" s="10">
        <f>MONTH(SalesDataTable[[#This Row],[Order Date]])</f>
        <v>9</v>
      </c>
      <c r="F1831" s="10" t="str">
        <f>TEXT(SalesDataTable[[#This Row],[Order Date]],"mmm")</f>
        <v>Sep</v>
      </c>
      <c r="G1831" s="4" t="s">
        <v>6</v>
      </c>
      <c r="H1831" s="4" t="s">
        <v>43</v>
      </c>
      <c r="I1831" s="4" t="s">
        <v>19</v>
      </c>
      <c r="J1831" s="4" t="s">
        <v>13</v>
      </c>
      <c r="K1831" s="4" t="s">
        <v>14</v>
      </c>
      <c r="L1831" s="4" t="s">
        <v>48</v>
      </c>
      <c r="M1831" s="8">
        <v>1</v>
      </c>
      <c r="N1831" s="5">
        <v>161.03</v>
      </c>
      <c r="O1831" s="6">
        <v>0</v>
      </c>
      <c r="P1831" s="5">
        <v>89.86</v>
      </c>
      <c r="Q1831" s="5">
        <f t="shared" si="84"/>
        <v>161.03</v>
      </c>
      <c r="R1831" s="5">
        <f t="shared" si="85"/>
        <v>89.86</v>
      </c>
      <c r="S1831" s="5">
        <f t="shared" si="86"/>
        <v>71.17</v>
      </c>
      <c r="T1831" s="7"/>
    </row>
    <row r="1832" spans="1:20" ht="15">
      <c r="A1832" s="2">
        <v>2370</v>
      </c>
      <c r="B1832" s="3">
        <v>46271</v>
      </c>
      <c r="C1832" s="10">
        <f>YEAR(SalesDataTable[[#This Row],[Order Date]])</f>
        <v>2026</v>
      </c>
      <c r="D1832" s="10" t="str">
        <f>"Q"&amp;ROUNDUP(MONTH(SalesDataTable[[#This Row],[Order Date]])/3,0)</f>
        <v>Q3</v>
      </c>
      <c r="E1832" s="10">
        <f>MONTH(SalesDataTable[[#This Row],[Order Date]])</f>
        <v>9</v>
      </c>
      <c r="F1832" s="10" t="str">
        <f>TEXT(SalesDataTable[[#This Row],[Order Date]],"mmm")</f>
        <v>Sep</v>
      </c>
      <c r="G1832" s="4" t="s">
        <v>20</v>
      </c>
      <c r="H1832" s="4" t="s">
        <v>21</v>
      </c>
      <c r="I1832" s="4" t="s">
        <v>28</v>
      </c>
      <c r="J1832" s="4" t="s">
        <v>13</v>
      </c>
      <c r="K1832" s="4" t="s">
        <v>34</v>
      </c>
      <c r="L1832" s="4" t="s">
        <v>42</v>
      </c>
      <c r="M1832" s="8">
        <v>1</v>
      </c>
      <c r="N1832" s="5">
        <v>35.68</v>
      </c>
      <c r="O1832" s="6">
        <v>0.05</v>
      </c>
      <c r="P1832" s="5">
        <v>13.76</v>
      </c>
      <c r="Q1832" s="5">
        <f t="shared" si="84"/>
        <v>33.896000000000001</v>
      </c>
      <c r="R1832" s="5">
        <f t="shared" si="85"/>
        <v>13.76</v>
      </c>
      <c r="S1832" s="5">
        <f t="shared" si="86"/>
        <v>20.136000000000003</v>
      </c>
      <c r="T1832" s="7"/>
    </row>
    <row r="1833" spans="1:20" ht="15">
      <c r="A1833" s="2">
        <v>2726</v>
      </c>
      <c r="B1833" s="3">
        <v>46271</v>
      </c>
      <c r="C1833" s="10">
        <f>YEAR(SalesDataTable[[#This Row],[Order Date]])</f>
        <v>2026</v>
      </c>
      <c r="D1833" s="10" t="str">
        <f>"Q"&amp;ROUNDUP(MONTH(SalesDataTable[[#This Row],[Order Date]])/3,0)</f>
        <v>Q3</v>
      </c>
      <c r="E1833" s="10">
        <f>MONTH(SalesDataTable[[#This Row],[Order Date]])</f>
        <v>9</v>
      </c>
      <c r="F1833" s="10" t="str">
        <f>TEXT(SalesDataTable[[#This Row],[Order Date]],"mmm")</f>
        <v>Sep</v>
      </c>
      <c r="G1833" s="4" t="s">
        <v>6</v>
      </c>
      <c r="H1833" s="4" t="s">
        <v>27</v>
      </c>
      <c r="I1833" s="4" t="s">
        <v>2</v>
      </c>
      <c r="J1833" s="4" t="s">
        <v>13</v>
      </c>
      <c r="K1833" s="4" t="s">
        <v>4</v>
      </c>
      <c r="L1833" s="4" t="s">
        <v>26</v>
      </c>
      <c r="M1833" s="8">
        <v>1</v>
      </c>
      <c r="N1833" s="5">
        <v>39.68</v>
      </c>
      <c r="O1833" s="6">
        <v>0.05</v>
      </c>
      <c r="P1833" s="5">
        <v>16.63</v>
      </c>
      <c r="Q1833" s="5">
        <f t="shared" si="84"/>
        <v>37.695999999999998</v>
      </c>
      <c r="R1833" s="5">
        <f t="shared" si="85"/>
        <v>16.63</v>
      </c>
      <c r="S1833" s="5">
        <f t="shared" si="86"/>
        <v>21.065999999999999</v>
      </c>
      <c r="T1833" s="7"/>
    </row>
    <row r="1834" spans="1:20" ht="15">
      <c r="A1834" s="2">
        <v>2755</v>
      </c>
      <c r="B1834" s="3">
        <v>46271</v>
      </c>
      <c r="C1834" s="10">
        <f>YEAR(SalesDataTable[[#This Row],[Order Date]])</f>
        <v>2026</v>
      </c>
      <c r="D1834" s="10" t="str">
        <f>"Q"&amp;ROUNDUP(MONTH(SalesDataTable[[#This Row],[Order Date]])/3,0)</f>
        <v>Q3</v>
      </c>
      <c r="E1834" s="10">
        <f>MONTH(SalesDataTable[[#This Row],[Order Date]])</f>
        <v>9</v>
      </c>
      <c r="F1834" s="10" t="str">
        <f>TEXT(SalesDataTable[[#This Row],[Order Date]],"mmm")</f>
        <v>Sep</v>
      </c>
      <c r="G1834" s="4" t="s">
        <v>11</v>
      </c>
      <c r="H1834" s="4" t="s">
        <v>39</v>
      </c>
      <c r="I1834" s="4" t="s">
        <v>2</v>
      </c>
      <c r="J1834" s="4" t="s">
        <v>13</v>
      </c>
      <c r="K1834" s="4" t="s">
        <v>9</v>
      </c>
      <c r="L1834" s="4" t="s">
        <v>17</v>
      </c>
      <c r="M1834" s="8">
        <v>3</v>
      </c>
      <c r="N1834" s="5">
        <v>146.22</v>
      </c>
      <c r="O1834" s="6">
        <v>0</v>
      </c>
      <c r="P1834" s="5">
        <v>80.13</v>
      </c>
      <c r="Q1834" s="5">
        <f t="shared" si="84"/>
        <v>438.65999999999997</v>
      </c>
      <c r="R1834" s="5">
        <f t="shared" si="85"/>
        <v>240.39</v>
      </c>
      <c r="S1834" s="5">
        <f t="shared" si="86"/>
        <v>198.26999999999998</v>
      </c>
      <c r="T1834" s="7"/>
    </row>
    <row r="1835" spans="1:20" ht="15">
      <c r="A1835" s="2">
        <v>3187</v>
      </c>
      <c r="B1835" s="3">
        <v>46271</v>
      </c>
      <c r="C1835" s="10">
        <f>YEAR(SalesDataTable[[#This Row],[Order Date]])</f>
        <v>2026</v>
      </c>
      <c r="D1835" s="10" t="str">
        <f>"Q"&amp;ROUNDUP(MONTH(SalesDataTable[[#This Row],[Order Date]])/3,0)</f>
        <v>Q3</v>
      </c>
      <c r="E1835" s="10">
        <f>MONTH(SalesDataTable[[#This Row],[Order Date]])</f>
        <v>9</v>
      </c>
      <c r="F1835" s="10" t="str">
        <f>TEXT(SalesDataTable[[#This Row],[Order Date]],"mmm")</f>
        <v>Sep</v>
      </c>
      <c r="G1835" s="4" t="s">
        <v>20</v>
      </c>
      <c r="H1835" s="4" t="s">
        <v>31</v>
      </c>
      <c r="I1835" s="4" t="s">
        <v>19</v>
      </c>
      <c r="J1835" s="4" t="s">
        <v>3</v>
      </c>
      <c r="K1835" s="4" t="s">
        <v>9</v>
      </c>
      <c r="L1835" s="4" t="s">
        <v>46</v>
      </c>
      <c r="M1835" s="8">
        <v>1</v>
      </c>
      <c r="N1835" s="5">
        <v>71.680000000000007</v>
      </c>
      <c r="O1835" s="6">
        <v>0</v>
      </c>
      <c r="P1835" s="5">
        <v>31.87</v>
      </c>
      <c r="Q1835" s="5">
        <f t="shared" si="84"/>
        <v>71.680000000000007</v>
      </c>
      <c r="R1835" s="5">
        <f t="shared" si="85"/>
        <v>31.87</v>
      </c>
      <c r="S1835" s="5">
        <f t="shared" si="86"/>
        <v>39.81</v>
      </c>
      <c r="T1835" s="7"/>
    </row>
    <row r="1836" spans="1:20" ht="15">
      <c r="A1836" s="2">
        <v>3471</v>
      </c>
      <c r="B1836" s="3">
        <v>46271</v>
      </c>
      <c r="C1836" s="10">
        <f>YEAR(SalesDataTable[[#This Row],[Order Date]])</f>
        <v>2026</v>
      </c>
      <c r="D1836" s="10" t="str">
        <f>"Q"&amp;ROUNDUP(MONTH(SalesDataTable[[#This Row],[Order Date]])/3,0)</f>
        <v>Q3</v>
      </c>
      <c r="E1836" s="10">
        <f>MONTH(SalesDataTable[[#This Row],[Order Date]])</f>
        <v>9</v>
      </c>
      <c r="F1836" s="10" t="str">
        <f>TEXT(SalesDataTable[[#This Row],[Order Date]],"mmm")</f>
        <v>Sep</v>
      </c>
      <c r="G1836" s="4" t="s">
        <v>11</v>
      </c>
      <c r="H1836" s="4" t="s">
        <v>39</v>
      </c>
      <c r="I1836" s="4" t="s">
        <v>28</v>
      </c>
      <c r="J1836" s="4" t="s">
        <v>13</v>
      </c>
      <c r="K1836" s="4" t="s">
        <v>34</v>
      </c>
      <c r="L1836" s="4" t="s">
        <v>45</v>
      </c>
      <c r="M1836" s="8">
        <v>2</v>
      </c>
      <c r="N1836" s="5">
        <v>51.77</v>
      </c>
      <c r="O1836" s="6">
        <v>0</v>
      </c>
      <c r="P1836" s="5">
        <v>21.46</v>
      </c>
      <c r="Q1836" s="5">
        <f t="shared" si="84"/>
        <v>103.54</v>
      </c>
      <c r="R1836" s="5">
        <f t="shared" si="85"/>
        <v>42.92</v>
      </c>
      <c r="S1836" s="5">
        <f t="shared" si="86"/>
        <v>60.620000000000005</v>
      </c>
      <c r="T1836" s="7"/>
    </row>
    <row r="1837" spans="1:20" ht="15">
      <c r="A1837" s="2">
        <v>3529</v>
      </c>
      <c r="B1837" s="3">
        <v>46271</v>
      </c>
      <c r="C1837" s="10">
        <f>YEAR(SalesDataTable[[#This Row],[Order Date]])</f>
        <v>2026</v>
      </c>
      <c r="D1837" s="10" t="str">
        <f>"Q"&amp;ROUNDUP(MONTH(SalesDataTable[[#This Row],[Order Date]])/3,0)</f>
        <v>Q3</v>
      </c>
      <c r="E1837" s="10">
        <f>MONTH(SalesDataTable[[#This Row],[Order Date]])</f>
        <v>9</v>
      </c>
      <c r="F1837" s="10" t="str">
        <f>TEXT(SalesDataTable[[#This Row],[Order Date]],"mmm")</f>
        <v>Sep</v>
      </c>
      <c r="G1837" s="4" t="s">
        <v>11</v>
      </c>
      <c r="H1837" s="4" t="s">
        <v>25</v>
      </c>
      <c r="I1837" s="4" t="s">
        <v>8</v>
      </c>
      <c r="J1837" s="4" t="s">
        <v>3</v>
      </c>
      <c r="K1837" s="4" t="s">
        <v>34</v>
      </c>
      <c r="L1837" s="4" t="s">
        <v>35</v>
      </c>
      <c r="M1837" s="8">
        <v>4</v>
      </c>
      <c r="N1837" s="5">
        <v>39.4</v>
      </c>
      <c r="O1837" s="6">
        <v>0.15</v>
      </c>
      <c r="P1837" s="5">
        <v>14.95</v>
      </c>
      <c r="Q1837" s="5">
        <f t="shared" si="84"/>
        <v>133.95999999999998</v>
      </c>
      <c r="R1837" s="5">
        <f t="shared" si="85"/>
        <v>59.8</v>
      </c>
      <c r="S1837" s="5">
        <f t="shared" si="86"/>
        <v>74.159999999999982</v>
      </c>
      <c r="T1837" s="7"/>
    </row>
    <row r="1838" spans="1:20" ht="15">
      <c r="A1838" s="2">
        <v>3549</v>
      </c>
      <c r="B1838" s="3">
        <v>46271</v>
      </c>
      <c r="C1838" s="10">
        <f>YEAR(SalesDataTable[[#This Row],[Order Date]])</f>
        <v>2026</v>
      </c>
      <c r="D1838" s="10" t="str">
        <f>"Q"&amp;ROUNDUP(MONTH(SalesDataTable[[#This Row],[Order Date]])/3,0)</f>
        <v>Q3</v>
      </c>
      <c r="E1838" s="10">
        <f>MONTH(SalesDataTable[[#This Row],[Order Date]])</f>
        <v>9</v>
      </c>
      <c r="F1838" s="10" t="str">
        <f>TEXT(SalesDataTable[[#This Row],[Order Date]],"mmm")</f>
        <v>Sep</v>
      </c>
      <c r="G1838" s="4" t="s">
        <v>20</v>
      </c>
      <c r="H1838" s="4" t="s">
        <v>33</v>
      </c>
      <c r="I1838" s="4" t="s">
        <v>2</v>
      </c>
      <c r="J1838" s="4" t="s">
        <v>13</v>
      </c>
      <c r="K1838" s="4" t="s">
        <v>14</v>
      </c>
      <c r="L1838" s="4" t="s">
        <v>32</v>
      </c>
      <c r="M1838" s="8">
        <v>1</v>
      </c>
      <c r="N1838" s="5">
        <v>47.17</v>
      </c>
      <c r="O1838" s="6">
        <v>0</v>
      </c>
      <c r="P1838" s="5">
        <v>18.64</v>
      </c>
      <c r="Q1838" s="5">
        <f t="shared" si="84"/>
        <v>47.17</v>
      </c>
      <c r="R1838" s="5">
        <f t="shared" si="85"/>
        <v>18.64</v>
      </c>
      <c r="S1838" s="5">
        <f t="shared" si="86"/>
        <v>28.53</v>
      </c>
      <c r="T1838" s="7"/>
    </row>
    <row r="1839" spans="1:20" ht="15">
      <c r="A1839" s="2">
        <v>4003</v>
      </c>
      <c r="B1839" s="3">
        <v>46271</v>
      </c>
      <c r="C1839" s="10">
        <f>YEAR(SalesDataTable[[#This Row],[Order Date]])</f>
        <v>2026</v>
      </c>
      <c r="D1839" s="10" t="str">
        <f>"Q"&amp;ROUNDUP(MONTH(SalesDataTable[[#This Row],[Order Date]])/3,0)</f>
        <v>Q3</v>
      </c>
      <c r="E1839" s="10">
        <f>MONTH(SalesDataTable[[#This Row],[Order Date]])</f>
        <v>9</v>
      </c>
      <c r="F1839" s="10" t="str">
        <f>TEXT(SalesDataTable[[#This Row],[Order Date]],"mmm")</f>
        <v>Sep</v>
      </c>
      <c r="G1839" s="4" t="s">
        <v>20</v>
      </c>
      <c r="H1839" s="4" t="s">
        <v>21</v>
      </c>
      <c r="I1839" s="4" t="s">
        <v>28</v>
      </c>
      <c r="J1839" s="4" t="s">
        <v>3</v>
      </c>
      <c r="K1839" s="4" t="s">
        <v>34</v>
      </c>
      <c r="L1839" s="4" t="s">
        <v>45</v>
      </c>
      <c r="M1839" s="8">
        <v>2</v>
      </c>
      <c r="N1839" s="5">
        <v>50.41</v>
      </c>
      <c r="O1839" s="6">
        <v>0.1</v>
      </c>
      <c r="P1839" s="5">
        <v>22.05</v>
      </c>
      <c r="Q1839" s="5">
        <f t="shared" si="84"/>
        <v>90.738</v>
      </c>
      <c r="R1839" s="5">
        <f t="shared" si="85"/>
        <v>44.1</v>
      </c>
      <c r="S1839" s="5">
        <f t="shared" si="86"/>
        <v>46.637999999999998</v>
      </c>
      <c r="T1839" s="7"/>
    </row>
    <row r="1840" spans="1:20" ht="15">
      <c r="A1840" s="2">
        <v>4613</v>
      </c>
      <c r="B1840" s="3">
        <v>46271</v>
      </c>
      <c r="C1840" s="10">
        <f>YEAR(SalesDataTable[[#This Row],[Order Date]])</f>
        <v>2026</v>
      </c>
      <c r="D1840" s="10" t="str">
        <f>"Q"&amp;ROUNDUP(MONTH(SalesDataTable[[#This Row],[Order Date]])/3,0)</f>
        <v>Q3</v>
      </c>
      <c r="E1840" s="10">
        <f>MONTH(SalesDataTable[[#This Row],[Order Date]])</f>
        <v>9</v>
      </c>
      <c r="F1840" s="10" t="str">
        <f>TEXT(SalesDataTable[[#This Row],[Order Date]],"mmm")</f>
        <v>Sep</v>
      </c>
      <c r="G1840" s="4" t="s">
        <v>20</v>
      </c>
      <c r="H1840" s="4" t="s">
        <v>47</v>
      </c>
      <c r="I1840" s="4" t="s">
        <v>2</v>
      </c>
      <c r="J1840" s="4" t="s">
        <v>16</v>
      </c>
      <c r="K1840" s="4" t="s">
        <v>4</v>
      </c>
      <c r="L1840" s="4" t="s">
        <v>5</v>
      </c>
      <c r="M1840" s="8">
        <v>4</v>
      </c>
      <c r="N1840" s="5">
        <v>80.38</v>
      </c>
      <c r="O1840" s="6">
        <v>0.1</v>
      </c>
      <c r="P1840" s="5">
        <v>42.55</v>
      </c>
      <c r="Q1840" s="5">
        <f t="shared" si="84"/>
        <v>289.36799999999999</v>
      </c>
      <c r="R1840" s="5">
        <f t="shared" si="85"/>
        <v>170.2</v>
      </c>
      <c r="S1840" s="5">
        <f t="shared" si="86"/>
        <v>119.16800000000001</v>
      </c>
      <c r="T1840" s="7"/>
    </row>
    <row r="1841" spans="1:20" ht="15">
      <c r="A1841" s="2">
        <v>75</v>
      </c>
      <c r="B1841" s="3">
        <v>46272</v>
      </c>
      <c r="C1841" s="10">
        <f>YEAR(SalesDataTable[[#This Row],[Order Date]])</f>
        <v>2026</v>
      </c>
      <c r="D1841" s="10" t="str">
        <f>"Q"&amp;ROUNDUP(MONTH(SalesDataTable[[#This Row],[Order Date]])/3,0)</f>
        <v>Q3</v>
      </c>
      <c r="E1841" s="10">
        <f>MONTH(SalesDataTable[[#This Row],[Order Date]])</f>
        <v>9</v>
      </c>
      <c r="F1841" s="10" t="str">
        <f>TEXT(SalesDataTable[[#This Row],[Order Date]],"mmm")</f>
        <v>Sep</v>
      </c>
      <c r="G1841" s="4" t="s">
        <v>0</v>
      </c>
      <c r="H1841" s="4" t="s">
        <v>1</v>
      </c>
      <c r="I1841" s="4" t="s">
        <v>2</v>
      </c>
      <c r="J1841" s="4" t="s">
        <v>16</v>
      </c>
      <c r="K1841" s="4" t="s">
        <v>34</v>
      </c>
      <c r="L1841" s="4" t="s">
        <v>35</v>
      </c>
      <c r="M1841" s="8">
        <v>2</v>
      </c>
      <c r="N1841" s="5">
        <v>40.78</v>
      </c>
      <c r="O1841" s="6">
        <v>0</v>
      </c>
      <c r="P1841" s="5">
        <v>15.04</v>
      </c>
      <c r="Q1841" s="5">
        <f t="shared" si="84"/>
        <v>81.56</v>
      </c>
      <c r="R1841" s="5">
        <f t="shared" si="85"/>
        <v>30.08</v>
      </c>
      <c r="S1841" s="5">
        <f t="shared" si="86"/>
        <v>51.480000000000004</v>
      </c>
      <c r="T1841" s="7"/>
    </row>
    <row r="1842" spans="1:20" ht="15">
      <c r="A1842" s="2">
        <v>601</v>
      </c>
      <c r="B1842" s="3">
        <v>46272</v>
      </c>
      <c r="C1842" s="10">
        <f>YEAR(SalesDataTable[[#This Row],[Order Date]])</f>
        <v>2026</v>
      </c>
      <c r="D1842" s="10" t="str">
        <f>"Q"&amp;ROUNDUP(MONTH(SalesDataTable[[#This Row],[Order Date]])/3,0)</f>
        <v>Q3</v>
      </c>
      <c r="E1842" s="10">
        <f>MONTH(SalesDataTable[[#This Row],[Order Date]])</f>
        <v>9</v>
      </c>
      <c r="F1842" s="10" t="str">
        <f>TEXT(SalesDataTable[[#This Row],[Order Date]],"mmm")</f>
        <v>Sep</v>
      </c>
      <c r="G1842" s="4" t="s">
        <v>6</v>
      </c>
      <c r="H1842" s="4" t="s">
        <v>43</v>
      </c>
      <c r="I1842" s="4" t="s">
        <v>2</v>
      </c>
      <c r="J1842" s="4" t="s">
        <v>3</v>
      </c>
      <c r="K1842" s="4" t="s">
        <v>9</v>
      </c>
      <c r="L1842" s="4" t="s">
        <v>17</v>
      </c>
      <c r="M1842" s="8">
        <v>1</v>
      </c>
      <c r="N1842" s="5">
        <v>141.69</v>
      </c>
      <c r="O1842" s="6">
        <v>0</v>
      </c>
      <c r="P1842" s="5">
        <v>80.34</v>
      </c>
      <c r="Q1842" s="5">
        <f t="shared" si="84"/>
        <v>141.69</v>
      </c>
      <c r="R1842" s="5">
        <f t="shared" si="85"/>
        <v>80.34</v>
      </c>
      <c r="S1842" s="5">
        <f t="shared" si="86"/>
        <v>61.349999999999994</v>
      </c>
      <c r="T1842" s="7"/>
    </row>
    <row r="1843" spans="1:20" ht="15">
      <c r="A1843" s="2">
        <v>1617</v>
      </c>
      <c r="B1843" s="3">
        <v>46272</v>
      </c>
      <c r="C1843" s="10">
        <f>YEAR(SalesDataTable[[#This Row],[Order Date]])</f>
        <v>2026</v>
      </c>
      <c r="D1843" s="10" t="str">
        <f>"Q"&amp;ROUNDUP(MONTH(SalesDataTable[[#This Row],[Order Date]])/3,0)</f>
        <v>Q3</v>
      </c>
      <c r="E1843" s="10">
        <f>MONTH(SalesDataTable[[#This Row],[Order Date]])</f>
        <v>9</v>
      </c>
      <c r="F1843" s="10" t="str">
        <f>TEXT(SalesDataTable[[#This Row],[Order Date]],"mmm")</f>
        <v>Sep</v>
      </c>
      <c r="G1843" s="4" t="s">
        <v>20</v>
      </c>
      <c r="H1843" s="4" t="s">
        <v>33</v>
      </c>
      <c r="I1843" s="4" t="s">
        <v>2</v>
      </c>
      <c r="J1843" s="4" t="s">
        <v>13</v>
      </c>
      <c r="K1843" s="4" t="s">
        <v>23</v>
      </c>
      <c r="L1843" s="4" t="s">
        <v>40</v>
      </c>
      <c r="M1843" s="8">
        <v>1</v>
      </c>
      <c r="N1843" s="5">
        <v>83.28</v>
      </c>
      <c r="O1843" s="6">
        <v>0.1</v>
      </c>
      <c r="P1843" s="5">
        <v>39.75</v>
      </c>
      <c r="Q1843" s="5">
        <f t="shared" si="84"/>
        <v>74.951999999999998</v>
      </c>
      <c r="R1843" s="5">
        <f t="shared" si="85"/>
        <v>39.75</v>
      </c>
      <c r="S1843" s="5">
        <f t="shared" si="86"/>
        <v>35.201999999999998</v>
      </c>
      <c r="T1843" s="7"/>
    </row>
    <row r="1844" spans="1:20" ht="15">
      <c r="A1844" s="2">
        <v>2305</v>
      </c>
      <c r="B1844" s="3">
        <v>46272</v>
      </c>
      <c r="C1844" s="10">
        <f>YEAR(SalesDataTable[[#This Row],[Order Date]])</f>
        <v>2026</v>
      </c>
      <c r="D1844" s="10" t="str">
        <f>"Q"&amp;ROUNDUP(MONTH(SalesDataTable[[#This Row],[Order Date]])/3,0)</f>
        <v>Q3</v>
      </c>
      <c r="E1844" s="10">
        <f>MONTH(SalesDataTable[[#This Row],[Order Date]])</f>
        <v>9</v>
      </c>
      <c r="F1844" s="10" t="str">
        <f>TEXT(SalesDataTable[[#This Row],[Order Date]],"mmm")</f>
        <v>Sep</v>
      </c>
      <c r="G1844" s="4" t="s">
        <v>20</v>
      </c>
      <c r="H1844" s="4" t="s">
        <v>31</v>
      </c>
      <c r="I1844" s="4" t="s">
        <v>28</v>
      </c>
      <c r="J1844" s="4" t="s">
        <v>3</v>
      </c>
      <c r="K1844" s="4" t="s">
        <v>23</v>
      </c>
      <c r="L1844" s="4" t="s">
        <v>40</v>
      </c>
      <c r="M1844" s="8">
        <v>2</v>
      </c>
      <c r="N1844" s="5">
        <v>82.43</v>
      </c>
      <c r="O1844" s="6">
        <v>0</v>
      </c>
      <c r="P1844" s="5">
        <v>40.51</v>
      </c>
      <c r="Q1844" s="5">
        <f t="shared" si="84"/>
        <v>164.86</v>
      </c>
      <c r="R1844" s="5">
        <f t="shared" si="85"/>
        <v>81.02</v>
      </c>
      <c r="S1844" s="5">
        <f t="shared" si="86"/>
        <v>83.840000000000018</v>
      </c>
      <c r="T1844" s="7"/>
    </row>
    <row r="1845" spans="1:20" ht="15">
      <c r="A1845" s="2">
        <v>2344</v>
      </c>
      <c r="B1845" s="3">
        <v>46272</v>
      </c>
      <c r="C1845" s="10">
        <f>YEAR(SalesDataTable[[#This Row],[Order Date]])</f>
        <v>2026</v>
      </c>
      <c r="D1845" s="10" t="str">
        <f>"Q"&amp;ROUNDUP(MONTH(SalesDataTable[[#This Row],[Order Date]])/3,0)</f>
        <v>Q3</v>
      </c>
      <c r="E1845" s="10">
        <f>MONTH(SalesDataTable[[#This Row],[Order Date]])</f>
        <v>9</v>
      </c>
      <c r="F1845" s="10" t="str">
        <f>TEXT(SalesDataTable[[#This Row],[Order Date]],"mmm")</f>
        <v>Sep</v>
      </c>
      <c r="G1845" s="4" t="s">
        <v>0</v>
      </c>
      <c r="H1845" s="4" t="s">
        <v>50</v>
      </c>
      <c r="I1845" s="4" t="s">
        <v>28</v>
      </c>
      <c r="J1845" s="4" t="s">
        <v>13</v>
      </c>
      <c r="K1845" s="4" t="s">
        <v>34</v>
      </c>
      <c r="L1845" s="4" t="s">
        <v>42</v>
      </c>
      <c r="M1845" s="8">
        <v>4</v>
      </c>
      <c r="N1845" s="5">
        <v>36.380000000000003</v>
      </c>
      <c r="O1845" s="6">
        <v>0</v>
      </c>
      <c r="P1845" s="5">
        <v>14.16</v>
      </c>
      <c r="Q1845" s="5">
        <f t="shared" si="84"/>
        <v>145.52000000000001</v>
      </c>
      <c r="R1845" s="5">
        <f t="shared" si="85"/>
        <v>56.64</v>
      </c>
      <c r="S1845" s="5">
        <f t="shared" si="86"/>
        <v>88.88000000000001</v>
      </c>
      <c r="T1845" s="7"/>
    </row>
    <row r="1846" spans="1:20" ht="15">
      <c r="A1846" s="2">
        <v>2601</v>
      </c>
      <c r="B1846" s="3">
        <v>46272</v>
      </c>
      <c r="C1846" s="10">
        <f>YEAR(SalesDataTable[[#This Row],[Order Date]])</f>
        <v>2026</v>
      </c>
      <c r="D1846" s="10" t="str">
        <f>"Q"&amp;ROUNDUP(MONTH(SalesDataTable[[#This Row],[Order Date]])/3,0)</f>
        <v>Q3</v>
      </c>
      <c r="E1846" s="10">
        <f>MONTH(SalesDataTable[[#This Row],[Order Date]])</f>
        <v>9</v>
      </c>
      <c r="F1846" s="10" t="str">
        <f>TEXT(SalesDataTable[[#This Row],[Order Date]],"mmm")</f>
        <v>Sep</v>
      </c>
      <c r="G1846" s="4" t="s">
        <v>6</v>
      </c>
      <c r="H1846" s="4" t="s">
        <v>41</v>
      </c>
      <c r="I1846" s="4" t="s">
        <v>2</v>
      </c>
      <c r="J1846" s="4" t="s">
        <v>13</v>
      </c>
      <c r="K1846" s="4" t="s">
        <v>4</v>
      </c>
      <c r="L1846" s="4" t="s">
        <v>5</v>
      </c>
      <c r="M1846" s="8">
        <v>1</v>
      </c>
      <c r="N1846" s="5">
        <v>82.86</v>
      </c>
      <c r="O1846" s="6">
        <v>0</v>
      </c>
      <c r="P1846" s="5">
        <v>43.33</v>
      </c>
      <c r="Q1846" s="5">
        <f t="shared" si="84"/>
        <v>82.86</v>
      </c>
      <c r="R1846" s="5">
        <f t="shared" si="85"/>
        <v>43.33</v>
      </c>
      <c r="S1846" s="5">
        <f t="shared" si="86"/>
        <v>39.53</v>
      </c>
      <c r="T1846" s="7"/>
    </row>
    <row r="1847" spans="1:20" ht="15">
      <c r="A1847" s="2">
        <v>2831</v>
      </c>
      <c r="B1847" s="3">
        <v>46272</v>
      </c>
      <c r="C1847" s="10">
        <f>YEAR(SalesDataTable[[#This Row],[Order Date]])</f>
        <v>2026</v>
      </c>
      <c r="D1847" s="10" t="str">
        <f>"Q"&amp;ROUNDUP(MONTH(SalesDataTable[[#This Row],[Order Date]])/3,0)</f>
        <v>Q3</v>
      </c>
      <c r="E1847" s="10">
        <f>MONTH(SalesDataTable[[#This Row],[Order Date]])</f>
        <v>9</v>
      </c>
      <c r="F1847" s="10" t="str">
        <f>TEXT(SalesDataTable[[#This Row],[Order Date]],"mmm")</f>
        <v>Sep</v>
      </c>
      <c r="G1847" s="4" t="s">
        <v>0</v>
      </c>
      <c r="H1847" s="4" t="s">
        <v>36</v>
      </c>
      <c r="I1847" s="4" t="s">
        <v>2</v>
      </c>
      <c r="J1847" s="4" t="s">
        <v>13</v>
      </c>
      <c r="K1847" s="4" t="s">
        <v>14</v>
      </c>
      <c r="L1847" s="4" t="s">
        <v>32</v>
      </c>
      <c r="M1847" s="8">
        <v>1</v>
      </c>
      <c r="N1847" s="5">
        <v>46.44</v>
      </c>
      <c r="O1847" s="6">
        <v>0.05</v>
      </c>
      <c r="P1847" s="5">
        <v>17.88</v>
      </c>
      <c r="Q1847" s="5">
        <f t="shared" si="84"/>
        <v>44.117999999999995</v>
      </c>
      <c r="R1847" s="5">
        <f t="shared" si="85"/>
        <v>17.88</v>
      </c>
      <c r="S1847" s="5">
        <f t="shared" si="86"/>
        <v>26.237999999999996</v>
      </c>
      <c r="T1847" s="7"/>
    </row>
    <row r="1848" spans="1:20" ht="15">
      <c r="A1848" s="2">
        <v>2845</v>
      </c>
      <c r="B1848" s="3">
        <v>46272</v>
      </c>
      <c r="C1848" s="10">
        <f>YEAR(SalesDataTable[[#This Row],[Order Date]])</f>
        <v>2026</v>
      </c>
      <c r="D1848" s="10" t="str">
        <f>"Q"&amp;ROUNDUP(MONTH(SalesDataTable[[#This Row],[Order Date]])/3,0)</f>
        <v>Q3</v>
      </c>
      <c r="E1848" s="10">
        <f>MONTH(SalesDataTable[[#This Row],[Order Date]])</f>
        <v>9</v>
      </c>
      <c r="F1848" s="10" t="str">
        <f>TEXT(SalesDataTable[[#This Row],[Order Date]],"mmm")</f>
        <v>Sep</v>
      </c>
      <c r="G1848" s="4" t="s">
        <v>0</v>
      </c>
      <c r="H1848" s="4" t="s">
        <v>1</v>
      </c>
      <c r="I1848" s="4" t="s">
        <v>8</v>
      </c>
      <c r="J1848" s="4" t="s">
        <v>16</v>
      </c>
      <c r="K1848" s="4" t="s">
        <v>14</v>
      </c>
      <c r="L1848" s="4" t="s">
        <v>44</v>
      </c>
      <c r="M1848" s="8">
        <v>4</v>
      </c>
      <c r="N1848" s="5">
        <v>133.26</v>
      </c>
      <c r="O1848" s="6">
        <v>0.1</v>
      </c>
      <c r="P1848" s="5">
        <v>68.77</v>
      </c>
      <c r="Q1848" s="5">
        <f t="shared" si="84"/>
        <v>479.73599999999999</v>
      </c>
      <c r="R1848" s="5">
        <f t="shared" si="85"/>
        <v>275.08</v>
      </c>
      <c r="S1848" s="5">
        <f t="shared" si="86"/>
        <v>204.65600000000001</v>
      </c>
      <c r="T1848" s="7"/>
    </row>
    <row r="1849" spans="1:20" ht="15">
      <c r="A1849" s="2">
        <v>3679</v>
      </c>
      <c r="B1849" s="3">
        <v>46272</v>
      </c>
      <c r="C1849" s="10">
        <f>YEAR(SalesDataTable[[#This Row],[Order Date]])</f>
        <v>2026</v>
      </c>
      <c r="D1849" s="10" t="str">
        <f>"Q"&amp;ROUNDUP(MONTH(SalesDataTable[[#This Row],[Order Date]])/3,0)</f>
        <v>Q3</v>
      </c>
      <c r="E1849" s="10">
        <f>MONTH(SalesDataTable[[#This Row],[Order Date]])</f>
        <v>9</v>
      </c>
      <c r="F1849" s="10" t="str">
        <f>TEXT(SalesDataTable[[#This Row],[Order Date]],"mmm")</f>
        <v>Sep</v>
      </c>
      <c r="G1849" s="4" t="s">
        <v>6</v>
      </c>
      <c r="H1849" s="4" t="s">
        <v>43</v>
      </c>
      <c r="I1849" s="4" t="s">
        <v>28</v>
      </c>
      <c r="J1849" s="4" t="s">
        <v>13</v>
      </c>
      <c r="K1849" s="4" t="s">
        <v>9</v>
      </c>
      <c r="L1849" s="4" t="s">
        <v>17</v>
      </c>
      <c r="M1849" s="8">
        <v>1</v>
      </c>
      <c r="N1849" s="5">
        <v>147.36000000000001</v>
      </c>
      <c r="O1849" s="6">
        <v>0</v>
      </c>
      <c r="P1849" s="5">
        <v>81.599999999999994</v>
      </c>
      <c r="Q1849" s="5">
        <f t="shared" si="84"/>
        <v>147.36000000000001</v>
      </c>
      <c r="R1849" s="5">
        <f t="shared" si="85"/>
        <v>81.599999999999994</v>
      </c>
      <c r="S1849" s="5">
        <f t="shared" si="86"/>
        <v>65.760000000000019</v>
      </c>
      <c r="T1849" s="7"/>
    </row>
    <row r="1850" spans="1:20" ht="15">
      <c r="A1850" s="2">
        <v>3828</v>
      </c>
      <c r="B1850" s="3">
        <v>46272</v>
      </c>
      <c r="C1850" s="10">
        <f>YEAR(SalesDataTable[[#This Row],[Order Date]])</f>
        <v>2026</v>
      </c>
      <c r="D1850" s="10" t="str">
        <f>"Q"&amp;ROUNDUP(MONTH(SalesDataTable[[#This Row],[Order Date]])/3,0)</f>
        <v>Q3</v>
      </c>
      <c r="E1850" s="10">
        <f>MONTH(SalesDataTable[[#This Row],[Order Date]])</f>
        <v>9</v>
      </c>
      <c r="F1850" s="10" t="str">
        <f>TEXT(SalesDataTable[[#This Row],[Order Date]],"mmm")</f>
        <v>Sep</v>
      </c>
      <c r="G1850" s="4" t="s">
        <v>0</v>
      </c>
      <c r="H1850" s="4" t="s">
        <v>1</v>
      </c>
      <c r="I1850" s="4" t="s">
        <v>2</v>
      </c>
      <c r="J1850" s="4" t="s">
        <v>13</v>
      </c>
      <c r="K1850" s="4" t="s">
        <v>14</v>
      </c>
      <c r="L1850" s="4" t="s">
        <v>48</v>
      </c>
      <c r="M1850" s="8">
        <v>2</v>
      </c>
      <c r="N1850" s="5">
        <v>166.13</v>
      </c>
      <c r="O1850" s="6">
        <v>0.15</v>
      </c>
      <c r="P1850" s="5">
        <v>86.71</v>
      </c>
      <c r="Q1850" s="5">
        <f t="shared" si="84"/>
        <v>282.42099999999999</v>
      </c>
      <c r="R1850" s="5">
        <f t="shared" si="85"/>
        <v>173.42</v>
      </c>
      <c r="S1850" s="5">
        <f t="shared" si="86"/>
        <v>109.001</v>
      </c>
      <c r="T1850" s="7"/>
    </row>
    <row r="1851" spans="1:20" ht="15">
      <c r="A1851" s="2">
        <v>4226</v>
      </c>
      <c r="B1851" s="3">
        <v>46272</v>
      </c>
      <c r="C1851" s="10">
        <f>YEAR(SalesDataTable[[#This Row],[Order Date]])</f>
        <v>2026</v>
      </c>
      <c r="D1851" s="10" t="str">
        <f>"Q"&amp;ROUNDUP(MONTH(SalesDataTable[[#This Row],[Order Date]])/3,0)</f>
        <v>Q3</v>
      </c>
      <c r="E1851" s="10">
        <f>MONTH(SalesDataTable[[#This Row],[Order Date]])</f>
        <v>9</v>
      </c>
      <c r="F1851" s="10" t="str">
        <f>TEXT(SalesDataTable[[#This Row],[Order Date]],"mmm")</f>
        <v>Sep</v>
      </c>
      <c r="G1851" s="4" t="s">
        <v>11</v>
      </c>
      <c r="H1851" s="4" t="s">
        <v>18</v>
      </c>
      <c r="I1851" s="4" t="s">
        <v>2</v>
      </c>
      <c r="J1851" s="4" t="s">
        <v>13</v>
      </c>
      <c r="K1851" s="4" t="s">
        <v>34</v>
      </c>
      <c r="L1851" s="4" t="s">
        <v>45</v>
      </c>
      <c r="M1851" s="8">
        <v>1</v>
      </c>
      <c r="N1851" s="5">
        <v>51.74</v>
      </c>
      <c r="O1851" s="6">
        <v>0</v>
      </c>
      <c r="P1851" s="5">
        <v>22.45</v>
      </c>
      <c r="Q1851" s="5">
        <f t="shared" si="84"/>
        <v>51.74</v>
      </c>
      <c r="R1851" s="5">
        <f t="shared" si="85"/>
        <v>22.45</v>
      </c>
      <c r="S1851" s="5">
        <f t="shared" si="86"/>
        <v>29.290000000000003</v>
      </c>
      <c r="T1851" s="7"/>
    </row>
    <row r="1852" spans="1:20" ht="15">
      <c r="A1852" s="2">
        <v>58</v>
      </c>
      <c r="B1852" s="3">
        <v>46273</v>
      </c>
      <c r="C1852" s="10">
        <f>YEAR(SalesDataTable[[#This Row],[Order Date]])</f>
        <v>2026</v>
      </c>
      <c r="D1852" s="10" t="str">
        <f>"Q"&amp;ROUNDUP(MONTH(SalesDataTable[[#This Row],[Order Date]])/3,0)</f>
        <v>Q3</v>
      </c>
      <c r="E1852" s="10">
        <f>MONTH(SalesDataTable[[#This Row],[Order Date]])</f>
        <v>9</v>
      </c>
      <c r="F1852" s="10" t="str">
        <f>TEXT(SalesDataTable[[#This Row],[Order Date]],"mmm")</f>
        <v>Sep</v>
      </c>
      <c r="G1852" s="4" t="s">
        <v>0</v>
      </c>
      <c r="H1852" s="4" t="s">
        <v>1</v>
      </c>
      <c r="I1852" s="4" t="s">
        <v>19</v>
      </c>
      <c r="J1852" s="4" t="s">
        <v>3</v>
      </c>
      <c r="K1852" s="4" t="s">
        <v>9</v>
      </c>
      <c r="L1852" s="4" t="s">
        <v>46</v>
      </c>
      <c r="M1852" s="8">
        <v>1</v>
      </c>
      <c r="N1852" s="5">
        <v>71.7</v>
      </c>
      <c r="O1852" s="6">
        <v>0</v>
      </c>
      <c r="P1852" s="5">
        <v>32</v>
      </c>
      <c r="Q1852" s="5">
        <f t="shared" si="84"/>
        <v>71.7</v>
      </c>
      <c r="R1852" s="5">
        <f t="shared" si="85"/>
        <v>32</v>
      </c>
      <c r="S1852" s="5">
        <f t="shared" si="86"/>
        <v>39.700000000000003</v>
      </c>
      <c r="T1852" s="7"/>
    </row>
    <row r="1853" spans="1:20" ht="15">
      <c r="A1853" s="2">
        <v>1224</v>
      </c>
      <c r="B1853" s="3">
        <v>46273</v>
      </c>
      <c r="C1853" s="10">
        <f>YEAR(SalesDataTable[[#This Row],[Order Date]])</f>
        <v>2026</v>
      </c>
      <c r="D1853" s="10" t="str">
        <f>"Q"&amp;ROUNDUP(MONTH(SalesDataTable[[#This Row],[Order Date]])/3,0)</f>
        <v>Q3</v>
      </c>
      <c r="E1853" s="10">
        <f>MONTH(SalesDataTable[[#This Row],[Order Date]])</f>
        <v>9</v>
      </c>
      <c r="F1853" s="10" t="str">
        <f>TEXT(SalesDataTable[[#This Row],[Order Date]],"mmm")</f>
        <v>Sep</v>
      </c>
      <c r="G1853" s="4" t="s">
        <v>11</v>
      </c>
      <c r="H1853" s="4" t="s">
        <v>12</v>
      </c>
      <c r="I1853" s="4" t="s">
        <v>2</v>
      </c>
      <c r="J1853" s="4" t="s">
        <v>3</v>
      </c>
      <c r="K1853" s="4" t="s">
        <v>4</v>
      </c>
      <c r="L1853" s="4" t="s">
        <v>26</v>
      </c>
      <c r="M1853" s="8">
        <v>2</v>
      </c>
      <c r="N1853" s="5">
        <v>39.409999999999997</v>
      </c>
      <c r="O1853" s="6">
        <v>0.05</v>
      </c>
      <c r="P1853" s="5">
        <v>17.12</v>
      </c>
      <c r="Q1853" s="5">
        <f t="shared" si="84"/>
        <v>74.878999999999991</v>
      </c>
      <c r="R1853" s="5">
        <f t="shared" si="85"/>
        <v>34.24</v>
      </c>
      <c r="S1853" s="5">
        <f t="shared" si="86"/>
        <v>40.638999999999989</v>
      </c>
      <c r="T1853" s="7"/>
    </row>
    <row r="1854" spans="1:20" ht="15">
      <c r="A1854" s="2">
        <v>4345</v>
      </c>
      <c r="B1854" s="3">
        <v>46273</v>
      </c>
      <c r="C1854" s="10">
        <f>YEAR(SalesDataTable[[#This Row],[Order Date]])</f>
        <v>2026</v>
      </c>
      <c r="D1854" s="10" t="str">
        <f>"Q"&amp;ROUNDUP(MONTH(SalesDataTable[[#This Row],[Order Date]])/3,0)</f>
        <v>Q3</v>
      </c>
      <c r="E1854" s="10">
        <f>MONTH(SalesDataTable[[#This Row],[Order Date]])</f>
        <v>9</v>
      </c>
      <c r="F1854" s="10" t="str">
        <f>TEXT(SalesDataTable[[#This Row],[Order Date]],"mmm")</f>
        <v>Sep</v>
      </c>
      <c r="G1854" s="4" t="s">
        <v>0</v>
      </c>
      <c r="H1854" s="4" t="s">
        <v>36</v>
      </c>
      <c r="I1854" s="4" t="s">
        <v>2</v>
      </c>
      <c r="J1854" s="4" t="s">
        <v>13</v>
      </c>
      <c r="K1854" s="4" t="s">
        <v>23</v>
      </c>
      <c r="L1854" s="4" t="s">
        <v>24</v>
      </c>
      <c r="M1854" s="8">
        <v>2</v>
      </c>
      <c r="N1854" s="5">
        <v>345.33</v>
      </c>
      <c r="O1854" s="6">
        <v>0</v>
      </c>
      <c r="P1854" s="5">
        <v>198.22</v>
      </c>
      <c r="Q1854" s="5">
        <f t="shared" si="84"/>
        <v>690.66</v>
      </c>
      <c r="R1854" s="5">
        <f t="shared" si="85"/>
        <v>396.44</v>
      </c>
      <c r="S1854" s="5">
        <f t="shared" si="86"/>
        <v>294.21999999999997</v>
      </c>
      <c r="T1854" s="7"/>
    </row>
    <row r="1855" spans="1:20" ht="15">
      <c r="A1855" s="2">
        <v>1069</v>
      </c>
      <c r="B1855" s="3">
        <v>46274</v>
      </c>
      <c r="C1855" s="10">
        <f>YEAR(SalesDataTable[[#This Row],[Order Date]])</f>
        <v>2026</v>
      </c>
      <c r="D1855" s="10" t="str">
        <f>"Q"&amp;ROUNDUP(MONTH(SalesDataTable[[#This Row],[Order Date]])/3,0)</f>
        <v>Q3</v>
      </c>
      <c r="E1855" s="10">
        <f>MONTH(SalesDataTable[[#This Row],[Order Date]])</f>
        <v>9</v>
      </c>
      <c r="F1855" s="10" t="str">
        <f>TEXT(SalesDataTable[[#This Row],[Order Date]],"mmm")</f>
        <v>Sep</v>
      </c>
      <c r="G1855" s="4" t="s">
        <v>20</v>
      </c>
      <c r="H1855" s="4" t="s">
        <v>47</v>
      </c>
      <c r="I1855" s="4" t="s">
        <v>2</v>
      </c>
      <c r="J1855" s="4" t="s">
        <v>3</v>
      </c>
      <c r="K1855" s="4" t="s">
        <v>9</v>
      </c>
      <c r="L1855" s="4" t="s">
        <v>17</v>
      </c>
      <c r="M1855" s="8">
        <v>1</v>
      </c>
      <c r="N1855" s="5">
        <v>145.33000000000001</v>
      </c>
      <c r="O1855" s="6">
        <v>0.1</v>
      </c>
      <c r="P1855" s="5">
        <v>80.97</v>
      </c>
      <c r="Q1855" s="5">
        <f t="shared" si="84"/>
        <v>130.79700000000003</v>
      </c>
      <c r="R1855" s="5">
        <f t="shared" si="85"/>
        <v>80.97</v>
      </c>
      <c r="S1855" s="5">
        <f t="shared" si="86"/>
        <v>49.827000000000027</v>
      </c>
      <c r="T1855" s="7"/>
    </row>
    <row r="1856" spans="1:20" ht="15">
      <c r="A1856" s="2">
        <v>1489</v>
      </c>
      <c r="B1856" s="3">
        <v>46274</v>
      </c>
      <c r="C1856" s="10">
        <f>YEAR(SalesDataTable[[#This Row],[Order Date]])</f>
        <v>2026</v>
      </c>
      <c r="D1856" s="10" t="str">
        <f>"Q"&amp;ROUNDUP(MONTH(SalesDataTable[[#This Row],[Order Date]])/3,0)</f>
        <v>Q3</v>
      </c>
      <c r="E1856" s="10">
        <f>MONTH(SalesDataTable[[#This Row],[Order Date]])</f>
        <v>9</v>
      </c>
      <c r="F1856" s="10" t="str">
        <f>TEXT(SalesDataTable[[#This Row],[Order Date]],"mmm")</f>
        <v>Sep</v>
      </c>
      <c r="G1856" s="4" t="s">
        <v>0</v>
      </c>
      <c r="H1856" s="4" t="s">
        <v>1</v>
      </c>
      <c r="I1856" s="4" t="s">
        <v>2</v>
      </c>
      <c r="J1856" s="4" t="s">
        <v>3</v>
      </c>
      <c r="K1856" s="4" t="s">
        <v>4</v>
      </c>
      <c r="L1856" s="4" t="s">
        <v>22</v>
      </c>
      <c r="M1856" s="8">
        <v>3</v>
      </c>
      <c r="N1856" s="5">
        <v>50.03</v>
      </c>
      <c r="O1856" s="6">
        <v>0.1</v>
      </c>
      <c r="P1856" s="5">
        <v>22.89</v>
      </c>
      <c r="Q1856" s="5">
        <f t="shared" si="84"/>
        <v>135.08100000000002</v>
      </c>
      <c r="R1856" s="5">
        <f t="shared" si="85"/>
        <v>68.67</v>
      </c>
      <c r="S1856" s="5">
        <f t="shared" si="86"/>
        <v>66.411000000000016</v>
      </c>
      <c r="T1856" s="7"/>
    </row>
    <row r="1857" spans="1:20" ht="15">
      <c r="A1857" s="2">
        <v>2045</v>
      </c>
      <c r="B1857" s="3">
        <v>46274</v>
      </c>
      <c r="C1857" s="10">
        <f>YEAR(SalesDataTable[[#This Row],[Order Date]])</f>
        <v>2026</v>
      </c>
      <c r="D1857" s="10" t="str">
        <f>"Q"&amp;ROUNDUP(MONTH(SalesDataTable[[#This Row],[Order Date]])/3,0)</f>
        <v>Q3</v>
      </c>
      <c r="E1857" s="10">
        <f>MONTH(SalesDataTable[[#This Row],[Order Date]])</f>
        <v>9</v>
      </c>
      <c r="F1857" s="10" t="str">
        <f>TEXT(SalesDataTable[[#This Row],[Order Date]],"mmm")</f>
        <v>Sep</v>
      </c>
      <c r="G1857" s="4" t="s">
        <v>6</v>
      </c>
      <c r="H1857" s="4" t="s">
        <v>7</v>
      </c>
      <c r="I1857" s="4" t="s">
        <v>28</v>
      </c>
      <c r="J1857" s="4" t="s">
        <v>3</v>
      </c>
      <c r="K1857" s="4" t="s">
        <v>14</v>
      </c>
      <c r="L1857" s="4" t="s">
        <v>15</v>
      </c>
      <c r="M1857" s="8">
        <v>1</v>
      </c>
      <c r="N1857" s="5">
        <v>35.68</v>
      </c>
      <c r="O1857" s="6">
        <v>0.05</v>
      </c>
      <c r="P1857" s="5">
        <v>13.37</v>
      </c>
      <c r="Q1857" s="5">
        <f t="shared" si="84"/>
        <v>33.896000000000001</v>
      </c>
      <c r="R1857" s="5">
        <f t="shared" si="85"/>
        <v>13.37</v>
      </c>
      <c r="S1857" s="5">
        <f t="shared" si="86"/>
        <v>20.526000000000003</v>
      </c>
      <c r="T1857" s="7"/>
    </row>
    <row r="1858" spans="1:20" ht="15">
      <c r="A1858" s="2">
        <v>2610</v>
      </c>
      <c r="B1858" s="3">
        <v>46274</v>
      </c>
      <c r="C1858" s="10">
        <f>YEAR(SalesDataTable[[#This Row],[Order Date]])</f>
        <v>2026</v>
      </c>
      <c r="D1858" s="10" t="str">
        <f>"Q"&amp;ROUNDUP(MONTH(SalesDataTable[[#This Row],[Order Date]])/3,0)</f>
        <v>Q3</v>
      </c>
      <c r="E1858" s="10">
        <f>MONTH(SalesDataTable[[#This Row],[Order Date]])</f>
        <v>9</v>
      </c>
      <c r="F1858" s="10" t="str">
        <f>TEXT(SalesDataTable[[#This Row],[Order Date]],"mmm")</f>
        <v>Sep</v>
      </c>
      <c r="G1858" s="4" t="s">
        <v>20</v>
      </c>
      <c r="H1858" s="4" t="s">
        <v>33</v>
      </c>
      <c r="I1858" s="4" t="s">
        <v>2</v>
      </c>
      <c r="J1858" s="4" t="s">
        <v>3</v>
      </c>
      <c r="K1858" s="4" t="s">
        <v>23</v>
      </c>
      <c r="L1858" s="4" t="s">
        <v>24</v>
      </c>
      <c r="M1858" s="8">
        <v>1</v>
      </c>
      <c r="N1858" s="5">
        <v>341.87</v>
      </c>
      <c r="O1858" s="6">
        <v>0.1</v>
      </c>
      <c r="P1858" s="5">
        <v>190.66</v>
      </c>
      <c r="Q1858" s="5">
        <f t="shared" ref="Q1858:Q1921" si="87">M1858*N1858*(1-O1858)</f>
        <v>307.68299999999999</v>
      </c>
      <c r="R1858" s="5">
        <f t="shared" ref="R1858:R1921" si="88">M1858*P1858</f>
        <v>190.66</v>
      </c>
      <c r="S1858" s="5">
        <f t="shared" ref="S1858:S1921" si="89">Q1858-R1858</f>
        <v>117.023</v>
      </c>
      <c r="T1858" s="7"/>
    </row>
    <row r="1859" spans="1:20" ht="15">
      <c r="A1859" s="2">
        <v>4210</v>
      </c>
      <c r="B1859" s="3">
        <v>46274</v>
      </c>
      <c r="C1859" s="10">
        <f>YEAR(SalesDataTable[[#This Row],[Order Date]])</f>
        <v>2026</v>
      </c>
      <c r="D1859" s="10" t="str">
        <f>"Q"&amp;ROUNDUP(MONTH(SalesDataTable[[#This Row],[Order Date]])/3,0)</f>
        <v>Q3</v>
      </c>
      <c r="E1859" s="10">
        <f>MONTH(SalesDataTable[[#This Row],[Order Date]])</f>
        <v>9</v>
      </c>
      <c r="F1859" s="10" t="str">
        <f>TEXT(SalesDataTable[[#This Row],[Order Date]],"mmm")</f>
        <v>Sep</v>
      </c>
      <c r="G1859" s="4" t="s">
        <v>6</v>
      </c>
      <c r="H1859" s="4" t="s">
        <v>27</v>
      </c>
      <c r="I1859" s="4" t="s">
        <v>2</v>
      </c>
      <c r="J1859" s="4" t="s">
        <v>3</v>
      </c>
      <c r="K1859" s="4" t="s">
        <v>14</v>
      </c>
      <c r="L1859" s="4" t="s">
        <v>48</v>
      </c>
      <c r="M1859" s="8">
        <v>1</v>
      </c>
      <c r="N1859" s="5">
        <v>164.6</v>
      </c>
      <c r="O1859" s="6">
        <v>0</v>
      </c>
      <c r="P1859" s="5">
        <v>87.21</v>
      </c>
      <c r="Q1859" s="5">
        <f t="shared" si="87"/>
        <v>164.6</v>
      </c>
      <c r="R1859" s="5">
        <f t="shared" si="88"/>
        <v>87.21</v>
      </c>
      <c r="S1859" s="5">
        <f t="shared" si="89"/>
        <v>77.39</v>
      </c>
      <c r="T1859" s="7"/>
    </row>
    <row r="1860" spans="1:20" ht="15">
      <c r="A1860" s="2">
        <v>4584</v>
      </c>
      <c r="B1860" s="3">
        <v>46274</v>
      </c>
      <c r="C1860" s="10">
        <f>YEAR(SalesDataTable[[#This Row],[Order Date]])</f>
        <v>2026</v>
      </c>
      <c r="D1860" s="10" t="str">
        <f>"Q"&amp;ROUNDUP(MONTH(SalesDataTable[[#This Row],[Order Date]])/3,0)</f>
        <v>Q3</v>
      </c>
      <c r="E1860" s="10">
        <f>MONTH(SalesDataTable[[#This Row],[Order Date]])</f>
        <v>9</v>
      </c>
      <c r="F1860" s="10" t="str">
        <f>TEXT(SalesDataTable[[#This Row],[Order Date]],"mmm")</f>
        <v>Sep</v>
      </c>
      <c r="G1860" s="4" t="s">
        <v>20</v>
      </c>
      <c r="H1860" s="4" t="s">
        <v>33</v>
      </c>
      <c r="I1860" s="4" t="s">
        <v>2</v>
      </c>
      <c r="J1860" s="4" t="s">
        <v>3</v>
      </c>
      <c r="K1860" s="4" t="s">
        <v>34</v>
      </c>
      <c r="L1860" s="4" t="s">
        <v>35</v>
      </c>
      <c r="M1860" s="8">
        <v>2</v>
      </c>
      <c r="N1860" s="5">
        <v>41.24</v>
      </c>
      <c r="O1860" s="6">
        <v>0</v>
      </c>
      <c r="P1860" s="5">
        <v>14.46</v>
      </c>
      <c r="Q1860" s="5">
        <f t="shared" si="87"/>
        <v>82.48</v>
      </c>
      <c r="R1860" s="5">
        <f t="shared" si="88"/>
        <v>28.92</v>
      </c>
      <c r="S1860" s="5">
        <f t="shared" si="89"/>
        <v>53.56</v>
      </c>
      <c r="T1860" s="7"/>
    </row>
    <row r="1861" spans="1:20" ht="15">
      <c r="A1861" s="2">
        <v>44</v>
      </c>
      <c r="B1861" s="3">
        <v>46275</v>
      </c>
      <c r="C1861" s="10">
        <f>YEAR(SalesDataTable[[#This Row],[Order Date]])</f>
        <v>2026</v>
      </c>
      <c r="D1861" s="10" t="str">
        <f>"Q"&amp;ROUNDUP(MONTH(SalesDataTable[[#This Row],[Order Date]])/3,0)</f>
        <v>Q3</v>
      </c>
      <c r="E1861" s="10">
        <f>MONTH(SalesDataTable[[#This Row],[Order Date]])</f>
        <v>9</v>
      </c>
      <c r="F1861" s="10" t="str">
        <f>TEXT(SalesDataTable[[#This Row],[Order Date]],"mmm")</f>
        <v>Sep</v>
      </c>
      <c r="G1861" s="4" t="s">
        <v>11</v>
      </c>
      <c r="H1861" s="4" t="s">
        <v>39</v>
      </c>
      <c r="I1861" s="4" t="s">
        <v>19</v>
      </c>
      <c r="J1861" s="4" t="s">
        <v>13</v>
      </c>
      <c r="K1861" s="4" t="s">
        <v>4</v>
      </c>
      <c r="L1861" s="4" t="s">
        <v>26</v>
      </c>
      <c r="M1861" s="8">
        <v>1</v>
      </c>
      <c r="N1861" s="5">
        <v>40.1</v>
      </c>
      <c r="O1861" s="6">
        <v>0</v>
      </c>
      <c r="P1861" s="5">
        <v>16.920000000000002</v>
      </c>
      <c r="Q1861" s="5">
        <f t="shared" si="87"/>
        <v>40.1</v>
      </c>
      <c r="R1861" s="5">
        <f t="shared" si="88"/>
        <v>16.920000000000002</v>
      </c>
      <c r="S1861" s="5">
        <f t="shared" si="89"/>
        <v>23.18</v>
      </c>
      <c r="T1861" s="7"/>
    </row>
    <row r="1862" spans="1:20" ht="15">
      <c r="A1862" s="2">
        <v>97</v>
      </c>
      <c r="B1862" s="3">
        <v>46275</v>
      </c>
      <c r="C1862" s="10">
        <f>YEAR(SalesDataTable[[#This Row],[Order Date]])</f>
        <v>2026</v>
      </c>
      <c r="D1862" s="10" t="str">
        <f>"Q"&amp;ROUNDUP(MONTH(SalesDataTable[[#This Row],[Order Date]])/3,0)</f>
        <v>Q3</v>
      </c>
      <c r="E1862" s="10">
        <f>MONTH(SalesDataTable[[#This Row],[Order Date]])</f>
        <v>9</v>
      </c>
      <c r="F1862" s="10" t="str">
        <f>TEXT(SalesDataTable[[#This Row],[Order Date]],"mmm")</f>
        <v>Sep</v>
      </c>
      <c r="G1862" s="4" t="s">
        <v>6</v>
      </c>
      <c r="H1862" s="4" t="s">
        <v>27</v>
      </c>
      <c r="I1862" s="4" t="s">
        <v>2</v>
      </c>
      <c r="J1862" s="4" t="s">
        <v>13</v>
      </c>
      <c r="K1862" s="4" t="s">
        <v>23</v>
      </c>
      <c r="L1862" s="4" t="s">
        <v>40</v>
      </c>
      <c r="M1862" s="8">
        <v>2</v>
      </c>
      <c r="N1862" s="5">
        <v>80.239999999999995</v>
      </c>
      <c r="O1862" s="6">
        <v>0</v>
      </c>
      <c r="P1862" s="5">
        <v>40.5</v>
      </c>
      <c r="Q1862" s="5">
        <f t="shared" si="87"/>
        <v>160.47999999999999</v>
      </c>
      <c r="R1862" s="5">
        <f t="shared" si="88"/>
        <v>81</v>
      </c>
      <c r="S1862" s="5">
        <f t="shared" si="89"/>
        <v>79.47999999999999</v>
      </c>
      <c r="T1862" s="7"/>
    </row>
    <row r="1863" spans="1:20" ht="15">
      <c r="A1863" s="2">
        <v>1015</v>
      </c>
      <c r="B1863" s="3">
        <v>46275</v>
      </c>
      <c r="C1863" s="10">
        <f>YEAR(SalesDataTable[[#This Row],[Order Date]])</f>
        <v>2026</v>
      </c>
      <c r="D1863" s="10" t="str">
        <f>"Q"&amp;ROUNDUP(MONTH(SalesDataTable[[#This Row],[Order Date]])/3,0)</f>
        <v>Q3</v>
      </c>
      <c r="E1863" s="10">
        <f>MONTH(SalesDataTable[[#This Row],[Order Date]])</f>
        <v>9</v>
      </c>
      <c r="F1863" s="10" t="str">
        <f>TEXT(SalesDataTable[[#This Row],[Order Date]],"mmm")</f>
        <v>Sep</v>
      </c>
      <c r="G1863" s="4" t="s">
        <v>11</v>
      </c>
      <c r="H1863" s="4" t="s">
        <v>18</v>
      </c>
      <c r="I1863" s="4" t="s">
        <v>2</v>
      </c>
      <c r="J1863" s="4" t="s">
        <v>13</v>
      </c>
      <c r="K1863" s="4" t="s">
        <v>9</v>
      </c>
      <c r="L1863" s="4" t="s">
        <v>37</v>
      </c>
      <c r="M1863" s="8">
        <v>4</v>
      </c>
      <c r="N1863" s="5">
        <v>151.01</v>
      </c>
      <c r="O1863" s="6">
        <v>0</v>
      </c>
      <c r="P1863" s="5">
        <v>80.569999999999993</v>
      </c>
      <c r="Q1863" s="5">
        <f t="shared" si="87"/>
        <v>604.04</v>
      </c>
      <c r="R1863" s="5">
        <f t="shared" si="88"/>
        <v>322.27999999999997</v>
      </c>
      <c r="S1863" s="5">
        <f t="shared" si="89"/>
        <v>281.76</v>
      </c>
      <c r="T1863" s="7"/>
    </row>
    <row r="1864" spans="1:20" ht="15">
      <c r="A1864" s="2">
        <v>1128</v>
      </c>
      <c r="B1864" s="3">
        <v>46275</v>
      </c>
      <c r="C1864" s="10">
        <f>YEAR(SalesDataTable[[#This Row],[Order Date]])</f>
        <v>2026</v>
      </c>
      <c r="D1864" s="10" t="str">
        <f>"Q"&amp;ROUNDUP(MONTH(SalesDataTable[[#This Row],[Order Date]])/3,0)</f>
        <v>Q3</v>
      </c>
      <c r="E1864" s="10">
        <f>MONTH(SalesDataTable[[#This Row],[Order Date]])</f>
        <v>9</v>
      </c>
      <c r="F1864" s="10" t="str">
        <f>TEXT(SalesDataTable[[#This Row],[Order Date]],"mmm")</f>
        <v>Sep</v>
      </c>
      <c r="G1864" s="4" t="s">
        <v>0</v>
      </c>
      <c r="H1864" s="4" t="s">
        <v>50</v>
      </c>
      <c r="I1864" s="4" t="s">
        <v>28</v>
      </c>
      <c r="J1864" s="4" t="s">
        <v>3</v>
      </c>
      <c r="K1864" s="4" t="s">
        <v>4</v>
      </c>
      <c r="L1864" s="4" t="s">
        <v>22</v>
      </c>
      <c r="M1864" s="8">
        <v>1</v>
      </c>
      <c r="N1864" s="5">
        <v>51.32</v>
      </c>
      <c r="O1864" s="6">
        <v>0.1</v>
      </c>
      <c r="P1864" s="5">
        <v>22.67</v>
      </c>
      <c r="Q1864" s="5">
        <f t="shared" si="87"/>
        <v>46.188000000000002</v>
      </c>
      <c r="R1864" s="5">
        <f t="shared" si="88"/>
        <v>22.67</v>
      </c>
      <c r="S1864" s="5">
        <f t="shared" si="89"/>
        <v>23.518000000000001</v>
      </c>
      <c r="T1864" s="7"/>
    </row>
    <row r="1865" spans="1:20" ht="15">
      <c r="A1865" s="2">
        <v>3548</v>
      </c>
      <c r="B1865" s="3">
        <v>46275</v>
      </c>
      <c r="C1865" s="10">
        <f>YEAR(SalesDataTable[[#This Row],[Order Date]])</f>
        <v>2026</v>
      </c>
      <c r="D1865" s="10" t="str">
        <f>"Q"&amp;ROUNDUP(MONTH(SalesDataTable[[#This Row],[Order Date]])/3,0)</f>
        <v>Q3</v>
      </c>
      <c r="E1865" s="10">
        <f>MONTH(SalesDataTable[[#This Row],[Order Date]])</f>
        <v>9</v>
      </c>
      <c r="F1865" s="10" t="str">
        <f>TEXT(SalesDataTable[[#This Row],[Order Date]],"mmm")</f>
        <v>Sep</v>
      </c>
      <c r="G1865" s="4" t="s">
        <v>20</v>
      </c>
      <c r="H1865" s="4" t="s">
        <v>31</v>
      </c>
      <c r="I1865" s="4" t="s">
        <v>19</v>
      </c>
      <c r="J1865" s="4" t="s">
        <v>3</v>
      </c>
      <c r="K1865" s="4" t="s">
        <v>9</v>
      </c>
      <c r="L1865" s="4" t="s">
        <v>46</v>
      </c>
      <c r="M1865" s="8">
        <v>2</v>
      </c>
      <c r="N1865" s="5">
        <v>72.61</v>
      </c>
      <c r="O1865" s="6">
        <v>0</v>
      </c>
      <c r="P1865" s="5">
        <v>32.68</v>
      </c>
      <c r="Q1865" s="5">
        <f t="shared" si="87"/>
        <v>145.22</v>
      </c>
      <c r="R1865" s="5">
        <f t="shared" si="88"/>
        <v>65.36</v>
      </c>
      <c r="S1865" s="5">
        <f t="shared" si="89"/>
        <v>79.86</v>
      </c>
      <c r="T1865" s="7"/>
    </row>
    <row r="1866" spans="1:20" ht="15">
      <c r="A1866" s="2">
        <v>242</v>
      </c>
      <c r="B1866" s="3">
        <v>46276</v>
      </c>
      <c r="C1866" s="10">
        <f>YEAR(SalesDataTable[[#This Row],[Order Date]])</f>
        <v>2026</v>
      </c>
      <c r="D1866" s="10" t="str">
        <f>"Q"&amp;ROUNDUP(MONTH(SalesDataTable[[#This Row],[Order Date]])/3,0)</f>
        <v>Q3</v>
      </c>
      <c r="E1866" s="10">
        <f>MONTH(SalesDataTable[[#This Row],[Order Date]])</f>
        <v>9</v>
      </c>
      <c r="F1866" s="10" t="str">
        <f>TEXT(SalesDataTable[[#This Row],[Order Date]],"mmm")</f>
        <v>Sep</v>
      </c>
      <c r="G1866" s="4" t="s">
        <v>20</v>
      </c>
      <c r="H1866" s="4" t="s">
        <v>47</v>
      </c>
      <c r="I1866" s="4" t="s">
        <v>28</v>
      </c>
      <c r="J1866" s="4" t="s">
        <v>16</v>
      </c>
      <c r="K1866" s="4" t="s">
        <v>34</v>
      </c>
      <c r="L1866" s="4" t="s">
        <v>35</v>
      </c>
      <c r="M1866" s="8">
        <v>5</v>
      </c>
      <c r="N1866" s="5">
        <v>40.94</v>
      </c>
      <c r="O1866" s="6">
        <v>0</v>
      </c>
      <c r="P1866" s="5">
        <v>14.78</v>
      </c>
      <c r="Q1866" s="5">
        <f t="shared" si="87"/>
        <v>204.7</v>
      </c>
      <c r="R1866" s="5">
        <f t="shared" si="88"/>
        <v>73.899999999999991</v>
      </c>
      <c r="S1866" s="5">
        <f t="shared" si="89"/>
        <v>130.80000000000001</v>
      </c>
      <c r="T1866" s="7"/>
    </row>
    <row r="1867" spans="1:20" ht="15">
      <c r="A1867" s="2">
        <v>784</v>
      </c>
      <c r="B1867" s="3">
        <v>46276</v>
      </c>
      <c r="C1867" s="10">
        <f>YEAR(SalesDataTable[[#This Row],[Order Date]])</f>
        <v>2026</v>
      </c>
      <c r="D1867" s="10" t="str">
        <f>"Q"&amp;ROUNDUP(MONTH(SalesDataTable[[#This Row],[Order Date]])/3,0)</f>
        <v>Q3</v>
      </c>
      <c r="E1867" s="10">
        <f>MONTH(SalesDataTable[[#This Row],[Order Date]])</f>
        <v>9</v>
      </c>
      <c r="F1867" s="10" t="str">
        <f>TEXT(SalesDataTable[[#This Row],[Order Date]],"mmm")</f>
        <v>Sep</v>
      </c>
      <c r="G1867" s="4" t="s">
        <v>11</v>
      </c>
      <c r="H1867" s="4" t="s">
        <v>52</v>
      </c>
      <c r="I1867" s="4" t="s">
        <v>28</v>
      </c>
      <c r="J1867" s="4" t="s">
        <v>13</v>
      </c>
      <c r="K1867" s="4" t="s">
        <v>4</v>
      </c>
      <c r="L1867" s="4" t="s">
        <v>5</v>
      </c>
      <c r="M1867" s="8">
        <v>4</v>
      </c>
      <c r="N1867" s="5">
        <v>81.69</v>
      </c>
      <c r="O1867" s="6">
        <v>0</v>
      </c>
      <c r="P1867" s="5">
        <v>42.23</v>
      </c>
      <c r="Q1867" s="5">
        <f t="shared" si="87"/>
        <v>326.76</v>
      </c>
      <c r="R1867" s="5">
        <f t="shared" si="88"/>
        <v>168.92</v>
      </c>
      <c r="S1867" s="5">
        <f t="shared" si="89"/>
        <v>157.84</v>
      </c>
      <c r="T1867" s="7"/>
    </row>
    <row r="1868" spans="1:20" ht="15">
      <c r="A1868" s="2">
        <v>1535</v>
      </c>
      <c r="B1868" s="3">
        <v>46276</v>
      </c>
      <c r="C1868" s="10">
        <f>YEAR(SalesDataTable[[#This Row],[Order Date]])</f>
        <v>2026</v>
      </c>
      <c r="D1868" s="10" t="str">
        <f>"Q"&amp;ROUNDUP(MONTH(SalesDataTable[[#This Row],[Order Date]])/3,0)</f>
        <v>Q3</v>
      </c>
      <c r="E1868" s="10">
        <f>MONTH(SalesDataTable[[#This Row],[Order Date]])</f>
        <v>9</v>
      </c>
      <c r="F1868" s="10" t="str">
        <f>TEXT(SalesDataTable[[#This Row],[Order Date]],"mmm")</f>
        <v>Sep</v>
      </c>
      <c r="G1868" s="4" t="s">
        <v>0</v>
      </c>
      <c r="H1868" s="4" t="s">
        <v>50</v>
      </c>
      <c r="I1868" s="4" t="s">
        <v>19</v>
      </c>
      <c r="J1868" s="4" t="s">
        <v>13</v>
      </c>
      <c r="K1868" s="4" t="s">
        <v>4</v>
      </c>
      <c r="L1868" s="4" t="s">
        <v>22</v>
      </c>
      <c r="M1868" s="8">
        <v>1</v>
      </c>
      <c r="N1868" s="5">
        <v>51.25</v>
      </c>
      <c r="O1868" s="6">
        <v>0.05</v>
      </c>
      <c r="P1868" s="5">
        <v>21.99</v>
      </c>
      <c r="Q1868" s="5">
        <f t="shared" si="87"/>
        <v>48.6875</v>
      </c>
      <c r="R1868" s="5">
        <f t="shared" si="88"/>
        <v>21.99</v>
      </c>
      <c r="S1868" s="5">
        <f t="shared" si="89"/>
        <v>26.697500000000002</v>
      </c>
      <c r="T1868" s="7"/>
    </row>
    <row r="1869" spans="1:20" ht="15">
      <c r="A1869" s="2">
        <v>1687</v>
      </c>
      <c r="B1869" s="3">
        <v>46276</v>
      </c>
      <c r="C1869" s="10">
        <f>YEAR(SalesDataTable[[#This Row],[Order Date]])</f>
        <v>2026</v>
      </c>
      <c r="D1869" s="10" t="str">
        <f>"Q"&amp;ROUNDUP(MONTH(SalesDataTable[[#This Row],[Order Date]])/3,0)</f>
        <v>Q3</v>
      </c>
      <c r="E1869" s="10">
        <f>MONTH(SalesDataTable[[#This Row],[Order Date]])</f>
        <v>9</v>
      </c>
      <c r="F1869" s="10" t="str">
        <f>TEXT(SalesDataTable[[#This Row],[Order Date]],"mmm")</f>
        <v>Sep</v>
      </c>
      <c r="G1869" s="4" t="s">
        <v>11</v>
      </c>
      <c r="H1869" s="4" t="s">
        <v>52</v>
      </c>
      <c r="I1869" s="4" t="s">
        <v>2</v>
      </c>
      <c r="J1869" s="4" t="s">
        <v>3</v>
      </c>
      <c r="K1869" s="4" t="s">
        <v>34</v>
      </c>
      <c r="L1869" s="4" t="s">
        <v>45</v>
      </c>
      <c r="M1869" s="8">
        <v>1</v>
      </c>
      <c r="N1869" s="5">
        <v>50.78</v>
      </c>
      <c r="O1869" s="6">
        <v>0.05</v>
      </c>
      <c r="P1869" s="5">
        <v>22.52</v>
      </c>
      <c r="Q1869" s="5">
        <f t="shared" si="87"/>
        <v>48.241</v>
      </c>
      <c r="R1869" s="5">
        <f t="shared" si="88"/>
        <v>22.52</v>
      </c>
      <c r="S1869" s="5">
        <f t="shared" si="89"/>
        <v>25.721</v>
      </c>
      <c r="T1869" s="7"/>
    </row>
    <row r="1870" spans="1:20" ht="15">
      <c r="A1870" s="2">
        <v>2162</v>
      </c>
      <c r="B1870" s="3">
        <v>46276</v>
      </c>
      <c r="C1870" s="10">
        <f>YEAR(SalesDataTable[[#This Row],[Order Date]])</f>
        <v>2026</v>
      </c>
      <c r="D1870" s="10" t="str">
        <f>"Q"&amp;ROUNDUP(MONTH(SalesDataTable[[#This Row],[Order Date]])/3,0)</f>
        <v>Q3</v>
      </c>
      <c r="E1870" s="10">
        <f>MONTH(SalesDataTable[[#This Row],[Order Date]])</f>
        <v>9</v>
      </c>
      <c r="F1870" s="10" t="str">
        <f>TEXT(SalesDataTable[[#This Row],[Order Date]],"mmm")</f>
        <v>Sep</v>
      </c>
      <c r="G1870" s="4" t="s">
        <v>6</v>
      </c>
      <c r="H1870" s="4" t="s">
        <v>7</v>
      </c>
      <c r="I1870" s="4" t="s">
        <v>2</v>
      </c>
      <c r="J1870" s="4" t="s">
        <v>13</v>
      </c>
      <c r="K1870" s="4" t="s">
        <v>14</v>
      </c>
      <c r="L1870" s="4" t="s">
        <v>44</v>
      </c>
      <c r="M1870" s="8">
        <v>1</v>
      </c>
      <c r="N1870" s="5">
        <v>133.31</v>
      </c>
      <c r="O1870" s="6">
        <v>0.05</v>
      </c>
      <c r="P1870" s="5">
        <v>67.790000000000006</v>
      </c>
      <c r="Q1870" s="5">
        <f t="shared" si="87"/>
        <v>126.64449999999999</v>
      </c>
      <c r="R1870" s="5">
        <f t="shared" si="88"/>
        <v>67.790000000000006</v>
      </c>
      <c r="S1870" s="5">
        <f t="shared" si="89"/>
        <v>58.854499999999987</v>
      </c>
      <c r="T1870" s="7"/>
    </row>
    <row r="1871" spans="1:20" ht="15">
      <c r="A1871" s="2">
        <v>2307</v>
      </c>
      <c r="B1871" s="3">
        <v>46276</v>
      </c>
      <c r="C1871" s="10">
        <f>YEAR(SalesDataTable[[#This Row],[Order Date]])</f>
        <v>2026</v>
      </c>
      <c r="D1871" s="10" t="str">
        <f>"Q"&amp;ROUNDUP(MONTH(SalesDataTable[[#This Row],[Order Date]])/3,0)</f>
        <v>Q3</v>
      </c>
      <c r="E1871" s="10">
        <f>MONTH(SalesDataTable[[#This Row],[Order Date]])</f>
        <v>9</v>
      </c>
      <c r="F1871" s="10" t="str">
        <f>TEXT(SalesDataTable[[#This Row],[Order Date]],"mmm")</f>
        <v>Sep</v>
      </c>
      <c r="G1871" s="4" t="s">
        <v>11</v>
      </c>
      <c r="H1871" s="4" t="s">
        <v>12</v>
      </c>
      <c r="I1871" s="4" t="s">
        <v>2</v>
      </c>
      <c r="J1871" s="4" t="s">
        <v>3</v>
      </c>
      <c r="K1871" s="4" t="s">
        <v>14</v>
      </c>
      <c r="L1871" s="4" t="s">
        <v>48</v>
      </c>
      <c r="M1871" s="8">
        <v>1</v>
      </c>
      <c r="N1871" s="5">
        <v>162.06</v>
      </c>
      <c r="O1871" s="6">
        <v>0</v>
      </c>
      <c r="P1871" s="5">
        <v>86.95</v>
      </c>
      <c r="Q1871" s="5">
        <f t="shared" si="87"/>
        <v>162.06</v>
      </c>
      <c r="R1871" s="5">
        <f t="shared" si="88"/>
        <v>86.95</v>
      </c>
      <c r="S1871" s="5">
        <f t="shared" si="89"/>
        <v>75.11</v>
      </c>
      <c r="T1871" s="7"/>
    </row>
    <row r="1872" spans="1:20" ht="15">
      <c r="A1872" s="2">
        <v>3976</v>
      </c>
      <c r="B1872" s="3">
        <v>46276</v>
      </c>
      <c r="C1872" s="10">
        <f>YEAR(SalesDataTable[[#This Row],[Order Date]])</f>
        <v>2026</v>
      </c>
      <c r="D1872" s="10" t="str">
        <f>"Q"&amp;ROUNDUP(MONTH(SalesDataTable[[#This Row],[Order Date]])/3,0)</f>
        <v>Q3</v>
      </c>
      <c r="E1872" s="10">
        <f>MONTH(SalesDataTable[[#This Row],[Order Date]])</f>
        <v>9</v>
      </c>
      <c r="F1872" s="10" t="str">
        <f>TEXT(SalesDataTable[[#This Row],[Order Date]],"mmm")</f>
        <v>Sep</v>
      </c>
      <c r="G1872" s="4" t="s">
        <v>11</v>
      </c>
      <c r="H1872" s="4" t="s">
        <v>25</v>
      </c>
      <c r="I1872" s="4" t="s">
        <v>19</v>
      </c>
      <c r="J1872" s="4" t="s">
        <v>3</v>
      </c>
      <c r="K1872" s="4" t="s">
        <v>14</v>
      </c>
      <c r="L1872" s="4" t="s">
        <v>15</v>
      </c>
      <c r="M1872" s="8">
        <v>2</v>
      </c>
      <c r="N1872" s="5">
        <v>37.03</v>
      </c>
      <c r="O1872" s="6">
        <v>0.1</v>
      </c>
      <c r="P1872" s="5">
        <v>13.46</v>
      </c>
      <c r="Q1872" s="5">
        <f t="shared" si="87"/>
        <v>66.654000000000011</v>
      </c>
      <c r="R1872" s="5">
        <f t="shared" si="88"/>
        <v>26.92</v>
      </c>
      <c r="S1872" s="5">
        <f t="shared" si="89"/>
        <v>39.734000000000009</v>
      </c>
      <c r="T1872" s="7"/>
    </row>
    <row r="1873" spans="1:20" ht="15">
      <c r="A1873" s="2">
        <v>5066</v>
      </c>
      <c r="B1873" s="3">
        <v>46276</v>
      </c>
      <c r="C1873" s="10">
        <f>YEAR(SalesDataTable[[#This Row],[Order Date]])</f>
        <v>2026</v>
      </c>
      <c r="D1873" s="10" t="str">
        <f>"Q"&amp;ROUNDUP(MONTH(SalesDataTable[[#This Row],[Order Date]])/3,0)</f>
        <v>Q3</v>
      </c>
      <c r="E1873" s="10">
        <f>MONTH(SalesDataTable[[#This Row],[Order Date]])</f>
        <v>9</v>
      </c>
      <c r="F1873" s="10" t="str">
        <f>TEXT(SalesDataTable[[#This Row],[Order Date]],"mmm")</f>
        <v>Sep</v>
      </c>
      <c r="G1873" s="4" t="s">
        <v>6</v>
      </c>
      <c r="H1873" s="4" t="s">
        <v>41</v>
      </c>
      <c r="I1873" s="4" t="s">
        <v>2</v>
      </c>
      <c r="J1873" s="4" t="s">
        <v>13</v>
      </c>
      <c r="K1873" s="4" t="s">
        <v>23</v>
      </c>
      <c r="L1873" s="4" t="s">
        <v>24</v>
      </c>
      <c r="M1873" s="8">
        <v>1</v>
      </c>
      <c r="N1873" s="5">
        <v>338.01</v>
      </c>
      <c r="O1873" s="6">
        <v>0</v>
      </c>
      <c r="P1873" s="5">
        <v>190.89</v>
      </c>
      <c r="Q1873" s="5">
        <f t="shared" si="87"/>
        <v>338.01</v>
      </c>
      <c r="R1873" s="5">
        <f t="shared" si="88"/>
        <v>190.89</v>
      </c>
      <c r="S1873" s="5">
        <f t="shared" si="89"/>
        <v>147.12</v>
      </c>
      <c r="T1873" s="7"/>
    </row>
    <row r="1874" spans="1:20" ht="15">
      <c r="A1874" s="2">
        <v>78</v>
      </c>
      <c r="B1874" s="3">
        <v>46277</v>
      </c>
      <c r="C1874" s="10">
        <f>YEAR(SalesDataTable[[#This Row],[Order Date]])</f>
        <v>2026</v>
      </c>
      <c r="D1874" s="10" t="str">
        <f>"Q"&amp;ROUNDUP(MONTH(SalesDataTable[[#This Row],[Order Date]])/3,0)</f>
        <v>Q3</v>
      </c>
      <c r="E1874" s="10">
        <f>MONTH(SalesDataTable[[#This Row],[Order Date]])</f>
        <v>9</v>
      </c>
      <c r="F1874" s="10" t="str">
        <f>TEXT(SalesDataTable[[#This Row],[Order Date]],"mmm")</f>
        <v>Sep</v>
      </c>
      <c r="G1874" s="4" t="s">
        <v>20</v>
      </c>
      <c r="H1874" s="4" t="s">
        <v>47</v>
      </c>
      <c r="I1874" s="4" t="s">
        <v>2</v>
      </c>
      <c r="J1874" s="4" t="s">
        <v>13</v>
      </c>
      <c r="K1874" s="4" t="s">
        <v>34</v>
      </c>
      <c r="L1874" s="4" t="s">
        <v>35</v>
      </c>
      <c r="M1874" s="8">
        <v>5</v>
      </c>
      <c r="N1874" s="5">
        <v>40.78</v>
      </c>
      <c r="O1874" s="6">
        <v>0.05</v>
      </c>
      <c r="P1874" s="5">
        <v>14.94</v>
      </c>
      <c r="Q1874" s="5">
        <f t="shared" si="87"/>
        <v>193.70499999999998</v>
      </c>
      <c r="R1874" s="5">
        <f t="shared" si="88"/>
        <v>74.7</v>
      </c>
      <c r="S1874" s="5">
        <f t="shared" si="89"/>
        <v>119.00499999999998</v>
      </c>
      <c r="T1874" s="7"/>
    </row>
    <row r="1875" spans="1:20" ht="15">
      <c r="A1875" s="2">
        <v>354</v>
      </c>
      <c r="B1875" s="3">
        <v>46277</v>
      </c>
      <c r="C1875" s="10">
        <f>YEAR(SalesDataTable[[#This Row],[Order Date]])</f>
        <v>2026</v>
      </c>
      <c r="D1875" s="10" t="str">
        <f>"Q"&amp;ROUNDUP(MONTH(SalesDataTable[[#This Row],[Order Date]])/3,0)</f>
        <v>Q3</v>
      </c>
      <c r="E1875" s="10">
        <f>MONTH(SalesDataTable[[#This Row],[Order Date]])</f>
        <v>9</v>
      </c>
      <c r="F1875" s="10" t="str">
        <f>TEXT(SalesDataTable[[#This Row],[Order Date]],"mmm")</f>
        <v>Sep</v>
      </c>
      <c r="G1875" s="4" t="s">
        <v>11</v>
      </c>
      <c r="H1875" s="4" t="s">
        <v>52</v>
      </c>
      <c r="I1875" s="4" t="s">
        <v>2</v>
      </c>
      <c r="J1875" s="4" t="s">
        <v>3</v>
      </c>
      <c r="K1875" s="4" t="s">
        <v>4</v>
      </c>
      <c r="L1875" s="4" t="s">
        <v>22</v>
      </c>
      <c r="M1875" s="8">
        <v>4</v>
      </c>
      <c r="N1875" s="5">
        <v>51.47</v>
      </c>
      <c r="O1875" s="6">
        <v>0</v>
      </c>
      <c r="P1875" s="5">
        <v>21.9</v>
      </c>
      <c r="Q1875" s="5">
        <f t="shared" si="87"/>
        <v>205.88</v>
      </c>
      <c r="R1875" s="5">
        <f t="shared" si="88"/>
        <v>87.6</v>
      </c>
      <c r="S1875" s="5">
        <f t="shared" si="89"/>
        <v>118.28</v>
      </c>
      <c r="T1875" s="7"/>
    </row>
    <row r="1876" spans="1:20" ht="15">
      <c r="A1876" s="2">
        <v>1738</v>
      </c>
      <c r="B1876" s="3">
        <v>46277</v>
      </c>
      <c r="C1876" s="10">
        <f>YEAR(SalesDataTable[[#This Row],[Order Date]])</f>
        <v>2026</v>
      </c>
      <c r="D1876" s="10" t="str">
        <f>"Q"&amp;ROUNDUP(MONTH(SalesDataTable[[#This Row],[Order Date]])/3,0)</f>
        <v>Q3</v>
      </c>
      <c r="E1876" s="10">
        <f>MONTH(SalesDataTable[[#This Row],[Order Date]])</f>
        <v>9</v>
      </c>
      <c r="F1876" s="10" t="str">
        <f>TEXT(SalesDataTable[[#This Row],[Order Date]],"mmm")</f>
        <v>Sep</v>
      </c>
      <c r="G1876" s="4" t="s">
        <v>0</v>
      </c>
      <c r="H1876" s="4" t="s">
        <v>50</v>
      </c>
      <c r="I1876" s="4" t="s">
        <v>8</v>
      </c>
      <c r="J1876" s="4" t="s">
        <v>16</v>
      </c>
      <c r="K1876" s="4" t="s">
        <v>9</v>
      </c>
      <c r="L1876" s="4" t="s">
        <v>17</v>
      </c>
      <c r="M1876" s="8">
        <v>10</v>
      </c>
      <c r="N1876" s="5">
        <v>144.4</v>
      </c>
      <c r="O1876" s="6">
        <v>0.1</v>
      </c>
      <c r="P1876" s="5">
        <v>81.069999999999993</v>
      </c>
      <c r="Q1876" s="5">
        <f t="shared" si="87"/>
        <v>1299.6000000000001</v>
      </c>
      <c r="R1876" s="5">
        <f t="shared" si="88"/>
        <v>810.69999999999993</v>
      </c>
      <c r="S1876" s="5">
        <f t="shared" si="89"/>
        <v>488.9000000000002</v>
      </c>
      <c r="T1876" s="7"/>
    </row>
    <row r="1877" spans="1:20" ht="15">
      <c r="A1877" s="2">
        <v>1900</v>
      </c>
      <c r="B1877" s="3">
        <v>46277</v>
      </c>
      <c r="C1877" s="10">
        <f>YEAR(SalesDataTable[[#This Row],[Order Date]])</f>
        <v>2026</v>
      </c>
      <c r="D1877" s="10" t="str">
        <f>"Q"&amp;ROUNDUP(MONTH(SalesDataTable[[#This Row],[Order Date]])/3,0)</f>
        <v>Q3</v>
      </c>
      <c r="E1877" s="10">
        <f>MONTH(SalesDataTable[[#This Row],[Order Date]])</f>
        <v>9</v>
      </c>
      <c r="F1877" s="10" t="str">
        <f>TEXT(SalesDataTable[[#This Row],[Order Date]],"mmm")</f>
        <v>Sep</v>
      </c>
      <c r="G1877" s="4" t="s">
        <v>6</v>
      </c>
      <c r="H1877" s="4" t="s">
        <v>27</v>
      </c>
      <c r="I1877" s="4" t="s">
        <v>19</v>
      </c>
      <c r="J1877" s="4" t="s">
        <v>13</v>
      </c>
      <c r="K1877" s="4" t="s">
        <v>34</v>
      </c>
      <c r="L1877" s="4" t="s">
        <v>45</v>
      </c>
      <c r="M1877" s="8">
        <v>1</v>
      </c>
      <c r="N1877" s="5">
        <v>51.34</v>
      </c>
      <c r="O1877" s="6">
        <v>0.1</v>
      </c>
      <c r="P1877" s="5">
        <v>22.63</v>
      </c>
      <c r="Q1877" s="5">
        <f t="shared" si="87"/>
        <v>46.206000000000003</v>
      </c>
      <c r="R1877" s="5">
        <f t="shared" si="88"/>
        <v>22.63</v>
      </c>
      <c r="S1877" s="5">
        <f t="shared" si="89"/>
        <v>23.576000000000004</v>
      </c>
      <c r="T1877" s="7"/>
    </row>
    <row r="1878" spans="1:20" ht="15">
      <c r="A1878" s="2">
        <v>3375</v>
      </c>
      <c r="B1878" s="3">
        <v>46277</v>
      </c>
      <c r="C1878" s="10">
        <f>YEAR(SalesDataTable[[#This Row],[Order Date]])</f>
        <v>2026</v>
      </c>
      <c r="D1878" s="10" t="str">
        <f>"Q"&amp;ROUNDUP(MONTH(SalesDataTable[[#This Row],[Order Date]])/3,0)</f>
        <v>Q3</v>
      </c>
      <c r="E1878" s="10">
        <f>MONTH(SalesDataTable[[#This Row],[Order Date]])</f>
        <v>9</v>
      </c>
      <c r="F1878" s="10" t="str">
        <f>TEXT(SalesDataTable[[#This Row],[Order Date]],"mmm")</f>
        <v>Sep</v>
      </c>
      <c r="G1878" s="4" t="s">
        <v>6</v>
      </c>
      <c r="H1878" s="4" t="s">
        <v>7</v>
      </c>
      <c r="I1878" s="4" t="s">
        <v>8</v>
      </c>
      <c r="J1878" s="4" t="s">
        <v>3</v>
      </c>
      <c r="K1878" s="4" t="s">
        <v>14</v>
      </c>
      <c r="L1878" s="4" t="s">
        <v>32</v>
      </c>
      <c r="M1878" s="8">
        <v>6</v>
      </c>
      <c r="N1878" s="5">
        <v>47.72</v>
      </c>
      <c r="O1878" s="6">
        <v>0.1</v>
      </c>
      <c r="P1878" s="5">
        <v>18.41</v>
      </c>
      <c r="Q1878" s="5">
        <f t="shared" si="87"/>
        <v>257.68799999999999</v>
      </c>
      <c r="R1878" s="5">
        <f t="shared" si="88"/>
        <v>110.46000000000001</v>
      </c>
      <c r="S1878" s="5">
        <f t="shared" si="89"/>
        <v>147.22799999999998</v>
      </c>
      <c r="T1878" s="7"/>
    </row>
    <row r="1879" spans="1:20" ht="15">
      <c r="A1879" s="2">
        <v>3567</v>
      </c>
      <c r="B1879" s="3">
        <v>46277</v>
      </c>
      <c r="C1879" s="10">
        <f>YEAR(SalesDataTable[[#This Row],[Order Date]])</f>
        <v>2026</v>
      </c>
      <c r="D1879" s="10" t="str">
        <f>"Q"&amp;ROUNDUP(MONTH(SalesDataTable[[#This Row],[Order Date]])/3,0)</f>
        <v>Q3</v>
      </c>
      <c r="E1879" s="10">
        <f>MONTH(SalesDataTable[[#This Row],[Order Date]])</f>
        <v>9</v>
      </c>
      <c r="F1879" s="10" t="str">
        <f>TEXT(SalesDataTable[[#This Row],[Order Date]],"mmm")</f>
        <v>Sep</v>
      </c>
      <c r="G1879" s="4" t="s">
        <v>6</v>
      </c>
      <c r="H1879" s="4" t="s">
        <v>41</v>
      </c>
      <c r="I1879" s="4" t="s">
        <v>2</v>
      </c>
      <c r="J1879" s="4" t="s">
        <v>16</v>
      </c>
      <c r="K1879" s="4" t="s">
        <v>23</v>
      </c>
      <c r="L1879" s="4" t="s">
        <v>40</v>
      </c>
      <c r="M1879" s="8">
        <v>1</v>
      </c>
      <c r="N1879" s="5">
        <v>81.489999999999995</v>
      </c>
      <c r="O1879" s="6">
        <v>0.1</v>
      </c>
      <c r="P1879" s="5">
        <v>38.83</v>
      </c>
      <c r="Q1879" s="5">
        <f t="shared" si="87"/>
        <v>73.340999999999994</v>
      </c>
      <c r="R1879" s="5">
        <f t="shared" si="88"/>
        <v>38.83</v>
      </c>
      <c r="S1879" s="5">
        <f t="shared" si="89"/>
        <v>34.510999999999996</v>
      </c>
      <c r="T1879" s="7"/>
    </row>
    <row r="1880" spans="1:20" ht="15">
      <c r="A1880" s="2">
        <v>4106</v>
      </c>
      <c r="B1880" s="3">
        <v>46277</v>
      </c>
      <c r="C1880" s="10">
        <f>YEAR(SalesDataTable[[#This Row],[Order Date]])</f>
        <v>2026</v>
      </c>
      <c r="D1880" s="10" t="str">
        <f>"Q"&amp;ROUNDUP(MONTH(SalesDataTable[[#This Row],[Order Date]])/3,0)</f>
        <v>Q3</v>
      </c>
      <c r="E1880" s="10">
        <f>MONTH(SalesDataTable[[#This Row],[Order Date]])</f>
        <v>9</v>
      </c>
      <c r="F1880" s="10" t="str">
        <f>TEXT(SalesDataTable[[#This Row],[Order Date]],"mmm")</f>
        <v>Sep</v>
      </c>
      <c r="G1880" s="4" t="s">
        <v>6</v>
      </c>
      <c r="H1880" s="4" t="s">
        <v>27</v>
      </c>
      <c r="I1880" s="4" t="s">
        <v>19</v>
      </c>
      <c r="J1880" s="4" t="s">
        <v>3</v>
      </c>
      <c r="K1880" s="4" t="s">
        <v>4</v>
      </c>
      <c r="L1880" s="4" t="s">
        <v>26</v>
      </c>
      <c r="M1880" s="8">
        <v>2</v>
      </c>
      <c r="N1880" s="5">
        <v>39.700000000000003</v>
      </c>
      <c r="O1880" s="6">
        <v>0</v>
      </c>
      <c r="P1880" s="5">
        <v>16.32</v>
      </c>
      <c r="Q1880" s="5">
        <f t="shared" si="87"/>
        <v>79.400000000000006</v>
      </c>
      <c r="R1880" s="5">
        <f t="shared" si="88"/>
        <v>32.64</v>
      </c>
      <c r="S1880" s="5">
        <f t="shared" si="89"/>
        <v>46.760000000000005</v>
      </c>
      <c r="T1880" s="7"/>
    </row>
    <row r="1881" spans="1:20" ht="15">
      <c r="A1881" s="2">
        <v>4293</v>
      </c>
      <c r="B1881" s="3">
        <v>46277</v>
      </c>
      <c r="C1881" s="10">
        <f>YEAR(SalesDataTable[[#This Row],[Order Date]])</f>
        <v>2026</v>
      </c>
      <c r="D1881" s="10" t="str">
        <f>"Q"&amp;ROUNDUP(MONTH(SalesDataTable[[#This Row],[Order Date]])/3,0)</f>
        <v>Q3</v>
      </c>
      <c r="E1881" s="10">
        <f>MONTH(SalesDataTable[[#This Row],[Order Date]])</f>
        <v>9</v>
      </c>
      <c r="F1881" s="10" t="str">
        <f>TEXT(SalesDataTable[[#This Row],[Order Date]],"mmm")</f>
        <v>Sep</v>
      </c>
      <c r="G1881" s="4" t="s">
        <v>6</v>
      </c>
      <c r="H1881" s="4" t="s">
        <v>43</v>
      </c>
      <c r="I1881" s="4" t="s">
        <v>8</v>
      </c>
      <c r="J1881" s="4" t="s">
        <v>13</v>
      </c>
      <c r="K1881" s="4" t="s">
        <v>23</v>
      </c>
      <c r="L1881" s="4" t="s">
        <v>24</v>
      </c>
      <c r="M1881" s="8">
        <v>4</v>
      </c>
      <c r="N1881" s="5">
        <v>344.67</v>
      </c>
      <c r="O1881" s="6">
        <v>0.1</v>
      </c>
      <c r="P1881" s="5">
        <v>195.35</v>
      </c>
      <c r="Q1881" s="5">
        <f t="shared" si="87"/>
        <v>1240.8120000000001</v>
      </c>
      <c r="R1881" s="5">
        <f t="shared" si="88"/>
        <v>781.4</v>
      </c>
      <c r="S1881" s="5">
        <f t="shared" si="89"/>
        <v>459.41200000000015</v>
      </c>
      <c r="T1881" s="7"/>
    </row>
    <row r="1882" spans="1:20" ht="15">
      <c r="A1882" s="2">
        <v>4859</v>
      </c>
      <c r="B1882" s="3">
        <v>46277</v>
      </c>
      <c r="C1882" s="10">
        <f>YEAR(SalesDataTable[[#This Row],[Order Date]])</f>
        <v>2026</v>
      </c>
      <c r="D1882" s="10" t="str">
        <f>"Q"&amp;ROUNDUP(MONTH(SalesDataTable[[#This Row],[Order Date]])/3,0)</f>
        <v>Q3</v>
      </c>
      <c r="E1882" s="10">
        <f>MONTH(SalesDataTable[[#This Row],[Order Date]])</f>
        <v>9</v>
      </c>
      <c r="F1882" s="10" t="str">
        <f>TEXT(SalesDataTable[[#This Row],[Order Date]],"mmm")</f>
        <v>Sep</v>
      </c>
      <c r="G1882" s="4" t="s">
        <v>0</v>
      </c>
      <c r="H1882" s="4" t="s">
        <v>1</v>
      </c>
      <c r="I1882" s="4" t="s">
        <v>2</v>
      </c>
      <c r="J1882" s="4" t="s">
        <v>3</v>
      </c>
      <c r="K1882" s="4" t="s">
        <v>4</v>
      </c>
      <c r="L1882" s="4" t="s">
        <v>5</v>
      </c>
      <c r="M1882" s="8">
        <v>1</v>
      </c>
      <c r="N1882" s="5">
        <v>80.39</v>
      </c>
      <c r="O1882" s="6">
        <v>0</v>
      </c>
      <c r="P1882" s="5">
        <v>42.85</v>
      </c>
      <c r="Q1882" s="5">
        <f t="shared" si="87"/>
        <v>80.39</v>
      </c>
      <c r="R1882" s="5">
        <f t="shared" si="88"/>
        <v>42.85</v>
      </c>
      <c r="S1882" s="5">
        <f t="shared" si="89"/>
        <v>37.54</v>
      </c>
      <c r="T1882" s="7"/>
    </row>
    <row r="1883" spans="1:20" ht="15">
      <c r="A1883" s="2">
        <v>770</v>
      </c>
      <c r="B1883" s="3">
        <v>46278</v>
      </c>
      <c r="C1883" s="10">
        <f>YEAR(SalesDataTable[[#This Row],[Order Date]])</f>
        <v>2026</v>
      </c>
      <c r="D1883" s="10" t="str">
        <f>"Q"&amp;ROUNDUP(MONTH(SalesDataTable[[#This Row],[Order Date]])/3,0)</f>
        <v>Q3</v>
      </c>
      <c r="E1883" s="10">
        <f>MONTH(SalesDataTable[[#This Row],[Order Date]])</f>
        <v>9</v>
      </c>
      <c r="F1883" s="10" t="str">
        <f>TEXT(SalesDataTable[[#This Row],[Order Date]],"mmm")</f>
        <v>Sep</v>
      </c>
      <c r="G1883" s="4" t="s">
        <v>11</v>
      </c>
      <c r="H1883" s="4" t="s">
        <v>18</v>
      </c>
      <c r="I1883" s="4" t="s">
        <v>19</v>
      </c>
      <c r="J1883" s="4" t="s">
        <v>3</v>
      </c>
      <c r="K1883" s="4" t="s">
        <v>9</v>
      </c>
      <c r="L1883" s="4" t="s">
        <v>17</v>
      </c>
      <c r="M1883" s="8">
        <v>1</v>
      </c>
      <c r="N1883" s="5">
        <v>143.66999999999999</v>
      </c>
      <c r="O1883" s="6">
        <v>0.1</v>
      </c>
      <c r="P1883" s="5">
        <v>79.89</v>
      </c>
      <c r="Q1883" s="5">
        <f t="shared" si="87"/>
        <v>129.303</v>
      </c>
      <c r="R1883" s="5">
        <f t="shared" si="88"/>
        <v>79.89</v>
      </c>
      <c r="S1883" s="5">
        <f t="shared" si="89"/>
        <v>49.412999999999997</v>
      </c>
      <c r="T1883" s="7"/>
    </row>
    <row r="1884" spans="1:20" ht="15">
      <c r="A1884" s="2">
        <v>1375</v>
      </c>
      <c r="B1884" s="3">
        <v>46278</v>
      </c>
      <c r="C1884" s="10">
        <f>YEAR(SalesDataTable[[#This Row],[Order Date]])</f>
        <v>2026</v>
      </c>
      <c r="D1884" s="10" t="str">
        <f>"Q"&amp;ROUNDUP(MONTH(SalesDataTable[[#This Row],[Order Date]])/3,0)</f>
        <v>Q3</v>
      </c>
      <c r="E1884" s="10">
        <f>MONTH(SalesDataTable[[#This Row],[Order Date]])</f>
        <v>9</v>
      </c>
      <c r="F1884" s="10" t="str">
        <f>TEXT(SalesDataTable[[#This Row],[Order Date]],"mmm")</f>
        <v>Sep</v>
      </c>
      <c r="G1884" s="4" t="s">
        <v>6</v>
      </c>
      <c r="H1884" s="4" t="s">
        <v>43</v>
      </c>
      <c r="I1884" s="4" t="s">
        <v>19</v>
      </c>
      <c r="J1884" s="4" t="s">
        <v>3</v>
      </c>
      <c r="K1884" s="4" t="s">
        <v>14</v>
      </c>
      <c r="L1884" s="4" t="s">
        <v>15</v>
      </c>
      <c r="M1884" s="8">
        <v>1</v>
      </c>
      <c r="N1884" s="5">
        <v>35.86</v>
      </c>
      <c r="O1884" s="6">
        <v>0</v>
      </c>
      <c r="P1884" s="5">
        <v>13.33</v>
      </c>
      <c r="Q1884" s="5">
        <f t="shared" si="87"/>
        <v>35.86</v>
      </c>
      <c r="R1884" s="5">
        <f t="shared" si="88"/>
        <v>13.33</v>
      </c>
      <c r="S1884" s="5">
        <f t="shared" si="89"/>
        <v>22.53</v>
      </c>
      <c r="T1884" s="7"/>
    </row>
    <row r="1885" spans="1:20" ht="15">
      <c r="A1885" s="2">
        <v>2063</v>
      </c>
      <c r="B1885" s="3">
        <v>46278</v>
      </c>
      <c r="C1885" s="10">
        <f>YEAR(SalesDataTable[[#This Row],[Order Date]])</f>
        <v>2026</v>
      </c>
      <c r="D1885" s="10" t="str">
        <f>"Q"&amp;ROUNDUP(MONTH(SalesDataTable[[#This Row],[Order Date]])/3,0)</f>
        <v>Q3</v>
      </c>
      <c r="E1885" s="10">
        <f>MONTH(SalesDataTable[[#This Row],[Order Date]])</f>
        <v>9</v>
      </c>
      <c r="F1885" s="10" t="str">
        <f>TEXT(SalesDataTable[[#This Row],[Order Date]],"mmm")</f>
        <v>Sep</v>
      </c>
      <c r="G1885" s="4" t="s">
        <v>6</v>
      </c>
      <c r="H1885" s="4" t="s">
        <v>49</v>
      </c>
      <c r="I1885" s="4" t="s">
        <v>19</v>
      </c>
      <c r="J1885" s="4" t="s">
        <v>3</v>
      </c>
      <c r="K1885" s="4" t="s">
        <v>14</v>
      </c>
      <c r="L1885" s="4" t="s">
        <v>44</v>
      </c>
      <c r="M1885" s="8">
        <v>3</v>
      </c>
      <c r="N1885" s="5">
        <v>130.28</v>
      </c>
      <c r="O1885" s="6">
        <v>0.1</v>
      </c>
      <c r="P1885" s="5">
        <v>65.33</v>
      </c>
      <c r="Q1885" s="5">
        <f t="shared" si="87"/>
        <v>351.75600000000003</v>
      </c>
      <c r="R1885" s="5">
        <f t="shared" si="88"/>
        <v>195.99</v>
      </c>
      <c r="S1885" s="5">
        <f t="shared" si="89"/>
        <v>155.76600000000002</v>
      </c>
      <c r="T1885" s="7"/>
    </row>
    <row r="1886" spans="1:20" ht="15">
      <c r="A1886" s="2">
        <v>2563</v>
      </c>
      <c r="B1886" s="3">
        <v>46278</v>
      </c>
      <c r="C1886" s="10">
        <f>YEAR(SalesDataTable[[#This Row],[Order Date]])</f>
        <v>2026</v>
      </c>
      <c r="D1886" s="10" t="str">
        <f>"Q"&amp;ROUNDUP(MONTH(SalesDataTable[[#This Row],[Order Date]])/3,0)</f>
        <v>Q3</v>
      </c>
      <c r="E1886" s="10">
        <f>MONTH(SalesDataTable[[#This Row],[Order Date]])</f>
        <v>9</v>
      </c>
      <c r="F1886" s="10" t="str">
        <f>TEXT(SalesDataTable[[#This Row],[Order Date]],"mmm")</f>
        <v>Sep</v>
      </c>
      <c r="G1886" s="4" t="s">
        <v>6</v>
      </c>
      <c r="H1886" s="4" t="s">
        <v>27</v>
      </c>
      <c r="I1886" s="4" t="s">
        <v>28</v>
      </c>
      <c r="J1886" s="4" t="s">
        <v>3</v>
      </c>
      <c r="K1886" s="4" t="s">
        <v>9</v>
      </c>
      <c r="L1886" s="4" t="s">
        <v>37</v>
      </c>
      <c r="M1886" s="8">
        <v>1</v>
      </c>
      <c r="N1886" s="5">
        <v>157.88999999999999</v>
      </c>
      <c r="O1886" s="6">
        <v>0.1</v>
      </c>
      <c r="P1886" s="5">
        <v>78.209999999999994</v>
      </c>
      <c r="Q1886" s="5">
        <f t="shared" si="87"/>
        <v>142.101</v>
      </c>
      <c r="R1886" s="5">
        <f t="shared" si="88"/>
        <v>78.209999999999994</v>
      </c>
      <c r="S1886" s="5">
        <f t="shared" si="89"/>
        <v>63.891000000000005</v>
      </c>
      <c r="T1886" s="7"/>
    </row>
    <row r="1887" spans="1:20" ht="15">
      <c r="A1887" s="2">
        <v>2786</v>
      </c>
      <c r="B1887" s="3">
        <v>46278</v>
      </c>
      <c r="C1887" s="10">
        <f>YEAR(SalesDataTable[[#This Row],[Order Date]])</f>
        <v>2026</v>
      </c>
      <c r="D1887" s="10" t="str">
        <f>"Q"&amp;ROUNDUP(MONTH(SalesDataTable[[#This Row],[Order Date]])/3,0)</f>
        <v>Q3</v>
      </c>
      <c r="E1887" s="10">
        <f>MONTH(SalesDataTable[[#This Row],[Order Date]])</f>
        <v>9</v>
      </c>
      <c r="F1887" s="10" t="str">
        <f>TEXT(SalesDataTable[[#This Row],[Order Date]],"mmm")</f>
        <v>Sep</v>
      </c>
      <c r="G1887" s="4" t="s">
        <v>20</v>
      </c>
      <c r="H1887" s="4" t="s">
        <v>33</v>
      </c>
      <c r="I1887" s="4" t="s">
        <v>2</v>
      </c>
      <c r="J1887" s="4" t="s">
        <v>13</v>
      </c>
      <c r="K1887" s="4" t="s">
        <v>34</v>
      </c>
      <c r="L1887" s="4" t="s">
        <v>35</v>
      </c>
      <c r="M1887" s="8">
        <v>2</v>
      </c>
      <c r="N1887" s="5">
        <v>40.83</v>
      </c>
      <c r="O1887" s="6">
        <v>0</v>
      </c>
      <c r="P1887" s="5">
        <v>14.56</v>
      </c>
      <c r="Q1887" s="5">
        <f t="shared" si="87"/>
        <v>81.66</v>
      </c>
      <c r="R1887" s="5">
        <f t="shared" si="88"/>
        <v>29.12</v>
      </c>
      <c r="S1887" s="5">
        <f t="shared" si="89"/>
        <v>52.539999999999992</v>
      </c>
      <c r="T1887" s="7"/>
    </row>
    <row r="1888" spans="1:20" ht="15">
      <c r="A1888" s="2">
        <v>3269</v>
      </c>
      <c r="B1888" s="3">
        <v>46278</v>
      </c>
      <c r="C1888" s="10">
        <f>YEAR(SalesDataTable[[#This Row],[Order Date]])</f>
        <v>2026</v>
      </c>
      <c r="D1888" s="10" t="str">
        <f>"Q"&amp;ROUNDUP(MONTH(SalesDataTable[[#This Row],[Order Date]])/3,0)</f>
        <v>Q3</v>
      </c>
      <c r="E1888" s="10">
        <f>MONTH(SalesDataTable[[#This Row],[Order Date]])</f>
        <v>9</v>
      </c>
      <c r="F1888" s="10" t="str">
        <f>TEXT(SalesDataTable[[#This Row],[Order Date]],"mmm")</f>
        <v>Sep</v>
      </c>
      <c r="G1888" s="4" t="s">
        <v>11</v>
      </c>
      <c r="H1888" s="4" t="s">
        <v>52</v>
      </c>
      <c r="I1888" s="4" t="s">
        <v>19</v>
      </c>
      <c r="J1888" s="4" t="s">
        <v>13</v>
      </c>
      <c r="K1888" s="4" t="s">
        <v>34</v>
      </c>
      <c r="L1888" s="4" t="s">
        <v>42</v>
      </c>
      <c r="M1888" s="8">
        <v>2</v>
      </c>
      <c r="N1888" s="5">
        <v>37.119999999999997</v>
      </c>
      <c r="O1888" s="6">
        <v>0</v>
      </c>
      <c r="P1888" s="5">
        <v>14.26</v>
      </c>
      <c r="Q1888" s="5">
        <f t="shared" si="87"/>
        <v>74.239999999999995</v>
      </c>
      <c r="R1888" s="5">
        <f t="shared" si="88"/>
        <v>28.52</v>
      </c>
      <c r="S1888" s="5">
        <f t="shared" si="89"/>
        <v>45.72</v>
      </c>
      <c r="T1888" s="7"/>
    </row>
    <row r="1889" spans="1:20" ht="15">
      <c r="A1889" s="2">
        <v>3346</v>
      </c>
      <c r="B1889" s="3">
        <v>46278</v>
      </c>
      <c r="C1889" s="10">
        <f>YEAR(SalesDataTable[[#This Row],[Order Date]])</f>
        <v>2026</v>
      </c>
      <c r="D1889" s="10" t="str">
        <f>"Q"&amp;ROUNDUP(MONTH(SalesDataTable[[#This Row],[Order Date]])/3,0)</f>
        <v>Q3</v>
      </c>
      <c r="E1889" s="10">
        <f>MONTH(SalesDataTable[[#This Row],[Order Date]])</f>
        <v>9</v>
      </c>
      <c r="F1889" s="10" t="str">
        <f>TEXT(SalesDataTable[[#This Row],[Order Date]],"mmm")</f>
        <v>Sep</v>
      </c>
      <c r="G1889" s="4" t="s">
        <v>20</v>
      </c>
      <c r="H1889" s="4" t="s">
        <v>33</v>
      </c>
      <c r="I1889" s="4" t="s">
        <v>2</v>
      </c>
      <c r="J1889" s="4" t="s">
        <v>3</v>
      </c>
      <c r="K1889" s="4" t="s">
        <v>23</v>
      </c>
      <c r="L1889" s="4" t="s">
        <v>51</v>
      </c>
      <c r="M1889" s="8">
        <v>2</v>
      </c>
      <c r="N1889" s="5">
        <v>124.04</v>
      </c>
      <c r="O1889" s="6">
        <v>0.05</v>
      </c>
      <c r="P1889" s="5">
        <v>59.29</v>
      </c>
      <c r="Q1889" s="5">
        <f t="shared" si="87"/>
        <v>235.67599999999999</v>
      </c>
      <c r="R1889" s="5">
        <f t="shared" si="88"/>
        <v>118.58</v>
      </c>
      <c r="S1889" s="5">
        <f t="shared" si="89"/>
        <v>117.09599999999999</v>
      </c>
      <c r="T1889" s="7"/>
    </row>
    <row r="1890" spans="1:20" ht="15">
      <c r="A1890" s="2">
        <v>4097</v>
      </c>
      <c r="B1890" s="3">
        <v>46278</v>
      </c>
      <c r="C1890" s="10">
        <f>YEAR(SalesDataTable[[#This Row],[Order Date]])</f>
        <v>2026</v>
      </c>
      <c r="D1890" s="10" t="str">
        <f>"Q"&amp;ROUNDUP(MONTH(SalesDataTable[[#This Row],[Order Date]])/3,0)</f>
        <v>Q3</v>
      </c>
      <c r="E1890" s="10">
        <f>MONTH(SalesDataTable[[#This Row],[Order Date]])</f>
        <v>9</v>
      </c>
      <c r="F1890" s="10" t="str">
        <f>TEXT(SalesDataTable[[#This Row],[Order Date]],"mmm")</f>
        <v>Sep</v>
      </c>
      <c r="G1890" s="4" t="s">
        <v>6</v>
      </c>
      <c r="H1890" s="4" t="s">
        <v>43</v>
      </c>
      <c r="I1890" s="4" t="s">
        <v>2</v>
      </c>
      <c r="J1890" s="4" t="s">
        <v>3</v>
      </c>
      <c r="K1890" s="4" t="s">
        <v>9</v>
      </c>
      <c r="L1890" s="4" t="s">
        <v>17</v>
      </c>
      <c r="M1890" s="8">
        <v>1</v>
      </c>
      <c r="N1890" s="5">
        <v>142.36000000000001</v>
      </c>
      <c r="O1890" s="6">
        <v>0</v>
      </c>
      <c r="P1890" s="5">
        <v>78.3</v>
      </c>
      <c r="Q1890" s="5">
        <f t="shared" si="87"/>
        <v>142.36000000000001</v>
      </c>
      <c r="R1890" s="5">
        <f t="shared" si="88"/>
        <v>78.3</v>
      </c>
      <c r="S1890" s="5">
        <f t="shared" si="89"/>
        <v>64.060000000000016</v>
      </c>
      <c r="T1890" s="7"/>
    </row>
    <row r="1891" spans="1:20" ht="15">
      <c r="A1891" s="2">
        <v>4208</v>
      </c>
      <c r="B1891" s="3">
        <v>46278</v>
      </c>
      <c r="C1891" s="10">
        <f>YEAR(SalesDataTable[[#This Row],[Order Date]])</f>
        <v>2026</v>
      </c>
      <c r="D1891" s="10" t="str">
        <f>"Q"&amp;ROUNDUP(MONTH(SalesDataTable[[#This Row],[Order Date]])/3,0)</f>
        <v>Q3</v>
      </c>
      <c r="E1891" s="10">
        <f>MONTH(SalesDataTable[[#This Row],[Order Date]])</f>
        <v>9</v>
      </c>
      <c r="F1891" s="10" t="str">
        <f>TEXT(SalesDataTable[[#This Row],[Order Date]],"mmm")</f>
        <v>Sep</v>
      </c>
      <c r="G1891" s="4" t="s">
        <v>6</v>
      </c>
      <c r="H1891" s="4" t="s">
        <v>43</v>
      </c>
      <c r="I1891" s="4" t="s">
        <v>8</v>
      </c>
      <c r="J1891" s="4" t="s">
        <v>16</v>
      </c>
      <c r="K1891" s="4" t="s">
        <v>4</v>
      </c>
      <c r="L1891" s="4" t="s">
        <v>30</v>
      </c>
      <c r="M1891" s="8">
        <v>6</v>
      </c>
      <c r="N1891" s="5">
        <v>104.11</v>
      </c>
      <c r="O1891" s="6">
        <v>0.1</v>
      </c>
      <c r="P1891" s="5">
        <v>49</v>
      </c>
      <c r="Q1891" s="5">
        <f t="shared" si="87"/>
        <v>562.19399999999996</v>
      </c>
      <c r="R1891" s="5">
        <f t="shared" si="88"/>
        <v>294</v>
      </c>
      <c r="S1891" s="5">
        <f t="shared" si="89"/>
        <v>268.19399999999996</v>
      </c>
      <c r="T1891" s="7"/>
    </row>
    <row r="1892" spans="1:20" ht="15">
      <c r="A1892" s="2">
        <v>4606</v>
      </c>
      <c r="B1892" s="3">
        <v>46278</v>
      </c>
      <c r="C1892" s="10">
        <f>YEAR(SalesDataTable[[#This Row],[Order Date]])</f>
        <v>2026</v>
      </c>
      <c r="D1892" s="10" t="str">
        <f>"Q"&amp;ROUNDUP(MONTH(SalesDataTable[[#This Row],[Order Date]])/3,0)</f>
        <v>Q3</v>
      </c>
      <c r="E1892" s="10">
        <f>MONTH(SalesDataTable[[#This Row],[Order Date]])</f>
        <v>9</v>
      </c>
      <c r="F1892" s="10" t="str">
        <f>TEXT(SalesDataTable[[#This Row],[Order Date]],"mmm")</f>
        <v>Sep</v>
      </c>
      <c r="G1892" s="4" t="s">
        <v>20</v>
      </c>
      <c r="H1892" s="4" t="s">
        <v>33</v>
      </c>
      <c r="I1892" s="4" t="s">
        <v>2</v>
      </c>
      <c r="J1892" s="4" t="s">
        <v>16</v>
      </c>
      <c r="K1892" s="4" t="s">
        <v>23</v>
      </c>
      <c r="L1892" s="4" t="s">
        <v>24</v>
      </c>
      <c r="M1892" s="8">
        <v>1</v>
      </c>
      <c r="N1892" s="5">
        <v>335.02</v>
      </c>
      <c r="O1892" s="6">
        <v>0.05</v>
      </c>
      <c r="P1892" s="5">
        <v>198.44</v>
      </c>
      <c r="Q1892" s="5">
        <f t="shared" si="87"/>
        <v>318.26899999999995</v>
      </c>
      <c r="R1892" s="5">
        <f t="shared" si="88"/>
        <v>198.44</v>
      </c>
      <c r="S1892" s="5">
        <f t="shared" si="89"/>
        <v>119.82899999999995</v>
      </c>
      <c r="T1892" s="7"/>
    </row>
    <row r="1893" spans="1:20" ht="15">
      <c r="A1893" s="2">
        <v>222</v>
      </c>
      <c r="B1893" s="3">
        <v>46279</v>
      </c>
      <c r="C1893" s="10">
        <f>YEAR(SalesDataTable[[#This Row],[Order Date]])</f>
        <v>2026</v>
      </c>
      <c r="D1893" s="10" t="str">
        <f>"Q"&amp;ROUNDUP(MONTH(SalesDataTable[[#This Row],[Order Date]])/3,0)</f>
        <v>Q3</v>
      </c>
      <c r="E1893" s="10">
        <f>MONTH(SalesDataTable[[#This Row],[Order Date]])</f>
        <v>9</v>
      </c>
      <c r="F1893" s="10" t="str">
        <f>TEXT(SalesDataTable[[#This Row],[Order Date]],"mmm")</f>
        <v>Sep</v>
      </c>
      <c r="G1893" s="4" t="s">
        <v>6</v>
      </c>
      <c r="H1893" s="4" t="s">
        <v>43</v>
      </c>
      <c r="I1893" s="4" t="s">
        <v>2</v>
      </c>
      <c r="J1893" s="4" t="s">
        <v>3</v>
      </c>
      <c r="K1893" s="4" t="s">
        <v>4</v>
      </c>
      <c r="L1893" s="4" t="s">
        <v>22</v>
      </c>
      <c r="M1893" s="8">
        <v>2</v>
      </c>
      <c r="N1893" s="5">
        <v>49.69</v>
      </c>
      <c r="O1893" s="6">
        <v>0.05</v>
      </c>
      <c r="P1893" s="5">
        <v>22.55</v>
      </c>
      <c r="Q1893" s="5">
        <f t="shared" si="87"/>
        <v>94.410999999999987</v>
      </c>
      <c r="R1893" s="5">
        <f t="shared" si="88"/>
        <v>45.1</v>
      </c>
      <c r="S1893" s="5">
        <f t="shared" si="89"/>
        <v>49.310999999999986</v>
      </c>
      <c r="T1893" s="7"/>
    </row>
    <row r="1894" spans="1:20" ht="15">
      <c r="A1894" s="2">
        <v>241</v>
      </c>
      <c r="B1894" s="3">
        <v>46279</v>
      </c>
      <c r="C1894" s="10">
        <f>YEAR(SalesDataTable[[#This Row],[Order Date]])</f>
        <v>2026</v>
      </c>
      <c r="D1894" s="10" t="str">
        <f>"Q"&amp;ROUNDUP(MONTH(SalesDataTable[[#This Row],[Order Date]])/3,0)</f>
        <v>Q3</v>
      </c>
      <c r="E1894" s="10">
        <f>MONTH(SalesDataTable[[#This Row],[Order Date]])</f>
        <v>9</v>
      </c>
      <c r="F1894" s="10" t="str">
        <f>TEXT(SalesDataTable[[#This Row],[Order Date]],"mmm")</f>
        <v>Sep</v>
      </c>
      <c r="G1894" s="4" t="s">
        <v>11</v>
      </c>
      <c r="H1894" s="4" t="s">
        <v>25</v>
      </c>
      <c r="I1894" s="4" t="s">
        <v>2</v>
      </c>
      <c r="J1894" s="4" t="s">
        <v>3</v>
      </c>
      <c r="K1894" s="4" t="s">
        <v>4</v>
      </c>
      <c r="L1894" s="4" t="s">
        <v>22</v>
      </c>
      <c r="M1894" s="8">
        <v>4</v>
      </c>
      <c r="N1894" s="5">
        <v>50.5</v>
      </c>
      <c r="O1894" s="6">
        <v>0</v>
      </c>
      <c r="P1894" s="5">
        <v>23.02</v>
      </c>
      <c r="Q1894" s="5">
        <f t="shared" si="87"/>
        <v>202</v>
      </c>
      <c r="R1894" s="5">
        <f t="shared" si="88"/>
        <v>92.08</v>
      </c>
      <c r="S1894" s="5">
        <f t="shared" si="89"/>
        <v>109.92</v>
      </c>
      <c r="T1894" s="7"/>
    </row>
    <row r="1895" spans="1:20" ht="15">
      <c r="A1895" s="2">
        <v>753</v>
      </c>
      <c r="B1895" s="3">
        <v>46279</v>
      </c>
      <c r="C1895" s="10">
        <f>YEAR(SalesDataTable[[#This Row],[Order Date]])</f>
        <v>2026</v>
      </c>
      <c r="D1895" s="10" t="str">
        <f>"Q"&amp;ROUNDUP(MONTH(SalesDataTable[[#This Row],[Order Date]])/3,0)</f>
        <v>Q3</v>
      </c>
      <c r="E1895" s="10">
        <f>MONTH(SalesDataTable[[#This Row],[Order Date]])</f>
        <v>9</v>
      </c>
      <c r="F1895" s="10" t="str">
        <f>TEXT(SalesDataTable[[#This Row],[Order Date]],"mmm")</f>
        <v>Sep</v>
      </c>
      <c r="G1895" s="4" t="s">
        <v>20</v>
      </c>
      <c r="H1895" s="4" t="s">
        <v>21</v>
      </c>
      <c r="I1895" s="4" t="s">
        <v>19</v>
      </c>
      <c r="J1895" s="4" t="s">
        <v>3</v>
      </c>
      <c r="K1895" s="4" t="s">
        <v>14</v>
      </c>
      <c r="L1895" s="4" t="s">
        <v>32</v>
      </c>
      <c r="M1895" s="8">
        <v>1</v>
      </c>
      <c r="N1895" s="5">
        <v>47.55</v>
      </c>
      <c r="O1895" s="6">
        <v>0.05</v>
      </c>
      <c r="P1895" s="5">
        <v>18.350000000000001</v>
      </c>
      <c r="Q1895" s="5">
        <f t="shared" si="87"/>
        <v>45.172499999999992</v>
      </c>
      <c r="R1895" s="5">
        <f t="shared" si="88"/>
        <v>18.350000000000001</v>
      </c>
      <c r="S1895" s="5">
        <f t="shared" si="89"/>
        <v>26.822499999999991</v>
      </c>
      <c r="T1895" s="7"/>
    </row>
    <row r="1896" spans="1:20" ht="15">
      <c r="A1896" s="2">
        <v>2530</v>
      </c>
      <c r="B1896" s="3">
        <v>46279</v>
      </c>
      <c r="C1896" s="10">
        <f>YEAR(SalesDataTable[[#This Row],[Order Date]])</f>
        <v>2026</v>
      </c>
      <c r="D1896" s="10" t="str">
        <f>"Q"&amp;ROUNDUP(MONTH(SalesDataTable[[#This Row],[Order Date]])/3,0)</f>
        <v>Q3</v>
      </c>
      <c r="E1896" s="10">
        <f>MONTH(SalesDataTable[[#This Row],[Order Date]])</f>
        <v>9</v>
      </c>
      <c r="F1896" s="10" t="str">
        <f>TEXT(SalesDataTable[[#This Row],[Order Date]],"mmm")</f>
        <v>Sep</v>
      </c>
      <c r="G1896" s="4" t="s">
        <v>20</v>
      </c>
      <c r="H1896" s="4" t="s">
        <v>31</v>
      </c>
      <c r="I1896" s="4" t="s">
        <v>2</v>
      </c>
      <c r="J1896" s="4" t="s">
        <v>13</v>
      </c>
      <c r="K1896" s="4" t="s">
        <v>14</v>
      </c>
      <c r="L1896" s="4" t="s">
        <v>32</v>
      </c>
      <c r="M1896" s="8">
        <v>6</v>
      </c>
      <c r="N1896" s="5">
        <v>46.16</v>
      </c>
      <c r="O1896" s="6">
        <v>0.1</v>
      </c>
      <c r="P1896" s="5">
        <v>18.39</v>
      </c>
      <c r="Q1896" s="5">
        <f t="shared" si="87"/>
        <v>249.26399999999998</v>
      </c>
      <c r="R1896" s="5">
        <f t="shared" si="88"/>
        <v>110.34</v>
      </c>
      <c r="S1896" s="5">
        <f t="shared" si="89"/>
        <v>138.92399999999998</v>
      </c>
      <c r="T1896" s="7"/>
    </row>
    <row r="1897" spans="1:20" ht="15">
      <c r="A1897" s="2">
        <v>572</v>
      </c>
      <c r="B1897" s="3">
        <v>46280</v>
      </c>
      <c r="C1897" s="10">
        <f>YEAR(SalesDataTable[[#This Row],[Order Date]])</f>
        <v>2026</v>
      </c>
      <c r="D1897" s="10" t="str">
        <f>"Q"&amp;ROUNDUP(MONTH(SalesDataTable[[#This Row],[Order Date]])/3,0)</f>
        <v>Q3</v>
      </c>
      <c r="E1897" s="10">
        <f>MONTH(SalesDataTable[[#This Row],[Order Date]])</f>
        <v>9</v>
      </c>
      <c r="F1897" s="10" t="str">
        <f>TEXT(SalesDataTable[[#This Row],[Order Date]],"mmm")</f>
        <v>Sep</v>
      </c>
      <c r="G1897" s="4" t="s">
        <v>0</v>
      </c>
      <c r="H1897" s="4" t="s">
        <v>50</v>
      </c>
      <c r="I1897" s="4" t="s">
        <v>19</v>
      </c>
      <c r="J1897" s="4" t="s">
        <v>3</v>
      </c>
      <c r="K1897" s="4" t="s">
        <v>14</v>
      </c>
      <c r="L1897" s="4" t="s">
        <v>44</v>
      </c>
      <c r="M1897" s="8">
        <v>2</v>
      </c>
      <c r="N1897" s="5">
        <v>135.79</v>
      </c>
      <c r="O1897" s="6">
        <v>0.05</v>
      </c>
      <c r="P1897" s="5">
        <v>66.53</v>
      </c>
      <c r="Q1897" s="5">
        <f t="shared" si="87"/>
        <v>258.00099999999998</v>
      </c>
      <c r="R1897" s="5">
        <f t="shared" si="88"/>
        <v>133.06</v>
      </c>
      <c r="S1897" s="5">
        <f t="shared" si="89"/>
        <v>124.94099999999997</v>
      </c>
      <c r="T1897" s="7"/>
    </row>
    <row r="1898" spans="1:20" ht="15">
      <c r="A1898" s="2">
        <v>874</v>
      </c>
      <c r="B1898" s="3">
        <v>46280</v>
      </c>
      <c r="C1898" s="10">
        <f>YEAR(SalesDataTable[[#This Row],[Order Date]])</f>
        <v>2026</v>
      </c>
      <c r="D1898" s="10" t="str">
        <f>"Q"&amp;ROUNDUP(MONTH(SalesDataTable[[#This Row],[Order Date]])/3,0)</f>
        <v>Q3</v>
      </c>
      <c r="E1898" s="10">
        <f>MONTH(SalesDataTable[[#This Row],[Order Date]])</f>
        <v>9</v>
      </c>
      <c r="F1898" s="10" t="str">
        <f>TEXT(SalesDataTable[[#This Row],[Order Date]],"mmm")</f>
        <v>Sep</v>
      </c>
      <c r="G1898" s="4" t="s">
        <v>0</v>
      </c>
      <c r="H1898" s="4" t="s">
        <v>50</v>
      </c>
      <c r="I1898" s="4" t="s">
        <v>2</v>
      </c>
      <c r="J1898" s="4" t="s">
        <v>3</v>
      </c>
      <c r="K1898" s="4" t="s">
        <v>9</v>
      </c>
      <c r="L1898" s="4" t="s">
        <v>17</v>
      </c>
      <c r="M1898" s="8">
        <v>2</v>
      </c>
      <c r="N1898" s="5">
        <v>141.91999999999999</v>
      </c>
      <c r="O1898" s="6">
        <v>0</v>
      </c>
      <c r="P1898" s="5">
        <v>79.900000000000006</v>
      </c>
      <c r="Q1898" s="5">
        <f t="shared" si="87"/>
        <v>283.83999999999997</v>
      </c>
      <c r="R1898" s="5">
        <f t="shared" si="88"/>
        <v>159.80000000000001</v>
      </c>
      <c r="S1898" s="5">
        <f t="shared" si="89"/>
        <v>124.03999999999996</v>
      </c>
      <c r="T1898" s="7"/>
    </row>
    <row r="1899" spans="1:20" ht="15">
      <c r="A1899" s="2">
        <v>937</v>
      </c>
      <c r="B1899" s="3">
        <v>46280</v>
      </c>
      <c r="C1899" s="10">
        <f>YEAR(SalesDataTable[[#This Row],[Order Date]])</f>
        <v>2026</v>
      </c>
      <c r="D1899" s="10" t="str">
        <f>"Q"&amp;ROUNDUP(MONTH(SalesDataTable[[#This Row],[Order Date]])/3,0)</f>
        <v>Q3</v>
      </c>
      <c r="E1899" s="10">
        <f>MONTH(SalesDataTable[[#This Row],[Order Date]])</f>
        <v>9</v>
      </c>
      <c r="F1899" s="10" t="str">
        <f>TEXT(SalesDataTable[[#This Row],[Order Date]],"mmm")</f>
        <v>Sep</v>
      </c>
      <c r="G1899" s="4" t="s">
        <v>20</v>
      </c>
      <c r="H1899" s="4" t="s">
        <v>21</v>
      </c>
      <c r="I1899" s="4" t="s">
        <v>28</v>
      </c>
      <c r="J1899" s="4" t="s">
        <v>16</v>
      </c>
      <c r="K1899" s="4" t="s">
        <v>9</v>
      </c>
      <c r="L1899" s="4" t="s">
        <v>17</v>
      </c>
      <c r="M1899" s="8">
        <v>1</v>
      </c>
      <c r="N1899" s="5">
        <v>146.41</v>
      </c>
      <c r="O1899" s="6">
        <v>0.15</v>
      </c>
      <c r="P1899" s="5">
        <v>80.87</v>
      </c>
      <c r="Q1899" s="5">
        <f t="shared" si="87"/>
        <v>124.4485</v>
      </c>
      <c r="R1899" s="5">
        <f t="shared" si="88"/>
        <v>80.87</v>
      </c>
      <c r="S1899" s="5">
        <f t="shared" si="89"/>
        <v>43.578499999999991</v>
      </c>
      <c r="T1899" s="7"/>
    </row>
    <row r="1900" spans="1:20" ht="15">
      <c r="A1900" s="2">
        <v>1229</v>
      </c>
      <c r="B1900" s="3">
        <v>46280</v>
      </c>
      <c r="C1900" s="10">
        <f>YEAR(SalesDataTable[[#This Row],[Order Date]])</f>
        <v>2026</v>
      </c>
      <c r="D1900" s="10" t="str">
        <f>"Q"&amp;ROUNDUP(MONTH(SalesDataTable[[#This Row],[Order Date]])/3,0)</f>
        <v>Q3</v>
      </c>
      <c r="E1900" s="10">
        <f>MONTH(SalesDataTable[[#This Row],[Order Date]])</f>
        <v>9</v>
      </c>
      <c r="F1900" s="10" t="str">
        <f>TEXT(SalesDataTable[[#This Row],[Order Date]],"mmm")</f>
        <v>Sep</v>
      </c>
      <c r="G1900" s="4" t="s">
        <v>6</v>
      </c>
      <c r="H1900" s="4" t="s">
        <v>7</v>
      </c>
      <c r="I1900" s="4" t="s">
        <v>28</v>
      </c>
      <c r="J1900" s="4" t="s">
        <v>13</v>
      </c>
      <c r="K1900" s="4" t="s">
        <v>4</v>
      </c>
      <c r="L1900" s="4" t="s">
        <v>26</v>
      </c>
      <c r="M1900" s="8">
        <v>5</v>
      </c>
      <c r="N1900" s="5">
        <v>40.17</v>
      </c>
      <c r="O1900" s="6">
        <v>0</v>
      </c>
      <c r="P1900" s="5">
        <v>16.27</v>
      </c>
      <c r="Q1900" s="5">
        <f t="shared" si="87"/>
        <v>200.85000000000002</v>
      </c>
      <c r="R1900" s="5">
        <f t="shared" si="88"/>
        <v>81.349999999999994</v>
      </c>
      <c r="S1900" s="5">
        <f t="shared" si="89"/>
        <v>119.50000000000003</v>
      </c>
      <c r="T1900" s="7"/>
    </row>
    <row r="1901" spans="1:20" ht="15">
      <c r="A1901" s="2">
        <v>2186</v>
      </c>
      <c r="B1901" s="3">
        <v>46280</v>
      </c>
      <c r="C1901" s="10">
        <f>YEAR(SalesDataTable[[#This Row],[Order Date]])</f>
        <v>2026</v>
      </c>
      <c r="D1901" s="10" t="str">
        <f>"Q"&amp;ROUNDUP(MONTH(SalesDataTable[[#This Row],[Order Date]])/3,0)</f>
        <v>Q3</v>
      </c>
      <c r="E1901" s="10">
        <f>MONTH(SalesDataTable[[#This Row],[Order Date]])</f>
        <v>9</v>
      </c>
      <c r="F1901" s="10" t="str">
        <f>TEXT(SalesDataTable[[#This Row],[Order Date]],"mmm")</f>
        <v>Sep</v>
      </c>
      <c r="G1901" s="4" t="s">
        <v>11</v>
      </c>
      <c r="H1901" s="4" t="s">
        <v>12</v>
      </c>
      <c r="I1901" s="4" t="s">
        <v>2</v>
      </c>
      <c r="J1901" s="4" t="s">
        <v>3</v>
      </c>
      <c r="K1901" s="4" t="s">
        <v>9</v>
      </c>
      <c r="L1901" s="4" t="s">
        <v>10</v>
      </c>
      <c r="M1901" s="8">
        <v>2</v>
      </c>
      <c r="N1901" s="5">
        <v>91.6</v>
      </c>
      <c r="O1901" s="6">
        <v>0</v>
      </c>
      <c r="P1901" s="5">
        <v>46.54</v>
      </c>
      <c r="Q1901" s="5">
        <f t="shared" si="87"/>
        <v>183.2</v>
      </c>
      <c r="R1901" s="5">
        <f t="shared" si="88"/>
        <v>93.08</v>
      </c>
      <c r="S1901" s="5">
        <f t="shared" si="89"/>
        <v>90.11999999999999</v>
      </c>
      <c r="T1901" s="7"/>
    </row>
    <row r="1902" spans="1:20" ht="15">
      <c r="A1902" s="2">
        <v>2922</v>
      </c>
      <c r="B1902" s="3">
        <v>46280</v>
      </c>
      <c r="C1902" s="10">
        <f>YEAR(SalesDataTable[[#This Row],[Order Date]])</f>
        <v>2026</v>
      </c>
      <c r="D1902" s="10" t="str">
        <f>"Q"&amp;ROUNDUP(MONTH(SalesDataTable[[#This Row],[Order Date]])/3,0)</f>
        <v>Q3</v>
      </c>
      <c r="E1902" s="10">
        <f>MONTH(SalesDataTable[[#This Row],[Order Date]])</f>
        <v>9</v>
      </c>
      <c r="F1902" s="10" t="str">
        <f>TEXT(SalesDataTable[[#This Row],[Order Date]],"mmm")</f>
        <v>Sep</v>
      </c>
      <c r="G1902" s="4" t="s">
        <v>11</v>
      </c>
      <c r="H1902" s="4" t="s">
        <v>12</v>
      </c>
      <c r="I1902" s="4" t="s">
        <v>2</v>
      </c>
      <c r="J1902" s="4" t="s">
        <v>13</v>
      </c>
      <c r="K1902" s="4" t="s">
        <v>34</v>
      </c>
      <c r="L1902" s="4" t="s">
        <v>38</v>
      </c>
      <c r="M1902" s="8">
        <v>4</v>
      </c>
      <c r="N1902" s="5">
        <v>121.47</v>
      </c>
      <c r="O1902" s="6">
        <v>0.05</v>
      </c>
      <c r="P1902" s="5">
        <v>67.650000000000006</v>
      </c>
      <c r="Q1902" s="5">
        <f t="shared" si="87"/>
        <v>461.58599999999996</v>
      </c>
      <c r="R1902" s="5">
        <f t="shared" si="88"/>
        <v>270.60000000000002</v>
      </c>
      <c r="S1902" s="5">
        <f t="shared" si="89"/>
        <v>190.98599999999993</v>
      </c>
      <c r="T1902" s="7"/>
    </row>
    <row r="1903" spans="1:20" ht="15">
      <c r="A1903" s="2">
        <v>3140</v>
      </c>
      <c r="B1903" s="3">
        <v>46280</v>
      </c>
      <c r="C1903" s="10">
        <f>YEAR(SalesDataTable[[#This Row],[Order Date]])</f>
        <v>2026</v>
      </c>
      <c r="D1903" s="10" t="str">
        <f>"Q"&amp;ROUNDUP(MONTH(SalesDataTable[[#This Row],[Order Date]])/3,0)</f>
        <v>Q3</v>
      </c>
      <c r="E1903" s="10">
        <f>MONTH(SalesDataTable[[#This Row],[Order Date]])</f>
        <v>9</v>
      </c>
      <c r="F1903" s="10" t="str">
        <f>TEXT(SalesDataTable[[#This Row],[Order Date]],"mmm")</f>
        <v>Sep</v>
      </c>
      <c r="G1903" s="4" t="s">
        <v>6</v>
      </c>
      <c r="H1903" s="4" t="s">
        <v>43</v>
      </c>
      <c r="I1903" s="4" t="s">
        <v>28</v>
      </c>
      <c r="J1903" s="4" t="s">
        <v>13</v>
      </c>
      <c r="K1903" s="4" t="s">
        <v>23</v>
      </c>
      <c r="L1903" s="4" t="s">
        <v>51</v>
      </c>
      <c r="M1903" s="8">
        <v>2</v>
      </c>
      <c r="N1903" s="5">
        <v>122.69</v>
      </c>
      <c r="O1903" s="6">
        <v>0</v>
      </c>
      <c r="P1903" s="5">
        <v>61.4</v>
      </c>
      <c r="Q1903" s="5">
        <f t="shared" si="87"/>
        <v>245.38</v>
      </c>
      <c r="R1903" s="5">
        <f t="shared" si="88"/>
        <v>122.8</v>
      </c>
      <c r="S1903" s="5">
        <f t="shared" si="89"/>
        <v>122.58</v>
      </c>
      <c r="T1903" s="7"/>
    </row>
    <row r="1904" spans="1:20" ht="15">
      <c r="A1904" s="2">
        <v>3369</v>
      </c>
      <c r="B1904" s="3">
        <v>46280</v>
      </c>
      <c r="C1904" s="10">
        <f>YEAR(SalesDataTable[[#This Row],[Order Date]])</f>
        <v>2026</v>
      </c>
      <c r="D1904" s="10" t="str">
        <f>"Q"&amp;ROUNDUP(MONTH(SalesDataTable[[#This Row],[Order Date]])/3,0)</f>
        <v>Q3</v>
      </c>
      <c r="E1904" s="10">
        <f>MONTH(SalesDataTable[[#This Row],[Order Date]])</f>
        <v>9</v>
      </c>
      <c r="F1904" s="10" t="str">
        <f>TEXT(SalesDataTable[[#This Row],[Order Date]],"mmm")</f>
        <v>Sep</v>
      </c>
      <c r="G1904" s="4" t="s">
        <v>6</v>
      </c>
      <c r="H1904" s="4" t="s">
        <v>43</v>
      </c>
      <c r="I1904" s="4" t="s">
        <v>28</v>
      </c>
      <c r="J1904" s="4" t="s">
        <v>13</v>
      </c>
      <c r="K1904" s="4" t="s">
        <v>14</v>
      </c>
      <c r="L1904" s="4" t="s">
        <v>32</v>
      </c>
      <c r="M1904" s="8">
        <v>1</v>
      </c>
      <c r="N1904" s="5">
        <v>45.59</v>
      </c>
      <c r="O1904" s="6">
        <v>0</v>
      </c>
      <c r="P1904" s="5">
        <v>18.28</v>
      </c>
      <c r="Q1904" s="5">
        <f t="shared" si="87"/>
        <v>45.59</v>
      </c>
      <c r="R1904" s="5">
        <f t="shared" si="88"/>
        <v>18.28</v>
      </c>
      <c r="S1904" s="5">
        <f t="shared" si="89"/>
        <v>27.310000000000002</v>
      </c>
      <c r="T1904" s="7"/>
    </row>
    <row r="1905" spans="1:20" ht="15">
      <c r="A1905" s="2">
        <v>4865</v>
      </c>
      <c r="B1905" s="3">
        <v>46280</v>
      </c>
      <c r="C1905" s="10">
        <f>YEAR(SalesDataTable[[#This Row],[Order Date]])</f>
        <v>2026</v>
      </c>
      <c r="D1905" s="10" t="str">
        <f>"Q"&amp;ROUNDUP(MONTH(SalesDataTable[[#This Row],[Order Date]])/3,0)</f>
        <v>Q3</v>
      </c>
      <c r="E1905" s="10">
        <f>MONTH(SalesDataTable[[#This Row],[Order Date]])</f>
        <v>9</v>
      </c>
      <c r="F1905" s="10" t="str">
        <f>TEXT(SalesDataTable[[#This Row],[Order Date]],"mmm")</f>
        <v>Sep</v>
      </c>
      <c r="G1905" s="4" t="s">
        <v>20</v>
      </c>
      <c r="H1905" s="4" t="s">
        <v>21</v>
      </c>
      <c r="I1905" s="4" t="s">
        <v>2</v>
      </c>
      <c r="J1905" s="4" t="s">
        <v>3</v>
      </c>
      <c r="K1905" s="4" t="s">
        <v>4</v>
      </c>
      <c r="L1905" s="4" t="s">
        <v>5</v>
      </c>
      <c r="M1905" s="8">
        <v>1</v>
      </c>
      <c r="N1905" s="5">
        <v>83.8</v>
      </c>
      <c r="O1905" s="6">
        <v>0</v>
      </c>
      <c r="P1905" s="5">
        <v>42.23</v>
      </c>
      <c r="Q1905" s="5">
        <f t="shared" si="87"/>
        <v>83.8</v>
      </c>
      <c r="R1905" s="5">
        <f t="shared" si="88"/>
        <v>42.23</v>
      </c>
      <c r="S1905" s="5">
        <f t="shared" si="89"/>
        <v>41.57</v>
      </c>
      <c r="T1905" s="7"/>
    </row>
    <row r="1906" spans="1:20" ht="15">
      <c r="A1906" s="2">
        <v>103</v>
      </c>
      <c r="B1906" s="3">
        <v>46281</v>
      </c>
      <c r="C1906" s="10">
        <f>YEAR(SalesDataTable[[#This Row],[Order Date]])</f>
        <v>2026</v>
      </c>
      <c r="D1906" s="10" t="str">
        <f>"Q"&amp;ROUNDUP(MONTH(SalesDataTable[[#This Row],[Order Date]])/3,0)</f>
        <v>Q3</v>
      </c>
      <c r="E1906" s="10">
        <f>MONTH(SalesDataTable[[#This Row],[Order Date]])</f>
        <v>9</v>
      </c>
      <c r="F1906" s="10" t="str">
        <f>TEXT(SalesDataTable[[#This Row],[Order Date]],"mmm")</f>
        <v>Sep</v>
      </c>
      <c r="G1906" s="4" t="s">
        <v>11</v>
      </c>
      <c r="H1906" s="4" t="s">
        <v>18</v>
      </c>
      <c r="I1906" s="4" t="s">
        <v>2</v>
      </c>
      <c r="J1906" s="4" t="s">
        <v>13</v>
      </c>
      <c r="K1906" s="4" t="s">
        <v>14</v>
      </c>
      <c r="L1906" s="4" t="s">
        <v>44</v>
      </c>
      <c r="M1906" s="8">
        <v>1</v>
      </c>
      <c r="N1906" s="5">
        <v>132.58000000000001</v>
      </c>
      <c r="O1906" s="6">
        <v>0.15</v>
      </c>
      <c r="P1906" s="5">
        <v>67.62</v>
      </c>
      <c r="Q1906" s="5">
        <f t="shared" si="87"/>
        <v>112.69300000000001</v>
      </c>
      <c r="R1906" s="5">
        <f t="shared" si="88"/>
        <v>67.62</v>
      </c>
      <c r="S1906" s="5">
        <f t="shared" si="89"/>
        <v>45.073000000000008</v>
      </c>
      <c r="T1906" s="7"/>
    </row>
    <row r="1907" spans="1:20" ht="15">
      <c r="A1907" s="2">
        <v>4500</v>
      </c>
      <c r="B1907" s="3">
        <v>46281</v>
      </c>
      <c r="C1907" s="10">
        <f>YEAR(SalesDataTable[[#This Row],[Order Date]])</f>
        <v>2026</v>
      </c>
      <c r="D1907" s="10" t="str">
        <f>"Q"&amp;ROUNDUP(MONTH(SalesDataTable[[#This Row],[Order Date]])/3,0)</f>
        <v>Q3</v>
      </c>
      <c r="E1907" s="10">
        <f>MONTH(SalesDataTable[[#This Row],[Order Date]])</f>
        <v>9</v>
      </c>
      <c r="F1907" s="10" t="str">
        <f>TEXT(SalesDataTable[[#This Row],[Order Date]],"mmm")</f>
        <v>Sep</v>
      </c>
      <c r="G1907" s="4" t="s">
        <v>20</v>
      </c>
      <c r="H1907" s="4" t="s">
        <v>33</v>
      </c>
      <c r="I1907" s="4" t="s">
        <v>2</v>
      </c>
      <c r="J1907" s="4" t="s">
        <v>13</v>
      </c>
      <c r="K1907" s="4" t="s">
        <v>23</v>
      </c>
      <c r="L1907" s="4" t="s">
        <v>51</v>
      </c>
      <c r="M1907" s="8">
        <v>2</v>
      </c>
      <c r="N1907" s="5">
        <v>122.12</v>
      </c>
      <c r="O1907" s="6">
        <v>0.05</v>
      </c>
      <c r="P1907" s="5">
        <v>61.76</v>
      </c>
      <c r="Q1907" s="5">
        <f t="shared" si="87"/>
        <v>232.02799999999999</v>
      </c>
      <c r="R1907" s="5">
        <f t="shared" si="88"/>
        <v>123.52</v>
      </c>
      <c r="S1907" s="5">
        <f t="shared" si="89"/>
        <v>108.508</v>
      </c>
      <c r="T1907" s="7"/>
    </row>
    <row r="1908" spans="1:20" ht="15">
      <c r="A1908" s="2">
        <v>5093</v>
      </c>
      <c r="B1908" s="3">
        <v>46281</v>
      </c>
      <c r="C1908" s="10">
        <f>YEAR(SalesDataTable[[#This Row],[Order Date]])</f>
        <v>2026</v>
      </c>
      <c r="D1908" s="10" t="str">
        <f>"Q"&amp;ROUNDUP(MONTH(SalesDataTable[[#This Row],[Order Date]])/3,0)</f>
        <v>Q3</v>
      </c>
      <c r="E1908" s="10">
        <f>MONTH(SalesDataTable[[#This Row],[Order Date]])</f>
        <v>9</v>
      </c>
      <c r="F1908" s="10" t="str">
        <f>TEXT(SalesDataTable[[#This Row],[Order Date]],"mmm")</f>
        <v>Sep</v>
      </c>
      <c r="G1908" s="4" t="s">
        <v>0</v>
      </c>
      <c r="H1908" s="4" t="s">
        <v>1</v>
      </c>
      <c r="I1908" s="4" t="s">
        <v>8</v>
      </c>
      <c r="J1908" s="4" t="s">
        <v>16</v>
      </c>
      <c r="K1908" s="4" t="s">
        <v>9</v>
      </c>
      <c r="L1908" s="4" t="s">
        <v>17</v>
      </c>
      <c r="M1908" s="8">
        <v>3</v>
      </c>
      <c r="N1908" s="5">
        <v>140.47</v>
      </c>
      <c r="O1908" s="6">
        <v>0.15</v>
      </c>
      <c r="P1908" s="5">
        <v>81.739999999999995</v>
      </c>
      <c r="Q1908" s="5">
        <f t="shared" si="87"/>
        <v>358.19849999999997</v>
      </c>
      <c r="R1908" s="5">
        <f t="shared" si="88"/>
        <v>245.21999999999997</v>
      </c>
      <c r="S1908" s="5">
        <f t="shared" si="89"/>
        <v>112.9785</v>
      </c>
      <c r="T1908" s="7"/>
    </row>
    <row r="1909" spans="1:20" ht="15">
      <c r="A1909" s="2">
        <v>5147</v>
      </c>
      <c r="B1909" s="3">
        <v>46281</v>
      </c>
      <c r="C1909" s="10">
        <f>YEAR(SalesDataTable[[#This Row],[Order Date]])</f>
        <v>2026</v>
      </c>
      <c r="D1909" s="10" t="str">
        <f>"Q"&amp;ROUNDUP(MONTH(SalesDataTable[[#This Row],[Order Date]])/3,0)</f>
        <v>Q3</v>
      </c>
      <c r="E1909" s="10">
        <f>MONTH(SalesDataTable[[#This Row],[Order Date]])</f>
        <v>9</v>
      </c>
      <c r="F1909" s="10" t="str">
        <f>TEXT(SalesDataTable[[#This Row],[Order Date]],"mmm")</f>
        <v>Sep</v>
      </c>
      <c r="G1909" s="4" t="s">
        <v>20</v>
      </c>
      <c r="H1909" s="4" t="s">
        <v>47</v>
      </c>
      <c r="I1909" s="4" t="s">
        <v>2</v>
      </c>
      <c r="J1909" s="4" t="s">
        <v>13</v>
      </c>
      <c r="K1909" s="4" t="s">
        <v>9</v>
      </c>
      <c r="L1909" s="4" t="s">
        <v>17</v>
      </c>
      <c r="M1909" s="8">
        <v>2</v>
      </c>
      <c r="N1909" s="5">
        <v>145.35</v>
      </c>
      <c r="O1909" s="6">
        <v>0.05</v>
      </c>
      <c r="P1909" s="5">
        <v>78.39</v>
      </c>
      <c r="Q1909" s="5">
        <f t="shared" si="87"/>
        <v>276.16499999999996</v>
      </c>
      <c r="R1909" s="5">
        <f t="shared" si="88"/>
        <v>156.78</v>
      </c>
      <c r="S1909" s="5">
        <f t="shared" si="89"/>
        <v>119.38499999999996</v>
      </c>
      <c r="T1909" s="7"/>
    </row>
    <row r="1910" spans="1:20" ht="15">
      <c r="A1910" s="2">
        <v>365</v>
      </c>
      <c r="B1910" s="3">
        <v>46282</v>
      </c>
      <c r="C1910" s="10">
        <f>YEAR(SalesDataTable[[#This Row],[Order Date]])</f>
        <v>2026</v>
      </c>
      <c r="D1910" s="10" t="str">
        <f>"Q"&amp;ROUNDUP(MONTH(SalesDataTable[[#This Row],[Order Date]])/3,0)</f>
        <v>Q3</v>
      </c>
      <c r="E1910" s="10">
        <f>MONTH(SalesDataTable[[#This Row],[Order Date]])</f>
        <v>9</v>
      </c>
      <c r="F1910" s="10" t="str">
        <f>TEXT(SalesDataTable[[#This Row],[Order Date]],"mmm")</f>
        <v>Sep</v>
      </c>
      <c r="G1910" s="4" t="s">
        <v>20</v>
      </c>
      <c r="H1910" s="4" t="s">
        <v>33</v>
      </c>
      <c r="I1910" s="4" t="s">
        <v>28</v>
      </c>
      <c r="J1910" s="4" t="s">
        <v>3</v>
      </c>
      <c r="K1910" s="4" t="s">
        <v>23</v>
      </c>
      <c r="L1910" s="4" t="s">
        <v>51</v>
      </c>
      <c r="M1910" s="8">
        <v>2</v>
      </c>
      <c r="N1910" s="5">
        <v>121.25</v>
      </c>
      <c r="O1910" s="6">
        <v>0</v>
      </c>
      <c r="P1910" s="5">
        <v>61.5</v>
      </c>
      <c r="Q1910" s="5">
        <f t="shared" si="87"/>
        <v>242.5</v>
      </c>
      <c r="R1910" s="5">
        <f t="shared" si="88"/>
        <v>123</v>
      </c>
      <c r="S1910" s="5">
        <f t="shared" si="89"/>
        <v>119.5</v>
      </c>
      <c r="T1910" s="7"/>
    </row>
    <row r="1911" spans="1:20" ht="15">
      <c r="A1911" s="2">
        <v>494</v>
      </c>
      <c r="B1911" s="3">
        <v>46282</v>
      </c>
      <c r="C1911" s="10">
        <f>YEAR(SalesDataTable[[#This Row],[Order Date]])</f>
        <v>2026</v>
      </c>
      <c r="D1911" s="10" t="str">
        <f>"Q"&amp;ROUNDUP(MONTH(SalesDataTable[[#This Row],[Order Date]])/3,0)</f>
        <v>Q3</v>
      </c>
      <c r="E1911" s="10">
        <f>MONTH(SalesDataTable[[#This Row],[Order Date]])</f>
        <v>9</v>
      </c>
      <c r="F1911" s="10" t="str">
        <f>TEXT(SalesDataTable[[#This Row],[Order Date]],"mmm")</f>
        <v>Sep</v>
      </c>
      <c r="G1911" s="4" t="s">
        <v>20</v>
      </c>
      <c r="H1911" s="4" t="s">
        <v>21</v>
      </c>
      <c r="I1911" s="4" t="s">
        <v>2</v>
      </c>
      <c r="J1911" s="4" t="s">
        <v>13</v>
      </c>
      <c r="K1911" s="4" t="s">
        <v>14</v>
      </c>
      <c r="L1911" s="4" t="s">
        <v>15</v>
      </c>
      <c r="M1911" s="8">
        <v>1</v>
      </c>
      <c r="N1911" s="5">
        <v>35.94</v>
      </c>
      <c r="O1911" s="6">
        <v>0.1</v>
      </c>
      <c r="P1911" s="5">
        <v>13.19</v>
      </c>
      <c r="Q1911" s="5">
        <f t="shared" si="87"/>
        <v>32.345999999999997</v>
      </c>
      <c r="R1911" s="5">
        <f t="shared" si="88"/>
        <v>13.19</v>
      </c>
      <c r="S1911" s="5">
        <f t="shared" si="89"/>
        <v>19.155999999999999</v>
      </c>
      <c r="T1911" s="7"/>
    </row>
    <row r="1912" spans="1:20" ht="15">
      <c r="A1912" s="2">
        <v>665</v>
      </c>
      <c r="B1912" s="3">
        <v>46282</v>
      </c>
      <c r="C1912" s="10">
        <f>YEAR(SalesDataTable[[#This Row],[Order Date]])</f>
        <v>2026</v>
      </c>
      <c r="D1912" s="10" t="str">
        <f>"Q"&amp;ROUNDUP(MONTH(SalesDataTable[[#This Row],[Order Date]])/3,0)</f>
        <v>Q3</v>
      </c>
      <c r="E1912" s="10">
        <f>MONTH(SalesDataTable[[#This Row],[Order Date]])</f>
        <v>9</v>
      </c>
      <c r="F1912" s="10" t="str">
        <f>TEXT(SalesDataTable[[#This Row],[Order Date]],"mmm")</f>
        <v>Sep</v>
      </c>
      <c r="G1912" s="4" t="s">
        <v>6</v>
      </c>
      <c r="H1912" s="4" t="s">
        <v>49</v>
      </c>
      <c r="I1912" s="4" t="s">
        <v>2</v>
      </c>
      <c r="J1912" s="4" t="s">
        <v>13</v>
      </c>
      <c r="K1912" s="4" t="s">
        <v>4</v>
      </c>
      <c r="L1912" s="4" t="s">
        <v>30</v>
      </c>
      <c r="M1912" s="8">
        <v>1</v>
      </c>
      <c r="N1912" s="5">
        <v>101.18</v>
      </c>
      <c r="O1912" s="6">
        <v>0.1</v>
      </c>
      <c r="P1912" s="5">
        <v>49.38</v>
      </c>
      <c r="Q1912" s="5">
        <f t="shared" si="87"/>
        <v>91.062000000000012</v>
      </c>
      <c r="R1912" s="5">
        <f t="shared" si="88"/>
        <v>49.38</v>
      </c>
      <c r="S1912" s="5">
        <f t="shared" si="89"/>
        <v>41.682000000000009</v>
      </c>
      <c r="T1912" s="7"/>
    </row>
    <row r="1913" spans="1:20" ht="15">
      <c r="A1913" s="2">
        <v>2067</v>
      </c>
      <c r="B1913" s="3">
        <v>46282</v>
      </c>
      <c r="C1913" s="10">
        <f>YEAR(SalesDataTable[[#This Row],[Order Date]])</f>
        <v>2026</v>
      </c>
      <c r="D1913" s="10" t="str">
        <f>"Q"&amp;ROUNDUP(MONTH(SalesDataTable[[#This Row],[Order Date]])/3,0)</f>
        <v>Q3</v>
      </c>
      <c r="E1913" s="10">
        <f>MONTH(SalesDataTable[[#This Row],[Order Date]])</f>
        <v>9</v>
      </c>
      <c r="F1913" s="10" t="str">
        <f>TEXT(SalesDataTable[[#This Row],[Order Date]],"mmm")</f>
        <v>Sep</v>
      </c>
      <c r="G1913" s="4" t="s">
        <v>20</v>
      </c>
      <c r="H1913" s="4" t="s">
        <v>31</v>
      </c>
      <c r="I1913" s="4" t="s">
        <v>19</v>
      </c>
      <c r="J1913" s="4" t="s">
        <v>13</v>
      </c>
      <c r="K1913" s="4" t="s">
        <v>4</v>
      </c>
      <c r="L1913" s="4" t="s">
        <v>5</v>
      </c>
      <c r="M1913" s="8">
        <v>2</v>
      </c>
      <c r="N1913" s="5">
        <v>82.47</v>
      </c>
      <c r="O1913" s="6">
        <v>0</v>
      </c>
      <c r="P1913" s="5">
        <v>42.49</v>
      </c>
      <c r="Q1913" s="5">
        <f t="shared" si="87"/>
        <v>164.94</v>
      </c>
      <c r="R1913" s="5">
        <f t="shared" si="88"/>
        <v>84.98</v>
      </c>
      <c r="S1913" s="5">
        <f t="shared" si="89"/>
        <v>79.959999999999994</v>
      </c>
      <c r="T1913" s="7"/>
    </row>
    <row r="1914" spans="1:20" ht="15">
      <c r="A1914" s="2">
        <v>2648</v>
      </c>
      <c r="B1914" s="3">
        <v>46282</v>
      </c>
      <c r="C1914" s="10">
        <f>YEAR(SalesDataTable[[#This Row],[Order Date]])</f>
        <v>2026</v>
      </c>
      <c r="D1914" s="10" t="str">
        <f>"Q"&amp;ROUNDUP(MONTH(SalesDataTable[[#This Row],[Order Date]])/3,0)</f>
        <v>Q3</v>
      </c>
      <c r="E1914" s="10">
        <f>MONTH(SalesDataTable[[#This Row],[Order Date]])</f>
        <v>9</v>
      </c>
      <c r="F1914" s="10" t="str">
        <f>TEXT(SalesDataTable[[#This Row],[Order Date]],"mmm")</f>
        <v>Sep</v>
      </c>
      <c r="G1914" s="4" t="s">
        <v>11</v>
      </c>
      <c r="H1914" s="4" t="s">
        <v>52</v>
      </c>
      <c r="I1914" s="4" t="s">
        <v>28</v>
      </c>
      <c r="J1914" s="4" t="s">
        <v>13</v>
      </c>
      <c r="K1914" s="4" t="s">
        <v>34</v>
      </c>
      <c r="L1914" s="4" t="s">
        <v>45</v>
      </c>
      <c r="M1914" s="8">
        <v>1</v>
      </c>
      <c r="N1914" s="5">
        <v>50.47</v>
      </c>
      <c r="O1914" s="6">
        <v>0.05</v>
      </c>
      <c r="P1914" s="5">
        <v>22.27</v>
      </c>
      <c r="Q1914" s="5">
        <f t="shared" si="87"/>
        <v>47.946499999999993</v>
      </c>
      <c r="R1914" s="5">
        <f t="shared" si="88"/>
        <v>22.27</v>
      </c>
      <c r="S1914" s="5">
        <f t="shared" si="89"/>
        <v>25.676499999999994</v>
      </c>
      <c r="T1914" s="7"/>
    </row>
    <row r="1915" spans="1:20" ht="15">
      <c r="A1915" s="2">
        <v>3074</v>
      </c>
      <c r="B1915" s="3">
        <v>46282</v>
      </c>
      <c r="C1915" s="10">
        <f>YEAR(SalesDataTable[[#This Row],[Order Date]])</f>
        <v>2026</v>
      </c>
      <c r="D1915" s="10" t="str">
        <f>"Q"&amp;ROUNDUP(MONTH(SalesDataTable[[#This Row],[Order Date]])/3,0)</f>
        <v>Q3</v>
      </c>
      <c r="E1915" s="10">
        <f>MONTH(SalesDataTable[[#This Row],[Order Date]])</f>
        <v>9</v>
      </c>
      <c r="F1915" s="10" t="str">
        <f>TEXT(SalesDataTable[[#This Row],[Order Date]],"mmm")</f>
        <v>Sep</v>
      </c>
      <c r="G1915" s="4" t="s">
        <v>20</v>
      </c>
      <c r="H1915" s="4" t="s">
        <v>33</v>
      </c>
      <c r="I1915" s="4" t="s">
        <v>8</v>
      </c>
      <c r="J1915" s="4" t="s">
        <v>16</v>
      </c>
      <c r="K1915" s="4" t="s">
        <v>23</v>
      </c>
      <c r="L1915" s="4" t="s">
        <v>40</v>
      </c>
      <c r="M1915" s="8">
        <v>5</v>
      </c>
      <c r="N1915" s="5">
        <v>82.63</v>
      </c>
      <c r="O1915" s="6">
        <v>0.15</v>
      </c>
      <c r="P1915" s="5">
        <v>38.630000000000003</v>
      </c>
      <c r="Q1915" s="5">
        <f t="shared" si="87"/>
        <v>351.17749999999995</v>
      </c>
      <c r="R1915" s="5">
        <f t="shared" si="88"/>
        <v>193.15</v>
      </c>
      <c r="S1915" s="5">
        <f t="shared" si="89"/>
        <v>158.02749999999995</v>
      </c>
      <c r="T1915" s="7"/>
    </row>
    <row r="1916" spans="1:20" ht="15">
      <c r="A1916" s="2">
        <v>259</v>
      </c>
      <c r="B1916" s="3">
        <v>46283</v>
      </c>
      <c r="C1916" s="10">
        <f>YEAR(SalesDataTable[[#This Row],[Order Date]])</f>
        <v>2026</v>
      </c>
      <c r="D1916" s="10" t="str">
        <f>"Q"&amp;ROUNDUP(MONTH(SalesDataTable[[#This Row],[Order Date]])/3,0)</f>
        <v>Q3</v>
      </c>
      <c r="E1916" s="10">
        <f>MONTH(SalesDataTable[[#This Row],[Order Date]])</f>
        <v>9</v>
      </c>
      <c r="F1916" s="10" t="str">
        <f>TEXT(SalesDataTable[[#This Row],[Order Date]],"mmm")</f>
        <v>Sep</v>
      </c>
      <c r="G1916" s="4" t="s">
        <v>20</v>
      </c>
      <c r="H1916" s="4" t="s">
        <v>33</v>
      </c>
      <c r="I1916" s="4" t="s">
        <v>19</v>
      </c>
      <c r="J1916" s="4" t="s">
        <v>16</v>
      </c>
      <c r="K1916" s="4" t="s">
        <v>14</v>
      </c>
      <c r="L1916" s="4" t="s">
        <v>48</v>
      </c>
      <c r="M1916" s="8">
        <v>4</v>
      </c>
      <c r="N1916" s="5">
        <v>168.48</v>
      </c>
      <c r="O1916" s="6">
        <v>0.1</v>
      </c>
      <c r="P1916" s="5">
        <v>89.85</v>
      </c>
      <c r="Q1916" s="5">
        <f t="shared" si="87"/>
        <v>606.52800000000002</v>
      </c>
      <c r="R1916" s="5">
        <f t="shared" si="88"/>
        <v>359.4</v>
      </c>
      <c r="S1916" s="5">
        <f t="shared" si="89"/>
        <v>247.12800000000004</v>
      </c>
      <c r="T1916" s="7"/>
    </row>
    <row r="1917" spans="1:20" ht="15">
      <c r="A1917" s="2">
        <v>997</v>
      </c>
      <c r="B1917" s="3">
        <v>46283</v>
      </c>
      <c r="C1917" s="10">
        <f>YEAR(SalesDataTable[[#This Row],[Order Date]])</f>
        <v>2026</v>
      </c>
      <c r="D1917" s="10" t="str">
        <f>"Q"&amp;ROUNDUP(MONTH(SalesDataTable[[#This Row],[Order Date]])/3,0)</f>
        <v>Q3</v>
      </c>
      <c r="E1917" s="10">
        <f>MONTH(SalesDataTable[[#This Row],[Order Date]])</f>
        <v>9</v>
      </c>
      <c r="F1917" s="10" t="str">
        <f>TEXT(SalesDataTable[[#This Row],[Order Date]],"mmm")</f>
        <v>Sep</v>
      </c>
      <c r="G1917" s="4" t="s">
        <v>6</v>
      </c>
      <c r="H1917" s="4" t="s">
        <v>41</v>
      </c>
      <c r="I1917" s="4" t="s">
        <v>28</v>
      </c>
      <c r="J1917" s="4" t="s">
        <v>3</v>
      </c>
      <c r="K1917" s="4" t="s">
        <v>23</v>
      </c>
      <c r="L1917" s="4" t="s">
        <v>51</v>
      </c>
      <c r="M1917" s="8">
        <v>2</v>
      </c>
      <c r="N1917" s="5">
        <v>121.82</v>
      </c>
      <c r="O1917" s="6">
        <v>0</v>
      </c>
      <c r="P1917" s="5">
        <v>61.92</v>
      </c>
      <c r="Q1917" s="5">
        <f t="shared" si="87"/>
        <v>243.64</v>
      </c>
      <c r="R1917" s="5">
        <f t="shared" si="88"/>
        <v>123.84</v>
      </c>
      <c r="S1917" s="5">
        <f t="shared" si="89"/>
        <v>119.79999999999998</v>
      </c>
      <c r="T1917" s="7"/>
    </row>
    <row r="1918" spans="1:20" ht="15">
      <c r="A1918" s="2">
        <v>2102</v>
      </c>
      <c r="B1918" s="3">
        <v>46283</v>
      </c>
      <c r="C1918" s="10">
        <f>YEAR(SalesDataTable[[#This Row],[Order Date]])</f>
        <v>2026</v>
      </c>
      <c r="D1918" s="10" t="str">
        <f>"Q"&amp;ROUNDUP(MONTH(SalesDataTable[[#This Row],[Order Date]])/3,0)</f>
        <v>Q3</v>
      </c>
      <c r="E1918" s="10">
        <f>MONTH(SalesDataTable[[#This Row],[Order Date]])</f>
        <v>9</v>
      </c>
      <c r="F1918" s="10" t="str">
        <f>TEXT(SalesDataTable[[#This Row],[Order Date]],"mmm")</f>
        <v>Sep</v>
      </c>
      <c r="G1918" s="4" t="s">
        <v>0</v>
      </c>
      <c r="H1918" s="4" t="s">
        <v>50</v>
      </c>
      <c r="I1918" s="4" t="s">
        <v>19</v>
      </c>
      <c r="J1918" s="4" t="s">
        <v>3</v>
      </c>
      <c r="K1918" s="4" t="s">
        <v>4</v>
      </c>
      <c r="L1918" s="4" t="s">
        <v>22</v>
      </c>
      <c r="M1918" s="8">
        <v>1</v>
      </c>
      <c r="N1918" s="5">
        <v>50.02</v>
      </c>
      <c r="O1918" s="6">
        <v>0.1</v>
      </c>
      <c r="P1918" s="5">
        <v>22.47</v>
      </c>
      <c r="Q1918" s="5">
        <f t="shared" si="87"/>
        <v>45.018000000000001</v>
      </c>
      <c r="R1918" s="5">
        <f t="shared" si="88"/>
        <v>22.47</v>
      </c>
      <c r="S1918" s="5">
        <f t="shared" si="89"/>
        <v>22.548000000000002</v>
      </c>
      <c r="T1918" s="7"/>
    </row>
    <row r="1919" spans="1:20" ht="15">
      <c r="A1919" s="2">
        <v>2452</v>
      </c>
      <c r="B1919" s="3">
        <v>46283</v>
      </c>
      <c r="C1919" s="10">
        <f>YEAR(SalesDataTable[[#This Row],[Order Date]])</f>
        <v>2026</v>
      </c>
      <c r="D1919" s="10" t="str">
        <f>"Q"&amp;ROUNDUP(MONTH(SalesDataTable[[#This Row],[Order Date]])/3,0)</f>
        <v>Q3</v>
      </c>
      <c r="E1919" s="10">
        <f>MONTH(SalesDataTable[[#This Row],[Order Date]])</f>
        <v>9</v>
      </c>
      <c r="F1919" s="10" t="str">
        <f>TEXT(SalesDataTable[[#This Row],[Order Date]],"mmm")</f>
        <v>Sep</v>
      </c>
      <c r="G1919" s="4" t="s">
        <v>11</v>
      </c>
      <c r="H1919" s="4" t="s">
        <v>25</v>
      </c>
      <c r="I1919" s="4" t="s">
        <v>2</v>
      </c>
      <c r="J1919" s="4" t="s">
        <v>13</v>
      </c>
      <c r="K1919" s="4" t="s">
        <v>34</v>
      </c>
      <c r="L1919" s="4" t="s">
        <v>45</v>
      </c>
      <c r="M1919" s="8">
        <v>1</v>
      </c>
      <c r="N1919" s="5">
        <v>50.17</v>
      </c>
      <c r="O1919" s="6">
        <v>0.1</v>
      </c>
      <c r="P1919" s="5">
        <v>21.99</v>
      </c>
      <c r="Q1919" s="5">
        <f t="shared" si="87"/>
        <v>45.153000000000006</v>
      </c>
      <c r="R1919" s="5">
        <f t="shared" si="88"/>
        <v>21.99</v>
      </c>
      <c r="S1919" s="5">
        <f t="shared" si="89"/>
        <v>23.163000000000007</v>
      </c>
      <c r="T1919" s="7"/>
    </row>
    <row r="1920" spans="1:20" ht="15">
      <c r="A1920" s="2">
        <v>2761</v>
      </c>
      <c r="B1920" s="3">
        <v>46283</v>
      </c>
      <c r="C1920" s="10">
        <f>YEAR(SalesDataTable[[#This Row],[Order Date]])</f>
        <v>2026</v>
      </c>
      <c r="D1920" s="10" t="str">
        <f>"Q"&amp;ROUNDUP(MONTH(SalesDataTable[[#This Row],[Order Date]])/3,0)</f>
        <v>Q3</v>
      </c>
      <c r="E1920" s="10">
        <f>MONTH(SalesDataTable[[#This Row],[Order Date]])</f>
        <v>9</v>
      </c>
      <c r="F1920" s="10" t="str">
        <f>TEXT(SalesDataTable[[#This Row],[Order Date]],"mmm")</f>
        <v>Sep</v>
      </c>
      <c r="G1920" s="4" t="s">
        <v>0</v>
      </c>
      <c r="H1920" s="4" t="s">
        <v>50</v>
      </c>
      <c r="I1920" s="4" t="s">
        <v>8</v>
      </c>
      <c r="J1920" s="4" t="s">
        <v>16</v>
      </c>
      <c r="K1920" s="4" t="s">
        <v>23</v>
      </c>
      <c r="L1920" s="4" t="s">
        <v>51</v>
      </c>
      <c r="M1920" s="8">
        <v>5</v>
      </c>
      <c r="N1920" s="5">
        <v>124.51</v>
      </c>
      <c r="O1920" s="6">
        <v>0.1</v>
      </c>
      <c r="P1920" s="5">
        <v>60.29</v>
      </c>
      <c r="Q1920" s="5">
        <f t="shared" si="87"/>
        <v>560.29500000000007</v>
      </c>
      <c r="R1920" s="5">
        <f t="shared" si="88"/>
        <v>301.45</v>
      </c>
      <c r="S1920" s="5">
        <f t="shared" si="89"/>
        <v>258.84500000000008</v>
      </c>
      <c r="T1920" s="7"/>
    </row>
    <row r="1921" spans="1:20" ht="15">
      <c r="A1921" s="2">
        <v>3993</v>
      </c>
      <c r="B1921" s="3">
        <v>46283</v>
      </c>
      <c r="C1921" s="10">
        <f>YEAR(SalesDataTable[[#This Row],[Order Date]])</f>
        <v>2026</v>
      </c>
      <c r="D1921" s="10" t="str">
        <f>"Q"&amp;ROUNDUP(MONTH(SalesDataTable[[#This Row],[Order Date]])/3,0)</f>
        <v>Q3</v>
      </c>
      <c r="E1921" s="10">
        <f>MONTH(SalesDataTable[[#This Row],[Order Date]])</f>
        <v>9</v>
      </c>
      <c r="F1921" s="10" t="str">
        <f>TEXT(SalesDataTable[[#This Row],[Order Date]],"mmm")</f>
        <v>Sep</v>
      </c>
      <c r="G1921" s="4" t="s">
        <v>6</v>
      </c>
      <c r="H1921" s="4" t="s">
        <v>43</v>
      </c>
      <c r="I1921" s="4" t="s">
        <v>28</v>
      </c>
      <c r="J1921" s="4" t="s">
        <v>3</v>
      </c>
      <c r="K1921" s="4" t="s">
        <v>9</v>
      </c>
      <c r="L1921" s="4" t="s">
        <v>37</v>
      </c>
      <c r="M1921" s="8">
        <v>1</v>
      </c>
      <c r="N1921" s="5">
        <v>153.68</v>
      </c>
      <c r="O1921" s="6">
        <v>0.05</v>
      </c>
      <c r="P1921" s="5">
        <v>77.42</v>
      </c>
      <c r="Q1921" s="5">
        <f t="shared" si="87"/>
        <v>145.99600000000001</v>
      </c>
      <c r="R1921" s="5">
        <f t="shared" si="88"/>
        <v>77.42</v>
      </c>
      <c r="S1921" s="5">
        <f t="shared" si="89"/>
        <v>68.576000000000008</v>
      </c>
      <c r="T1921" s="7"/>
    </row>
    <row r="1922" spans="1:20" ht="15">
      <c r="A1922" s="2">
        <v>4343</v>
      </c>
      <c r="B1922" s="3">
        <v>46283</v>
      </c>
      <c r="C1922" s="10">
        <f>YEAR(SalesDataTable[[#This Row],[Order Date]])</f>
        <v>2026</v>
      </c>
      <c r="D1922" s="10" t="str">
        <f>"Q"&amp;ROUNDUP(MONTH(SalesDataTable[[#This Row],[Order Date]])/3,0)</f>
        <v>Q3</v>
      </c>
      <c r="E1922" s="10">
        <f>MONTH(SalesDataTable[[#This Row],[Order Date]])</f>
        <v>9</v>
      </c>
      <c r="F1922" s="10" t="str">
        <f>TEXT(SalesDataTable[[#This Row],[Order Date]],"mmm")</f>
        <v>Sep</v>
      </c>
      <c r="G1922" s="4" t="s">
        <v>6</v>
      </c>
      <c r="H1922" s="4" t="s">
        <v>43</v>
      </c>
      <c r="I1922" s="4" t="s">
        <v>28</v>
      </c>
      <c r="J1922" s="4" t="s">
        <v>13</v>
      </c>
      <c r="K1922" s="4" t="s">
        <v>23</v>
      </c>
      <c r="L1922" s="4" t="s">
        <v>51</v>
      </c>
      <c r="M1922" s="8">
        <v>2</v>
      </c>
      <c r="N1922" s="5">
        <v>121.37</v>
      </c>
      <c r="O1922" s="6">
        <v>0.05</v>
      </c>
      <c r="P1922" s="5">
        <v>60.13</v>
      </c>
      <c r="Q1922" s="5">
        <f t="shared" ref="Q1922:Q1985" si="90">M1922*N1922*(1-O1922)</f>
        <v>230.60300000000001</v>
      </c>
      <c r="R1922" s="5">
        <f t="shared" ref="R1922:R1985" si="91">M1922*P1922</f>
        <v>120.26</v>
      </c>
      <c r="S1922" s="5">
        <f t="shared" ref="S1922:S1985" si="92">Q1922-R1922</f>
        <v>110.343</v>
      </c>
      <c r="T1922" s="7"/>
    </row>
    <row r="1923" spans="1:20" ht="15">
      <c r="A1923" s="2">
        <v>4429</v>
      </c>
      <c r="B1923" s="3">
        <v>46283</v>
      </c>
      <c r="C1923" s="10">
        <f>YEAR(SalesDataTable[[#This Row],[Order Date]])</f>
        <v>2026</v>
      </c>
      <c r="D1923" s="10" t="str">
        <f>"Q"&amp;ROUNDUP(MONTH(SalesDataTable[[#This Row],[Order Date]])/3,0)</f>
        <v>Q3</v>
      </c>
      <c r="E1923" s="10">
        <f>MONTH(SalesDataTable[[#This Row],[Order Date]])</f>
        <v>9</v>
      </c>
      <c r="F1923" s="10" t="str">
        <f>TEXT(SalesDataTable[[#This Row],[Order Date]],"mmm")</f>
        <v>Sep</v>
      </c>
      <c r="G1923" s="4" t="s">
        <v>0</v>
      </c>
      <c r="H1923" s="4" t="s">
        <v>50</v>
      </c>
      <c r="I1923" s="4" t="s">
        <v>2</v>
      </c>
      <c r="J1923" s="4" t="s">
        <v>16</v>
      </c>
      <c r="K1923" s="4" t="s">
        <v>9</v>
      </c>
      <c r="L1923" s="4" t="s">
        <v>17</v>
      </c>
      <c r="M1923" s="8">
        <v>2</v>
      </c>
      <c r="N1923" s="5">
        <v>145.1</v>
      </c>
      <c r="O1923" s="6">
        <v>0.1</v>
      </c>
      <c r="P1923" s="5">
        <v>77.62</v>
      </c>
      <c r="Q1923" s="5">
        <f t="shared" si="90"/>
        <v>261.18</v>
      </c>
      <c r="R1923" s="5">
        <f t="shared" si="91"/>
        <v>155.24</v>
      </c>
      <c r="S1923" s="5">
        <f t="shared" si="92"/>
        <v>105.94</v>
      </c>
      <c r="T1923" s="7"/>
    </row>
    <row r="1924" spans="1:20" ht="15">
      <c r="A1924" s="2">
        <v>4824</v>
      </c>
      <c r="B1924" s="3">
        <v>46283</v>
      </c>
      <c r="C1924" s="10">
        <f>YEAR(SalesDataTable[[#This Row],[Order Date]])</f>
        <v>2026</v>
      </c>
      <c r="D1924" s="10" t="str">
        <f>"Q"&amp;ROUNDUP(MONTH(SalesDataTable[[#This Row],[Order Date]])/3,0)</f>
        <v>Q3</v>
      </c>
      <c r="E1924" s="10">
        <f>MONTH(SalesDataTable[[#This Row],[Order Date]])</f>
        <v>9</v>
      </c>
      <c r="F1924" s="10" t="str">
        <f>TEXT(SalesDataTable[[#This Row],[Order Date]],"mmm")</f>
        <v>Sep</v>
      </c>
      <c r="G1924" s="4" t="s">
        <v>20</v>
      </c>
      <c r="H1924" s="4" t="s">
        <v>33</v>
      </c>
      <c r="I1924" s="4" t="s">
        <v>2</v>
      </c>
      <c r="J1924" s="4" t="s">
        <v>3</v>
      </c>
      <c r="K1924" s="4" t="s">
        <v>34</v>
      </c>
      <c r="L1924" s="4" t="s">
        <v>42</v>
      </c>
      <c r="M1924" s="8">
        <v>1</v>
      </c>
      <c r="N1924" s="5">
        <v>36.729999999999997</v>
      </c>
      <c r="O1924" s="6">
        <v>0.05</v>
      </c>
      <c r="P1924" s="5">
        <v>14.11</v>
      </c>
      <c r="Q1924" s="5">
        <f t="shared" si="90"/>
        <v>34.893499999999996</v>
      </c>
      <c r="R1924" s="5">
        <f t="shared" si="91"/>
        <v>14.11</v>
      </c>
      <c r="S1924" s="5">
        <f t="shared" si="92"/>
        <v>20.783499999999997</v>
      </c>
      <c r="T1924" s="7"/>
    </row>
    <row r="1925" spans="1:20" ht="15">
      <c r="A1925" s="2">
        <v>4881</v>
      </c>
      <c r="B1925" s="3">
        <v>46283</v>
      </c>
      <c r="C1925" s="10">
        <f>YEAR(SalesDataTable[[#This Row],[Order Date]])</f>
        <v>2026</v>
      </c>
      <c r="D1925" s="10" t="str">
        <f>"Q"&amp;ROUNDUP(MONTH(SalesDataTable[[#This Row],[Order Date]])/3,0)</f>
        <v>Q3</v>
      </c>
      <c r="E1925" s="10">
        <f>MONTH(SalesDataTable[[#This Row],[Order Date]])</f>
        <v>9</v>
      </c>
      <c r="F1925" s="10" t="str">
        <f>TEXT(SalesDataTable[[#This Row],[Order Date]],"mmm")</f>
        <v>Sep</v>
      </c>
      <c r="G1925" s="4" t="s">
        <v>11</v>
      </c>
      <c r="H1925" s="4" t="s">
        <v>12</v>
      </c>
      <c r="I1925" s="4" t="s">
        <v>2</v>
      </c>
      <c r="J1925" s="4" t="s">
        <v>16</v>
      </c>
      <c r="K1925" s="4" t="s">
        <v>14</v>
      </c>
      <c r="L1925" s="4" t="s">
        <v>44</v>
      </c>
      <c r="M1925" s="8">
        <v>4</v>
      </c>
      <c r="N1925" s="5">
        <v>134.15</v>
      </c>
      <c r="O1925" s="6">
        <v>0.05</v>
      </c>
      <c r="P1925" s="5">
        <v>65.58</v>
      </c>
      <c r="Q1925" s="5">
        <f t="shared" si="90"/>
        <v>509.77</v>
      </c>
      <c r="R1925" s="5">
        <f t="shared" si="91"/>
        <v>262.32</v>
      </c>
      <c r="S1925" s="5">
        <f t="shared" si="92"/>
        <v>247.45</v>
      </c>
      <c r="T1925" s="7"/>
    </row>
    <row r="1926" spans="1:20" ht="15">
      <c r="A1926" s="2">
        <v>5138</v>
      </c>
      <c r="B1926" s="3">
        <v>46283</v>
      </c>
      <c r="C1926" s="10">
        <f>YEAR(SalesDataTable[[#This Row],[Order Date]])</f>
        <v>2026</v>
      </c>
      <c r="D1926" s="10" t="str">
        <f>"Q"&amp;ROUNDUP(MONTH(SalesDataTable[[#This Row],[Order Date]])/3,0)</f>
        <v>Q3</v>
      </c>
      <c r="E1926" s="10">
        <f>MONTH(SalesDataTable[[#This Row],[Order Date]])</f>
        <v>9</v>
      </c>
      <c r="F1926" s="10" t="str">
        <f>TEXT(SalesDataTable[[#This Row],[Order Date]],"mmm")</f>
        <v>Sep</v>
      </c>
      <c r="G1926" s="4" t="s">
        <v>0</v>
      </c>
      <c r="H1926" s="4" t="s">
        <v>1</v>
      </c>
      <c r="I1926" s="4" t="s">
        <v>8</v>
      </c>
      <c r="J1926" s="4" t="s">
        <v>16</v>
      </c>
      <c r="K1926" s="4" t="s">
        <v>9</v>
      </c>
      <c r="L1926" s="4" t="s">
        <v>10</v>
      </c>
      <c r="M1926" s="8">
        <v>8</v>
      </c>
      <c r="N1926" s="5">
        <v>94.21</v>
      </c>
      <c r="O1926" s="6">
        <v>0.1</v>
      </c>
      <c r="P1926" s="5">
        <v>45.05</v>
      </c>
      <c r="Q1926" s="5">
        <f t="shared" si="90"/>
        <v>678.31200000000001</v>
      </c>
      <c r="R1926" s="5">
        <f t="shared" si="91"/>
        <v>360.4</v>
      </c>
      <c r="S1926" s="5">
        <f t="shared" si="92"/>
        <v>317.91200000000003</v>
      </c>
      <c r="T1926" s="7"/>
    </row>
    <row r="1927" spans="1:20" ht="15">
      <c r="A1927" s="2">
        <v>1214</v>
      </c>
      <c r="B1927" s="3">
        <v>46284</v>
      </c>
      <c r="C1927" s="10">
        <f>YEAR(SalesDataTable[[#This Row],[Order Date]])</f>
        <v>2026</v>
      </c>
      <c r="D1927" s="10" t="str">
        <f>"Q"&amp;ROUNDUP(MONTH(SalesDataTable[[#This Row],[Order Date]])/3,0)</f>
        <v>Q3</v>
      </c>
      <c r="E1927" s="10">
        <f>MONTH(SalesDataTable[[#This Row],[Order Date]])</f>
        <v>9</v>
      </c>
      <c r="F1927" s="10" t="str">
        <f>TEXT(SalesDataTable[[#This Row],[Order Date]],"mmm")</f>
        <v>Sep</v>
      </c>
      <c r="G1927" s="4" t="s">
        <v>0</v>
      </c>
      <c r="H1927" s="4" t="s">
        <v>50</v>
      </c>
      <c r="I1927" s="4" t="s">
        <v>19</v>
      </c>
      <c r="J1927" s="4" t="s">
        <v>3</v>
      </c>
      <c r="K1927" s="4" t="s">
        <v>23</v>
      </c>
      <c r="L1927" s="4" t="s">
        <v>29</v>
      </c>
      <c r="M1927" s="8">
        <v>1</v>
      </c>
      <c r="N1927" s="5">
        <v>198.29</v>
      </c>
      <c r="O1927" s="6">
        <v>0.05</v>
      </c>
      <c r="P1927" s="5">
        <v>106.24</v>
      </c>
      <c r="Q1927" s="5">
        <f t="shared" si="90"/>
        <v>188.37549999999999</v>
      </c>
      <c r="R1927" s="5">
        <f t="shared" si="91"/>
        <v>106.24</v>
      </c>
      <c r="S1927" s="5">
        <f t="shared" si="92"/>
        <v>82.135499999999993</v>
      </c>
      <c r="T1927" s="7"/>
    </row>
    <row r="1928" spans="1:20" ht="15">
      <c r="A1928" s="2">
        <v>1346</v>
      </c>
      <c r="B1928" s="3">
        <v>46284</v>
      </c>
      <c r="C1928" s="10">
        <f>YEAR(SalesDataTable[[#This Row],[Order Date]])</f>
        <v>2026</v>
      </c>
      <c r="D1928" s="10" t="str">
        <f>"Q"&amp;ROUNDUP(MONTH(SalesDataTable[[#This Row],[Order Date]])/3,0)</f>
        <v>Q3</v>
      </c>
      <c r="E1928" s="10">
        <f>MONTH(SalesDataTable[[#This Row],[Order Date]])</f>
        <v>9</v>
      </c>
      <c r="F1928" s="10" t="str">
        <f>TEXT(SalesDataTable[[#This Row],[Order Date]],"mmm")</f>
        <v>Sep</v>
      </c>
      <c r="G1928" s="4" t="s">
        <v>6</v>
      </c>
      <c r="H1928" s="4" t="s">
        <v>49</v>
      </c>
      <c r="I1928" s="4" t="s">
        <v>28</v>
      </c>
      <c r="J1928" s="4" t="s">
        <v>3</v>
      </c>
      <c r="K1928" s="4" t="s">
        <v>14</v>
      </c>
      <c r="L1928" s="4" t="s">
        <v>48</v>
      </c>
      <c r="M1928" s="8">
        <v>3</v>
      </c>
      <c r="N1928" s="5">
        <v>166.21</v>
      </c>
      <c r="O1928" s="6">
        <v>0.05</v>
      </c>
      <c r="P1928" s="5">
        <v>85.03</v>
      </c>
      <c r="Q1928" s="5">
        <f t="shared" si="90"/>
        <v>473.69849999999997</v>
      </c>
      <c r="R1928" s="5">
        <f t="shared" si="91"/>
        <v>255.09</v>
      </c>
      <c r="S1928" s="5">
        <f t="shared" si="92"/>
        <v>218.60849999999996</v>
      </c>
      <c r="T1928" s="7"/>
    </row>
    <row r="1929" spans="1:20" ht="15">
      <c r="A1929" s="2">
        <v>1361</v>
      </c>
      <c r="B1929" s="3">
        <v>46284</v>
      </c>
      <c r="C1929" s="10">
        <f>YEAR(SalesDataTable[[#This Row],[Order Date]])</f>
        <v>2026</v>
      </c>
      <c r="D1929" s="10" t="str">
        <f>"Q"&amp;ROUNDUP(MONTH(SalesDataTable[[#This Row],[Order Date]])/3,0)</f>
        <v>Q3</v>
      </c>
      <c r="E1929" s="10">
        <f>MONTH(SalesDataTable[[#This Row],[Order Date]])</f>
        <v>9</v>
      </c>
      <c r="F1929" s="10" t="str">
        <f>TEXT(SalesDataTable[[#This Row],[Order Date]],"mmm")</f>
        <v>Sep</v>
      </c>
      <c r="G1929" s="4" t="s">
        <v>6</v>
      </c>
      <c r="H1929" s="4" t="s">
        <v>27</v>
      </c>
      <c r="I1929" s="4" t="s">
        <v>28</v>
      </c>
      <c r="J1929" s="4" t="s">
        <v>13</v>
      </c>
      <c r="K1929" s="4" t="s">
        <v>4</v>
      </c>
      <c r="L1929" s="4" t="s">
        <v>26</v>
      </c>
      <c r="M1929" s="8">
        <v>1</v>
      </c>
      <c r="N1929" s="5">
        <v>40.700000000000003</v>
      </c>
      <c r="O1929" s="6">
        <v>0.05</v>
      </c>
      <c r="P1929" s="5">
        <v>16.43</v>
      </c>
      <c r="Q1929" s="5">
        <f t="shared" si="90"/>
        <v>38.664999999999999</v>
      </c>
      <c r="R1929" s="5">
        <f t="shared" si="91"/>
        <v>16.43</v>
      </c>
      <c r="S1929" s="5">
        <f t="shared" si="92"/>
        <v>22.234999999999999</v>
      </c>
      <c r="T1929" s="7"/>
    </row>
    <row r="1930" spans="1:20" ht="15">
      <c r="A1930" s="2">
        <v>2728</v>
      </c>
      <c r="B1930" s="3">
        <v>46284</v>
      </c>
      <c r="C1930" s="10">
        <f>YEAR(SalesDataTable[[#This Row],[Order Date]])</f>
        <v>2026</v>
      </c>
      <c r="D1930" s="10" t="str">
        <f>"Q"&amp;ROUNDUP(MONTH(SalesDataTable[[#This Row],[Order Date]])/3,0)</f>
        <v>Q3</v>
      </c>
      <c r="E1930" s="10">
        <f>MONTH(SalesDataTable[[#This Row],[Order Date]])</f>
        <v>9</v>
      </c>
      <c r="F1930" s="10" t="str">
        <f>TEXT(SalesDataTable[[#This Row],[Order Date]],"mmm")</f>
        <v>Sep</v>
      </c>
      <c r="G1930" s="4" t="s">
        <v>0</v>
      </c>
      <c r="H1930" s="4" t="s">
        <v>50</v>
      </c>
      <c r="I1930" s="4" t="s">
        <v>2</v>
      </c>
      <c r="J1930" s="4" t="s">
        <v>13</v>
      </c>
      <c r="K1930" s="4" t="s">
        <v>9</v>
      </c>
      <c r="L1930" s="4" t="s">
        <v>37</v>
      </c>
      <c r="M1930" s="8">
        <v>3</v>
      </c>
      <c r="N1930" s="5">
        <v>153.5</v>
      </c>
      <c r="O1930" s="6">
        <v>0</v>
      </c>
      <c r="P1930" s="5">
        <v>80.819999999999993</v>
      </c>
      <c r="Q1930" s="5">
        <f t="shared" si="90"/>
        <v>460.5</v>
      </c>
      <c r="R1930" s="5">
        <f t="shared" si="91"/>
        <v>242.45999999999998</v>
      </c>
      <c r="S1930" s="5">
        <f t="shared" si="92"/>
        <v>218.04000000000002</v>
      </c>
      <c r="T1930" s="7"/>
    </row>
    <row r="1931" spans="1:20" ht="15">
      <c r="A1931" s="2">
        <v>2788</v>
      </c>
      <c r="B1931" s="3">
        <v>46284</v>
      </c>
      <c r="C1931" s="10">
        <f>YEAR(SalesDataTable[[#This Row],[Order Date]])</f>
        <v>2026</v>
      </c>
      <c r="D1931" s="10" t="str">
        <f>"Q"&amp;ROUNDUP(MONTH(SalesDataTable[[#This Row],[Order Date]])/3,0)</f>
        <v>Q3</v>
      </c>
      <c r="E1931" s="10">
        <f>MONTH(SalesDataTable[[#This Row],[Order Date]])</f>
        <v>9</v>
      </c>
      <c r="F1931" s="10" t="str">
        <f>TEXT(SalesDataTable[[#This Row],[Order Date]],"mmm")</f>
        <v>Sep</v>
      </c>
      <c r="G1931" s="4" t="s">
        <v>6</v>
      </c>
      <c r="H1931" s="4" t="s">
        <v>43</v>
      </c>
      <c r="I1931" s="4" t="s">
        <v>28</v>
      </c>
      <c r="J1931" s="4" t="s">
        <v>13</v>
      </c>
      <c r="K1931" s="4" t="s">
        <v>9</v>
      </c>
      <c r="L1931" s="4" t="s">
        <v>46</v>
      </c>
      <c r="M1931" s="8">
        <v>1</v>
      </c>
      <c r="N1931" s="5">
        <v>70.430000000000007</v>
      </c>
      <c r="O1931" s="6">
        <v>0</v>
      </c>
      <c r="P1931" s="5">
        <v>31.51</v>
      </c>
      <c r="Q1931" s="5">
        <f t="shared" si="90"/>
        <v>70.430000000000007</v>
      </c>
      <c r="R1931" s="5">
        <f t="shared" si="91"/>
        <v>31.51</v>
      </c>
      <c r="S1931" s="5">
        <f t="shared" si="92"/>
        <v>38.92</v>
      </c>
      <c r="T1931" s="7"/>
    </row>
    <row r="1932" spans="1:20" ht="15">
      <c r="A1932" s="2">
        <v>2932</v>
      </c>
      <c r="B1932" s="3">
        <v>46284</v>
      </c>
      <c r="C1932" s="10">
        <f>YEAR(SalesDataTable[[#This Row],[Order Date]])</f>
        <v>2026</v>
      </c>
      <c r="D1932" s="10" t="str">
        <f>"Q"&amp;ROUNDUP(MONTH(SalesDataTable[[#This Row],[Order Date]])/3,0)</f>
        <v>Q3</v>
      </c>
      <c r="E1932" s="10">
        <f>MONTH(SalesDataTable[[#This Row],[Order Date]])</f>
        <v>9</v>
      </c>
      <c r="F1932" s="10" t="str">
        <f>TEXT(SalesDataTable[[#This Row],[Order Date]],"mmm")</f>
        <v>Sep</v>
      </c>
      <c r="G1932" s="4" t="s">
        <v>0</v>
      </c>
      <c r="H1932" s="4" t="s">
        <v>50</v>
      </c>
      <c r="I1932" s="4" t="s">
        <v>19</v>
      </c>
      <c r="J1932" s="4" t="s">
        <v>16</v>
      </c>
      <c r="K1932" s="4" t="s">
        <v>4</v>
      </c>
      <c r="L1932" s="4" t="s">
        <v>22</v>
      </c>
      <c r="M1932" s="8">
        <v>4</v>
      </c>
      <c r="N1932" s="5">
        <v>49.93</v>
      </c>
      <c r="O1932" s="6">
        <v>0</v>
      </c>
      <c r="P1932" s="5">
        <v>22.99</v>
      </c>
      <c r="Q1932" s="5">
        <f t="shared" si="90"/>
        <v>199.72</v>
      </c>
      <c r="R1932" s="5">
        <f t="shared" si="91"/>
        <v>91.96</v>
      </c>
      <c r="S1932" s="5">
        <f t="shared" si="92"/>
        <v>107.76</v>
      </c>
      <c r="T1932" s="7"/>
    </row>
    <row r="1933" spans="1:20" ht="15">
      <c r="A1933" s="2">
        <v>3399</v>
      </c>
      <c r="B1933" s="3">
        <v>46284</v>
      </c>
      <c r="C1933" s="10">
        <f>YEAR(SalesDataTable[[#This Row],[Order Date]])</f>
        <v>2026</v>
      </c>
      <c r="D1933" s="10" t="str">
        <f>"Q"&amp;ROUNDUP(MONTH(SalesDataTable[[#This Row],[Order Date]])/3,0)</f>
        <v>Q3</v>
      </c>
      <c r="E1933" s="10">
        <f>MONTH(SalesDataTable[[#This Row],[Order Date]])</f>
        <v>9</v>
      </c>
      <c r="F1933" s="10" t="str">
        <f>TEXT(SalesDataTable[[#This Row],[Order Date]],"mmm")</f>
        <v>Sep</v>
      </c>
      <c r="G1933" s="4" t="s">
        <v>6</v>
      </c>
      <c r="H1933" s="4" t="s">
        <v>43</v>
      </c>
      <c r="I1933" s="4" t="s">
        <v>19</v>
      </c>
      <c r="J1933" s="4" t="s">
        <v>3</v>
      </c>
      <c r="K1933" s="4" t="s">
        <v>4</v>
      </c>
      <c r="L1933" s="4" t="s">
        <v>22</v>
      </c>
      <c r="M1933" s="8">
        <v>1</v>
      </c>
      <c r="N1933" s="5">
        <v>50.18</v>
      </c>
      <c r="O1933" s="6">
        <v>0</v>
      </c>
      <c r="P1933" s="5">
        <v>22.92</v>
      </c>
      <c r="Q1933" s="5">
        <f t="shared" si="90"/>
        <v>50.18</v>
      </c>
      <c r="R1933" s="5">
        <f t="shared" si="91"/>
        <v>22.92</v>
      </c>
      <c r="S1933" s="5">
        <f t="shared" si="92"/>
        <v>27.259999999999998</v>
      </c>
      <c r="T1933" s="7"/>
    </row>
    <row r="1934" spans="1:20" ht="15">
      <c r="A1934" s="2">
        <v>3588</v>
      </c>
      <c r="B1934" s="3">
        <v>46284</v>
      </c>
      <c r="C1934" s="10">
        <f>YEAR(SalesDataTable[[#This Row],[Order Date]])</f>
        <v>2026</v>
      </c>
      <c r="D1934" s="10" t="str">
        <f>"Q"&amp;ROUNDUP(MONTH(SalesDataTable[[#This Row],[Order Date]])/3,0)</f>
        <v>Q3</v>
      </c>
      <c r="E1934" s="10">
        <f>MONTH(SalesDataTable[[#This Row],[Order Date]])</f>
        <v>9</v>
      </c>
      <c r="F1934" s="10" t="str">
        <f>TEXT(SalesDataTable[[#This Row],[Order Date]],"mmm")</f>
        <v>Sep</v>
      </c>
      <c r="G1934" s="4" t="s">
        <v>20</v>
      </c>
      <c r="H1934" s="4" t="s">
        <v>47</v>
      </c>
      <c r="I1934" s="4" t="s">
        <v>19</v>
      </c>
      <c r="J1934" s="4" t="s">
        <v>13</v>
      </c>
      <c r="K1934" s="4" t="s">
        <v>14</v>
      </c>
      <c r="L1934" s="4" t="s">
        <v>48</v>
      </c>
      <c r="M1934" s="8">
        <v>2</v>
      </c>
      <c r="N1934" s="5">
        <v>164.01</v>
      </c>
      <c r="O1934" s="6">
        <v>0.15</v>
      </c>
      <c r="P1934" s="5">
        <v>87.14</v>
      </c>
      <c r="Q1934" s="5">
        <f t="shared" si="90"/>
        <v>278.81699999999995</v>
      </c>
      <c r="R1934" s="5">
        <f t="shared" si="91"/>
        <v>174.28</v>
      </c>
      <c r="S1934" s="5">
        <f t="shared" si="92"/>
        <v>104.53699999999995</v>
      </c>
      <c r="T1934" s="7"/>
    </row>
    <row r="1935" spans="1:20" ht="15">
      <c r="A1935" s="2">
        <v>3603</v>
      </c>
      <c r="B1935" s="3">
        <v>46284</v>
      </c>
      <c r="C1935" s="10">
        <f>YEAR(SalesDataTable[[#This Row],[Order Date]])</f>
        <v>2026</v>
      </c>
      <c r="D1935" s="10" t="str">
        <f>"Q"&amp;ROUNDUP(MONTH(SalesDataTable[[#This Row],[Order Date]])/3,0)</f>
        <v>Q3</v>
      </c>
      <c r="E1935" s="10">
        <f>MONTH(SalesDataTable[[#This Row],[Order Date]])</f>
        <v>9</v>
      </c>
      <c r="F1935" s="10" t="str">
        <f>TEXT(SalesDataTable[[#This Row],[Order Date]],"mmm")</f>
        <v>Sep</v>
      </c>
      <c r="G1935" s="4" t="s">
        <v>6</v>
      </c>
      <c r="H1935" s="4" t="s">
        <v>49</v>
      </c>
      <c r="I1935" s="4" t="s">
        <v>28</v>
      </c>
      <c r="J1935" s="4" t="s">
        <v>3</v>
      </c>
      <c r="K1935" s="4" t="s">
        <v>4</v>
      </c>
      <c r="L1935" s="4" t="s">
        <v>5</v>
      </c>
      <c r="M1935" s="8">
        <v>2</v>
      </c>
      <c r="N1935" s="5">
        <v>83.77</v>
      </c>
      <c r="O1935" s="6">
        <v>0</v>
      </c>
      <c r="P1935" s="5">
        <v>43.32</v>
      </c>
      <c r="Q1935" s="5">
        <f t="shared" si="90"/>
        <v>167.54</v>
      </c>
      <c r="R1935" s="5">
        <f t="shared" si="91"/>
        <v>86.64</v>
      </c>
      <c r="S1935" s="5">
        <f t="shared" si="92"/>
        <v>80.899999999999991</v>
      </c>
      <c r="T1935" s="7"/>
    </row>
    <row r="1936" spans="1:20" ht="15">
      <c r="A1936" s="2">
        <v>3845</v>
      </c>
      <c r="B1936" s="3">
        <v>46284</v>
      </c>
      <c r="C1936" s="10">
        <f>YEAR(SalesDataTable[[#This Row],[Order Date]])</f>
        <v>2026</v>
      </c>
      <c r="D1936" s="10" t="str">
        <f>"Q"&amp;ROUNDUP(MONTH(SalesDataTable[[#This Row],[Order Date]])/3,0)</f>
        <v>Q3</v>
      </c>
      <c r="E1936" s="10">
        <f>MONTH(SalesDataTable[[#This Row],[Order Date]])</f>
        <v>9</v>
      </c>
      <c r="F1936" s="10" t="str">
        <f>TEXT(SalesDataTable[[#This Row],[Order Date]],"mmm")</f>
        <v>Sep</v>
      </c>
      <c r="G1936" s="4" t="s">
        <v>20</v>
      </c>
      <c r="H1936" s="4" t="s">
        <v>33</v>
      </c>
      <c r="I1936" s="4" t="s">
        <v>2</v>
      </c>
      <c r="J1936" s="4" t="s">
        <v>13</v>
      </c>
      <c r="K1936" s="4" t="s">
        <v>23</v>
      </c>
      <c r="L1936" s="4" t="s">
        <v>40</v>
      </c>
      <c r="M1936" s="8">
        <v>1</v>
      </c>
      <c r="N1936" s="5">
        <v>81.84</v>
      </c>
      <c r="O1936" s="6">
        <v>0</v>
      </c>
      <c r="P1936" s="5">
        <v>38.5</v>
      </c>
      <c r="Q1936" s="5">
        <f t="shared" si="90"/>
        <v>81.84</v>
      </c>
      <c r="R1936" s="5">
        <f t="shared" si="91"/>
        <v>38.5</v>
      </c>
      <c r="S1936" s="5">
        <f t="shared" si="92"/>
        <v>43.34</v>
      </c>
      <c r="T1936" s="7"/>
    </row>
    <row r="1937" spans="1:20" ht="15">
      <c r="A1937" s="2">
        <v>4191</v>
      </c>
      <c r="B1937" s="3">
        <v>46284</v>
      </c>
      <c r="C1937" s="10">
        <f>YEAR(SalesDataTable[[#This Row],[Order Date]])</f>
        <v>2026</v>
      </c>
      <c r="D1937" s="10" t="str">
        <f>"Q"&amp;ROUNDUP(MONTH(SalesDataTable[[#This Row],[Order Date]])/3,0)</f>
        <v>Q3</v>
      </c>
      <c r="E1937" s="10">
        <f>MONTH(SalesDataTable[[#This Row],[Order Date]])</f>
        <v>9</v>
      </c>
      <c r="F1937" s="10" t="str">
        <f>TEXT(SalesDataTable[[#This Row],[Order Date]],"mmm")</f>
        <v>Sep</v>
      </c>
      <c r="G1937" s="4" t="s">
        <v>11</v>
      </c>
      <c r="H1937" s="4" t="s">
        <v>25</v>
      </c>
      <c r="I1937" s="4" t="s">
        <v>28</v>
      </c>
      <c r="J1937" s="4" t="s">
        <v>3</v>
      </c>
      <c r="K1937" s="4" t="s">
        <v>34</v>
      </c>
      <c r="L1937" s="4" t="s">
        <v>35</v>
      </c>
      <c r="M1937" s="8">
        <v>1</v>
      </c>
      <c r="N1937" s="5">
        <v>40.32</v>
      </c>
      <c r="O1937" s="6">
        <v>0.15</v>
      </c>
      <c r="P1937" s="5">
        <v>14.39</v>
      </c>
      <c r="Q1937" s="5">
        <f t="shared" si="90"/>
        <v>34.271999999999998</v>
      </c>
      <c r="R1937" s="5">
        <f t="shared" si="91"/>
        <v>14.39</v>
      </c>
      <c r="S1937" s="5">
        <f t="shared" si="92"/>
        <v>19.881999999999998</v>
      </c>
      <c r="T1937" s="7"/>
    </row>
    <row r="1938" spans="1:20" ht="15">
      <c r="A1938" s="2">
        <v>4269</v>
      </c>
      <c r="B1938" s="3">
        <v>46284</v>
      </c>
      <c r="C1938" s="10">
        <f>YEAR(SalesDataTable[[#This Row],[Order Date]])</f>
        <v>2026</v>
      </c>
      <c r="D1938" s="10" t="str">
        <f>"Q"&amp;ROUNDUP(MONTH(SalesDataTable[[#This Row],[Order Date]])/3,0)</f>
        <v>Q3</v>
      </c>
      <c r="E1938" s="10">
        <f>MONTH(SalesDataTable[[#This Row],[Order Date]])</f>
        <v>9</v>
      </c>
      <c r="F1938" s="10" t="str">
        <f>TEXT(SalesDataTable[[#This Row],[Order Date]],"mmm")</f>
        <v>Sep</v>
      </c>
      <c r="G1938" s="4" t="s">
        <v>11</v>
      </c>
      <c r="H1938" s="4" t="s">
        <v>52</v>
      </c>
      <c r="I1938" s="4" t="s">
        <v>8</v>
      </c>
      <c r="J1938" s="4" t="s">
        <v>16</v>
      </c>
      <c r="K1938" s="4" t="s">
        <v>9</v>
      </c>
      <c r="L1938" s="4" t="s">
        <v>37</v>
      </c>
      <c r="M1938" s="8">
        <v>4</v>
      </c>
      <c r="N1938" s="5">
        <v>155.84</v>
      </c>
      <c r="O1938" s="6">
        <v>0.05</v>
      </c>
      <c r="P1938" s="5">
        <v>80.790000000000006</v>
      </c>
      <c r="Q1938" s="5">
        <f t="shared" si="90"/>
        <v>592.19200000000001</v>
      </c>
      <c r="R1938" s="5">
        <f t="shared" si="91"/>
        <v>323.16000000000003</v>
      </c>
      <c r="S1938" s="5">
        <f t="shared" si="92"/>
        <v>269.03199999999998</v>
      </c>
      <c r="T1938" s="7"/>
    </row>
    <row r="1939" spans="1:20" ht="15">
      <c r="A1939" s="2">
        <v>5</v>
      </c>
      <c r="B1939" s="3">
        <v>46285</v>
      </c>
      <c r="C1939" s="10">
        <f>YEAR(SalesDataTable[[#This Row],[Order Date]])</f>
        <v>2026</v>
      </c>
      <c r="D1939" s="10" t="str">
        <f>"Q"&amp;ROUNDUP(MONTH(SalesDataTable[[#This Row],[Order Date]])/3,0)</f>
        <v>Q3</v>
      </c>
      <c r="E1939" s="10">
        <f>MONTH(SalesDataTable[[#This Row],[Order Date]])</f>
        <v>9</v>
      </c>
      <c r="F1939" s="10" t="str">
        <f>TEXT(SalesDataTable[[#This Row],[Order Date]],"mmm")</f>
        <v>Sep</v>
      </c>
      <c r="G1939" s="4" t="s">
        <v>6</v>
      </c>
      <c r="H1939" s="4" t="s">
        <v>27</v>
      </c>
      <c r="I1939" s="4" t="s">
        <v>2</v>
      </c>
      <c r="J1939" s="4" t="s">
        <v>16</v>
      </c>
      <c r="K1939" s="4" t="s">
        <v>34</v>
      </c>
      <c r="L1939" s="4" t="s">
        <v>45</v>
      </c>
      <c r="M1939" s="8">
        <v>1</v>
      </c>
      <c r="N1939" s="5">
        <v>51.83</v>
      </c>
      <c r="O1939" s="6">
        <v>0</v>
      </c>
      <c r="P1939" s="5">
        <v>21.9</v>
      </c>
      <c r="Q1939" s="5">
        <f t="shared" si="90"/>
        <v>51.83</v>
      </c>
      <c r="R1939" s="5">
        <f t="shared" si="91"/>
        <v>21.9</v>
      </c>
      <c r="S1939" s="5">
        <f t="shared" si="92"/>
        <v>29.93</v>
      </c>
      <c r="T1939" s="7"/>
    </row>
    <row r="1940" spans="1:20" ht="15">
      <c r="A1940" s="2">
        <v>210</v>
      </c>
      <c r="B1940" s="3">
        <v>46285</v>
      </c>
      <c r="C1940" s="10">
        <f>YEAR(SalesDataTable[[#This Row],[Order Date]])</f>
        <v>2026</v>
      </c>
      <c r="D1940" s="10" t="str">
        <f>"Q"&amp;ROUNDUP(MONTH(SalesDataTable[[#This Row],[Order Date]])/3,0)</f>
        <v>Q3</v>
      </c>
      <c r="E1940" s="10">
        <f>MONTH(SalesDataTable[[#This Row],[Order Date]])</f>
        <v>9</v>
      </c>
      <c r="F1940" s="10" t="str">
        <f>TEXT(SalesDataTable[[#This Row],[Order Date]],"mmm")</f>
        <v>Sep</v>
      </c>
      <c r="G1940" s="4" t="s">
        <v>11</v>
      </c>
      <c r="H1940" s="4" t="s">
        <v>18</v>
      </c>
      <c r="I1940" s="4" t="s">
        <v>19</v>
      </c>
      <c r="J1940" s="4" t="s">
        <v>3</v>
      </c>
      <c r="K1940" s="4" t="s">
        <v>23</v>
      </c>
      <c r="L1940" s="4" t="s">
        <v>29</v>
      </c>
      <c r="M1940" s="8">
        <v>1</v>
      </c>
      <c r="N1940" s="5">
        <v>190.77</v>
      </c>
      <c r="O1940" s="6">
        <v>0.05</v>
      </c>
      <c r="P1940" s="5">
        <v>104.69</v>
      </c>
      <c r="Q1940" s="5">
        <f t="shared" si="90"/>
        <v>181.23150000000001</v>
      </c>
      <c r="R1940" s="5">
        <f t="shared" si="91"/>
        <v>104.69</v>
      </c>
      <c r="S1940" s="5">
        <f t="shared" si="92"/>
        <v>76.541500000000013</v>
      </c>
      <c r="T1940" s="7"/>
    </row>
    <row r="1941" spans="1:20" ht="15">
      <c r="A1941" s="2">
        <v>462</v>
      </c>
      <c r="B1941" s="3">
        <v>46285</v>
      </c>
      <c r="C1941" s="10">
        <f>YEAR(SalesDataTable[[#This Row],[Order Date]])</f>
        <v>2026</v>
      </c>
      <c r="D1941" s="10" t="str">
        <f>"Q"&amp;ROUNDUP(MONTH(SalesDataTable[[#This Row],[Order Date]])/3,0)</f>
        <v>Q3</v>
      </c>
      <c r="E1941" s="10">
        <f>MONTH(SalesDataTable[[#This Row],[Order Date]])</f>
        <v>9</v>
      </c>
      <c r="F1941" s="10" t="str">
        <f>TEXT(SalesDataTable[[#This Row],[Order Date]],"mmm")</f>
        <v>Sep</v>
      </c>
      <c r="G1941" s="4" t="s">
        <v>6</v>
      </c>
      <c r="H1941" s="4" t="s">
        <v>43</v>
      </c>
      <c r="I1941" s="4" t="s">
        <v>19</v>
      </c>
      <c r="J1941" s="4" t="s">
        <v>13</v>
      </c>
      <c r="K1941" s="4" t="s">
        <v>4</v>
      </c>
      <c r="L1941" s="4" t="s">
        <v>26</v>
      </c>
      <c r="M1941" s="8">
        <v>2</v>
      </c>
      <c r="N1941" s="5">
        <v>40.049999999999997</v>
      </c>
      <c r="O1941" s="6">
        <v>0.05</v>
      </c>
      <c r="P1941" s="5">
        <v>16.97</v>
      </c>
      <c r="Q1941" s="5">
        <f t="shared" si="90"/>
        <v>76.094999999999985</v>
      </c>
      <c r="R1941" s="5">
        <f t="shared" si="91"/>
        <v>33.94</v>
      </c>
      <c r="S1941" s="5">
        <f t="shared" si="92"/>
        <v>42.154999999999987</v>
      </c>
      <c r="T1941" s="7"/>
    </row>
    <row r="1942" spans="1:20" ht="15">
      <c r="A1942" s="2">
        <v>725</v>
      </c>
      <c r="B1942" s="3">
        <v>46285</v>
      </c>
      <c r="C1942" s="10">
        <f>YEAR(SalesDataTable[[#This Row],[Order Date]])</f>
        <v>2026</v>
      </c>
      <c r="D1942" s="10" t="str">
        <f>"Q"&amp;ROUNDUP(MONTH(SalesDataTable[[#This Row],[Order Date]])/3,0)</f>
        <v>Q3</v>
      </c>
      <c r="E1942" s="10">
        <f>MONTH(SalesDataTable[[#This Row],[Order Date]])</f>
        <v>9</v>
      </c>
      <c r="F1942" s="10" t="str">
        <f>TEXT(SalesDataTable[[#This Row],[Order Date]],"mmm")</f>
        <v>Sep</v>
      </c>
      <c r="G1942" s="4" t="s">
        <v>6</v>
      </c>
      <c r="H1942" s="4" t="s">
        <v>43</v>
      </c>
      <c r="I1942" s="4" t="s">
        <v>2</v>
      </c>
      <c r="J1942" s="4" t="s">
        <v>13</v>
      </c>
      <c r="K1942" s="4" t="s">
        <v>4</v>
      </c>
      <c r="L1942" s="4" t="s">
        <v>5</v>
      </c>
      <c r="M1942" s="8">
        <v>1</v>
      </c>
      <c r="N1942" s="5">
        <v>82.08</v>
      </c>
      <c r="O1942" s="6">
        <v>0.05</v>
      </c>
      <c r="P1942" s="5">
        <v>43.18</v>
      </c>
      <c r="Q1942" s="5">
        <f t="shared" si="90"/>
        <v>77.975999999999999</v>
      </c>
      <c r="R1942" s="5">
        <f t="shared" si="91"/>
        <v>43.18</v>
      </c>
      <c r="S1942" s="5">
        <f t="shared" si="92"/>
        <v>34.795999999999999</v>
      </c>
      <c r="T1942" s="7"/>
    </row>
    <row r="1943" spans="1:20" ht="15">
      <c r="A1943" s="2">
        <v>918</v>
      </c>
      <c r="B1943" s="3">
        <v>46285</v>
      </c>
      <c r="C1943" s="10">
        <f>YEAR(SalesDataTable[[#This Row],[Order Date]])</f>
        <v>2026</v>
      </c>
      <c r="D1943" s="10" t="str">
        <f>"Q"&amp;ROUNDUP(MONTH(SalesDataTable[[#This Row],[Order Date]])/3,0)</f>
        <v>Q3</v>
      </c>
      <c r="E1943" s="10">
        <f>MONTH(SalesDataTable[[#This Row],[Order Date]])</f>
        <v>9</v>
      </c>
      <c r="F1943" s="10" t="str">
        <f>TEXT(SalesDataTable[[#This Row],[Order Date]],"mmm")</f>
        <v>Sep</v>
      </c>
      <c r="G1943" s="4" t="s">
        <v>0</v>
      </c>
      <c r="H1943" s="4" t="s">
        <v>50</v>
      </c>
      <c r="I1943" s="4" t="s">
        <v>2</v>
      </c>
      <c r="J1943" s="4" t="s">
        <v>3</v>
      </c>
      <c r="K1943" s="4" t="s">
        <v>4</v>
      </c>
      <c r="L1943" s="4" t="s">
        <v>22</v>
      </c>
      <c r="M1943" s="8">
        <v>1</v>
      </c>
      <c r="N1943" s="5">
        <v>50.3</v>
      </c>
      <c r="O1943" s="6">
        <v>0.05</v>
      </c>
      <c r="P1943" s="5">
        <v>22.14</v>
      </c>
      <c r="Q1943" s="5">
        <f t="shared" si="90"/>
        <v>47.784999999999997</v>
      </c>
      <c r="R1943" s="5">
        <f t="shared" si="91"/>
        <v>22.14</v>
      </c>
      <c r="S1943" s="5">
        <f t="shared" si="92"/>
        <v>25.644999999999996</v>
      </c>
      <c r="T1943" s="7"/>
    </row>
    <row r="1944" spans="1:20" ht="15">
      <c r="A1944" s="2">
        <v>1442</v>
      </c>
      <c r="B1944" s="3">
        <v>46285</v>
      </c>
      <c r="C1944" s="10">
        <f>YEAR(SalesDataTable[[#This Row],[Order Date]])</f>
        <v>2026</v>
      </c>
      <c r="D1944" s="10" t="str">
        <f>"Q"&amp;ROUNDUP(MONTH(SalesDataTable[[#This Row],[Order Date]])/3,0)</f>
        <v>Q3</v>
      </c>
      <c r="E1944" s="10">
        <f>MONTH(SalesDataTable[[#This Row],[Order Date]])</f>
        <v>9</v>
      </c>
      <c r="F1944" s="10" t="str">
        <f>TEXT(SalesDataTable[[#This Row],[Order Date]],"mmm")</f>
        <v>Sep</v>
      </c>
      <c r="G1944" s="4" t="s">
        <v>11</v>
      </c>
      <c r="H1944" s="4" t="s">
        <v>52</v>
      </c>
      <c r="I1944" s="4" t="s">
        <v>2</v>
      </c>
      <c r="J1944" s="4" t="s">
        <v>13</v>
      </c>
      <c r="K1944" s="4" t="s">
        <v>14</v>
      </c>
      <c r="L1944" s="4" t="s">
        <v>32</v>
      </c>
      <c r="M1944" s="8">
        <v>1</v>
      </c>
      <c r="N1944" s="5">
        <v>47.68</v>
      </c>
      <c r="O1944" s="6">
        <v>0.1</v>
      </c>
      <c r="P1944" s="5">
        <v>18.03</v>
      </c>
      <c r="Q1944" s="5">
        <f t="shared" si="90"/>
        <v>42.911999999999999</v>
      </c>
      <c r="R1944" s="5">
        <f t="shared" si="91"/>
        <v>18.03</v>
      </c>
      <c r="S1944" s="5">
        <f t="shared" si="92"/>
        <v>24.881999999999998</v>
      </c>
      <c r="T1944" s="7"/>
    </row>
    <row r="1945" spans="1:20" ht="15">
      <c r="A1945" s="2">
        <v>4290</v>
      </c>
      <c r="B1945" s="3">
        <v>46285</v>
      </c>
      <c r="C1945" s="10">
        <f>YEAR(SalesDataTable[[#This Row],[Order Date]])</f>
        <v>2026</v>
      </c>
      <c r="D1945" s="10" t="str">
        <f>"Q"&amp;ROUNDUP(MONTH(SalesDataTable[[#This Row],[Order Date]])/3,0)</f>
        <v>Q3</v>
      </c>
      <c r="E1945" s="10">
        <f>MONTH(SalesDataTable[[#This Row],[Order Date]])</f>
        <v>9</v>
      </c>
      <c r="F1945" s="10" t="str">
        <f>TEXT(SalesDataTable[[#This Row],[Order Date]],"mmm")</f>
        <v>Sep</v>
      </c>
      <c r="G1945" s="4" t="s">
        <v>11</v>
      </c>
      <c r="H1945" s="4" t="s">
        <v>12</v>
      </c>
      <c r="I1945" s="4" t="s">
        <v>19</v>
      </c>
      <c r="J1945" s="4" t="s">
        <v>3</v>
      </c>
      <c r="K1945" s="4" t="s">
        <v>4</v>
      </c>
      <c r="L1945" s="4" t="s">
        <v>22</v>
      </c>
      <c r="M1945" s="8">
        <v>2</v>
      </c>
      <c r="N1945" s="5">
        <v>51.48</v>
      </c>
      <c r="O1945" s="6">
        <v>0.05</v>
      </c>
      <c r="P1945" s="5">
        <v>22.38</v>
      </c>
      <c r="Q1945" s="5">
        <f t="shared" si="90"/>
        <v>97.811999999999983</v>
      </c>
      <c r="R1945" s="5">
        <f t="shared" si="91"/>
        <v>44.76</v>
      </c>
      <c r="S1945" s="5">
        <f t="shared" si="92"/>
        <v>53.051999999999985</v>
      </c>
      <c r="T1945" s="7"/>
    </row>
    <row r="1946" spans="1:20" ht="15">
      <c r="A1946" s="2">
        <v>4666</v>
      </c>
      <c r="B1946" s="3">
        <v>46285</v>
      </c>
      <c r="C1946" s="10">
        <f>YEAR(SalesDataTable[[#This Row],[Order Date]])</f>
        <v>2026</v>
      </c>
      <c r="D1946" s="10" t="str">
        <f>"Q"&amp;ROUNDUP(MONTH(SalesDataTable[[#This Row],[Order Date]])/3,0)</f>
        <v>Q3</v>
      </c>
      <c r="E1946" s="10">
        <f>MONTH(SalesDataTable[[#This Row],[Order Date]])</f>
        <v>9</v>
      </c>
      <c r="F1946" s="10" t="str">
        <f>TEXT(SalesDataTable[[#This Row],[Order Date]],"mmm")</f>
        <v>Sep</v>
      </c>
      <c r="G1946" s="4" t="s">
        <v>11</v>
      </c>
      <c r="H1946" s="4" t="s">
        <v>18</v>
      </c>
      <c r="I1946" s="4" t="s">
        <v>2</v>
      </c>
      <c r="J1946" s="4" t="s">
        <v>16</v>
      </c>
      <c r="K1946" s="4" t="s">
        <v>34</v>
      </c>
      <c r="L1946" s="4" t="s">
        <v>38</v>
      </c>
      <c r="M1946" s="8">
        <v>2</v>
      </c>
      <c r="N1946" s="5">
        <v>123.73</v>
      </c>
      <c r="O1946" s="6">
        <v>0</v>
      </c>
      <c r="P1946" s="5">
        <v>68.459999999999994</v>
      </c>
      <c r="Q1946" s="5">
        <f t="shared" si="90"/>
        <v>247.46</v>
      </c>
      <c r="R1946" s="5">
        <f t="shared" si="91"/>
        <v>136.91999999999999</v>
      </c>
      <c r="S1946" s="5">
        <f t="shared" si="92"/>
        <v>110.54000000000002</v>
      </c>
      <c r="T1946" s="7"/>
    </row>
    <row r="1947" spans="1:20" ht="15">
      <c r="A1947" s="2">
        <v>234</v>
      </c>
      <c r="B1947" s="3">
        <v>46286</v>
      </c>
      <c r="C1947" s="10">
        <f>YEAR(SalesDataTable[[#This Row],[Order Date]])</f>
        <v>2026</v>
      </c>
      <c r="D1947" s="10" t="str">
        <f>"Q"&amp;ROUNDUP(MONTH(SalesDataTable[[#This Row],[Order Date]])/3,0)</f>
        <v>Q3</v>
      </c>
      <c r="E1947" s="10">
        <f>MONTH(SalesDataTable[[#This Row],[Order Date]])</f>
        <v>9</v>
      </c>
      <c r="F1947" s="10" t="str">
        <f>TEXT(SalesDataTable[[#This Row],[Order Date]],"mmm")</f>
        <v>Sep</v>
      </c>
      <c r="G1947" s="4" t="s">
        <v>11</v>
      </c>
      <c r="H1947" s="4" t="s">
        <v>25</v>
      </c>
      <c r="I1947" s="4" t="s">
        <v>2</v>
      </c>
      <c r="J1947" s="4" t="s">
        <v>16</v>
      </c>
      <c r="K1947" s="4" t="s">
        <v>9</v>
      </c>
      <c r="L1947" s="4" t="s">
        <v>17</v>
      </c>
      <c r="M1947" s="8">
        <v>2</v>
      </c>
      <c r="N1947" s="5">
        <v>146.81</v>
      </c>
      <c r="O1947" s="6">
        <v>0</v>
      </c>
      <c r="P1947" s="5">
        <v>79.72</v>
      </c>
      <c r="Q1947" s="5">
        <f t="shared" si="90"/>
        <v>293.62</v>
      </c>
      <c r="R1947" s="5">
        <f t="shared" si="91"/>
        <v>159.44</v>
      </c>
      <c r="S1947" s="5">
        <f t="shared" si="92"/>
        <v>134.18</v>
      </c>
      <c r="T1947" s="7"/>
    </row>
    <row r="1948" spans="1:20" ht="15">
      <c r="A1948" s="2">
        <v>802</v>
      </c>
      <c r="B1948" s="3">
        <v>46286</v>
      </c>
      <c r="C1948" s="10">
        <f>YEAR(SalesDataTable[[#This Row],[Order Date]])</f>
        <v>2026</v>
      </c>
      <c r="D1948" s="10" t="str">
        <f>"Q"&amp;ROUNDUP(MONTH(SalesDataTable[[#This Row],[Order Date]])/3,0)</f>
        <v>Q3</v>
      </c>
      <c r="E1948" s="10">
        <f>MONTH(SalesDataTable[[#This Row],[Order Date]])</f>
        <v>9</v>
      </c>
      <c r="F1948" s="10" t="str">
        <f>TEXT(SalesDataTable[[#This Row],[Order Date]],"mmm")</f>
        <v>Sep</v>
      </c>
      <c r="G1948" s="4" t="s">
        <v>6</v>
      </c>
      <c r="H1948" s="4" t="s">
        <v>43</v>
      </c>
      <c r="I1948" s="4" t="s">
        <v>19</v>
      </c>
      <c r="J1948" s="4" t="s">
        <v>3</v>
      </c>
      <c r="K1948" s="4" t="s">
        <v>14</v>
      </c>
      <c r="L1948" s="4" t="s">
        <v>48</v>
      </c>
      <c r="M1948" s="8">
        <v>2</v>
      </c>
      <c r="N1948" s="5">
        <v>167.16</v>
      </c>
      <c r="O1948" s="6">
        <v>0</v>
      </c>
      <c r="P1948" s="5">
        <v>88.51</v>
      </c>
      <c r="Q1948" s="5">
        <f t="shared" si="90"/>
        <v>334.32</v>
      </c>
      <c r="R1948" s="5">
        <f t="shared" si="91"/>
        <v>177.02</v>
      </c>
      <c r="S1948" s="5">
        <f t="shared" si="92"/>
        <v>157.29999999999998</v>
      </c>
      <c r="T1948" s="7"/>
    </row>
    <row r="1949" spans="1:20" ht="15">
      <c r="A1949" s="2">
        <v>1942</v>
      </c>
      <c r="B1949" s="3">
        <v>46286</v>
      </c>
      <c r="C1949" s="10">
        <f>YEAR(SalesDataTable[[#This Row],[Order Date]])</f>
        <v>2026</v>
      </c>
      <c r="D1949" s="10" t="str">
        <f>"Q"&amp;ROUNDUP(MONTH(SalesDataTable[[#This Row],[Order Date]])/3,0)</f>
        <v>Q3</v>
      </c>
      <c r="E1949" s="10">
        <f>MONTH(SalesDataTable[[#This Row],[Order Date]])</f>
        <v>9</v>
      </c>
      <c r="F1949" s="10" t="str">
        <f>TEXT(SalesDataTable[[#This Row],[Order Date]],"mmm")</f>
        <v>Sep</v>
      </c>
      <c r="G1949" s="4" t="s">
        <v>11</v>
      </c>
      <c r="H1949" s="4" t="s">
        <v>12</v>
      </c>
      <c r="I1949" s="4" t="s">
        <v>2</v>
      </c>
      <c r="J1949" s="4" t="s">
        <v>13</v>
      </c>
      <c r="K1949" s="4" t="s">
        <v>4</v>
      </c>
      <c r="L1949" s="4" t="s">
        <v>5</v>
      </c>
      <c r="M1949" s="8">
        <v>1</v>
      </c>
      <c r="N1949" s="5">
        <v>83.69</v>
      </c>
      <c r="O1949" s="6">
        <v>0</v>
      </c>
      <c r="P1949" s="5">
        <v>42.76</v>
      </c>
      <c r="Q1949" s="5">
        <f t="shared" si="90"/>
        <v>83.69</v>
      </c>
      <c r="R1949" s="5">
        <f t="shared" si="91"/>
        <v>42.76</v>
      </c>
      <c r="S1949" s="5">
        <f t="shared" si="92"/>
        <v>40.93</v>
      </c>
      <c r="T1949" s="7"/>
    </row>
    <row r="1950" spans="1:20" ht="15">
      <c r="A1950" s="2">
        <v>2200</v>
      </c>
      <c r="B1950" s="3">
        <v>46286</v>
      </c>
      <c r="C1950" s="10">
        <f>YEAR(SalesDataTable[[#This Row],[Order Date]])</f>
        <v>2026</v>
      </c>
      <c r="D1950" s="10" t="str">
        <f>"Q"&amp;ROUNDUP(MONTH(SalesDataTable[[#This Row],[Order Date]])/3,0)</f>
        <v>Q3</v>
      </c>
      <c r="E1950" s="10">
        <f>MONTH(SalesDataTable[[#This Row],[Order Date]])</f>
        <v>9</v>
      </c>
      <c r="F1950" s="10" t="str">
        <f>TEXT(SalesDataTable[[#This Row],[Order Date]],"mmm")</f>
        <v>Sep</v>
      </c>
      <c r="G1950" s="4" t="s">
        <v>0</v>
      </c>
      <c r="H1950" s="4" t="s">
        <v>1</v>
      </c>
      <c r="I1950" s="4" t="s">
        <v>2</v>
      </c>
      <c r="J1950" s="4" t="s">
        <v>13</v>
      </c>
      <c r="K1950" s="4" t="s">
        <v>4</v>
      </c>
      <c r="L1950" s="4" t="s">
        <v>26</v>
      </c>
      <c r="M1950" s="8">
        <v>1</v>
      </c>
      <c r="N1950" s="5">
        <v>40.4</v>
      </c>
      <c r="O1950" s="6">
        <v>0.15</v>
      </c>
      <c r="P1950" s="5">
        <v>16.47</v>
      </c>
      <c r="Q1950" s="5">
        <f t="shared" si="90"/>
        <v>34.339999999999996</v>
      </c>
      <c r="R1950" s="5">
        <f t="shared" si="91"/>
        <v>16.47</v>
      </c>
      <c r="S1950" s="5">
        <f t="shared" si="92"/>
        <v>17.869999999999997</v>
      </c>
      <c r="T1950" s="7"/>
    </row>
    <row r="1951" spans="1:20" ht="15">
      <c r="A1951" s="2">
        <v>2236</v>
      </c>
      <c r="B1951" s="3">
        <v>46286</v>
      </c>
      <c r="C1951" s="10">
        <f>YEAR(SalesDataTable[[#This Row],[Order Date]])</f>
        <v>2026</v>
      </c>
      <c r="D1951" s="10" t="str">
        <f>"Q"&amp;ROUNDUP(MONTH(SalesDataTable[[#This Row],[Order Date]])/3,0)</f>
        <v>Q3</v>
      </c>
      <c r="E1951" s="10">
        <f>MONTH(SalesDataTable[[#This Row],[Order Date]])</f>
        <v>9</v>
      </c>
      <c r="F1951" s="10" t="str">
        <f>TEXT(SalesDataTable[[#This Row],[Order Date]],"mmm")</f>
        <v>Sep</v>
      </c>
      <c r="G1951" s="4" t="s">
        <v>6</v>
      </c>
      <c r="H1951" s="4" t="s">
        <v>41</v>
      </c>
      <c r="I1951" s="4" t="s">
        <v>2</v>
      </c>
      <c r="J1951" s="4" t="s">
        <v>3</v>
      </c>
      <c r="K1951" s="4" t="s">
        <v>9</v>
      </c>
      <c r="L1951" s="4" t="s">
        <v>17</v>
      </c>
      <c r="M1951" s="8">
        <v>3</v>
      </c>
      <c r="N1951" s="5">
        <v>143.31</v>
      </c>
      <c r="O1951" s="6">
        <v>0</v>
      </c>
      <c r="P1951" s="5">
        <v>81.36</v>
      </c>
      <c r="Q1951" s="5">
        <f t="shared" si="90"/>
        <v>429.93</v>
      </c>
      <c r="R1951" s="5">
        <f t="shared" si="91"/>
        <v>244.07999999999998</v>
      </c>
      <c r="S1951" s="5">
        <f t="shared" si="92"/>
        <v>185.85000000000002</v>
      </c>
      <c r="T1951" s="7"/>
    </row>
    <row r="1952" spans="1:20" ht="15">
      <c r="A1952" s="2">
        <v>4041</v>
      </c>
      <c r="B1952" s="3">
        <v>46286</v>
      </c>
      <c r="C1952" s="10">
        <f>YEAR(SalesDataTable[[#This Row],[Order Date]])</f>
        <v>2026</v>
      </c>
      <c r="D1952" s="10" t="str">
        <f>"Q"&amp;ROUNDUP(MONTH(SalesDataTable[[#This Row],[Order Date]])/3,0)</f>
        <v>Q3</v>
      </c>
      <c r="E1952" s="10">
        <f>MONTH(SalesDataTable[[#This Row],[Order Date]])</f>
        <v>9</v>
      </c>
      <c r="F1952" s="10" t="str">
        <f>TEXT(SalesDataTable[[#This Row],[Order Date]],"mmm")</f>
        <v>Sep</v>
      </c>
      <c r="G1952" s="4" t="s">
        <v>6</v>
      </c>
      <c r="H1952" s="4" t="s">
        <v>41</v>
      </c>
      <c r="I1952" s="4" t="s">
        <v>8</v>
      </c>
      <c r="J1952" s="4" t="s">
        <v>3</v>
      </c>
      <c r="K1952" s="4" t="s">
        <v>34</v>
      </c>
      <c r="L1952" s="4" t="s">
        <v>45</v>
      </c>
      <c r="M1952" s="8">
        <v>15</v>
      </c>
      <c r="N1952" s="5">
        <v>51.1</v>
      </c>
      <c r="O1952" s="6">
        <v>0.1</v>
      </c>
      <c r="P1952" s="5">
        <v>21.9</v>
      </c>
      <c r="Q1952" s="5">
        <f t="shared" si="90"/>
        <v>689.85</v>
      </c>
      <c r="R1952" s="5">
        <f t="shared" si="91"/>
        <v>328.5</v>
      </c>
      <c r="S1952" s="5">
        <f t="shared" si="92"/>
        <v>361.35</v>
      </c>
      <c r="T1952" s="7"/>
    </row>
    <row r="1953" spans="1:20" ht="15">
      <c r="A1953" s="2">
        <v>4435</v>
      </c>
      <c r="B1953" s="3">
        <v>46286</v>
      </c>
      <c r="C1953" s="10">
        <f>YEAR(SalesDataTable[[#This Row],[Order Date]])</f>
        <v>2026</v>
      </c>
      <c r="D1953" s="10" t="str">
        <f>"Q"&amp;ROUNDUP(MONTH(SalesDataTable[[#This Row],[Order Date]])/3,0)</f>
        <v>Q3</v>
      </c>
      <c r="E1953" s="10">
        <f>MONTH(SalesDataTable[[#This Row],[Order Date]])</f>
        <v>9</v>
      </c>
      <c r="F1953" s="10" t="str">
        <f>TEXT(SalesDataTable[[#This Row],[Order Date]],"mmm")</f>
        <v>Sep</v>
      </c>
      <c r="G1953" s="4" t="s">
        <v>20</v>
      </c>
      <c r="H1953" s="4" t="s">
        <v>47</v>
      </c>
      <c r="I1953" s="4" t="s">
        <v>28</v>
      </c>
      <c r="J1953" s="4" t="s">
        <v>13</v>
      </c>
      <c r="K1953" s="4" t="s">
        <v>9</v>
      </c>
      <c r="L1953" s="4" t="s">
        <v>17</v>
      </c>
      <c r="M1953" s="8">
        <v>1</v>
      </c>
      <c r="N1953" s="5">
        <v>146.33000000000001</v>
      </c>
      <c r="O1953" s="6">
        <v>0</v>
      </c>
      <c r="P1953" s="5">
        <v>80.05</v>
      </c>
      <c r="Q1953" s="5">
        <f t="shared" si="90"/>
        <v>146.33000000000001</v>
      </c>
      <c r="R1953" s="5">
        <f t="shared" si="91"/>
        <v>80.05</v>
      </c>
      <c r="S1953" s="5">
        <f t="shared" si="92"/>
        <v>66.280000000000015</v>
      </c>
      <c r="T1953" s="7"/>
    </row>
    <row r="1954" spans="1:20" ht="15">
      <c r="A1954" s="2">
        <v>305</v>
      </c>
      <c r="B1954" s="3">
        <v>46287</v>
      </c>
      <c r="C1954" s="10">
        <f>YEAR(SalesDataTable[[#This Row],[Order Date]])</f>
        <v>2026</v>
      </c>
      <c r="D1954" s="10" t="str">
        <f>"Q"&amp;ROUNDUP(MONTH(SalesDataTable[[#This Row],[Order Date]])/3,0)</f>
        <v>Q3</v>
      </c>
      <c r="E1954" s="10">
        <f>MONTH(SalesDataTable[[#This Row],[Order Date]])</f>
        <v>9</v>
      </c>
      <c r="F1954" s="10" t="str">
        <f>TEXT(SalesDataTable[[#This Row],[Order Date]],"mmm")</f>
        <v>Sep</v>
      </c>
      <c r="G1954" s="4" t="s">
        <v>20</v>
      </c>
      <c r="H1954" s="4" t="s">
        <v>33</v>
      </c>
      <c r="I1954" s="4" t="s">
        <v>2</v>
      </c>
      <c r="J1954" s="4" t="s">
        <v>3</v>
      </c>
      <c r="K1954" s="4" t="s">
        <v>14</v>
      </c>
      <c r="L1954" s="4" t="s">
        <v>44</v>
      </c>
      <c r="M1954" s="8">
        <v>1</v>
      </c>
      <c r="N1954" s="5">
        <v>130.69999999999999</v>
      </c>
      <c r="O1954" s="6">
        <v>0.05</v>
      </c>
      <c r="P1954" s="5">
        <v>68.23</v>
      </c>
      <c r="Q1954" s="5">
        <f t="shared" si="90"/>
        <v>124.16499999999998</v>
      </c>
      <c r="R1954" s="5">
        <f t="shared" si="91"/>
        <v>68.23</v>
      </c>
      <c r="S1954" s="5">
        <f t="shared" si="92"/>
        <v>55.934999999999974</v>
      </c>
      <c r="T1954" s="7"/>
    </row>
    <row r="1955" spans="1:20" ht="15">
      <c r="A1955" s="2">
        <v>808</v>
      </c>
      <c r="B1955" s="3">
        <v>46287</v>
      </c>
      <c r="C1955" s="10">
        <f>YEAR(SalesDataTable[[#This Row],[Order Date]])</f>
        <v>2026</v>
      </c>
      <c r="D1955" s="10" t="str">
        <f>"Q"&amp;ROUNDUP(MONTH(SalesDataTable[[#This Row],[Order Date]])/3,0)</f>
        <v>Q3</v>
      </c>
      <c r="E1955" s="10">
        <f>MONTH(SalesDataTable[[#This Row],[Order Date]])</f>
        <v>9</v>
      </c>
      <c r="F1955" s="10" t="str">
        <f>TEXT(SalesDataTable[[#This Row],[Order Date]],"mmm")</f>
        <v>Sep</v>
      </c>
      <c r="G1955" s="4" t="s">
        <v>6</v>
      </c>
      <c r="H1955" s="4" t="s">
        <v>43</v>
      </c>
      <c r="I1955" s="4" t="s">
        <v>8</v>
      </c>
      <c r="J1955" s="4" t="s">
        <v>16</v>
      </c>
      <c r="K1955" s="4" t="s">
        <v>34</v>
      </c>
      <c r="L1955" s="4" t="s">
        <v>35</v>
      </c>
      <c r="M1955" s="8">
        <v>8</v>
      </c>
      <c r="N1955" s="5">
        <v>39.630000000000003</v>
      </c>
      <c r="O1955" s="6">
        <v>0.15</v>
      </c>
      <c r="P1955" s="5">
        <v>14.61</v>
      </c>
      <c r="Q1955" s="5">
        <f t="shared" si="90"/>
        <v>269.48400000000004</v>
      </c>
      <c r="R1955" s="5">
        <f t="shared" si="91"/>
        <v>116.88</v>
      </c>
      <c r="S1955" s="5">
        <f t="shared" si="92"/>
        <v>152.60400000000004</v>
      </c>
      <c r="T1955" s="7"/>
    </row>
    <row r="1956" spans="1:20" ht="15">
      <c r="A1956" s="2">
        <v>1029</v>
      </c>
      <c r="B1956" s="3">
        <v>46287</v>
      </c>
      <c r="C1956" s="10">
        <f>YEAR(SalesDataTable[[#This Row],[Order Date]])</f>
        <v>2026</v>
      </c>
      <c r="D1956" s="10" t="str">
        <f>"Q"&amp;ROUNDUP(MONTH(SalesDataTable[[#This Row],[Order Date]])/3,0)</f>
        <v>Q3</v>
      </c>
      <c r="E1956" s="10">
        <f>MONTH(SalesDataTable[[#This Row],[Order Date]])</f>
        <v>9</v>
      </c>
      <c r="F1956" s="10" t="str">
        <f>TEXT(SalesDataTable[[#This Row],[Order Date]],"mmm")</f>
        <v>Sep</v>
      </c>
      <c r="G1956" s="4" t="s">
        <v>6</v>
      </c>
      <c r="H1956" s="4" t="s">
        <v>27</v>
      </c>
      <c r="I1956" s="4" t="s">
        <v>2</v>
      </c>
      <c r="J1956" s="4" t="s">
        <v>3</v>
      </c>
      <c r="K1956" s="4" t="s">
        <v>14</v>
      </c>
      <c r="L1956" s="4" t="s">
        <v>44</v>
      </c>
      <c r="M1956" s="8">
        <v>1</v>
      </c>
      <c r="N1956" s="5">
        <v>132.36000000000001</v>
      </c>
      <c r="O1956" s="6">
        <v>0.05</v>
      </c>
      <c r="P1956" s="5">
        <v>66.63</v>
      </c>
      <c r="Q1956" s="5">
        <f t="shared" si="90"/>
        <v>125.742</v>
      </c>
      <c r="R1956" s="5">
        <f t="shared" si="91"/>
        <v>66.63</v>
      </c>
      <c r="S1956" s="5">
        <f t="shared" si="92"/>
        <v>59.112000000000009</v>
      </c>
      <c r="T1956" s="7"/>
    </row>
    <row r="1957" spans="1:20" ht="15">
      <c r="A1957" s="2">
        <v>1721</v>
      </c>
      <c r="B1957" s="3">
        <v>46287</v>
      </c>
      <c r="C1957" s="10">
        <f>YEAR(SalesDataTable[[#This Row],[Order Date]])</f>
        <v>2026</v>
      </c>
      <c r="D1957" s="10" t="str">
        <f>"Q"&amp;ROUNDUP(MONTH(SalesDataTable[[#This Row],[Order Date]])/3,0)</f>
        <v>Q3</v>
      </c>
      <c r="E1957" s="10">
        <f>MONTH(SalesDataTable[[#This Row],[Order Date]])</f>
        <v>9</v>
      </c>
      <c r="F1957" s="10" t="str">
        <f>TEXT(SalesDataTable[[#This Row],[Order Date]],"mmm")</f>
        <v>Sep</v>
      </c>
      <c r="G1957" s="4" t="s">
        <v>20</v>
      </c>
      <c r="H1957" s="4" t="s">
        <v>31</v>
      </c>
      <c r="I1957" s="4" t="s">
        <v>2</v>
      </c>
      <c r="J1957" s="4" t="s">
        <v>16</v>
      </c>
      <c r="K1957" s="4" t="s">
        <v>9</v>
      </c>
      <c r="L1957" s="4" t="s">
        <v>37</v>
      </c>
      <c r="M1957" s="8">
        <v>1</v>
      </c>
      <c r="N1957" s="5">
        <v>156.81</v>
      </c>
      <c r="O1957" s="6">
        <v>0</v>
      </c>
      <c r="P1957" s="5">
        <v>78.2</v>
      </c>
      <c r="Q1957" s="5">
        <f t="shared" si="90"/>
        <v>156.81</v>
      </c>
      <c r="R1957" s="5">
        <f t="shared" si="91"/>
        <v>78.2</v>
      </c>
      <c r="S1957" s="5">
        <f t="shared" si="92"/>
        <v>78.61</v>
      </c>
      <c r="T1957" s="7"/>
    </row>
    <row r="1958" spans="1:20" ht="15">
      <c r="A1958" s="2">
        <v>2425</v>
      </c>
      <c r="B1958" s="3">
        <v>46287</v>
      </c>
      <c r="C1958" s="10">
        <f>YEAR(SalesDataTable[[#This Row],[Order Date]])</f>
        <v>2026</v>
      </c>
      <c r="D1958" s="10" t="str">
        <f>"Q"&amp;ROUNDUP(MONTH(SalesDataTable[[#This Row],[Order Date]])/3,0)</f>
        <v>Q3</v>
      </c>
      <c r="E1958" s="10">
        <f>MONTH(SalesDataTable[[#This Row],[Order Date]])</f>
        <v>9</v>
      </c>
      <c r="F1958" s="10" t="str">
        <f>TEXT(SalesDataTable[[#This Row],[Order Date]],"mmm")</f>
        <v>Sep</v>
      </c>
      <c r="G1958" s="4" t="s">
        <v>20</v>
      </c>
      <c r="H1958" s="4" t="s">
        <v>33</v>
      </c>
      <c r="I1958" s="4" t="s">
        <v>28</v>
      </c>
      <c r="J1958" s="4" t="s">
        <v>13</v>
      </c>
      <c r="K1958" s="4" t="s">
        <v>14</v>
      </c>
      <c r="L1958" s="4" t="s">
        <v>44</v>
      </c>
      <c r="M1958" s="8">
        <v>3</v>
      </c>
      <c r="N1958" s="5">
        <v>134.52000000000001</v>
      </c>
      <c r="O1958" s="6">
        <v>0.05</v>
      </c>
      <c r="P1958" s="5">
        <v>65.19</v>
      </c>
      <c r="Q1958" s="5">
        <f t="shared" si="90"/>
        <v>383.38200000000006</v>
      </c>
      <c r="R1958" s="5">
        <f t="shared" si="91"/>
        <v>195.57</v>
      </c>
      <c r="S1958" s="5">
        <f t="shared" si="92"/>
        <v>187.81200000000007</v>
      </c>
      <c r="T1958" s="7"/>
    </row>
    <row r="1959" spans="1:20" ht="15">
      <c r="A1959" s="2">
        <v>3322</v>
      </c>
      <c r="B1959" s="3">
        <v>46287</v>
      </c>
      <c r="C1959" s="10">
        <f>YEAR(SalesDataTable[[#This Row],[Order Date]])</f>
        <v>2026</v>
      </c>
      <c r="D1959" s="10" t="str">
        <f>"Q"&amp;ROUNDUP(MONTH(SalesDataTable[[#This Row],[Order Date]])/3,0)</f>
        <v>Q3</v>
      </c>
      <c r="E1959" s="10">
        <f>MONTH(SalesDataTable[[#This Row],[Order Date]])</f>
        <v>9</v>
      </c>
      <c r="F1959" s="10" t="str">
        <f>TEXT(SalesDataTable[[#This Row],[Order Date]],"mmm")</f>
        <v>Sep</v>
      </c>
      <c r="G1959" s="4" t="s">
        <v>20</v>
      </c>
      <c r="H1959" s="4" t="s">
        <v>33</v>
      </c>
      <c r="I1959" s="4" t="s">
        <v>2</v>
      </c>
      <c r="J1959" s="4" t="s">
        <v>3</v>
      </c>
      <c r="K1959" s="4" t="s">
        <v>23</v>
      </c>
      <c r="L1959" s="4" t="s">
        <v>51</v>
      </c>
      <c r="M1959" s="8">
        <v>1</v>
      </c>
      <c r="N1959" s="5">
        <v>124.51</v>
      </c>
      <c r="O1959" s="6">
        <v>0</v>
      </c>
      <c r="P1959" s="5">
        <v>59.97</v>
      </c>
      <c r="Q1959" s="5">
        <f t="shared" si="90"/>
        <v>124.51</v>
      </c>
      <c r="R1959" s="5">
        <f t="shared" si="91"/>
        <v>59.97</v>
      </c>
      <c r="S1959" s="5">
        <f t="shared" si="92"/>
        <v>64.540000000000006</v>
      </c>
      <c r="T1959" s="7"/>
    </row>
    <row r="1960" spans="1:20" ht="15">
      <c r="A1960" s="2">
        <v>3821</v>
      </c>
      <c r="B1960" s="3">
        <v>46287</v>
      </c>
      <c r="C1960" s="10">
        <f>YEAR(SalesDataTable[[#This Row],[Order Date]])</f>
        <v>2026</v>
      </c>
      <c r="D1960" s="10" t="str">
        <f>"Q"&amp;ROUNDUP(MONTH(SalesDataTable[[#This Row],[Order Date]])/3,0)</f>
        <v>Q3</v>
      </c>
      <c r="E1960" s="10">
        <f>MONTH(SalesDataTable[[#This Row],[Order Date]])</f>
        <v>9</v>
      </c>
      <c r="F1960" s="10" t="str">
        <f>TEXT(SalesDataTable[[#This Row],[Order Date]],"mmm")</f>
        <v>Sep</v>
      </c>
      <c r="G1960" s="4" t="s">
        <v>11</v>
      </c>
      <c r="H1960" s="4" t="s">
        <v>18</v>
      </c>
      <c r="I1960" s="4" t="s">
        <v>2</v>
      </c>
      <c r="J1960" s="4" t="s">
        <v>3</v>
      </c>
      <c r="K1960" s="4" t="s">
        <v>9</v>
      </c>
      <c r="L1960" s="4" t="s">
        <v>17</v>
      </c>
      <c r="M1960" s="8">
        <v>1</v>
      </c>
      <c r="N1960" s="5">
        <v>141</v>
      </c>
      <c r="O1960" s="6">
        <v>0</v>
      </c>
      <c r="P1960" s="5">
        <v>79.010000000000005</v>
      </c>
      <c r="Q1960" s="5">
        <f t="shared" si="90"/>
        <v>141</v>
      </c>
      <c r="R1960" s="5">
        <f t="shared" si="91"/>
        <v>79.010000000000005</v>
      </c>
      <c r="S1960" s="5">
        <f t="shared" si="92"/>
        <v>61.989999999999995</v>
      </c>
      <c r="T1960" s="7"/>
    </row>
    <row r="1961" spans="1:20" ht="15">
      <c r="A1961" s="2">
        <v>3899</v>
      </c>
      <c r="B1961" s="3">
        <v>46287</v>
      </c>
      <c r="C1961" s="10">
        <f>YEAR(SalesDataTable[[#This Row],[Order Date]])</f>
        <v>2026</v>
      </c>
      <c r="D1961" s="10" t="str">
        <f>"Q"&amp;ROUNDUP(MONTH(SalesDataTable[[#This Row],[Order Date]])/3,0)</f>
        <v>Q3</v>
      </c>
      <c r="E1961" s="10">
        <f>MONTH(SalesDataTable[[#This Row],[Order Date]])</f>
        <v>9</v>
      </c>
      <c r="F1961" s="10" t="str">
        <f>TEXT(SalesDataTable[[#This Row],[Order Date]],"mmm")</f>
        <v>Sep</v>
      </c>
      <c r="G1961" s="4" t="s">
        <v>20</v>
      </c>
      <c r="H1961" s="4" t="s">
        <v>21</v>
      </c>
      <c r="I1961" s="4" t="s">
        <v>8</v>
      </c>
      <c r="J1961" s="4" t="s">
        <v>3</v>
      </c>
      <c r="K1961" s="4" t="s">
        <v>23</v>
      </c>
      <c r="L1961" s="4" t="s">
        <v>51</v>
      </c>
      <c r="M1961" s="8">
        <v>6</v>
      </c>
      <c r="N1961" s="5">
        <v>121.7</v>
      </c>
      <c r="O1961" s="6">
        <v>0.15</v>
      </c>
      <c r="P1961" s="5">
        <v>61.26</v>
      </c>
      <c r="Q1961" s="5">
        <f t="shared" si="90"/>
        <v>620.67000000000007</v>
      </c>
      <c r="R1961" s="5">
        <f t="shared" si="91"/>
        <v>367.56</v>
      </c>
      <c r="S1961" s="5">
        <f t="shared" si="92"/>
        <v>253.11000000000007</v>
      </c>
      <c r="T1961" s="7"/>
    </row>
    <row r="1962" spans="1:20" ht="15">
      <c r="A1962" s="2">
        <v>4807</v>
      </c>
      <c r="B1962" s="3">
        <v>46287</v>
      </c>
      <c r="C1962" s="10">
        <f>YEAR(SalesDataTable[[#This Row],[Order Date]])</f>
        <v>2026</v>
      </c>
      <c r="D1962" s="10" t="str">
        <f>"Q"&amp;ROUNDUP(MONTH(SalesDataTable[[#This Row],[Order Date]])/3,0)</f>
        <v>Q3</v>
      </c>
      <c r="E1962" s="10">
        <f>MONTH(SalesDataTable[[#This Row],[Order Date]])</f>
        <v>9</v>
      </c>
      <c r="F1962" s="10" t="str">
        <f>TEXT(SalesDataTable[[#This Row],[Order Date]],"mmm")</f>
        <v>Sep</v>
      </c>
      <c r="G1962" s="4" t="s">
        <v>20</v>
      </c>
      <c r="H1962" s="4" t="s">
        <v>31</v>
      </c>
      <c r="I1962" s="4" t="s">
        <v>8</v>
      </c>
      <c r="J1962" s="4" t="s">
        <v>16</v>
      </c>
      <c r="K1962" s="4" t="s">
        <v>4</v>
      </c>
      <c r="L1962" s="4" t="s">
        <v>30</v>
      </c>
      <c r="M1962" s="8">
        <v>4</v>
      </c>
      <c r="N1962" s="5">
        <v>103.86</v>
      </c>
      <c r="O1962" s="6">
        <v>0.1</v>
      </c>
      <c r="P1962" s="5">
        <v>50.12</v>
      </c>
      <c r="Q1962" s="5">
        <f t="shared" si="90"/>
        <v>373.89600000000002</v>
      </c>
      <c r="R1962" s="5">
        <f t="shared" si="91"/>
        <v>200.48</v>
      </c>
      <c r="S1962" s="5">
        <f t="shared" si="92"/>
        <v>173.41600000000003</v>
      </c>
      <c r="T1962" s="7"/>
    </row>
    <row r="1963" spans="1:20" ht="15">
      <c r="A1963" s="2">
        <v>30</v>
      </c>
      <c r="B1963" s="3">
        <v>46288</v>
      </c>
      <c r="C1963" s="10">
        <f>YEAR(SalesDataTable[[#This Row],[Order Date]])</f>
        <v>2026</v>
      </c>
      <c r="D1963" s="10" t="str">
        <f>"Q"&amp;ROUNDUP(MONTH(SalesDataTable[[#This Row],[Order Date]])/3,0)</f>
        <v>Q3</v>
      </c>
      <c r="E1963" s="10">
        <f>MONTH(SalesDataTable[[#This Row],[Order Date]])</f>
        <v>9</v>
      </c>
      <c r="F1963" s="10" t="str">
        <f>TEXT(SalesDataTable[[#This Row],[Order Date]],"mmm")</f>
        <v>Sep</v>
      </c>
      <c r="G1963" s="4" t="s">
        <v>11</v>
      </c>
      <c r="H1963" s="4" t="s">
        <v>25</v>
      </c>
      <c r="I1963" s="4" t="s">
        <v>28</v>
      </c>
      <c r="J1963" s="4" t="s">
        <v>3</v>
      </c>
      <c r="K1963" s="4" t="s">
        <v>9</v>
      </c>
      <c r="L1963" s="4" t="s">
        <v>10</v>
      </c>
      <c r="M1963" s="8">
        <v>2</v>
      </c>
      <c r="N1963" s="5">
        <v>93.82</v>
      </c>
      <c r="O1963" s="6">
        <v>0.05</v>
      </c>
      <c r="P1963" s="5">
        <v>45.57</v>
      </c>
      <c r="Q1963" s="5">
        <f t="shared" si="90"/>
        <v>178.25799999999998</v>
      </c>
      <c r="R1963" s="5">
        <f t="shared" si="91"/>
        <v>91.14</v>
      </c>
      <c r="S1963" s="5">
        <f t="shared" si="92"/>
        <v>87.117999999999981</v>
      </c>
      <c r="T1963" s="7"/>
    </row>
    <row r="1964" spans="1:20" ht="15">
      <c r="A1964" s="2">
        <v>3027</v>
      </c>
      <c r="B1964" s="3">
        <v>46288</v>
      </c>
      <c r="C1964" s="10">
        <f>YEAR(SalesDataTable[[#This Row],[Order Date]])</f>
        <v>2026</v>
      </c>
      <c r="D1964" s="10" t="str">
        <f>"Q"&amp;ROUNDUP(MONTH(SalesDataTable[[#This Row],[Order Date]])/3,0)</f>
        <v>Q3</v>
      </c>
      <c r="E1964" s="10">
        <f>MONTH(SalesDataTable[[#This Row],[Order Date]])</f>
        <v>9</v>
      </c>
      <c r="F1964" s="10" t="str">
        <f>TEXT(SalesDataTable[[#This Row],[Order Date]],"mmm")</f>
        <v>Sep</v>
      </c>
      <c r="G1964" s="4" t="s">
        <v>20</v>
      </c>
      <c r="H1964" s="4" t="s">
        <v>33</v>
      </c>
      <c r="I1964" s="4" t="s">
        <v>8</v>
      </c>
      <c r="J1964" s="4" t="s">
        <v>16</v>
      </c>
      <c r="K1964" s="4" t="s">
        <v>9</v>
      </c>
      <c r="L1964" s="4" t="s">
        <v>37</v>
      </c>
      <c r="M1964" s="8">
        <v>8</v>
      </c>
      <c r="N1964" s="5">
        <v>155.13999999999999</v>
      </c>
      <c r="O1964" s="6">
        <v>0.1</v>
      </c>
      <c r="P1964" s="5">
        <v>76.87</v>
      </c>
      <c r="Q1964" s="5">
        <f t="shared" si="90"/>
        <v>1117.008</v>
      </c>
      <c r="R1964" s="5">
        <f t="shared" si="91"/>
        <v>614.96</v>
      </c>
      <c r="S1964" s="5">
        <f t="shared" si="92"/>
        <v>502.048</v>
      </c>
      <c r="T1964" s="7"/>
    </row>
    <row r="1965" spans="1:20" ht="15">
      <c r="A1965" s="2">
        <v>3690</v>
      </c>
      <c r="B1965" s="3">
        <v>46288</v>
      </c>
      <c r="C1965" s="10">
        <f>YEAR(SalesDataTable[[#This Row],[Order Date]])</f>
        <v>2026</v>
      </c>
      <c r="D1965" s="10" t="str">
        <f>"Q"&amp;ROUNDUP(MONTH(SalesDataTable[[#This Row],[Order Date]])/3,0)</f>
        <v>Q3</v>
      </c>
      <c r="E1965" s="10">
        <f>MONTH(SalesDataTable[[#This Row],[Order Date]])</f>
        <v>9</v>
      </c>
      <c r="F1965" s="10" t="str">
        <f>TEXT(SalesDataTable[[#This Row],[Order Date]],"mmm")</f>
        <v>Sep</v>
      </c>
      <c r="G1965" s="4" t="s">
        <v>20</v>
      </c>
      <c r="H1965" s="4" t="s">
        <v>33</v>
      </c>
      <c r="I1965" s="4" t="s">
        <v>2</v>
      </c>
      <c r="J1965" s="4" t="s">
        <v>3</v>
      </c>
      <c r="K1965" s="4" t="s">
        <v>9</v>
      </c>
      <c r="L1965" s="4" t="s">
        <v>10</v>
      </c>
      <c r="M1965" s="8">
        <v>3</v>
      </c>
      <c r="N1965" s="5">
        <v>92.14</v>
      </c>
      <c r="O1965" s="6">
        <v>0.05</v>
      </c>
      <c r="P1965" s="5">
        <v>45.25</v>
      </c>
      <c r="Q1965" s="5">
        <f t="shared" si="90"/>
        <v>262.59899999999999</v>
      </c>
      <c r="R1965" s="5">
        <f t="shared" si="91"/>
        <v>135.75</v>
      </c>
      <c r="S1965" s="5">
        <f t="shared" si="92"/>
        <v>126.84899999999999</v>
      </c>
      <c r="T1965" s="7"/>
    </row>
    <row r="1966" spans="1:20" ht="15">
      <c r="A1966" s="2">
        <v>600</v>
      </c>
      <c r="B1966" s="3">
        <v>46289</v>
      </c>
      <c r="C1966" s="10">
        <f>YEAR(SalesDataTable[[#This Row],[Order Date]])</f>
        <v>2026</v>
      </c>
      <c r="D1966" s="10" t="str">
        <f>"Q"&amp;ROUNDUP(MONTH(SalesDataTable[[#This Row],[Order Date]])/3,0)</f>
        <v>Q3</v>
      </c>
      <c r="E1966" s="10">
        <f>MONTH(SalesDataTable[[#This Row],[Order Date]])</f>
        <v>9</v>
      </c>
      <c r="F1966" s="10" t="str">
        <f>TEXT(SalesDataTable[[#This Row],[Order Date]],"mmm")</f>
        <v>Sep</v>
      </c>
      <c r="G1966" s="4" t="s">
        <v>6</v>
      </c>
      <c r="H1966" s="4" t="s">
        <v>43</v>
      </c>
      <c r="I1966" s="4" t="s">
        <v>19</v>
      </c>
      <c r="J1966" s="4" t="s">
        <v>3</v>
      </c>
      <c r="K1966" s="4" t="s">
        <v>4</v>
      </c>
      <c r="L1966" s="4" t="s">
        <v>26</v>
      </c>
      <c r="M1966" s="8">
        <v>6</v>
      </c>
      <c r="N1966" s="5">
        <v>39.880000000000003</v>
      </c>
      <c r="O1966" s="6">
        <v>0.05</v>
      </c>
      <c r="P1966" s="5">
        <v>16.79</v>
      </c>
      <c r="Q1966" s="5">
        <f t="shared" si="90"/>
        <v>227.31600000000003</v>
      </c>
      <c r="R1966" s="5">
        <f t="shared" si="91"/>
        <v>100.74</v>
      </c>
      <c r="S1966" s="5">
        <f t="shared" si="92"/>
        <v>126.57600000000004</v>
      </c>
      <c r="T1966" s="7"/>
    </row>
    <row r="1967" spans="1:20" ht="15">
      <c r="A1967" s="2">
        <v>1931</v>
      </c>
      <c r="B1967" s="3">
        <v>46289</v>
      </c>
      <c r="C1967" s="10">
        <f>YEAR(SalesDataTable[[#This Row],[Order Date]])</f>
        <v>2026</v>
      </c>
      <c r="D1967" s="10" t="str">
        <f>"Q"&amp;ROUNDUP(MONTH(SalesDataTable[[#This Row],[Order Date]])/3,0)</f>
        <v>Q3</v>
      </c>
      <c r="E1967" s="10">
        <f>MONTH(SalesDataTable[[#This Row],[Order Date]])</f>
        <v>9</v>
      </c>
      <c r="F1967" s="10" t="str">
        <f>TEXT(SalesDataTable[[#This Row],[Order Date]],"mmm")</f>
        <v>Sep</v>
      </c>
      <c r="G1967" s="4" t="s">
        <v>11</v>
      </c>
      <c r="H1967" s="4" t="s">
        <v>52</v>
      </c>
      <c r="I1967" s="4" t="s">
        <v>2</v>
      </c>
      <c r="J1967" s="4" t="s">
        <v>3</v>
      </c>
      <c r="K1967" s="4" t="s">
        <v>14</v>
      </c>
      <c r="L1967" s="4" t="s">
        <v>15</v>
      </c>
      <c r="M1967" s="8">
        <v>4</v>
      </c>
      <c r="N1967" s="5">
        <v>35.700000000000003</v>
      </c>
      <c r="O1967" s="6">
        <v>0</v>
      </c>
      <c r="P1967" s="5">
        <v>13.91</v>
      </c>
      <c r="Q1967" s="5">
        <f t="shared" si="90"/>
        <v>142.80000000000001</v>
      </c>
      <c r="R1967" s="5">
        <f t="shared" si="91"/>
        <v>55.64</v>
      </c>
      <c r="S1967" s="5">
        <f t="shared" si="92"/>
        <v>87.160000000000011</v>
      </c>
      <c r="T1967" s="7"/>
    </row>
    <row r="1968" spans="1:20" ht="15">
      <c r="A1968" s="2">
        <v>2124</v>
      </c>
      <c r="B1968" s="3">
        <v>46289</v>
      </c>
      <c r="C1968" s="10">
        <f>YEAR(SalesDataTable[[#This Row],[Order Date]])</f>
        <v>2026</v>
      </c>
      <c r="D1968" s="10" t="str">
        <f>"Q"&amp;ROUNDUP(MONTH(SalesDataTable[[#This Row],[Order Date]])/3,0)</f>
        <v>Q3</v>
      </c>
      <c r="E1968" s="10">
        <f>MONTH(SalesDataTable[[#This Row],[Order Date]])</f>
        <v>9</v>
      </c>
      <c r="F1968" s="10" t="str">
        <f>TEXT(SalesDataTable[[#This Row],[Order Date]],"mmm")</f>
        <v>Sep</v>
      </c>
      <c r="G1968" s="4" t="s">
        <v>20</v>
      </c>
      <c r="H1968" s="4" t="s">
        <v>33</v>
      </c>
      <c r="I1968" s="4" t="s">
        <v>19</v>
      </c>
      <c r="J1968" s="4" t="s">
        <v>13</v>
      </c>
      <c r="K1968" s="4" t="s">
        <v>4</v>
      </c>
      <c r="L1968" s="4" t="s">
        <v>30</v>
      </c>
      <c r="M1968" s="8">
        <v>6</v>
      </c>
      <c r="N1968" s="5">
        <v>104.16</v>
      </c>
      <c r="O1968" s="6">
        <v>0</v>
      </c>
      <c r="P1968" s="5">
        <v>51.76</v>
      </c>
      <c r="Q1968" s="5">
        <f t="shared" si="90"/>
        <v>624.96</v>
      </c>
      <c r="R1968" s="5">
        <f t="shared" si="91"/>
        <v>310.56</v>
      </c>
      <c r="S1968" s="5">
        <f t="shared" si="92"/>
        <v>314.40000000000003</v>
      </c>
      <c r="T1968" s="7"/>
    </row>
    <row r="1969" spans="1:20" ht="15">
      <c r="A1969" s="2">
        <v>2789</v>
      </c>
      <c r="B1969" s="3">
        <v>46289</v>
      </c>
      <c r="C1969" s="10">
        <f>YEAR(SalesDataTable[[#This Row],[Order Date]])</f>
        <v>2026</v>
      </c>
      <c r="D1969" s="10" t="str">
        <f>"Q"&amp;ROUNDUP(MONTH(SalesDataTable[[#This Row],[Order Date]])/3,0)</f>
        <v>Q3</v>
      </c>
      <c r="E1969" s="10">
        <f>MONTH(SalesDataTable[[#This Row],[Order Date]])</f>
        <v>9</v>
      </c>
      <c r="F1969" s="10" t="str">
        <f>TEXT(SalesDataTable[[#This Row],[Order Date]],"mmm")</f>
        <v>Sep</v>
      </c>
      <c r="G1969" s="4" t="s">
        <v>11</v>
      </c>
      <c r="H1969" s="4" t="s">
        <v>52</v>
      </c>
      <c r="I1969" s="4" t="s">
        <v>2</v>
      </c>
      <c r="J1969" s="4" t="s">
        <v>13</v>
      </c>
      <c r="K1969" s="4" t="s">
        <v>9</v>
      </c>
      <c r="L1969" s="4" t="s">
        <v>17</v>
      </c>
      <c r="M1969" s="8">
        <v>5</v>
      </c>
      <c r="N1969" s="5">
        <v>147.21</v>
      </c>
      <c r="O1969" s="6">
        <v>0.05</v>
      </c>
      <c r="P1969" s="5">
        <v>79.14</v>
      </c>
      <c r="Q1969" s="5">
        <f t="shared" si="90"/>
        <v>699.24750000000006</v>
      </c>
      <c r="R1969" s="5">
        <f t="shared" si="91"/>
        <v>395.7</v>
      </c>
      <c r="S1969" s="5">
        <f t="shared" si="92"/>
        <v>303.54750000000007</v>
      </c>
      <c r="T1969" s="7"/>
    </row>
    <row r="1970" spans="1:20" ht="15">
      <c r="A1970" s="2">
        <v>2921</v>
      </c>
      <c r="B1970" s="3">
        <v>46289</v>
      </c>
      <c r="C1970" s="10">
        <f>YEAR(SalesDataTable[[#This Row],[Order Date]])</f>
        <v>2026</v>
      </c>
      <c r="D1970" s="10" t="str">
        <f>"Q"&amp;ROUNDUP(MONTH(SalesDataTable[[#This Row],[Order Date]])/3,0)</f>
        <v>Q3</v>
      </c>
      <c r="E1970" s="10">
        <f>MONTH(SalesDataTable[[#This Row],[Order Date]])</f>
        <v>9</v>
      </c>
      <c r="F1970" s="10" t="str">
        <f>TEXT(SalesDataTable[[#This Row],[Order Date]],"mmm")</f>
        <v>Sep</v>
      </c>
      <c r="G1970" s="4" t="s">
        <v>0</v>
      </c>
      <c r="H1970" s="4" t="s">
        <v>1</v>
      </c>
      <c r="I1970" s="4" t="s">
        <v>2</v>
      </c>
      <c r="J1970" s="4" t="s">
        <v>13</v>
      </c>
      <c r="K1970" s="4" t="s">
        <v>23</v>
      </c>
      <c r="L1970" s="4" t="s">
        <v>29</v>
      </c>
      <c r="M1970" s="8">
        <v>3</v>
      </c>
      <c r="N1970" s="5">
        <v>195.68</v>
      </c>
      <c r="O1970" s="6">
        <v>0.05</v>
      </c>
      <c r="P1970" s="5">
        <v>102.16</v>
      </c>
      <c r="Q1970" s="5">
        <f t="shared" si="90"/>
        <v>557.68799999999999</v>
      </c>
      <c r="R1970" s="5">
        <f t="shared" si="91"/>
        <v>306.48</v>
      </c>
      <c r="S1970" s="5">
        <f t="shared" si="92"/>
        <v>251.20799999999997</v>
      </c>
      <c r="T1970" s="7"/>
    </row>
    <row r="1971" spans="1:20" ht="15">
      <c r="A1971" s="2">
        <v>3108</v>
      </c>
      <c r="B1971" s="3">
        <v>46289</v>
      </c>
      <c r="C1971" s="10">
        <f>YEAR(SalesDataTable[[#This Row],[Order Date]])</f>
        <v>2026</v>
      </c>
      <c r="D1971" s="10" t="str">
        <f>"Q"&amp;ROUNDUP(MONTH(SalesDataTable[[#This Row],[Order Date]])/3,0)</f>
        <v>Q3</v>
      </c>
      <c r="E1971" s="10">
        <f>MONTH(SalesDataTable[[#This Row],[Order Date]])</f>
        <v>9</v>
      </c>
      <c r="F1971" s="10" t="str">
        <f>TEXT(SalesDataTable[[#This Row],[Order Date]],"mmm")</f>
        <v>Sep</v>
      </c>
      <c r="G1971" s="4" t="s">
        <v>6</v>
      </c>
      <c r="H1971" s="4" t="s">
        <v>41</v>
      </c>
      <c r="I1971" s="4" t="s">
        <v>8</v>
      </c>
      <c r="J1971" s="4" t="s">
        <v>16</v>
      </c>
      <c r="K1971" s="4" t="s">
        <v>9</v>
      </c>
      <c r="L1971" s="4" t="s">
        <v>10</v>
      </c>
      <c r="M1971" s="8">
        <v>5</v>
      </c>
      <c r="N1971" s="5">
        <v>90.05</v>
      </c>
      <c r="O1971" s="6">
        <v>0.15</v>
      </c>
      <c r="P1971" s="5">
        <v>44.12</v>
      </c>
      <c r="Q1971" s="5">
        <f t="shared" si="90"/>
        <v>382.71249999999998</v>
      </c>
      <c r="R1971" s="5">
        <f t="shared" si="91"/>
        <v>220.6</v>
      </c>
      <c r="S1971" s="5">
        <f t="shared" si="92"/>
        <v>162.11249999999998</v>
      </c>
      <c r="T1971" s="7"/>
    </row>
    <row r="1972" spans="1:20" ht="15">
      <c r="A1972" s="2">
        <v>3226</v>
      </c>
      <c r="B1972" s="3">
        <v>46289</v>
      </c>
      <c r="C1972" s="10">
        <f>YEAR(SalesDataTable[[#This Row],[Order Date]])</f>
        <v>2026</v>
      </c>
      <c r="D1972" s="10" t="str">
        <f>"Q"&amp;ROUNDUP(MONTH(SalesDataTable[[#This Row],[Order Date]])/3,0)</f>
        <v>Q3</v>
      </c>
      <c r="E1972" s="10">
        <f>MONTH(SalesDataTable[[#This Row],[Order Date]])</f>
        <v>9</v>
      </c>
      <c r="F1972" s="10" t="str">
        <f>TEXT(SalesDataTable[[#This Row],[Order Date]],"mmm")</f>
        <v>Sep</v>
      </c>
      <c r="G1972" s="4" t="s">
        <v>20</v>
      </c>
      <c r="H1972" s="4" t="s">
        <v>47</v>
      </c>
      <c r="I1972" s="4" t="s">
        <v>28</v>
      </c>
      <c r="J1972" s="4" t="s">
        <v>3</v>
      </c>
      <c r="K1972" s="4" t="s">
        <v>23</v>
      </c>
      <c r="L1972" s="4" t="s">
        <v>24</v>
      </c>
      <c r="M1972" s="8">
        <v>1</v>
      </c>
      <c r="N1972" s="5">
        <v>345.48</v>
      </c>
      <c r="O1972" s="6">
        <v>0</v>
      </c>
      <c r="P1972" s="5">
        <v>196.31</v>
      </c>
      <c r="Q1972" s="5">
        <f t="shared" si="90"/>
        <v>345.48</v>
      </c>
      <c r="R1972" s="5">
        <f t="shared" si="91"/>
        <v>196.31</v>
      </c>
      <c r="S1972" s="5">
        <f t="shared" si="92"/>
        <v>149.17000000000002</v>
      </c>
      <c r="T1972" s="7"/>
    </row>
    <row r="1973" spans="1:20" ht="15">
      <c r="A1973" s="2">
        <v>3286</v>
      </c>
      <c r="B1973" s="3">
        <v>46289</v>
      </c>
      <c r="C1973" s="10">
        <f>YEAR(SalesDataTable[[#This Row],[Order Date]])</f>
        <v>2026</v>
      </c>
      <c r="D1973" s="10" t="str">
        <f>"Q"&amp;ROUNDUP(MONTH(SalesDataTable[[#This Row],[Order Date]])/3,0)</f>
        <v>Q3</v>
      </c>
      <c r="E1973" s="10">
        <f>MONTH(SalesDataTable[[#This Row],[Order Date]])</f>
        <v>9</v>
      </c>
      <c r="F1973" s="10" t="str">
        <f>TEXT(SalesDataTable[[#This Row],[Order Date]],"mmm")</f>
        <v>Sep</v>
      </c>
      <c r="G1973" s="4" t="s">
        <v>20</v>
      </c>
      <c r="H1973" s="4" t="s">
        <v>21</v>
      </c>
      <c r="I1973" s="4" t="s">
        <v>2</v>
      </c>
      <c r="J1973" s="4" t="s">
        <v>13</v>
      </c>
      <c r="K1973" s="4" t="s">
        <v>14</v>
      </c>
      <c r="L1973" s="4" t="s">
        <v>32</v>
      </c>
      <c r="M1973" s="8">
        <v>1</v>
      </c>
      <c r="N1973" s="5">
        <v>46.23</v>
      </c>
      <c r="O1973" s="6">
        <v>0.1</v>
      </c>
      <c r="P1973" s="5">
        <v>18.34</v>
      </c>
      <c r="Q1973" s="5">
        <f t="shared" si="90"/>
        <v>41.606999999999999</v>
      </c>
      <c r="R1973" s="5">
        <f t="shared" si="91"/>
        <v>18.34</v>
      </c>
      <c r="S1973" s="5">
        <f t="shared" si="92"/>
        <v>23.266999999999999</v>
      </c>
      <c r="T1973" s="7"/>
    </row>
    <row r="1974" spans="1:20" ht="15">
      <c r="A1974" s="2">
        <v>4510</v>
      </c>
      <c r="B1974" s="3">
        <v>46289</v>
      </c>
      <c r="C1974" s="10">
        <f>YEAR(SalesDataTable[[#This Row],[Order Date]])</f>
        <v>2026</v>
      </c>
      <c r="D1974" s="10" t="str">
        <f>"Q"&amp;ROUNDUP(MONTH(SalesDataTable[[#This Row],[Order Date]])/3,0)</f>
        <v>Q3</v>
      </c>
      <c r="E1974" s="10">
        <f>MONTH(SalesDataTable[[#This Row],[Order Date]])</f>
        <v>9</v>
      </c>
      <c r="F1974" s="10" t="str">
        <f>TEXT(SalesDataTable[[#This Row],[Order Date]],"mmm")</f>
        <v>Sep</v>
      </c>
      <c r="G1974" s="4" t="s">
        <v>0</v>
      </c>
      <c r="H1974" s="4" t="s">
        <v>1</v>
      </c>
      <c r="I1974" s="4" t="s">
        <v>28</v>
      </c>
      <c r="J1974" s="4" t="s">
        <v>3</v>
      </c>
      <c r="K1974" s="4" t="s">
        <v>23</v>
      </c>
      <c r="L1974" s="4" t="s">
        <v>40</v>
      </c>
      <c r="M1974" s="8">
        <v>3</v>
      </c>
      <c r="N1974" s="5">
        <v>82.38</v>
      </c>
      <c r="O1974" s="6">
        <v>0.15</v>
      </c>
      <c r="P1974" s="5">
        <v>39.020000000000003</v>
      </c>
      <c r="Q1974" s="5">
        <f t="shared" si="90"/>
        <v>210.06899999999999</v>
      </c>
      <c r="R1974" s="5">
        <f t="shared" si="91"/>
        <v>117.06</v>
      </c>
      <c r="S1974" s="5">
        <f t="shared" si="92"/>
        <v>93.008999999999986</v>
      </c>
      <c r="T1974" s="7"/>
    </row>
    <row r="1975" spans="1:20" ht="15">
      <c r="A1975" s="2">
        <v>2069</v>
      </c>
      <c r="B1975" s="3">
        <v>46290</v>
      </c>
      <c r="C1975" s="10">
        <f>YEAR(SalesDataTable[[#This Row],[Order Date]])</f>
        <v>2026</v>
      </c>
      <c r="D1975" s="10" t="str">
        <f>"Q"&amp;ROUNDUP(MONTH(SalesDataTable[[#This Row],[Order Date]])/3,0)</f>
        <v>Q3</v>
      </c>
      <c r="E1975" s="10">
        <f>MONTH(SalesDataTable[[#This Row],[Order Date]])</f>
        <v>9</v>
      </c>
      <c r="F1975" s="10" t="str">
        <f>TEXT(SalesDataTable[[#This Row],[Order Date]],"mmm")</f>
        <v>Sep</v>
      </c>
      <c r="G1975" s="4" t="s">
        <v>20</v>
      </c>
      <c r="H1975" s="4" t="s">
        <v>31</v>
      </c>
      <c r="I1975" s="4" t="s">
        <v>2</v>
      </c>
      <c r="J1975" s="4" t="s">
        <v>13</v>
      </c>
      <c r="K1975" s="4" t="s">
        <v>23</v>
      </c>
      <c r="L1975" s="4" t="s">
        <v>24</v>
      </c>
      <c r="M1975" s="8">
        <v>1</v>
      </c>
      <c r="N1975" s="5">
        <v>344.79</v>
      </c>
      <c r="O1975" s="6">
        <v>0</v>
      </c>
      <c r="P1975" s="5">
        <v>189.63</v>
      </c>
      <c r="Q1975" s="5">
        <f t="shared" si="90"/>
        <v>344.79</v>
      </c>
      <c r="R1975" s="5">
        <f t="shared" si="91"/>
        <v>189.63</v>
      </c>
      <c r="S1975" s="5">
        <f t="shared" si="92"/>
        <v>155.16000000000003</v>
      </c>
      <c r="T1975" s="7"/>
    </row>
    <row r="1976" spans="1:20" ht="15">
      <c r="A1976" s="2">
        <v>95</v>
      </c>
      <c r="B1976" s="3">
        <v>46291</v>
      </c>
      <c r="C1976" s="10">
        <f>YEAR(SalesDataTable[[#This Row],[Order Date]])</f>
        <v>2026</v>
      </c>
      <c r="D1976" s="10" t="str">
        <f>"Q"&amp;ROUNDUP(MONTH(SalesDataTable[[#This Row],[Order Date]])/3,0)</f>
        <v>Q3</v>
      </c>
      <c r="E1976" s="10">
        <f>MONTH(SalesDataTable[[#This Row],[Order Date]])</f>
        <v>9</v>
      </c>
      <c r="F1976" s="10" t="str">
        <f>TEXT(SalesDataTable[[#This Row],[Order Date]],"mmm")</f>
        <v>Sep</v>
      </c>
      <c r="G1976" s="4" t="s">
        <v>0</v>
      </c>
      <c r="H1976" s="4" t="s">
        <v>1</v>
      </c>
      <c r="I1976" s="4" t="s">
        <v>28</v>
      </c>
      <c r="J1976" s="4" t="s">
        <v>3</v>
      </c>
      <c r="K1976" s="4" t="s">
        <v>9</v>
      </c>
      <c r="L1976" s="4" t="s">
        <v>46</v>
      </c>
      <c r="M1976" s="8">
        <v>1</v>
      </c>
      <c r="N1976" s="5">
        <v>73.06</v>
      </c>
      <c r="O1976" s="6">
        <v>0.05</v>
      </c>
      <c r="P1976" s="5">
        <v>31.42</v>
      </c>
      <c r="Q1976" s="5">
        <f t="shared" si="90"/>
        <v>69.406999999999996</v>
      </c>
      <c r="R1976" s="5">
        <f t="shared" si="91"/>
        <v>31.42</v>
      </c>
      <c r="S1976" s="5">
        <f t="shared" si="92"/>
        <v>37.986999999999995</v>
      </c>
      <c r="T1976" s="7"/>
    </row>
    <row r="1977" spans="1:20" ht="15">
      <c r="A1977" s="2">
        <v>160</v>
      </c>
      <c r="B1977" s="3">
        <v>46291</v>
      </c>
      <c r="C1977" s="10">
        <f>YEAR(SalesDataTable[[#This Row],[Order Date]])</f>
        <v>2026</v>
      </c>
      <c r="D1977" s="10" t="str">
        <f>"Q"&amp;ROUNDUP(MONTH(SalesDataTable[[#This Row],[Order Date]])/3,0)</f>
        <v>Q3</v>
      </c>
      <c r="E1977" s="10">
        <f>MONTH(SalesDataTable[[#This Row],[Order Date]])</f>
        <v>9</v>
      </c>
      <c r="F1977" s="10" t="str">
        <f>TEXT(SalesDataTable[[#This Row],[Order Date]],"mmm")</f>
        <v>Sep</v>
      </c>
      <c r="G1977" s="4" t="s">
        <v>20</v>
      </c>
      <c r="H1977" s="4" t="s">
        <v>33</v>
      </c>
      <c r="I1977" s="4" t="s">
        <v>2</v>
      </c>
      <c r="J1977" s="4" t="s">
        <v>3</v>
      </c>
      <c r="K1977" s="4" t="s">
        <v>23</v>
      </c>
      <c r="L1977" s="4" t="s">
        <v>40</v>
      </c>
      <c r="M1977" s="8">
        <v>1</v>
      </c>
      <c r="N1977" s="5">
        <v>81.58</v>
      </c>
      <c r="O1977" s="6">
        <v>0.1</v>
      </c>
      <c r="P1977" s="5">
        <v>38.89</v>
      </c>
      <c r="Q1977" s="5">
        <f t="shared" si="90"/>
        <v>73.421999999999997</v>
      </c>
      <c r="R1977" s="5">
        <f t="shared" si="91"/>
        <v>38.89</v>
      </c>
      <c r="S1977" s="5">
        <f t="shared" si="92"/>
        <v>34.531999999999996</v>
      </c>
      <c r="T1977" s="7"/>
    </row>
    <row r="1978" spans="1:20" ht="15">
      <c r="A1978" s="2">
        <v>407</v>
      </c>
      <c r="B1978" s="3">
        <v>46291</v>
      </c>
      <c r="C1978" s="10">
        <f>YEAR(SalesDataTable[[#This Row],[Order Date]])</f>
        <v>2026</v>
      </c>
      <c r="D1978" s="10" t="str">
        <f>"Q"&amp;ROUNDUP(MONTH(SalesDataTable[[#This Row],[Order Date]])/3,0)</f>
        <v>Q3</v>
      </c>
      <c r="E1978" s="10">
        <f>MONTH(SalesDataTable[[#This Row],[Order Date]])</f>
        <v>9</v>
      </c>
      <c r="F1978" s="10" t="str">
        <f>TEXT(SalesDataTable[[#This Row],[Order Date]],"mmm")</f>
        <v>Sep</v>
      </c>
      <c r="G1978" s="4" t="s">
        <v>6</v>
      </c>
      <c r="H1978" s="4" t="s">
        <v>43</v>
      </c>
      <c r="I1978" s="4" t="s">
        <v>8</v>
      </c>
      <c r="J1978" s="4" t="s">
        <v>3</v>
      </c>
      <c r="K1978" s="4" t="s">
        <v>34</v>
      </c>
      <c r="L1978" s="4" t="s">
        <v>45</v>
      </c>
      <c r="M1978" s="8">
        <v>6</v>
      </c>
      <c r="N1978" s="5">
        <v>49.87</v>
      </c>
      <c r="O1978" s="6">
        <v>0.1</v>
      </c>
      <c r="P1978" s="5">
        <v>21.75</v>
      </c>
      <c r="Q1978" s="5">
        <f t="shared" si="90"/>
        <v>269.298</v>
      </c>
      <c r="R1978" s="5">
        <f t="shared" si="91"/>
        <v>130.5</v>
      </c>
      <c r="S1978" s="5">
        <f t="shared" si="92"/>
        <v>138.798</v>
      </c>
      <c r="T1978" s="7"/>
    </row>
    <row r="1979" spans="1:20" ht="15">
      <c r="A1979" s="2">
        <v>1395</v>
      </c>
      <c r="B1979" s="3">
        <v>46291</v>
      </c>
      <c r="C1979" s="10">
        <f>YEAR(SalesDataTable[[#This Row],[Order Date]])</f>
        <v>2026</v>
      </c>
      <c r="D1979" s="10" t="str">
        <f>"Q"&amp;ROUNDUP(MONTH(SalesDataTable[[#This Row],[Order Date]])/3,0)</f>
        <v>Q3</v>
      </c>
      <c r="E1979" s="10">
        <f>MONTH(SalesDataTable[[#This Row],[Order Date]])</f>
        <v>9</v>
      </c>
      <c r="F1979" s="10" t="str">
        <f>TEXT(SalesDataTable[[#This Row],[Order Date]],"mmm")</f>
        <v>Sep</v>
      </c>
      <c r="G1979" s="4" t="s">
        <v>11</v>
      </c>
      <c r="H1979" s="4" t="s">
        <v>18</v>
      </c>
      <c r="I1979" s="4" t="s">
        <v>2</v>
      </c>
      <c r="J1979" s="4" t="s">
        <v>13</v>
      </c>
      <c r="K1979" s="4" t="s">
        <v>4</v>
      </c>
      <c r="L1979" s="4" t="s">
        <v>26</v>
      </c>
      <c r="M1979" s="8">
        <v>2</v>
      </c>
      <c r="N1979" s="5">
        <v>39.81</v>
      </c>
      <c r="O1979" s="6">
        <v>0.05</v>
      </c>
      <c r="P1979" s="5">
        <v>16.87</v>
      </c>
      <c r="Q1979" s="5">
        <f t="shared" si="90"/>
        <v>75.638999999999996</v>
      </c>
      <c r="R1979" s="5">
        <f t="shared" si="91"/>
        <v>33.74</v>
      </c>
      <c r="S1979" s="5">
        <f t="shared" si="92"/>
        <v>41.898999999999994</v>
      </c>
      <c r="T1979" s="7"/>
    </row>
    <row r="1980" spans="1:20" ht="15">
      <c r="A1980" s="2">
        <v>2085</v>
      </c>
      <c r="B1980" s="3">
        <v>46291</v>
      </c>
      <c r="C1980" s="10">
        <f>YEAR(SalesDataTable[[#This Row],[Order Date]])</f>
        <v>2026</v>
      </c>
      <c r="D1980" s="10" t="str">
        <f>"Q"&amp;ROUNDUP(MONTH(SalesDataTable[[#This Row],[Order Date]])/3,0)</f>
        <v>Q3</v>
      </c>
      <c r="E1980" s="10">
        <f>MONTH(SalesDataTable[[#This Row],[Order Date]])</f>
        <v>9</v>
      </c>
      <c r="F1980" s="10" t="str">
        <f>TEXT(SalesDataTable[[#This Row],[Order Date]],"mmm")</f>
        <v>Sep</v>
      </c>
      <c r="G1980" s="4" t="s">
        <v>11</v>
      </c>
      <c r="H1980" s="4" t="s">
        <v>12</v>
      </c>
      <c r="I1980" s="4" t="s">
        <v>2</v>
      </c>
      <c r="J1980" s="4" t="s">
        <v>3</v>
      </c>
      <c r="K1980" s="4" t="s">
        <v>23</v>
      </c>
      <c r="L1980" s="4" t="s">
        <v>29</v>
      </c>
      <c r="M1980" s="8">
        <v>3</v>
      </c>
      <c r="N1980" s="5">
        <v>191.46</v>
      </c>
      <c r="O1980" s="6">
        <v>0</v>
      </c>
      <c r="P1980" s="5">
        <v>104.06</v>
      </c>
      <c r="Q1980" s="5">
        <f t="shared" si="90"/>
        <v>574.38</v>
      </c>
      <c r="R1980" s="5">
        <f t="shared" si="91"/>
        <v>312.18</v>
      </c>
      <c r="S1980" s="5">
        <f t="shared" si="92"/>
        <v>262.2</v>
      </c>
      <c r="T1980" s="7"/>
    </row>
    <row r="1981" spans="1:20" ht="15">
      <c r="A1981" s="2">
        <v>3124</v>
      </c>
      <c r="B1981" s="3">
        <v>46291</v>
      </c>
      <c r="C1981" s="10">
        <f>YEAR(SalesDataTable[[#This Row],[Order Date]])</f>
        <v>2026</v>
      </c>
      <c r="D1981" s="10" t="str">
        <f>"Q"&amp;ROUNDUP(MONTH(SalesDataTable[[#This Row],[Order Date]])/3,0)</f>
        <v>Q3</v>
      </c>
      <c r="E1981" s="10">
        <f>MONTH(SalesDataTable[[#This Row],[Order Date]])</f>
        <v>9</v>
      </c>
      <c r="F1981" s="10" t="str">
        <f>TEXT(SalesDataTable[[#This Row],[Order Date]],"mmm")</f>
        <v>Sep</v>
      </c>
      <c r="G1981" s="4" t="s">
        <v>11</v>
      </c>
      <c r="H1981" s="4" t="s">
        <v>25</v>
      </c>
      <c r="I1981" s="4" t="s">
        <v>2</v>
      </c>
      <c r="J1981" s="4" t="s">
        <v>3</v>
      </c>
      <c r="K1981" s="4" t="s">
        <v>14</v>
      </c>
      <c r="L1981" s="4" t="s">
        <v>32</v>
      </c>
      <c r="M1981" s="8">
        <v>3</v>
      </c>
      <c r="N1981" s="5">
        <v>46.48</v>
      </c>
      <c r="O1981" s="6">
        <v>0.05</v>
      </c>
      <c r="P1981" s="5">
        <v>18.82</v>
      </c>
      <c r="Q1981" s="5">
        <f t="shared" si="90"/>
        <v>132.46799999999999</v>
      </c>
      <c r="R1981" s="5">
        <f t="shared" si="91"/>
        <v>56.46</v>
      </c>
      <c r="S1981" s="5">
        <f t="shared" si="92"/>
        <v>76.007999999999981</v>
      </c>
      <c r="T1981" s="7"/>
    </row>
    <row r="1982" spans="1:20" ht="15">
      <c r="A1982" s="2">
        <v>3216</v>
      </c>
      <c r="B1982" s="3">
        <v>46291</v>
      </c>
      <c r="C1982" s="10">
        <f>YEAR(SalesDataTable[[#This Row],[Order Date]])</f>
        <v>2026</v>
      </c>
      <c r="D1982" s="10" t="str">
        <f>"Q"&amp;ROUNDUP(MONTH(SalesDataTable[[#This Row],[Order Date]])/3,0)</f>
        <v>Q3</v>
      </c>
      <c r="E1982" s="10">
        <f>MONTH(SalesDataTable[[#This Row],[Order Date]])</f>
        <v>9</v>
      </c>
      <c r="F1982" s="10" t="str">
        <f>TEXT(SalesDataTable[[#This Row],[Order Date]],"mmm")</f>
        <v>Sep</v>
      </c>
      <c r="G1982" s="4" t="s">
        <v>6</v>
      </c>
      <c r="H1982" s="4" t="s">
        <v>43</v>
      </c>
      <c r="I1982" s="4" t="s">
        <v>19</v>
      </c>
      <c r="J1982" s="4" t="s">
        <v>3</v>
      </c>
      <c r="K1982" s="4" t="s">
        <v>14</v>
      </c>
      <c r="L1982" s="4" t="s">
        <v>15</v>
      </c>
      <c r="M1982" s="8">
        <v>2</v>
      </c>
      <c r="N1982" s="5">
        <v>35.44</v>
      </c>
      <c r="O1982" s="6">
        <v>0.1</v>
      </c>
      <c r="P1982" s="5">
        <v>13.2</v>
      </c>
      <c r="Q1982" s="5">
        <f t="shared" si="90"/>
        <v>63.791999999999994</v>
      </c>
      <c r="R1982" s="5">
        <f t="shared" si="91"/>
        <v>26.4</v>
      </c>
      <c r="S1982" s="5">
        <f t="shared" si="92"/>
        <v>37.391999999999996</v>
      </c>
      <c r="T1982" s="7"/>
    </row>
    <row r="1983" spans="1:20" ht="15">
      <c r="A1983" s="2">
        <v>3743</v>
      </c>
      <c r="B1983" s="3">
        <v>46291</v>
      </c>
      <c r="C1983" s="10">
        <f>YEAR(SalesDataTable[[#This Row],[Order Date]])</f>
        <v>2026</v>
      </c>
      <c r="D1983" s="10" t="str">
        <f>"Q"&amp;ROUNDUP(MONTH(SalesDataTable[[#This Row],[Order Date]])/3,0)</f>
        <v>Q3</v>
      </c>
      <c r="E1983" s="10">
        <f>MONTH(SalesDataTable[[#This Row],[Order Date]])</f>
        <v>9</v>
      </c>
      <c r="F1983" s="10" t="str">
        <f>TEXT(SalesDataTable[[#This Row],[Order Date]],"mmm")</f>
        <v>Sep</v>
      </c>
      <c r="G1983" s="4" t="s">
        <v>11</v>
      </c>
      <c r="H1983" s="4" t="s">
        <v>12</v>
      </c>
      <c r="I1983" s="4" t="s">
        <v>2</v>
      </c>
      <c r="J1983" s="4" t="s">
        <v>13</v>
      </c>
      <c r="K1983" s="4" t="s">
        <v>34</v>
      </c>
      <c r="L1983" s="4" t="s">
        <v>42</v>
      </c>
      <c r="M1983" s="8">
        <v>4</v>
      </c>
      <c r="N1983" s="5">
        <v>36.159999999999997</v>
      </c>
      <c r="O1983" s="6">
        <v>0.05</v>
      </c>
      <c r="P1983" s="5">
        <v>13.68</v>
      </c>
      <c r="Q1983" s="5">
        <f t="shared" si="90"/>
        <v>137.40799999999999</v>
      </c>
      <c r="R1983" s="5">
        <f t="shared" si="91"/>
        <v>54.72</v>
      </c>
      <c r="S1983" s="5">
        <f t="shared" si="92"/>
        <v>82.687999999999988</v>
      </c>
      <c r="T1983" s="7"/>
    </row>
    <row r="1984" spans="1:20" ht="15">
      <c r="A1984" s="2">
        <v>3788</v>
      </c>
      <c r="B1984" s="3">
        <v>46291</v>
      </c>
      <c r="C1984" s="10">
        <f>YEAR(SalesDataTable[[#This Row],[Order Date]])</f>
        <v>2026</v>
      </c>
      <c r="D1984" s="10" t="str">
        <f>"Q"&amp;ROUNDUP(MONTH(SalesDataTable[[#This Row],[Order Date]])/3,0)</f>
        <v>Q3</v>
      </c>
      <c r="E1984" s="10">
        <f>MONTH(SalesDataTable[[#This Row],[Order Date]])</f>
        <v>9</v>
      </c>
      <c r="F1984" s="10" t="str">
        <f>TEXT(SalesDataTable[[#This Row],[Order Date]],"mmm")</f>
        <v>Sep</v>
      </c>
      <c r="G1984" s="4" t="s">
        <v>20</v>
      </c>
      <c r="H1984" s="4" t="s">
        <v>33</v>
      </c>
      <c r="I1984" s="4" t="s">
        <v>2</v>
      </c>
      <c r="J1984" s="4" t="s">
        <v>3</v>
      </c>
      <c r="K1984" s="4" t="s">
        <v>34</v>
      </c>
      <c r="L1984" s="4" t="s">
        <v>42</v>
      </c>
      <c r="M1984" s="8">
        <v>2</v>
      </c>
      <c r="N1984" s="5">
        <v>35.93</v>
      </c>
      <c r="O1984" s="6">
        <v>0</v>
      </c>
      <c r="P1984" s="5">
        <v>13.91</v>
      </c>
      <c r="Q1984" s="5">
        <f t="shared" si="90"/>
        <v>71.86</v>
      </c>
      <c r="R1984" s="5">
        <f t="shared" si="91"/>
        <v>27.82</v>
      </c>
      <c r="S1984" s="5">
        <f t="shared" si="92"/>
        <v>44.04</v>
      </c>
      <c r="T1984" s="7"/>
    </row>
    <row r="1985" spans="1:20" ht="15">
      <c r="A1985" s="2">
        <v>4883</v>
      </c>
      <c r="B1985" s="3">
        <v>46291</v>
      </c>
      <c r="C1985" s="10">
        <f>YEAR(SalesDataTable[[#This Row],[Order Date]])</f>
        <v>2026</v>
      </c>
      <c r="D1985" s="10" t="str">
        <f>"Q"&amp;ROUNDUP(MONTH(SalesDataTable[[#This Row],[Order Date]])/3,0)</f>
        <v>Q3</v>
      </c>
      <c r="E1985" s="10">
        <f>MONTH(SalesDataTable[[#This Row],[Order Date]])</f>
        <v>9</v>
      </c>
      <c r="F1985" s="10" t="str">
        <f>TEXT(SalesDataTable[[#This Row],[Order Date]],"mmm")</f>
        <v>Sep</v>
      </c>
      <c r="G1985" s="4" t="s">
        <v>20</v>
      </c>
      <c r="H1985" s="4" t="s">
        <v>33</v>
      </c>
      <c r="I1985" s="4" t="s">
        <v>2</v>
      </c>
      <c r="J1985" s="4" t="s">
        <v>16</v>
      </c>
      <c r="K1985" s="4" t="s">
        <v>23</v>
      </c>
      <c r="L1985" s="4" t="s">
        <v>29</v>
      </c>
      <c r="M1985" s="8">
        <v>1</v>
      </c>
      <c r="N1985" s="5">
        <v>199.7</v>
      </c>
      <c r="O1985" s="6">
        <v>0</v>
      </c>
      <c r="P1985" s="5">
        <v>103.77</v>
      </c>
      <c r="Q1985" s="5">
        <f t="shared" si="90"/>
        <v>199.7</v>
      </c>
      <c r="R1985" s="5">
        <f t="shared" si="91"/>
        <v>103.77</v>
      </c>
      <c r="S1985" s="5">
        <f t="shared" si="92"/>
        <v>95.929999999999993</v>
      </c>
      <c r="T1985" s="7"/>
    </row>
    <row r="1986" spans="1:20" ht="15">
      <c r="A1986" s="2">
        <v>1577</v>
      </c>
      <c r="B1986" s="3">
        <v>46292</v>
      </c>
      <c r="C1986" s="10">
        <f>YEAR(SalesDataTable[[#This Row],[Order Date]])</f>
        <v>2026</v>
      </c>
      <c r="D1986" s="10" t="str">
        <f>"Q"&amp;ROUNDUP(MONTH(SalesDataTable[[#This Row],[Order Date]])/3,0)</f>
        <v>Q3</v>
      </c>
      <c r="E1986" s="10">
        <f>MONTH(SalesDataTable[[#This Row],[Order Date]])</f>
        <v>9</v>
      </c>
      <c r="F1986" s="10" t="str">
        <f>TEXT(SalesDataTable[[#This Row],[Order Date]],"mmm")</f>
        <v>Sep</v>
      </c>
      <c r="G1986" s="4" t="s">
        <v>20</v>
      </c>
      <c r="H1986" s="4" t="s">
        <v>21</v>
      </c>
      <c r="I1986" s="4" t="s">
        <v>2</v>
      </c>
      <c r="J1986" s="4" t="s">
        <v>13</v>
      </c>
      <c r="K1986" s="4" t="s">
        <v>9</v>
      </c>
      <c r="L1986" s="4" t="s">
        <v>37</v>
      </c>
      <c r="M1986" s="8">
        <v>4</v>
      </c>
      <c r="N1986" s="5">
        <v>154.28</v>
      </c>
      <c r="O1986" s="6">
        <v>0.05</v>
      </c>
      <c r="P1986" s="5">
        <v>78.180000000000007</v>
      </c>
      <c r="Q1986" s="5">
        <f t="shared" ref="Q1986:Q2049" si="93">M1986*N1986*(1-O1986)</f>
        <v>586.26400000000001</v>
      </c>
      <c r="R1986" s="5">
        <f t="shared" ref="R1986:R2049" si="94">M1986*P1986</f>
        <v>312.72000000000003</v>
      </c>
      <c r="S1986" s="5">
        <f t="shared" ref="S1986:S2049" si="95">Q1986-R1986</f>
        <v>273.54399999999998</v>
      </c>
      <c r="T1986" s="7"/>
    </row>
    <row r="1987" spans="1:20" ht="15">
      <c r="A1987" s="2">
        <v>2310</v>
      </c>
      <c r="B1987" s="3">
        <v>46292</v>
      </c>
      <c r="C1987" s="10">
        <f>YEAR(SalesDataTable[[#This Row],[Order Date]])</f>
        <v>2026</v>
      </c>
      <c r="D1987" s="10" t="str">
        <f>"Q"&amp;ROUNDUP(MONTH(SalesDataTable[[#This Row],[Order Date]])/3,0)</f>
        <v>Q3</v>
      </c>
      <c r="E1987" s="10">
        <f>MONTH(SalesDataTable[[#This Row],[Order Date]])</f>
        <v>9</v>
      </c>
      <c r="F1987" s="10" t="str">
        <f>TEXT(SalesDataTable[[#This Row],[Order Date]],"mmm")</f>
        <v>Sep</v>
      </c>
      <c r="G1987" s="4" t="s">
        <v>0</v>
      </c>
      <c r="H1987" s="4" t="s">
        <v>50</v>
      </c>
      <c r="I1987" s="4" t="s">
        <v>2</v>
      </c>
      <c r="J1987" s="4" t="s">
        <v>3</v>
      </c>
      <c r="K1987" s="4" t="s">
        <v>14</v>
      </c>
      <c r="L1987" s="4" t="s">
        <v>48</v>
      </c>
      <c r="M1987" s="8">
        <v>1</v>
      </c>
      <c r="N1987" s="5">
        <v>165.44</v>
      </c>
      <c r="O1987" s="6">
        <v>0</v>
      </c>
      <c r="P1987" s="5">
        <v>88.25</v>
      </c>
      <c r="Q1987" s="5">
        <f t="shared" si="93"/>
        <v>165.44</v>
      </c>
      <c r="R1987" s="5">
        <f t="shared" si="94"/>
        <v>88.25</v>
      </c>
      <c r="S1987" s="5">
        <f t="shared" si="95"/>
        <v>77.19</v>
      </c>
      <c r="T1987" s="7"/>
    </row>
    <row r="1988" spans="1:20" ht="15">
      <c r="A1988" s="2">
        <v>2383</v>
      </c>
      <c r="B1988" s="3">
        <v>46292</v>
      </c>
      <c r="C1988" s="10">
        <f>YEAR(SalesDataTable[[#This Row],[Order Date]])</f>
        <v>2026</v>
      </c>
      <c r="D1988" s="10" t="str">
        <f>"Q"&amp;ROUNDUP(MONTH(SalesDataTable[[#This Row],[Order Date]])/3,0)</f>
        <v>Q3</v>
      </c>
      <c r="E1988" s="10">
        <f>MONTH(SalesDataTable[[#This Row],[Order Date]])</f>
        <v>9</v>
      </c>
      <c r="F1988" s="10" t="str">
        <f>TEXT(SalesDataTable[[#This Row],[Order Date]],"mmm")</f>
        <v>Sep</v>
      </c>
      <c r="G1988" s="4" t="s">
        <v>20</v>
      </c>
      <c r="H1988" s="4" t="s">
        <v>31</v>
      </c>
      <c r="I1988" s="4" t="s">
        <v>2</v>
      </c>
      <c r="J1988" s="4" t="s">
        <v>3</v>
      </c>
      <c r="K1988" s="4" t="s">
        <v>14</v>
      </c>
      <c r="L1988" s="4" t="s">
        <v>44</v>
      </c>
      <c r="M1988" s="8">
        <v>2</v>
      </c>
      <c r="N1988" s="5">
        <v>130.29</v>
      </c>
      <c r="O1988" s="6">
        <v>0.1</v>
      </c>
      <c r="P1988" s="5">
        <v>67.97</v>
      </c>
      <c r="Q1988" s="5">
        <f t="shared" si="93"/>
        <v>234.52199999999999</v>
      </c>
      <c r="R1988" s="5">
        <f t="shared" si="94"/>
        <v>135.94</v>
      </c>
      <c r="S1988" s="5">
        <f t="shared" si="95"/>
        <v>98.581999999999994</v>
      </c>
      <c r="T1988" s="7"/>
    </row>
    <row r="1989" spans="1:20" ht="15">
      <c r="A1989" s="2">
        <v>2803</v>
      </c>
      <c r="B1989" s="3">
        <v>46292</v>
      </c>
      <c r="C1989" s="10">
        <f>YEAR(SalesDataTable[[#This Row],[Order Date]])</f>
        <v>2026</v>
      </c>
      <c r="D1989" s="10" t="str">
        <f>"Q"&amp;ROUNDUP(MONTH(SalesDataTable[[#This Row],[Order Date]])/3,0)</f>
        <v>Q3</v>
      </c>
      <c r="E1989" s="10">
        <f>MONTH(SalesDataTable[[#This Row],[Order Date]])</f>
        <v>9</v>
      </c>
      <c r="F1989" s="10" t="str">
        <f>TEXT(SalesDataTable[[#This Row],[Order Date]],"mmm")</f>
        <v>Sep</v>
      </c>
      <c r="G1989" s="4" t="s">
        <v>6</v>
      </c>
      <c r="H1989" s="4" t="s">
        <v>43</v>
      </c>
      <c r="I1989" s="4" t="s">
        <v>2</v>
      </c>
      <c r="J1989" s="4" t="s">
        <v>3</v>
      </c>
      <c r="K1989" s="4" t="s">
        <v>34</v>
      </c>
      <c r="L1989" s="4" t="s">
        <v>42</v>
      </c>
      <c r="M1989" s="8">
        <v>3</v>
      </c>
      <c r="N1989" s="5">
        <v>36.909999999999997</v>
      </c>
      <c r="O1989" s="6">
        <v>0.05</v>
      </c>
      <c r="P1989" s="5">
        <v>13.7</v>
      </c>
      <c r="Q1989" s="5">
        <f t="shared" si="93"/>
        <v>105.19349999999999</v>
      </c>
      <c r="R1989" s="5">
        <f t="shared" si="94"/>
        <v>41.099999999999994</v>
      </c>
      <c r="S1989" s="5">
        <f t="shared" si="95"/>
        <v>64.093499999999992</v>
      </c>
      <c r="T1989" s="7"/>
    </row>
    <row r="1990" spans="1:20" ht="15">
      <c r="A1990" s="2">
        <v>4199</v>
      </c>
      <c r="B1990" s="3">
        <v>46292</v>
      </c>
      <c r="C1990" s="10">
        <f>YEAR(SalesDataTable[[#This Row],[Order Date]])</f>
        <v>2026</v>
      </c>
      <c r="D1990" s="10" t="str">
        <f>"Q"&amp;ROUNDUP(MONTH(SalesDataTable[[#This Row],[Order Date]])/3,0)</f>
        <v>Q3</v>
      </c>
      <c r="E1990" s="10">
        <f>MONTH(SalesDataTable[[#This Row],[Order Date]])</f>
        <v>9</v>
      </c>
      <c r="F1990" s="10" t="str">
        <f>TEXT(SalesDataTable[[#This Row],[Order Date]],"mmm")</f>
        <v>Sep</v>
      </c>
      <c r="G1990" s="4" t="s">
        <v>11</v>
      </c>
      <c r="H1990" s="4" t="s">
        <v>25</v>
      </c>
      <c r="I1990" s="4" t="s">
        <v>28</v>
      </c>
      <c r="J1990" s="4" t="s">
        <v>16</v>
      </c>
      <c r="K1990" s="4" t="s">
        <v>4</v>
      </c>
      <c r="L1990" s="4" t="s">
        <v>22</v>
      </c>
      <c r="M1990" s="8">
        <v>1</v>
      </c>
      <c r="N1990" s="5">
        <v>50.02</v>
      </c>
      <c r="O1990" s="6">
        <v>0</v>
      </c>
      <c r="P1990" s="5">
        <v>22.65</v>
      </c>
      <c r="Q1990" s="5">
        <f t="shared" si="93"/>
        <v>50.02</v>
      </c>
      <c r="R1990" s="5">
        <f t="shared" si="94"/>
        <v>22.65</v>
      </c>
      <c r="S1990" s="5">
        <f t="shared" si="95"/>
        <v>27.370000000000005</v>
      </c>
      <c r="T1990" s="7"/>
    </row>
    <row r="1991" spans="1:20" ht="15">
      <c r="A1991" s="2">
        <v>4517</v>
      </c>
      <c r="B1991" s="3">
        <v>46292</v>
      </c>
      <c r="C1991" s="10">
        <f>YEAR(SalesDataTable[[#This Row],[Order Date]])</f>
        <v>2026</v>
      </c>
      <c r="D1991" s="10" t="str">
        <f>"Q"&amp;ROUNDUP(MONTH(SalesDataTable[[#This Row],[Order Date]])/3,0)</f>
        <v>Q3</v>
      </c>
      <c r="E1991" s="10">
        <f>MONTH(SalesDataTable[[#This Row],[Order Date]])</f>
        <v>9</v>
      </c>
      <c r="F1991" s="10" t="str">
        <f>TEXT(SalesDataTable[[#This Row],[Order Date]],"mmm")</f>
        <v>Sep</v>
      </c>
      <c r="G1991" s="4" t="s">
        <v>6</v>
      </c>
      <c r="H1991" s="4" t="s">
        <v>43</v>
      </c>
      <c r="I1991" s="4" t="s">
        <v>2</v>
      </c>
      <c r="J1991" s="4" t="s">
        <v>3</v>
      </c>
      <c r="K1991" s="4" t="s">
        <v>23</v>
      </c>
      <c r="L1991" s="4" t="s">
        <v>40</v>
      </c>
      <c r="M1991" s="8">
        <v>1</v>
      </c>
      <c r="N1991" s="5">
        <v>83.32</v>
      </c>
      <c r="O1991" s="6">
        <v>0.05</v>
      </c>
      <c r="P1991" s="5">
        <v>38.93</v>
      </c>
      <c r="Q1991" s="5">
        <f t="shared" si="93"/>
        <v>79.153999999999996</v>
      </c>
      <c r="R1991" s="5">
        <f t="shared" si="94"/>
        <v>38.93</v>
      </c>
      <c r="S1991" s="5">
        <f t="shared" si="95"/>
        <v>40.223999999999997</v>
      </c>
      <c r="T1991" s="7"/>
    </row>
    <row r="1992" spans="1:20" ht="15">
      <c r="A1992" s="2">
        <v>80</v>
      </c>
      <c r="B1992" s="3">
        <v>46293</v>
      </c>
      <c r="C1992" s="10">
        <f>YEAR(SalesDataTable[[#This Row],[Order Date]])</f>
        <v>2026</v>
      </c>
      <c r="D1992" s="10" t="str">
        <f>"Q"&amp;ROUNDUP(MONTH(SalesDataTable[[#This Row],[Order Date]])/3,0)</f>
        <v>Q3</v>
      </c>
      <c r="E1992" s="10">
        <f>MONTH(SalesDataTable[[#This Row],[Order Date]])</f>
        <v>9</v>
      </c>
      <c r="F1992" s="10" t="str">
        <f>TEXT(SalesDataTable[[#This Row],[Order Date]],"mmm")</f>
        <v>Sep</v>
      </c>
      <c r="G1992" s="4" t="s">
        <v>0</v>
      </c>
      <c r="H1992" s="4" t="s">
        <v>50</v>
      </c>
      <c r="I1992" s="4" t="s">
        <v>8</v>
      </c>
      <c r="J1992" s="4" t="s">
        <v>16</v>
      </c>
      <c r="K1992" s="4" t="s">
        <v>9</v>
      </c>
      <c r="L1992" s="4" t="s">
        <v>46</v>
      </c>
      <c r="M1992" s="8">
        <v>10</v>
      </c>
      <c r="N1992" s="5">
        <v>71.040000000000006</v>
      </c>
      <c r="O1992" s="6">
        <v>0.2</v>
      </c>
      <c r="P1992" s="5">
        <v>31.7</v>
      </c>
      <c r="Q1992" s="5">
        <f t="shared" si="93"/>
        <v>568.32000000000005</v>
      </c>
      <c r="R1992" s="5">
        <f t="shared" si="94"/>
        <v>317</v>
      </c>
      <c r="S1992" s="5">
        <f t="shared" si="95"/>
        <v>251.32000000000005</v>
      </c>
      <c r="T1992" s="7"/>
    </row>
    <row r="1993" spans="1:20" ht="15">
      <c r="A1993" s="2">
        <v>370</v>
      </c>
      <c r="B1993" s="3">
        <v>46293</v>
      </c>
      <c r="C1993" s="10">
        <f>YEAR(SalesDataTable[[#This Row],[Order Date]])</f>
        <v>2026</v>
      </c>
      <c r="D1993" s="10" t="str">
        <f>"Q"&amp;ROUNDUP(MONTH(SalesDataTable[[#This Row],[Order Date]])/3,0)</f>
        <v>Q3</v>
      </c>
      <c r="E1993" s="10">
        <f>MONTH(SalesDataTable[[#This Row],[Order Date]])</f>
        <v>9</v>
      </c>
      <c r="F1993" s="10" t="str">
        <f>TEXT(SalesDataTable[[#This Row],[Order Date]],"mmm")</f>
        <v>Sep</v>
      </c>
      <c r="G1993" s="4" t="s">
        <v>20</v>
      </c>
      <c r="H1993" s="4" t="s">
        <v>31</v>
      </c>
      <c r="I1993" s="4" t="s">
        <v>19</v>
      </c>
      <c r="J1993" s="4" t="s">
        <v>3</v>
      </c>
      <c r="K1993" s="4" t="s">
        <v>4</v>
      </c>
      <c r="L1993" s="4" t="s">
        <v>26</v>
      </c>
      <c r="M1993" s="8">
        <v>2</v>
      </c>
      <c r="N1993" s="5">
        <v>40.83</v>
      </c>
      <c r="O1993" s="6">
        <v>0</v>
      </c>
      <c r="P1993" s="5">
        <v>16.850000000000001</v>
      </c>
      <c r="Q1993" s="5">
        <f t="shared" si="93"/>
        <v>81.66</v>
      </c>
      <c r="R1993" s="5">
        <f t="shared" si="94"/>
        <v>33.700000000000003</v>
      </c>
      <c r="S1993" s="5">
        <f t="shared" si="95"/>
        <v>47.959999999999994</v>
      </c>
      <c r="T1993" s="7"/>
    </row>
    <row r="1994" spans="1:20" ht="15">
      <c r="A1994" s="2">
        <v>417</v>
      </c>
      <c r="B1994" s="3">
        <v>46293</v>
      </c>
      <c r="C1994" s="10">
        <f>YEAR(SalesDataTable[[#This Row],[Order Date]])</f>
        <v>2026</v>
      </c>
      <c r="D1994" s="10" t="str">
        <f>"Q"&amp;ROUNDUP(MONTH(SalesDataTable[[#This Row],[Order Date]])/3,0)</f>
        <v>Q3</v>
      </c>
      <c r="E1994" s="10">
        <f>MONTH(SalesDataTable[[#This Row],[Order Date]])</f>
        <v>9</v>
      </c>
      <c r="F1994" s="10" t="str">
        <f>TEXT(SalesDataTable[[#This Row],[Order Date]],"mmm")</f>
        <v>Sep</v>
      </c>
      <c r="G1994" s="4" t="s">
        <v>6</v>
      </c>
      <c r="H1994" s="4" t="s">
        <v>49</v>
      </c>
      <c r="I1994" s="4" t="s">
        <v>28</v>
      </c>
      <c r="J1994" s="4" t="s">
        <v>3</v>
      </c>
      <c r="K1994" s="4" t="s">
        <v>23</v>
      </c>
      <c r="L1994" s="4" t="s">
        <v>51</v>
      </c>
      <c r="M1994" s="8">
        <v>1</v>
      </c>
      <c r="N1994" s="5">
        <v>121.64</v>
      </c>
      <c r="O1994" s="6">
        <v>0.15</v>
      </c>
      <c r="P1994" s="5">
        <v>61.56</v>
      </c>
      <c r="Q1994" s="5">
        <f t="shared" si="93"/>
        <v>103.39399999999999</v>
      </c>
      <c r="R1994" s="5">
        <f t="shared" si="94"/>
        <v>61.56</v>
      </c>
      <c r="S1994" s="5">
        <f t="shared" si="95"/>
        <v>41.833999999999989</v>
      </c>
      <c r="T1994" s="7"/>
    </row>
    <row r="1995" spans="1:20" ht="15">
      <c r="A1995" s="2">
        <v>437</v>
      </c>
      <c r="B1995" s="3">
        <v>46293</v>
      </c>
      <c r="C1995" s="10">
        <f>YEAR(SalesDataTable[[#This Row],[Order Date]])</f>
        <v>2026</v>
      </c>
      <c r="D1995" s="10" t="str">
        <f>"Q"&amp;ROUNDUP(MONTH(SalesDataTable[[#This Row],[Order Date]])/3,0)</f>
        <v>Q3</v>
      </c>
      <c r="E1995" s="10">
        <f>MONTH(SalesDataTable[[#This Row],[Order Date]])</f>
        <v>9</v>
      </c>
      <c r="F1995" s="10" t="str">
        <f>TEXT(SalesDataTable[[#This Row],[Order Date]],"mmm")</f>
        <v>Sep</v>
      </c>
      <c r="G1995" s="4" t="s">
        <v>6</v>
      </c>
      <c r="H1995" s="4" t="s">
        <v>7</v>
      </c>
      <c r="I1995" s="4" t="s">
        <v>19</v>
      </c>
      <c r="J1995" s="4" t="s">
        <v>13</v>
      </c>
      <c r="K1995" s="4" t="s">
        <v>14</v>
      </c>
      <c r="L1995" s="4" t="s">
        <v>48</v>
      </c>
      <c r="M1995" s="8">
        <v>1</v>
      </c>
      <c r="N1995" s="5">
        <v>164.7</v>
      </c>
      <c r="O1995" s="6">
        <v>0</v>
      </c>
      <c r="P1995" s="5">
        <v>86.02</v>
      </c>
      <c r="Q1995" s="5">
        <f t="shared" si="93"/>
        <v>164.7</v>
      </c>
      <c r="R1995" s="5">
        <f t="shared" si="94"/>
        <v>86.02</v>
      </c>
      <c r="S1995" s="5">
        <f t="shared" si="95"/>
        <v>78.679999999999993</v>
      </c>
      <c r="T1995" s="7"/>
    </row>
    <row r="1996" spans="1:20" ht="15">
      <c r="A1996" s="2">
        <v>790</v>
      </c>
      <c r="B1996" s="3">
        <v>46293</v>
      </c>
      <c r="C1996" s="10">
        <f>YEAR(SalesDataTable[[#This Row],[Order Date]])</f>
        <v>2026</v>
      </c>
      <c r="D1996" s="10" t="str">
        <f>"Q"&amp;ROUNDUP(MONTH(SalesDataTable[[#This Row],[Order Date]])/3,0)</f>
        <v>Q3</v>
      </c>
      <c r="E1996" s="10">
        <f>MONTH(SalesDataTable[[#This Row],[Order Date]])</f>
        <v>9</v>
      </c>
      <c r="F1996" s="10" t="str">
        <f>TEXT(SalesDataTable[[#This Row],[Order Date]],"mmm")</f>
        <v>Sep</v>
      </c>
      <c r="G1996" s="4" t="s">
        <v>20</v>
      </c>
      <c r="H1996" s="4" t="s">
        <v>31</v>
      </c>
      <c r="I1996" s="4" t="s">
        <v>28</v>
      </c>
      <c r="J1996" s="4" t="s">
        <v>13</v>
      </c>
      <c r="K1996" s="4" t="s">
        <v>23</v>
      </c>
      <c r="L1996" s="4" t="s">
        <v>29</v>
      </c>
      <c r="M1996" s="8">
        <v>1</v>
      </c>
      <c r="N1996" s="5">
        <v>199.09</v>
      </c>
      <c r="O1996" s="6">
        <v>0.05</v>
      </c>
      <c r="P1996" s="5">
        <v>106.57</v>
      </c>
      <c r="Q1996" s="5">
        <f t="shared" si="93"/>
        <v>189.13550000000001</v>
      </c>
      <c r="R1996" s="5">
        <f t="shared" si="94"/>
        <v>106.57</v>
      </c>
      <c r="S1996" s="5">
        <f t="shared" si="95"/>
        <v>82.565500000000014</v>
      </c>
      <c r="T1996" s="7"/>
    </row>
    <row r="1997" spans="1:20" ht="15">
      <c r="A1997" s="2">
        <v>1151</v>
      </c>
      <c r="B1997" s="3">
        <v>46293</v>
      </c>
      <c r="C1997" s="10">
        <f>YEAR(SalesDataTable[[#This Row],[Order Date]])</f>
        <v>2026</v>
      </c>
      <c r="D1997" s="10" t="str">
        <f>"Q"&amp;ROUNDUP(MONTH(SalesDataTable[[#This Row],[Order Date]])/3,0)</f>
        <v>Q3</v>
      </c>
      <c r="E1997" s="10">
        <f>MONTH(SalesDataTable[[#This Row],[Order Date]])</f>
        <v>9</v>
      </c>
      <c r="F1997" s="10" t="str">
        <f>TEXT(SalesDataTable[[#This Row],[Order Date]],"mmm")</f>
        <v>Sep</v>
      </c>
      <c r="G1997" s="4" t="s">
        <v>0</v>
      </c>
      <c r="H1997" s="4" t="s">
        <v>1</v>
      </c>
      <c r="I1997" s="4" t="s">
        <v>28</v>
      </c>
      <c r="J1997" s="4" t="s">
        <v>3</v>
      </c>
      <c r="K1997" s="4" t="s">
        <v>4</v>
      </c>
      <c r="L1997" s="4" t="s">
        <v>5</v>
      </c>
      <c r="M1997" s="8">
        <v>1</v>
      </c>
      <c r="N1997" s="5">
        <v>81.48</v>
      </c>
      <c r="O1997" s="6">
        <v>0</v>
      </c>
      <c r="P1997" s="5">
        <v>41.47</v>
      </c>
      <c r="Q1997" s="5">
        <f t="shared" si="93"/>
        <v>81.48</v>
      </c>
      <c r="R1997" s="5">
        <f t="shared" si="94"/>
        <v>41.47</v>
      </c>
      <c r="S1997" s="5">
        <f t="shared" si="95"/>
        <v>40.010000000000005</v>
      </c>
      <c r="T1997" s="7"/>
    </row>
    <row r="1998" spans="1:20" ht="15">
      <c r="A1998" s="2">
        <v>1331</v>
      </c>
      <c r="B1998" s="3">
        <v>46293</v>
      </c>
      <c r="C1998" s="10">
        <f>YEAR(SalesDataTable[[#This Row],[Order Date]])</f>
        <v>2026</v>
      </c>
      <c r="D1998" s="10" t="str">
        <f>"Q"&amp;ROUNDUP(MONTH(SalesDataTable[[#This Row],[Order Date]])/3,0)</f>
        <v>Q3</v>
      </c>
      <c r="E1998" s="10">
        <f>MONTH(SalesDataTable[[#This Row],[Order Date]])</f>
        <v>9</v>
      </c>
      <c r="F1998" s="10" t="str">
        <f>TEXT(SalesDataTable[[#This Row],[Order Date]],"mmm")</f>
        <v>Sep</v>
      </c>
      <c r="G1998" s="4" t="s">
        <v>0</v>
      </c>
      <c r="H1998" s="4" t="s">
        <v>1</v>
      </c>
      <c r="I1998" s="4" t="s">
        <v>2</v>
      </c>
      <c r="J1998" s="4" t="s">
        <v>13</v>
      </c>
      <c r="K1998" s="4" t="s">
        <v>34</v>
      </c>
      <c r="L1998" s="4" t="s">
        <v>35</v>
      </c>
      <c r="M1998" s="8">
        <v>3</v>
      </c>
      <c r="N1998" s="5">
        <v>39.450000000000003</v>
      </c>
      <c r="O1998" s="6">
        <v>0.05</v>
      </c>
      <c r="P1998" s="5">
        <v>15.1</v>
      </c>
      <c r="Q1998" s="5">
        <f t="shared" si="93"/>
        <v>112.4325</v>
      </c>
      <c r="R1998" s="5">
        <f t="shared" si="94"/>
        <v>45.3</v>
      </c>
      <c r="S1998" s="5">
        <f t="shared" si="95"/>
        <v>67.132500000000007</v>
      </c>
      <c r="T1998" s="7"/>
    </row>
    <row r="1999" spans="1:20" ht="15">
      <c r="A1999" s="2">
        <v>2388</v>
      </c>
      <c r="B1999" s="3">
        <v>46293</v>
      </c>
      <c r="C1999" s="10">
        <f>YEAR(SalesDataTable[[#This Row],[Order Date]])</f>
        <v>2026</v>
      </c>
      <c r="D1999" s="10" t="str">
        <f>"Q"&amp;ROUNDUP(MONTH(SalesDataTable[[#This Row],[Order Date]])/3,0)</f>
        <v>Q3</v>
      </c>
      <c r="E1999" s="10">
        <f>MONTH(SalesDataTable[[#This Row],[Order Date]])</f>
        <v>9</v>
      </c>
      <c r="F1999" s="10" t="str">
        <f>TEXT(SalesDataTable[[#This Row],[Order Date]],"mmm")</f>
        <v>Sep</v>
      </c>
      <c r="G1999" s="4" t="s">
        <v>20</v>
      </c>
      <c r="H1999" s="4" t="s">
        <v>33</v>
      </c>
      <c r="I1999" s="4" t="s">
        <v>2</v>
      </c>
      <c r="J1999" s="4" t="s">
        <v>3</v>
      </c>
      <c r="K1999" s="4" t="s">
        <v>9</v>
      </c>
      <c r="L1999" s="4" t="s">
        <v>10</v>
      </c>
      <c r="M1999" s="8">
        <v>3</v>
      </c>
      <c r="N1999" s="5">
        <v>93.22</v>
      </c>
      <c r="O1999" s="6">
        <v>0</v>
      </c>
      <c r="P1999" s="5">
        <v>46.75</v>
      </c>
      <c r="Q1999" s="5">
        <f t="shared" si="93"/>
        <v>279.65999999999997</v>
      </c>
      <c r="R1999" s="5">
        <f t="shared" si="94"/>
        <v>140.25</v>
      </c>
      <c r="S1999" s="5">
        <f t="shared" si="95"/>
        <v>139.40999999999997</v>
      </c>
      <c r="T1999" s="7"/>
    </row>
    <row r="2000" spans="1:20" ht="15">
      <c r="A2000" s="2">
        <v>2795</v>
      </c>
      <c r="B2000" s="3">
        <v>46293</v>
      </c>
      <c r="C2000" s="10">
        <f>YEAR(SalesDataTable[[#This Row],[Order Date]])</f>
        <v>2026</v>
      </c>
      <c r="D2000" s="10" t="str">
        <f>"Q"&amp;ROUNDUP(MONTH(SalesDataTable[[#This Row],[Order Date]])/3,0)</f>
        <v>Q3</v>
      </c>
      <c r="E2000" s="10">
        <f>MONTH(SalesDataTable[[#This Row],[Order Date]])</f>
        <v>9</v>
      </c>
      <c r="F2000" s="10" t="str">
        <f>TEXT(SalesDataTable[[#This Row],[Order Date]],"mmm")</f>
        <v>Sep</v>
      </c>
      <c r="G2000" s="4" t="s">
        <v>6</v>
      </c>
      <c r="H2000" s="4" t="s">
        <v>43</v>
      </c>
      <c r="I2000" s="4" t="s">
        <v>2</v>
      </c>
      <c r="J2000" s="4" t="s">
        <v>13</v>
      </c>
      <c r="K2000" s="4" t="s">
        <v>9</v>
      </c>
      <c r="L2000" s="4" t="s">
        <v>17</v>
      </c>
      <c r="M2000" s="8">
        <v>3</v>
      </c>
      <c r="N2000" s="5">
        <v>142.19</v>
      </c>
      <c r="O2000" s="6">
        <v>0.05</v>
      </c>
      <c r="P2000" s="5">
        <v>78.37</v>
      </c>
      <c r="Q2000" s="5">
        <f t="shared" si="93"/>
        <v>405.24149999999997</v>
      </c>
      <c r="R2000" s="5">
        <f t="shared" si="94"/>
        <v>235.11</v>
      </c>
      <c r="S2000" s="5">
        <f t="shared" si="95"/>
        <v>170.13149999999996</v>
      </c>
      <c r="T2000" s="7"/>
    </row>
    <row r="2001" spans="1:20" ht="15">
      <c r="A2001" s="2">
        <v>2840</v>
      </c>
      <c r="B2001" s="3">
        <v>46293</v>
      </c>
      <c r="C2001" s="10">
        <f>YEAR(SalesDataTable[[#This Row],[Order Date]])</f>
        <v>2026</v>
      </c>
      <c r="D2001" s="10" t="str">
        <f>"Q"&amp;ROUNDUP(MONTH(SalesDataTable[[#This Row],[Order Date]])/3,0)</f>
        <v>Q3</v>
      </c>
      <c r="E2001" s="10">
        <f>MONTH(SalesDataTable[[#This Row],[Order Date]])</f>
        <v>9</v>
      </c>
      <c r="F2001" s="10" t="str">
        <f>TEXT(SalesDataTable[[#This Row],[Order Date]],"mmm")</f>
        <v>Sep</v>
      </c>
      <c r="G2001" s="4" t="s">
        <v>0</v>
      </c>
      <c r="H2001" s="4" t="s">
        <v>1</v>
      </c>
      <c r="I2001" s="4" t="s">
        <v>2</v>
      </c>
      <c r="J2001" s="4" t="s">
        <v>3</v>
      </c>
      <c r="K2001" s="4" t="s">
        <v>9</v>
      </c>
      <c r="L2001" s="4" t="s">
        <v>37</v>
      </c>
      <c r="M2001" s="8">
        <v>2</v>
      </c>
      <c r="N2001" s="5">
        <v>151.69999999999999</v>
      </c>
      <c r="O2001" s="6">
        <v>0</v>
      </c>
      <c r="P2001" s="5">
        <v>77.19</v>
      </c>
      <c r="Q2001" s="5">
        <f t="shared" si="93"/>
        <v>303.39999999999998</v>
      </c>
      <c r="R2001" s="5">
        <f t="shared" si="94"/>
        <v>154.38</v>
      </c>
      <c r="S2001" s="5">
        <f t="shared" si="95"/>
        <v>149.01999999999998</v>
      </c>
      <c r="T2001" s="7"/>
    </row>
    <row r="2002" spans="1:20" ht="15">
      <c r="A2002" s="2">
        <v>2863</v>
      </c>
      <c r="B2002" s="3">
        <v>46293</v>
      </c>
      <c r="C2002" s="10">
        <f>YEAR(SalesDataTable[[#This Row],[Order Date]])</f>
        <v>2026</v>
      </c>
      <c r="D2002" s="10" t="str">
        <f>"Q"&amp;ROUNDUP(MONTH(SalesDataTable[[#This Row],[Order Date]])/3,0)</f>
        <v>Q3</v>
      </c>
      <c r="E2002" s="10">
        <f>MONTH(SalesDataTable[[#This Row],[Order Date]])</f>
        <v>9</v>
      </c>
      <c r="F2002" s="10" t="str">
        <f>TEXT(SalesDataTable[[#This Row],[Order Date]],"mmm")</f>
        <v>Sep</v>
      </c>
      <c r="G2002" s="4" t="s">
        <v>11</v>
      </c>
      <c r="H2002" s="4" t="s">
        <v>12</v>
      </c>
      <c r="I2002" s="4" t="s">
        <v>19</v>
      </c>
      <c r="J2002" s="4" t="s">
        <v>13</v>
      </c>
      <c r="K2002" s="4" t="s">
        <v>14</v>
      </c>
      <c r="L2002" s="4" t="s">
        <v>44</v>
      </c>
      <c r="M2002" s="8">
        <v>1</v>
      </c>
      <c r="N2002" s="5">
        <v>133.85</v>
      </c>
      <c r="O2002" s="6">
        <v>0.05</v>
      </c>
      <c r="P2002" s="5">
        <v>66.41</v>
      </c>
      <c r="Q2002" s="5">
        <f t="shared" si="93"/>
        <v>127.15749999999998</v>
      </c>
      <c r="R2002" s="5">
        <f t="shared" si="94"/>
        <v>66.41</v>
      </c>
      <c r="S2002" s="5">
        <f t="shared" si="95"/>
        <v>60.747499999999988</v>
      </c>
      <c r="T2002" s="7"/>
    </row>
    <row r="2003" spans="1:20" ht="15">
      <c r="A2003" s="2">
        <v>4522</v>
      </c>
      <c r="B2003" s="3">
        <v>46293</v>
      </c>
      <c r="C2003" s="10">
        <f>YEAR(SalesDataTable[[#This Row],[Order Date]])</f>
        <v>2026</v>
      </c>
      <c r="D2003" s="10" t="str">
        <f>"Q"&amp;ROUNDUP(MONTH(SalesDataTable[[#This Row],[Order Date]])/3,0)</f>
        <v>Q3</v>
      </c>
      <c r="E2003" s="10">
        <f>MONTH(SalesDataTable[[#This Row],[Order Date]])</f>
        <v>9</v>
      </c>
      <c r="F2003" s="10" t="str">
        <f>TEXT(SalesDataTable[[#This Row],[Order Date]],"mmm")</f>
        <v>Sep</v>
      </c>
      <c r="G2003" s="4" t="s">
        <v>20</v>
      </c>
      <c r="H2003" s="4" t="s">
        <v>47</v>
      </c>
      <c r="I2003" s="4" t="s">
        <v>28</v>
      </c>
      <c r="J2003" s="4" t="s">
        <v>16</v>
      </c>
      <c r="K2003" s="4" t="s">
        <v>23</v>
      </c>
      <c r="L2003" s="4" t="s">
        <v>51</v>
      </c>
      <c r="M2003" s="8">
        <v>6</v>
      </c>
      <c r="N2003" s="5">
        <v>125.62</v>
      </c>
      <c r="O2003" s="6">
        <v>0</v>
      </c>
      <c r="P2003" s="5">
        <v>61.34</v>
      </c>
      <c r="Q2003" s="5">
        <f t="shared" si="93"/>
        <v>753.72</v>
      </c>
      <c r="R2003" s="5">
        <f t="shared" si="94"/>
        <v>368.04</v>
      </c>
      <c r="S2003" s="5">
        <f t="shared" si="95"/>
        <v>385.68</v>
      </c>
      <c r="T2003" s="7"/>
    </row>
    <row r="2004" spans="1:20" ht="15">
      <c r="A2004" s="2">
        <v>5200</v>
      </c>
      <c r="B2004" s="3">
        <v>46293</v>
      </c>
      <c r="C2004" s="10">
        <f>YEAR(SalesDataTable[[#This Row],[Order Date]])</f>
        <v>2026</v>
      </c>
      <c r="D2004" s="10" t="str">
        <f>"Q"&amp;ROUNDUP(MONTH(SalesDataTable[[#This Row],[Order Date]])/3,0)</f>
        <v>Q3</v>
      </c>
      <c r="E2004" s="10">
        <f>MONTH(SalesDataTable[[#This Row],[Order Date]])</f>
        <v>9</v>
      </c>
      <c r="F2004" s="10" t="str">
        <f>TEXT(SalesDataTable[[#This Row],[Order Date]],"mmm")</f>
        <v>Sep</v>
      </c>
      <c r="G2004" s="4" t="s">
        <v>6</v>
      </c>
      <c r="H2004" s="4" t="s">
        <v>43</v>
      </c>
      <c r="I2004" s="4" t="s">
        <v>2</v>
      </c>
      <c r="J2004" s="4" t="s">
        <v>13</v>
      </c>
      <c r="K2004" s="4" t="s">
        <v>23</v>
      </c>
      <c r="L2004" s="4" t="s">
        <v>29</v>
      </c>
      <c r="M2004" s="8">
        <v>3</v>
      </c>
      <c r="N2004" s="5">
        <v>196.87</v>
      </c>
      <c r="O2004" s="6">
        <v>0.1</v>
      </c>
      <c r="P2004" s="5">
        <v>105.93</v>
      </c>
      <c r="Q2004" s="5">
        <f t="shared" si="93"/>
        <v>531.54899999999998</v>
      </c>
      <c r="R2004" s="5">
        <f t="shared" si="94"/>
        <v>317.79000000000002</v>
      </c>
      <c r="S2004" s="5">
        <f t="shared" si="95"/>
        <v>213.75899999999996</v>
      </c>
      <c r="T2004" s="7"/>
    </row>
    <row r="2005" spans="1:20" ht="15">
      <c r="A2005" s="2">
        <v>452</v>
      </c>
      <c r="B2005" s="3">
        <v>46294</v>
      </c>
      <c r="C2005" s="10">
        <f>YEAR(SalesDataTable[[#This Row],[Order Date]])</f>
        <v>2026</v>
      </c>
      <c r="D2005" s="10" t="str">
        <f>"Q"&amp;ROUNDUP(MONTH(SalesDataTable[[#This Row],[Order Date]])/3,0)</f>
        <v>Q3</v>
      </c>
      <c r="E2005" s="10">
        <f>MONTH(SalesDataTable[[#This Row],[Order Date]])</f>
        <v>9</v>
      </c>
      <c r="F2005" s="10" t="str">
        <f>TEXT(SalesDataTable[[#This Row],[Order Date]],"mmm")</f>
        <v>Sep</v>
      </c>
      <c r="G2005" s="4" t="s">
        <v>6</v>
      </c>
      <c r="H2005" s="4" t="s">
        <v>7</v>
      </c>
      <c r="I2005" s="4" t="s">
        <v>2</v>
      </c>
      <c r="J2005" s="4" t="s">
        <v>3</v>
      </c>
      <c r="K2005" s="4" t="s">
        <v>14</v>
      </c>
      <c r="L2005" s="4" t="s">
        <v>15</v>
      </c>
      <c r="M2005" s="8">
        <v>4</v>
      </c>
      <c r="N2005" s="5">
        <v>36.869999999999997</v>
      </c>
      <c r="O2005" s="6">
        <v>0</v>
      </c>
      <c r="P2005" s="5">
        <v>13.43</v>
      </c>
      <c r="Q2005" s="5">
        <f t="shared" si="93"/>
        <v>147.47999999999999</v>
      </c>
      <c r="R2005" s="5">
        <f t="shared" si="94"/>
        <v>53.72</v>
      </c>
      <c r="S2005" s="5">
        <f t="shared" si="95"/>
        <v>93.759999999999991</v>
      </c>
      <c r="T2005" s="7"/>
    </row>
    <row r="2006" spans="1:20" ht="15">
      <c r="A2006" s="2">
        <v>871</v>
      </c>
      <c r="B2006" s="3">
        <v>46294</v>
      </c>
      <c r="C2006" s="10">
        <f>YEAR(SalesDataTable[[#This Row],[Order Date]])</f>
        <v>2026</v>
      </c>
      <c r="D2006" s="10" t="str">
        <f>"Q"&amp;ROUNDUP(MONTH(SalesDataTable[[#This Row],[Order Date]])/3,0)</f>
        <v>Q3</v>
      </c>
      <c r="E2006" s="10">
        <f>MONTH(SalesDataTable[[#This Row],[Order Date]])</f>
        <v>9</v>
      </c>
      <c r="F2006" s="10" t="str">
        <f>TEXT(SalesDataTable[[#This Row],[Order Date]],"mmm")</f>
        <v>Sep</v>
      </c>
      <c r="G2006" s="4" t="s">
        <v>6</v>
      </c>
      <c r="H2006" s="4" t="s">
        <v>43</v>
      </c>
      <c r="I2006" s="4" t="s">
        <v>2</v>
      </c>
      <c r="J2006" s="4" t="s">
        <v>13</v>
      </c>
      <c r="K2006" s="4" t="s">
        <v>14</v>
      </c>
      <c r="L2006" s="4" t="s">
        <v>32</v>
      </c>
      <c r="M2006" s="8">
        <v>1</v>
      </c>
      <c r="N2006" s="5">
        <v>47.37</v>
      </c>
      <c r="O2006" s="6">
        <v>0</v>
      </c>
      <c r="P2006" s="5">
        <v>18.2</v>
      </c>
      <c r="Q2006" s="5">
        <f t="shared" si="93"/>
        <v>47.37</v>
      </c>
      <c r="R2006" s="5">
        <f t="shared" si="94"/>
        <v>18.2</v>
      </c>
      <c r="S2006" s="5">
        <f t="shared" si="95"/>
        <v>29.169999999999998</v>
      </c>
      <c r="T2006" s="7"/>
    </row>
    <row r="2007" spans="1:20" ht="15">
      <c r="A2007" s="2">
        <v>922</v>
      </c>
      <c r="B2007" s="3">
        <v>46294</v>
      </c>
      <c r="C2007" s="10">
        <f>YEAR(SalesDataTable[[#This Row],[Order Date]])</f>
        <v>2026</v>
      </c>
      <c r="D2007" s="10" t="str">
        <f>"Q"&amp;ROUNDUP(MONTH(SalesDataTable[[#This Row],[Order Date]])/3,0)</f>
        <v>Q3</v>
      </c>
      <c r="E2007" s="10">
        <f>MONTH(SalesDataTable[[#This Row],[Order Date]])</f>
        <v>9</v>
      </c>
      <c r="F2007" s="10" t="str">
        <f>TEXT(SalesDataTable[[#This Row],[Order Date]],"mmm")</f>
        <v>Sep</v>
      </c>
      <c r="G2007" s="4" t="s">
        <v>20</v>
      </c>
      <c r="H2007" s="4" t="s">
        <v>33</v>
      </c>
      <c r="I2007" s="4" t="s">
        <v>28</v>
      </c>
      <c r="J2007" s="4" t="s">
        <v>16</v>
      </c>
      <c r="K2007" s="4" t="s">
        <v>9</v>
      </c>
      <c r="L2007" s="4" t="s">
        <v>17</v>
      </c>
      <c r="M2007" s="8">
        <v>1</v>
      </c>
      <c r="N2007" s="5">
        <v>145.62</v>
      </c>
      <c r="O2007" s="6">
        <v>0.05</v>
      </c>
      <c r="P2007" s="5">
        <v>80.25</v>
      </c>
      <c r="Q2007" s="5">
        <f t="shared" si="93"/>
        <v>138.339</v>
      </c>
      <c r="R2007" s="5">
        <f t="shared" si="94"/>
        <v>80.25</v>
      </c>
      <c r="S2007" s="5">
        <f t="shared" si="95"/>
        <v>58.088999999999999</v>
      </c>
      <c r="T2007" s="7"/>
    </row>
    <row r="2008" spans="1:20" ht="15">
      <c r="A2008" s="2">
        <v>1491</v>
      </c>
      <c r="B2008" s="3">
        <v>46294</v>
      </c>
      <c r="C2008" s="10">
        <f>YEAR(SalesDataTable[[#This Row],[Order Date]])</f>
        <v>2026</v>
      </c>
      <c r="D2008" s="10" t="str">
        <f>"Q"&amp;ROUNDUP(MONTH(SalesDataTable[[#This Row],[Order Date]])/3,0)</f>
        <v>Q3</v>
      </c>
      <c r="E2008" s="10">
        <f>MONTH(SalesDataTable[[#This Row],[Order Date]])</f>
        <v>9</v>
      </c>
      <c r="F2008" s="10" t="str">
        <f>TEXT(SalesDataTable[[#This Row],[Order Date]],"mmm")</f>
        <v>Sep</v>
      </c>
      <c r="G2008" s="4" t="s">
        <v>20</v>
      </c>
      <c r="H2008" s="4" t="s">
        <v>33</v>
      </c>
      <c r="I2008" s="4" t="s">
        <v>19</v>
      </c>
      <c r="J2008" s="4" t="s">
        <v>13</v>
      </c>
      <c r="K2008" s="4" t="s">
        <v>34</v>
      </c>
      <c r="L2008" s="4" t="s">
        <v>42</v>
      </c>
      <c r="M2008" s="8">
        <v>2</v>
      </c>
      <c r="N2008" s="5">
        <v>36.1</v>
      </c>
      <c r="O2008" s="6">
        <v>0.05</v>
      </c>
      <c r="P2008" s="5">
        <v>13.71</v>
      </c>
      <c r="Q2008" s="5">
        <f t="shared" si="93"/>
        <v>68.59</v>
      </c>
      <c r="R2008" s="5">
        <f t="shared" si="94"/>
        <v>27.42</v>
      </c>
      <c r="S2008" s="5">
        <f t="shared" si="95"/>
        <v>41.17</v>
      </c>
      <c r="T2008" s="7"/>
    </row>
    <row r="2009" spans="1:20" ht="15">
      <c r="A2009" s="2">
        <v>1548</v>
      </c>
      <c r="B2009" s="3">
        <v>46294</v>
      </c>
      <c r="C2009" s="10">
        <f>YEAR(SalesDataTable[[#This Row],[Order Date]])</f>
        <v>2026</v>
      </c>
      <c r="D2009" s="10" t="str">
        <f>"Q"&amp;ROUNDUP(MONTH(SalesDataTable[[#This Row],[Order Date]])/3,0)</f>
        <v>Q3</v>
      </c>
      <c r="E2009" s="10">
        <f>MONTH(SalesDataTable[[#This Row],[Order Date]])</f>
        <v>9</v>
      </c>
      <c r="F2009" s="10" t="str">
        <f>TEXT(SalesDataTable[[#This Row],[Order Date]],"mmm")</f>
        <v>Sep</v>
      </c>
      <c r="G2009" s="4" t="s">
        <v>0</v>
      </c>
      <c r="H2009" s="4" t="s">
        <v>36</v>
      </c>
      <c r="I2009" s="4" t="s">
        <v>19</v>
      </c>
      <c r="J2009" s="4" t="s">
        <v>3</v>
      </c>
      <c r="K2009" s="4" t="s">
        <v>9</v>
      </c>
      <c r="L2009" s="4" t="s">
        <v>46</v>
      </c>
      <c r="M2009" s="8">
        <v>2</v>
      </c>
      <c r="N2009" s="5">
        <v>73</v>
      </c>
      <c r="O2009" s="6">
        <v>0.05</v>
      </c>
      <c r="P2009" s="5">
        <v>31.41</v>
      </c>
      <c r="Q2009" s="5">
        <f t="shared" si="93"/>
        <v>138.69999999999999</v>
      </c>
      <c r="R2009" s="5">
        <f t="shared" si="94"/>
        <v>62.82</v>
      </c>
      <c r="S2009" s="5">
        <f t="shared" si="95"/>
        <v>75.88</v>
      </c>
      <c r="T2009" s="7"/>
    </row>
    <row r="2010" spans="1:20" ht="15">
      <c r="A2010" s="2">
        <v>2299</v>
      </c>
      <c r="B2010" s="3">
        <v>46294</v>
      </c>
      <c r="C2010" s="10">
        <f>YEAR(SalesDataTable[[#This Row],[Order Date]])</f>
        <v>2026</v>
      </c>
      <c r="D2010" s="10" t="str">
        <f>"Q"&amp;ROUNDUP(MONTH(SalesDataTable[[#This Row],[Order Date]])/3,0)</f>
        <v>Q3</v>
      </c>
      <c r="E2010" s="10">
        <f>MONTH(SalesDataTable[[#This Row],[Order Date]])</f>
        <v>9</v>
      </c>
      <c r="F2010" s="10" t="str">
        <f>TEXT(SalesDataTable[[#This Row],[Order Date]],"mmm")</f>
        <v>Sep</v>
      </c>
      <c r="G2010" s="4" t="s">
        <v>6</v>
      </c>
      <c r="H2010" s="4" t="s">
        <v>41</v>
      </c>
      <c r="I2010" s="4" t="s">
        <v>2</v>
      </c>
      <c r="J2010" s="4" t="s">
        <v>13</v>
      </c>
      <c r="K2010" s="4" t="s">
        <v>14</v>
      </c>
      <c r="L2010" s="4" t="s">
        <v>15</v>
      </c>
      <c r="M2010" s="8">
        <v>2</v>
      </c>
      <c r="N2010" s="5">
        <v>36.93</v>
      </c>
      <c r="O2010" s="6">
        <v>0.1</v>
      </c>
      <c r="P2010" s="5">
        <v>13.4</v>
      </c>
      <c r="Q2010" s="5">
        <f t="shared" si="93"/>
        <v>66.474000000000004</v>
      </c>
      <c r="R2010" s="5">
        <f t="shared" si="94"/>
        <v>26.8</v>
      </c>
      <c r="S2010" s="5">
        <f t="shared" si="95"/>
        <v>39.674000000000007</v>
      </c>
      <c r="T2010" s="7"/>
    </row>
    <row r="2011" spans="1:20" ht="15">
      <c r="A2011" s="2">
        <v>3051</v>
      </c>
      <c r="B2011" s="3">
        <v>46294</v>
      </c>
      <c r="C2011" s="10">
        <f>YEAR(SalesDataTable[[#This Row],[Order Date]])</f>
        <v>2026</v>
      </c>
      <c r="D2011" s="10" t="str">
        <f>"Q"&amp;ROUNDUP(MONTH(SalesDataTable[[#This Row],[Order Date]])/3,0)</f>
        <v>Q3</v>
      </c>
      <c r="E2011" s="10">
        <f>MONTH(SalesDataTable[[#This Row],[Order Date]])</f>
        <v>9</v>
      </c>
      <c r="F2011" s="10" t="str">
        <f>TEXT(SalesDataTable[[#This Row],[Order Date]],"mmm")</f>
        <v>Sep</v>
      </c>
      <c r="G2011" s="4" t="s">
        <v>6</v>
      </c>
      <c r="H2011" s="4" t="s">
        <v>49</v>
      </c>
      <c r="I2011" s="4" t="s">
        <v>2</v>
      </c>
      <c r="J2011" s="4" t="s">
        <v>13</v>
      </c>
      <c r="K2011" s="4" t="s">
        <v>34</v>
      </c>
      <c r="L2011" s="4" t="s">
        <v>45</v>
      </c>
      <c r="M2011" s="8">
        <v>2</v>
      </c>
      <c r="N2011" s="5">
        <v>51.52</v>
      </c>
      <c r="O2011" s="6">
        <v>0</v>
      </c>
      <c r="P2011" s="5">
        <v>21.47</v>
      </c>
      <c r="Q2011" s="5">
        <f t="shared" si="93"/>
        <v>103.04</v>
      </c>
      <c r="R2011" s="5">
        <f t="shared" si="94"/>
        <v>42.94</v>
      </c>
      <c r="S2011" s="5">
        <f t="shared" si="95"/>
        <v>60.100000000000009</v>
      </c>
      <c r="T2011" s="7"/>
    </row>
    <row r="2012" spans="1:20" ht="15">
      <c r="A2012" s="2">
        <v>4018</v>
      </c>
      <c r="B2012" s="3">
        <v>46294</v>
      </c>
      <c r="C2012" s="10">
        <f>YEAR(SalesDataTable[[#This Row],[Order Date]])</f>
        <v>2026</v>
      </c>
      <c r="D2012" s="10" t="str">
        <f>"Q"&amp;ROUNDUP(MONTH(SalesDataTable[[#This Row],[Order Date]])/3,0)</f>
        <v>Q3</v>
      </c>
      <c r="E2012" s="10">
        <f>MONTH(SalesDataTable[[#This Row],[Order Date]])</f>
        <v>9</v>
      </c>
      <c r="F2012" s="10" t="str">
        <f>TEXT(SalesDataTable[[#This Row],[Order Date]],"mmm")</f>
        <v>Sep</v>
      </c>
      <c r="G2012" s="4" t="s">
        <v>6</v>
      </c>
      <c r="H2012" s="4" t="s">
        <v>27</v>
      </c>
      <c r="I2012" s="4" t="s">
        <v>2</v>
      </c>
      <c r="J2012" s="4" t="s">
        <v>13</v>
      </c>
      <c r="K2012" s="4" t="s">
        <v>34</v>
      </c>
      <c r="L2012" s="4" t="s">
        <v>45</v>
      </c>
      <c r="M2012" s="8">
        <v>1</v>
      </c>
      <c r="N2012" s="5">
        <v>50.42</v>
      </c>
      <c r="O2012" s="6">
        <v>0</v>
      </c>
      <c r="P2012" s="5">
        <v>21.68</v>
      </c>
      <c r="Q2012" s="5">
        <f t="shared" si="93"/>
        <v>50.42</v>
      </c>
      <c r="R2012" s="5">
        <f t="shared" si="94"/>
        <v>21.68</v>
      </c>
      <c r="S2012" s="5">
        <f t="shared" si="95"/>
        <v>28.740000000000002</v>
      </c>
      <c r="T2012" s="7"/>
    </row>
    <row r="2013" spans="1:20" ht="15">
      <c r="A2013" s="2">
        <v>4118</v>
      </c>
      <c r="B2013" s="3">
        <v>46294</v>
      </c>
      <c r="C2013" s="10">
        <f>YEAR(SalesDataTable[[#This Row],[Order Date]])</f>
        <v>2026</v>
      </c>
      <c r="D2013" s="10" t="str">
        <f>"Q"&amp;ROUNDUP(MONTH(SalesDataTable[[#This Row],[Order Date]])/3,0)</f>
        <v>Q3</v>
      </c>
      <c r="E2013" s="10">
        <f>MONTH(SalesDataTable[[#This Row],[Order Date]])</f>
        <v>9</v>
      </c>
      <c r="F2013" s="10" t="str">
        <f>TEXT(SalesDataTable[[#This Row],[Order Date]],"mmm")</f>
        <v>Sep</v>
      </c>
      <c r="G2013" s="4" t="s">
        <v>6</v>
      </c>
      <c r="H2013" s="4" t="s">
        <v>49</v>
      </c>
      <c r="I2013" s="4" t="s">
        <v>8</v>
      </c>
      <c r="J2013" s="4" t="s">
        <v>3</v>
      </c>
      <c r="K2013" s="4" t="s">
        <v>9</v>
      </c>
      <c r="L2013" s="4" t="s">
        <v>37</v>
      </c>
      <c r="M2013" s="8">
        <v>10</v>
      </c>
      <c r="N2013" s="5">
        <v>157.79</v>
      </c>
      <c r="O2013" s="6">
        <v>0.1</v>
      </c>
      <c r="P2013" s="5">
        <v>77.900000000000006</v>
      </c>
      <c r="Q2013" s="5">
        <f t="shared" si="93"/>
        <v>1420.11</v>
      </c>
      <c r="R2013" s="5">
        <f t="shared" si="94"/>
        <v>779</v>
      </c>
      <c r="S2013" s="5">
        <f t="shared" si="95"/>
        <v>641.1099999999999</v>
      </c>
      <c r="T2013" s="7"/>
    </row>
    <row r="2014" spans="1:20" ht="15">
      <c r="A2014" s="2">
        <v>4251</v>
      </c>
      <c r="B2014" s="3">
        <v>46294</v>
      </c>
      <c r="C2014" s="10">
        <f>YEAR(SalesDataTable[[#This Row],[Order Date]])</f>
        <v>2026</v>
      </c>
      <c r="D2014" s="10" t="str">
        <f>"Q"&amp;ROUNDUP(MONTH(SalesDataTable[[#This Row],[Order Date]])/3,0)</f>
        <v>Q3</v>
      </c>
      <c r="E2014" s="10">
        <f>MONTH(SalesDataTable[[#This Row],[Order Date]])</f>
        <v>9</v>
      </c>
      <c r="F2014" s="10" t="str">
        <f>TEXT(SalesDataTable[[#This Row],[Order Date]],"mmm")</f>
        <v>Sep</v>
      </c>
      <c r="G2014" s="4" t="s">
        <v>6</v>
      </c>
      <c r="H2014" s="4" t="s">
        <v>41</v>
      </c>
      <c r="I2014" s="4" t="s">
        <v>2</v>
      </c>
      <c r="J2014" s="4" t="s">
        <v>3</v>
      </c>
      <c r="K2014" s="4" t="s">
        <v>4</v>
      </c>
      <c r="L2014" s="4" t="s">
        <v>26</v>
      </c>
      <c r="M2014" s="8">
        <v>1</v>
      </c>
      <c r="N2014" s="5">
        <v>40.409999999999997</v>
      </c>
      <c r="O2014" s="6">
        <v>0.15</v>
      </c>
      <c r="P2014" s="5">
        <v>16.3</v>
      </c>
      <c r="Q2014" s="5">
        <f t="shared" si="93"/>
        <v>34.348499999999994</v>
      </c>
      <c r="R2014" s="5">
        <f t="shared" si="94"/>
        <v>16.3</v>
      </c>
      <c r="S2014" s="5">
        <f t="shared" si="95"/>
        <v>18.048499999999994</v>
      </c>
      <c r="T2014" s="7"/>
    </row>
    <row r="2015" spans="1:20" ht="15">
      <c r="A2015" s="2">
        <v>4557</v>
      </c>
      <c r="B2015" s="3">
        <v>46294</v>
      </c>
      <c r="C2015" s="10">
        <f>YEAR(SalesDataTable[[#This Row],[Order Date]])</f>
        <v>2026</v>
      </c>
      <c r="D2015" s="10" t="str">
        <f>"Q"&amp;ROUNDUP(MONTH(SalesDataTable[[#This Row],[Order Date]])/3,0)</f>
        <v>Q3</v>
      </c>
      <c r="E2015" s="10">
        <f>MONTH(SalesDataTable[[#This Row],[Order Date]])</f>
        <v>9</v>
      </c>
      <c r="F2015" s="10" t="str">
        <f>TEXT(SalesDataTable[[#This Row],[Order Date]],"mmm")</f>
        <v>Sep</v>
      </c>
      <c r="G2015" s="4" t="s">
        <v>20</v>
      </c>
      <c r="H2015" s="4" t="s">
        <v>33</v>
      </c>
      <c r="I2015" s="4" t="s">
        <v>2</v>
      </c>
      <c r="J2015" s="4" t="s">
        <v>13</v>
      </c>
      <c r="K2015" s="4" t="s">
        <v>4</v>
      </c>
      <c r="L2015" s="4" t="s">
        <v>22</v>
      </c>
      <c r="M2015" s="8">
        <v>2</v>
      </c>
      <c r="N2015" s="5">
        <v>50.17</v>
      </c>
      <c r="O2015" s="6">
        <v>0.05</v>
      </c>
      <c r="P2015" s="5">
        <v>22.83</v>
      </c>
      <c r="Q2015" s="5">
        <f t="shared" si="93"/>
        <v>95.322999999999993</v>
      </c>
      <c r="R2015" s="5">
        <f t="shared" si="94"/>
        <v>45.66</v>
      </c>
      <c r="S2015" s="5">
        <f t="shared" si="95"/>
        <v>49.662999999999997</v>
      </c>
      <c r="T2015" s="7"/>
    </row>
    <row r="2016" spans="1:20" ht="15">
      <c r="A2016" s="2">
        <v>4811</v>
      </c>
      <c r="B2016" s="3">
        <v>46294</v>
      </c>
      <c r="C2016" s="10">
        <f>YEAR(SalesDataTable[[#This Row],[Order Date]])</f>
        <v>2026</v>
      </c>
      <c r="D2016" s="10" t="str">
        <f>"Q"&amp;ROUNDUP(MONTH(SalesDataTable[[#This Row],[Order Date]])/3,0)</f>
        <v>Q3</v>
      </c>
      <c r="E2016" s="10">
        <f>MONTH(SalesDataTable[[#This Row],[Order Date]])</f>
        <v>9</v>
      </c>
      <c r="F2016" s="10" t="str">
        <f>TEXT(SalesDataTable[[#This Row],[Order Date]],"mmm")</f>
        <v>Sep</v>
      </c>
      <c r="G2016" s="4" t="s">
        <v>6</v>
      </c>
      <c r="H2016" s="4" t="s">
        <v>49</v>
      </c>
      <c r="I2016" s="4" t="s">
        <v>2</v>
      </c>
      <c r="J2016" s="4" t="s">
        <v>13</v>
      </c>
      <c r="K2016" s="4" t="s">
        <v>9</v>
      </c>
      <c r="L2016" s="4" t="s">
        <v>37</v>
      </c>
      <c r="M2016" s="8">
        <v>1</v>
      </c>
      <c r="N2016" s="5">
        <v>155.55000000000001</v>
      </c>
      <c r="O2016" s="6">
        <v>0.1</v>
      </c>
      <c r="P2016" s="5">
        <v>79.2</v>
      </c>
      <c r="Q2016" s="5">
        <f t="shared" si="93"/>
        <v>139.995</v>
      </c>
      <c r="R2016" s="5">
        <f t="shared" si="94"/>
        <v>79.2</v>
      </c>
      <c r="S2016" s="5">
        <f t="shared" si="95"/>
        <v>60.795000000000002</v>
      </c>
      <c r="T2016" s="7"/>
    </row>
    <row r="2017" spans="1:20" ht="15">
      <c r="A2017" s="2">
        <v>306</v>
      </c>
      <c r="B2017" s="3">
        <v>46295</v>
      </c>
      <c r="C2017" s="10">
        <f>YEAR(SalesDataTable[[#This Row],[Order Date]])</f>
        <v>2026</v>
      </c>
      <c r="D2017" s="10" t="str">
        <f>"Q"&amp;ROUNDUP(MONTH(SalesDataTable[[#This Row],[Order Date]])/3,0)</f>
        <v>Q3</v>
      </c>
      <c r="E2017" s="10">
        <f>MONTH(SalesDataTable[[#This Row],[Order Date]])</f>
        <v>9</v>
      </c>
      <c r="F2017" s="10" t="str">
        <f>TEXT(SalesDataTable[[#This Row],[Order Date]],"mmm")</f>
        <v>Sep</v>
      </c>
      <c r="G2017" s="4" t="s">
        <v>11</v>
      </c>
      <c r="H2017" s="4" t="s">
        <v>39</v>
      </c>
      <c r="I2017" s="4" t="s">
        <v>19</v>
      </c>
      <c r="J2017" s="4" t="s">
        <v>16</v>
      </c>
      <c r="K2017" s="4" t="s">
        <v>4</v>
      </c>
      <c r="L2017" s="4" t="s">
        <v>22</v>
      </c>
      <c r="M2017" s="8">
        <v>1</v>
      </c>
      <c r="N2017" s="5">
        <v>51.81</v>
      </c>
      <c r="O2017" s="6">
        <v>0.1</v>
      </c>
      <c r="P2017" s="5">
        <v>22.65</v>
      </c>
      <c r="Q2017" s="5">
        <f t="shared" si="93"/>
        <v>46.629000000000005</v>
      </c>
      <c r="R2017" s="5">
        <f t="shared" si="94"/>
        <v>22.65</v>
      </c>
      <c r="S2017" s="5">
        <f t="shared" si="95"/>
        <v>23.979000000000006</v>
      </c>
      <c r="T2017" s="7"/>
    </row>
    <row r="2018" spans="1:20" ht="15">
      <c r="A2018" s="2">
        <v>1158</v>
      </c>
      <c r="B2018" s="3">
        <v>46295</v>
      </c>
      <c r="C2018" s="10">
        <f>YEAR(SalesDataTable[[#This Row],[Order Date]])</f>
        <v>2026</v>
      </c>
      <c r="D2018" s="10" t="str">
        <f>"Q"&amp;ROUNDUP(MONTH(SalesDataTable[[#This Row],[Order Date]])/3,0)</f>
        <v>Q3</v>
      </c>
      <c r="E2018" s="10">
        <f>MONTH(SalesDataTable[[#This Row],[Order Date]])</f>
        <v>9</v>
      </c>
      <c r="F2018" s="10" t="str">
        <f>TEXT(SalesDataTable[[#This Row],[Order Date]],"mmm")</f>
        <v>Sep</v>
      </c>
      <c r="G2018" s="4" t="s">
        <v>0</v>
      </c>
      <c r="H2018" s="4" t="s">
        <v>36</v>
      </c>
      <c r="I2018" s="4" t="s">
        <v>19</v>
      </c>
      <c r="J2018" s="4" t="s">
        <v>3</v>
      </c>
      <c r="K2018" s="4" t="s">
        <v>34</v>
      </c>
      <c r="L2018" s="4" t="s">
        <v>35</v>
      </c>
      <c r="M2018" s="8">
        <v>1</v>
      </c>
      <c r="N2018" s="5">
        <v>40.61</v>
      </c>
      <c r="O2018" s="6">
        <v>0.1</v>
      </c>
      <c r="P2018" s="5">
        <v>14.28</v>
      </c>
      <c r="Q2018" s="5">
        <f t="shared" si="93"/>
        <v>36.548999999999999</v>
      </c>
      <c r="R2018" s="5">
        <f t="shared" si="94"/>
        <v>14.28</v>
      </c>
      <c r="S2018" s="5">
        <f t="shared" si="95"/>
        <v>22.268999999999998</v>
      </c>
      <c r="T2018" s="7"/>
    </row>
    <row r="2019" spans="1:20" ht="15">
      <c r="A2019" s="2">
        <v>1639</v>
      </c>
      <c r="B2019" s="3">
        <v>46295</v>
      </c>
      <c r="C2019" s="10">
        <f>YEAR(SalesDataTable[[#This Row],[Order Date]])</f>
        <v>2026</v>
      </c>
      <c r="D2019" s="10" t="str">
        <f>"Q"&amp;ROUNDUP(MONTH(SalesDataTable[[#This Row],[Order Date]])/3,0)</f>
        <v>Q3</v>
      </c>
      <c r="E2019" s="10">
        <f>MONTH(SalesDataTable[[#This Row],[Order Date]])</f>
        <v>9</v>
      </c>
      <c r="F2019" s="10" t="str">
        <f>TEXT(SalesDataTable[[#This Row],[Order Date]],"mmm")</f>
        <v>Sep</v>
      </c>
      <c r="G2019" s="4" t="s">
        <v>11</v>
      </c>
      <c r="H2019" s="4" t="s">
        <v>12</v>
      </c>
      <c r="I2019" s="4" t="s">
        <v>19</v>
      </c>
      <c r="J2019" s="4" t="s">
        <v>16</v>
      </c>
      <c r="K2019" s="4" t="s">
        <v>9</v>
      </c>
      <c r="L2019" s="4" t="s">
        <v>17</v>
      </c>
      <c r="M2019" s="8">
        <v>1</v>
      </c>
      <c r="N2019" s="5">
        <v>140.78</v>
      </c>
      <c r="O2019" s="6">
        <v>0.05</v>
      </c>
      <c r="P2019" s="5">
        <v>80.8</v>
      </c>
      <c r="Q2019" s="5">
        <f t="shared" si="93"/>
        <v>133.74099999999999</v>
      </c>
      <c r="R2019" s="5">
        <f t="shared" si="94"/>
        <v>80.8</v>
      </c>
      <c r="S2019" s="5">
        <f t="shared" si="95"/>
        <v>52.940999999999988</v>
      </c>
      <c r="T2019" s="7"/>
    </row>
    <row r="2020" spans="1:20" ht="15">
      <c r="A2020" s="2">
        <v>2247</v>
      </c>
      <c r="B2020" s="3">
        <v>46295</v>
      </c>
      <c r="C2020" s="10">
        <f>YEAR(SalesDataTable[[#This Row],[Order Date]])</f>
        <v>2026</v>
      </c>
      <c r="D2020" s="10" t="str">
        <f>"Q"&amp;ROUNDUP(MONTH(SalesDataTable[[#This Row],[Order Date]])/3,0)</f>
        <v>Q3</v>
      </c>
      <c r="E2020" s="10">
        <f>MONTH(SalesDataTable[[#This Row],[Order Date]])</f>
        <v>9</v>
      </c>
      <c r="F2020" s="10" t="str">
        <f>TEXT(SalesDataTable[[#This Row],[Order Date]],"mmm")</f>
        <v>Sep</v>
      </c>
      <c r="G2020" s="4" t="s">
        <v>6</v>
      </c>
      <c r="H2020" s="4" t="s">
        <v>27</v>
      </c>
      <c r="I2020" s="4" t="s">
        <v>19</v>
      </c>
      <c r="J2020" s="4" t="s">
        <v>16</v>
      </c>
      <c r="K2020" s="4" t="s">
        <v>14</v>
      </c>
      <c r="L2020" s="4" t="s">
        <v>48</v>
      </c>
      <c r="M2020" s="8">
        <v>1</v>
      </c>
      <c r="N2020" s="5">
        <v>163.13999999999999</v>
      </c>
      <c r="O2020" s="6">
        <v>0</v>
      </c>
      <c r="P2020" s="5">
        <v>87.53</v>
      </c>
      <c r="Q2020" s="5">
        <f t="shared" si="93"/>
        <v>163.13999999999999</v>
      </c>
      <c r="R2020" s="5">
        <f t="shared" si="94"/>
        <v>87.53</v>
      </c>
      <c r="S2020" s="5">
        <f t="shared" si="95"/>
        <v>75.609999999999985</v>
      </c>
      <c r="T2020" s="7"/>
    </row>
    <row r="2021" spans="1:20" ht="15">
      <c r="A2021" s="2">
        <v>3119</v>
      </c>
      <c r="B2021" s="3">
        <v>46295</v>
      </c>
      <c r="C2021" s="10">
        <f>YEAR(SalesDataTable[[#This Row],[Order Date]])</f>
        <v>2026</v>
      </c>
      <c r="D2021" s="10" t="str">
        <f>"Q"&amp;ROUNDUP(MONTH(SalesDataTable[[#This Row],[Order Date]])/3,0)</f>
        <v>Q3</v>
      </c>
      <c r="E2021" s="10">
        <f>MONTH(SalesDataTable[[#This Row],[Order Date]])</f>
        <v>9</v>
      </c>
      <c r="F2021" s="10" t="str">
        <f>TEXT(SalesDataTable[[#This Row],[Order Date]],"mmm")</f>
        <v>Sep</v>
      </c>
      <c r="G2021" s="4" t="s">
        <v>20</v>
      </c>
      <c r="H2021" s="4" t="s">
        <v>21</v>
      </c>
      <c r="I2021" s="4" t="s">
        <v>19</v>
      </c>
      <c r="J2021" s="4" t="s">
        <v>3</v>
      </c>
      <c r="K2021" s="4" t="s">
        <v>9</v>
      </c>
      <c r="L2021" s="4" t="s">
        <v>46</v>
      </c>
      <c r="M2021" s="8">
        <v>1</v>
      </c>
      <c r="N2021" s="5">
        <v>70.91</v>
      </c>
      <c r="O2021" s="6">
        <v>0</v>
      </c>
      <c r="P2021" s="5">
        <v>31.73</v>
      </c>
      <c r="Q2021" s="5">
        <f t="shared" si="93"/>
        <v>70.91</v>
      </c>
      <c r="R2021" s="5">
        <f t="shared" si="94"/>
        <v>31.73</v>
      </c>
      <c r="S2021" s="5">
        <f t="shared" si="95"/>
        <v>39.179999999999993</v>
      </c>
      <c r="T2021" s="7"/>
    </row>
    <row r="2022" spans="1:20" ht="15">
      <c r="A2022" s="2">
        <v>3267</v>
      </c>
      <c r="B2022" s="3">
        <v>46295</v>
      </c>
      <c r="C2022" s="10">
        <f>YEAR(SalesDataTable[[#This Row],[Order Date]])</f>
        <v>2026</v>
      </c>
      <c r="D2022" s="10" t="str">
        <f>"Q"&amp;ROUNDUP(MONTH(SalesDataTable[[#This Row],[Order Date]])/3,0)</f>
        <v>Q3</v>
      </c>
      <c r="E2022" s="10">
        <f>MONTH(SalesDataTable[[#This Row],[Order Date]])</f>
        <v>9</v>
      </c>
      <c r="F2022" s="10" t="str">
        <f>TEXT(SalesDataTable[[#This Row],[Order Date]],"mmm")</f>
        <v>Sep</v>
      </c>
      <c r="G2022" s="4" t="s">
        <v>20</v>
      </c>
      <c r="H2022" s="4" t="s">
        <v>47</v>
      </c>
      <c r="I2022" s="4" t="s">
        <v>28</v>
      </c>
      <c r="J2022" s="4" t="s">
        <v>3</v>
      </c>
      <c r="K2022" s="4" t="s">
        <v>4</v>
      </c>
      <c r="L2022" s="4" t="s">
        <v>5</v>
      </c>
      <c r="M2022" s="8">
        <v>2</v>
      </c>
      <c r="N2022" s="5">
        <v>81.99</v>
      </c>
      <c r="O2022" s="6">
        <v>0</v>
      </c>
      <c r="P2022" s="5">
        <v>43.95</v>
      </c>
      <c r="Q2022" s="5">
        <f t="shared" si="93"/>
        <v>163.98</v>
      </c>
      <c r="R2022" s="5">
        <f t="shared" si="94"/>
        <v>87.9</v>
      </c>
      <c r="S2022" s="5">
        <f t="shared" si="95"/>
        <v>76.079999999999984</v>
      </c>
      <c r="T2022" s="7"/>
    </row>
    <row r="2023" spans="1:20" ht="15">
      <c r="A2023" s="2">
        <v>3382</v>
      </c>
      <c r="B2023" s="3">
        <v>46295</v>
      </c>
      <c r="C2023" s="10">
        <f>YEAR(SalesDataTable[[#This Row],[Order Date]])</f>
        <v>2026</v>
      </c>
      <c r="D2023" s="10" t="str">
        <f>"Q"&amp;ROUNDUP(MONTH(SalesDataTable[[#This Row],[Order Date]])/3,0)</f>
        <v>Q3</v>
      </c>
      <c r="E2023" s="10">
        <f>MONTH(SalesDataTable[[#This Row],[Order Date]])</f>
        <v>9</v>
      </c>
      <c r="F2023" s="10" t="str">
        <f>TEXT(SalesDataTable[[#This Row],[Order Date]],"mmm")</f>
        <v>Sep</v>
      </c>
      <c r="G2023" s="4" t="s">
        <v>20</v>
      </c>
      <c r="H2023" s="4" t="s">
        <v>21</v>
      </c>
      <c r="I2023" s="4" t="s">
        <v>28</v>
      </c>
      <c r="J2023" s="4" t="s">
        <v>13</v>
      </c>
      <c r="K2023" s="4" t="s">
        <v>4</v>
      </c>
      <c r="L2023" s="4" t="s">
        <v>5</v>
      </c>
      <c r="M2023" s="8">
        <v>2</v>
      </c>
      <c r="N2023" s="5">
        <v>81.13</v>
      </c>
      <c r="O2023" s="6">
        <v>0</v>
      </c>
      <c r="P2023" s="5">
        <v>43.7</v>
      </c>
      <c r="Q2023" s="5">
        <f t="shared" si="93"/>
        <v>162.26</v>
      </c>
      <c r="R2023" s="5">
        <f t="shared" si="94"/>
        <v>87.4</v>
      </c>
      <c r="S2023" s="5">
        <f t="shared" si="95"/>
        <v>74.859999999999985</v>
      </c>
      <c r="T2023" s="7"/>
    </row>
    <row r="2024" spans="1:20" ht="15">
      <c r="A2024" s="2">
        <v>3814</v>
      </c>
      <c r="B2024" s="3">
        <v>46295</v>
      </c>
      <c r="C2024" s="10">
        <f>YEAR(SalesDataTable[[#This Row],[Order Date]])</f>
        <v>2026</v>
      </c>
      <c r="D2024" s="10" t="str">
        <f>"Q"&amp;ROUNDUP(MONTH(SalesDataTable[[#This Row],[Order Date]])/3,0)</f>
        <v>Q3</v>
      </c>
      <c r="E2024" s="10">
        <f>MONTH(SalesDataTable[[#This Row],[Order Date]])</f>
        <v>9</v>
      </c>
      <c r="F2024" s="10" t="str">
        <f>TEXT(SalesDataTable[[#This Row],[Order Date]],"mmm")</f>
        <v>Sep</v>
      </c>
      <c r="G2024" s="4" t="s">
        <v>6</v>
      </c>
      <c r="H2024" s="4" t="s">
        <v>43</v>
      </c>
      <c r="I2024" s="4" t="s">
        <v>8</v>
      </c>
      <c r="J2024" s="4" t="s">
        <v>3</v>
      </c>
      <c r="K2024" s="4" t="s">
        <v>9</v>
      </c>
      <c r="L2024" s="4" t="s">
        <v>17</v>
      </c>
      <c r="M2024" s="8">
        <v>5</v>
      </c>
      <c r="N2024" s="5">
        <v>141.08000000000001</v>
      </c>
      <c r="O2024" s="6">
        <v>0.05</v>
      </c>
      <c r="P2024" s="5">
        <v>78.23</v>
      </c>
      <c r="Q2024" s="5">
        <f t="shared" si="93"/>
        <v>670.13000000000011</v>
      </c>
      <c r="R2024" s="5">
        <f t="shared" si="94"/>
        <v>391.15000000000003</v>
      </c>
      <c r="S2024" s="5">
        <f t="shared" si="95"/>
        <v>278.98000000000008</v>
      </c>
      <c r="T2024" s="7"/>
    </row>
    <row r="2025" spans="1:20" ht="15">
      <c r="A2025" s="2">
        <v>3818</v>
      </c>
      <c r="B2025" s="3">
        <v>46295</v>
      </c>
      <c r="C2025" s="10">
        <f>YEAR(SalesDataTable[[#This Row],[Order Date]])</f>
        <v>2026</v>
      </c>
      <c r="D2025" s="10" t="str">
        <f>"Q"&amp;ROUNDUP(MONTH(SalesDataTable[[#This Row],[Order Date]])/3,0)</f>
        <v>Q3</v>
      </c>
      <c r="E2025" s="10">
        <f>MONTH(SalesDataTable[[#This Row],[Order Date]])</f>
        <v>9</v>
      </c>
      <c r="F2025" s="10" t="str">
        <f>TEXT(SalesDataTable[[#This Row],[Order Date]],"mmm")</f>
        <v>Sep</v>
      </c>
      <c r="G2025" s="4" t="s">
        <v>0</v>
      </c>
      <c r="H2025" s="4" t="s">
        <v>50</v>
      </c>
      <c r="I2025" s="4" t="s">
        <v>2</v>
      </c>
      <c r="J2025" s="4" t="s">
        <v>3</v>
      </c>
      <c r="K2025" s="4" t="s">
        <v>14</v>
      </c>
      <c r="L2025" s="4" t="s">
        <v>15</v>
      </c>
      <c r="M2025" s="8">
        <v>5</v>
      </c>
      <c r="N2025" s="5">
        <v>36.18</v>
      </c>
      <c r="O2025" s="6">
        <v>0</v>
      </c>
      <c r="P2025" s="5">
        <v>13.66</v>
      </c>
      <c r="Q2025" s="5">
        <f t="shared" si="93"/>
        <v>180.9</v>
      </c>
      <c r="R2025" s="5">
        <f t="shared" si="94"/>
        <v>68.3</v>
      </c>
      <c r="S2025" s="5">
        <f t="shared" si="95"/>
        <v>112.60000000000001</v>
      </c>
      <c r="T2025" s="7"/>
    </row>
    <row r="2026" spans="1:20" ht="15">
      <c r="A2026" s="2">
        <v>4347</v>
      </c>
      <c r="B2026" s="3">
        <v>46295</v>
      </c>
      <c r="C2026" s="10">
        <f>YEAR(SalesDataTable[[#This Row],[Order Date]])</f>
        <v>2026</v>
      </c>
      <c r="D2026" s="10" t="str">
        <f>"Q"&amp;ROUNDUP(MONTH(SalesDataTable[[#This Row],[Order Date]])/3,0)</f>
        <v>Q3</v>
      </c>
      <c r="E2026" s="10">
        <f>MONTH(SalesDataTable[[#This Row],[Order Date]])</f>
        <v>9</v>
      </c>
      <c r="F2026" s="10" t="str">
        <f>TEXT(SalesDataTable[[#This Row],[Order Date]],"mmm")</f>
        <v>Sep</v>
      </c>
      <c r="G2026" s="4" t="s">
        <v>20</v>
      </c>
      <c r="H2026" s="4" t="s">
        <v>47</v>
      </c>
      <c r="I2026" s="4" t="s">
        <v>28</v>
      </c>
      <c r="J2026" s="4" t="s">
        <v>13</v>
      </c>
      <c r="K2026" s="4" t="s">
        <v>4</v>
      </c>
      <c r="L2026" s="4" t="s">
        <v>5</v>
      </c>
      <c r="M2026" s="8">
        <v>1</v>
      </c>
      <c r="N2026" s="5">
        <v>81.06</v>
      </c>
      <c r="O2026" s="6">
        <v>0.05</v>
      </c>
      <c r="P2026" s="5">
        <v>43.54</v>
      </c>
      <c r="Q2026" s="5">
        <f t="shared" si="93"/>
        <v>77.007000000000005</v>
      </c>
      <c r="R2026" s="5">
        <f t="shared" si="94"/>
        <v>43.54</v>
      </c>
      <c r="S2026" s="5">
        <f t="shared" si="95"/>
        <v>33.467000000000006</v>
      </c>
      <c r="T2026" s="7"/>
    </row>
    <row r="2027" spans="1:20" ht="15">
      <c r="A2027" s="2">
        <v>4646</v>
      </c>
      <c r="B2027" s="3">
        <v>46295</v>
      </c>
      <c r="C2027" s="10">
        <f>YEAR(SalesDataTable[[#This Row],[Order Date]])</f>
        <v>2026</v>
      </c>
      <c r="D2027" s="10" t="str">
        <f>"Q"&amp;ROUNDUP(MONTH(SalesDataTable[[#This Row],[Order Date]])/3,0)</f>
        <v>Q3</v>
      </c>
      <c r="E2027" s="10">
        <f>MONTH(SalesDataTable[[#This Row],[Order Date]])</f>
        <v>9</v>
      </c>
      <c r="F2027" s="10" t="str">
        <f>TEXT(SalesDataTable[[#This Row],[Order Date]],"mmm")</f>
        <v>Sep</v>
      </c>
      <c r="G2027" s="4" t="s">
        <v>11</v>
      </c>
      <c r="H2027" s="4" t="s">
        <v>18</v>
      </c>
      <c r="I2027" s="4" t="s">
        <v>2</v>
      </c>
      <c r="J2027" s="4" t="s">
        <v>16</v>
      </c>
      <c r="K2027" s="4" t="s">
        <v>34</v>
      </c>
      <c r="L2027" s="4" t="s">
        <v>45</v>
      </c>
      <c r="M2027" s="8">
        <v>1</v>
      </c>
      <c r="N2027" s="5">
        <v>49.51</v>
      </c>
      <c r="O2027" s="6">
        <v>0.15</v>
      </c>
      <c r="P2027" s="5">
        <v>21.4</v>
      </c>
      <c r="Q2027" s="5">
        <f t="shared" si="93"/>
        <v>42.083499999999994</v>
      </c>
      <c r="R2027" s="5">
        <f t="shared" si="94"/>
        <v>21.4</v>
      </c>
      <c r="S2027" s="5">
        <f t="shared" si="95"/>
        <v>20.683499999999995</v>
      </c>
      <c r="T2027" s="7"/>
    </row>
    <row r="2028" spans="1:20" ht="15">
      <c r="A2028" s="2">
        <v>5102</v>
      </c>
      <c r="B2028" s="3">
        <v>46295</v>
      </c>
      <c r="C2028" s="10">
        <f>YEAR(SalesDataTable[[#This Row],[Order Date]])</f>
        <v>2026</v>
      </c>
      <c r="D2028" s="10" t="str">
        <f>"Q"&amp;ROUNDUP(MONTH(SalesDataTable[[#This Row],[Order Date]])/3,0)</f>
        <v>Q3</v>
      </c>
      <c r="E2028" s="10">
        <f>MONTH(SalesDataTable[[#This Row],[Order Date]])</f>
        <v>9</v>
      </c>
      <c r="F2028" s="10" t="str">
        <f>TEXT(SalesDataTable[[#This Row],[Order Date]],"mmm")</f>
        <v>Sep</v>
      </c>
      <c r="G2028" s="4" t="s">
        <v>6</v>
      </c>
      <c r="H2028" s="4" t="s">
        <v>49</v>
      </c>
      <c r="I2028" s="4" t="s">
        <v>2</v>
      </c>
      <c r="J2028" s="4" t="s">
        <v>13</v>
      </c>
      <c r="K2028" s="4" t="s">
        <v>23</v>
      </c>
      <c r="L2028" s="4" t="s">
        <v>29</v>
      </c>
      <c r="M2028" s="8">
        <v>1</v>
      </c>
      <c r="N2028" s="5">
        <v>196.74</v>
      </c>
      <c r="O2028" s="6">
        <v>0.15</v>
      </c>
      <c r="P2028" s="5">
        <v>102.01</v>
      </c>
      <c r="Q2028" s="5">
        <f t="shared" si="93"/>
        <v>167.22900000000001</v>
      </c>
      <c r="R2028" s="5">
        <f t="shared" si="94"/>
        <v>102.01</v>
      </c>
      <c r="S2028" s="5">
        <f t="shared" si="95"/>
        <v>65.219000000000008</v>
      </c>
      <c r="T2028" s="7"/>
    </row>
    <row r="2029" spans="1:20" ht="15">
      <c r="A2029" s="2">
        <v>5152</v>
      </c>
      <c r="B2029" s="3">
        <v>46295</v>
      </c>
      <c r="C2029" s="10">
        <f>YEAR(SalesDataTable[[#This Row],[Order Date]])</f>
        <v>2026</v>
      </c>
      <c r="D2029" s="10" t="str">
        <f>"Q"&amp;ROUNDUP(MONTH(SalesDataTable[[#This Row],[Order Date]])/3,0)</f>
        <v>Q3</v>
      </c>
      <c r="E2029" s="10">
        <f>MONTH(SalesDataTable[[#This Row],[Order Date]])</f>
        <v>9</v>
      </c>
      <c r="F2029" s="10" t="str">
        <f>TEXT(SalesDataTable[[#This Row],[Order Date]],"mmm")</f>
        <v>Sep</v>
      </c>
      <c r="G2029" s="4" t="s">
        <v>20</v>
      </c>
      <c r="H2029" s="4" t="s">
        <v>47</v>
      </c>
      <c r="I2029" s="4" t="s">
        <v>2</v>
      </c>
      <c r="J2029" s="4" t="s">
        <v>13</v>
      </c>
      <c r="K2029" s="4" t="s">
        <v>9</v>
      </c>
      <c r="L2029" s="4" t="s">
        <v>10</v>
      </c>
      <c r="M2029" s="8">
        <v>2</v>
      </c>
      <c r="N2029" s="5">
        <v>91.78</v>
      </c>
      <c r="O2029" s="6">
        <v>0.1</v>
      </c>
      <c r="P2029" s="5">
        <v>45.51</v>
      </c>
      <c r="Q2029" s="5">
        <f t="shared" si="93"/>
        <v>165.20400000000001</v>
      </c>
      <c r="R2029" s="5">
        <f t="shared" si="94"/>
        <v>91.02</v>
      </c>
      <c r="S2029" s="5">
        <f t="shared" si="95"/>
        <v>74.184000000000012</v>
      </c>
      <c r="T2029" s="7"/>
    </row>
    <row r="2030" spans="1:20" ht="15">
      <c r="A2030" s="2">
        <v>151</v>
      </c>
      <c r="B2030" s="3">
        <v>46296</v>
      </c>
      <c r="C2030" s="10">
        <f>YEAR(SalesDataTable[[#This Row],[Order Date]])</f>
        <v>2026</v>
      </c>
      <c r="D2030" s="10" t="str">
        <f>"Q"&amp;ROUNDUP(MONTH(SalesDataTable[[#This Row],[Order Date]])/3,0)</f>
        <v>Q4</v>
      </c>
      <c r="E2030" s="10">
        <f>MONTH(SalesDataTable[[#This Row],[Order Date]])</f>
        <v>10</v>
      </c>
      <c r="F2030" s="10" t="str">
        <f>TEXT(SalesDataTable[[#This Row],[Order Date]],"mmm")</f>
        <v>Oct</v>
      </c>
      <c r="G2030" s="4" t="s">
        <v>11</v>
      </c>
      <c r="H2030" s="4" t="s">
        <v>39</v>
      </c>
      <c r="I2030" s="4" t="s">
        <v>2</v>
      </c>
      <c r="J2030" s="4" t="s">
        <v>13</v>
      </c>
      <c r="K2030" s="4" t="s">
        <v>9</v>
      </c>
      <c r="L2030" s="4" t="s">
        <v>17</v>
      </c>
      <c r="M2030" s="8">
        <v>5</v>
      </c>
      <c r="N2030" s="5">
        <v>146.69</v>
      </c>
      <c r="O2030" s="6">
        <v>0</v>
      </c>
      <c r="P2030" s="5">
        <v>79</v>
      </c>
      <c r="Q2030" s="5">
        <f t="shared" si="93"/>
        <v>733.45</v>
      </c>
      <c r="R2030" s="5">
        <f t="shared" si="94"/>
        <v>395</v>
      </c>
      <c r="S2030" s="5">
        <f t="shared" si="95"/>
        <v>338.45000000000005</v>
      </c>
      <c r="T2030" s="7"/>
    </row>
    <row r="2031" spans="1:20" ht="15">
      <c r="A2031" s="2">
        <v>1292</v>
      </c>
      <c r="B2031" s="3">
        <v>46296</v>
      </c>
      <c r="C2031" s="10">
        <f>YEAR(SalesDataTable[[#This Row],[Order Date]])</f>
        <v>2026</v>
      </c>
      <c r="D2031" s="10" t="str">
        <f>"Q"&amp;ROUNDUP(MONTH(SalesDataTable[[#This Row],[Order Date]])/3,0)</f>
        <v>Q4</v>
      </c>
      <c r="E2031" s="10">
        <f>MONTH(SalesDataTable[[#This Row],[Order Date]])</f>
        <v>10</v>
      </c>
      <c r="F2031" s="10" t="str">
        <f>TEXT(SalesDataTable[[#This Row],[Order Date]],"mmm")</f>
        <v>Oct</v>
      </c>
      <c r="G2031" s="4" t="s">
        <v>0</v>
      </c>
      <c r="H2031" s="4" t="s">
        <v>36</v>
      </c>
      <c r="I2031" s="4" t="s">
        <v>19</v>
      </c>
      <c r="J2031" s="4" t="s">
        <v>13</v>
      </c>
      <c r="K2031" s="4" t="s">
        <v>23</v>
      </c>
      <c r="L2031" s="4" t="s">
        <v>40</v>
      </c>
      <c r="M2031" s="8">
        <v>1</v>
      </c>
      <c r="N2031" s="5">
        <v>79.81</v>
      </c>
      <c r="O2031" s="6">
        <v>0</v>
      </c>
      <c r="P2031" s="5">
        <v>39.08</v>
      </c>
      <c r="Q2031" s="5">
        <f t="shared" si="93"/>
        <v>79.81</v>
      </c>
      <c r="R2031" s="5">
        <f t="shared" si="94"/>
        <v>39.08</v>
      </c>
      <c r="S2031" s="5">
        <f t="shared" si="95"/>
        <v>40.730000000000004</v>
      </c>
      <c r="T2031" s="7"/>
    </row>
    <row r="2032" spans="1:20" ht="15">
      <c r="A2032" s="2">
        <v>1862</v>
      </c>
      <c r="B2032" s="3">
        <v>46296</v>
      </c>
      <c r="C2032" s="10">
        <f>YEAR(SalesDataTable[[#This Row],[Order Date]])</f>
        <v>2026</v>
      </c>
      <c r="D2032" s="10" t="str">
        <f>"Q"&amp;ROUNDUP(MONTH(SalesDataTable[[#This Row],[Order Date]])/3,0)</f>
        <v>Q4</v>
      </c>
      <c r="E2032" s="10">
        <f>MONTH(SalesDataTable[[#This Row],[Order Date]])</f>
        <v>10</v>
      </c>
      <c r="F2032" s="10" t="str">
        <f>TEXT(SalesDataTable[[#This Row],[Order Date]],"mmm")</f>
        <v>Oct</v>
      </c>
      <c r="G2032" s="4" t="s">
        <v>20</v>
      </c>
      <c r="H2032" s="4" t="s">
        <v>33</v>
      </c>
      <c r="I2032" s="4" t="s">
        <v>2</v>
      </c>
      <c r="J2032" s="4" t="s">
        <v>13</v>
      </c>
      <c r="K2032" s="4" t="s">
        <v>23</v>
      </c>
      <c r="L2032" s="4" t="s">
        <v>51</v>
      </c>
      <c r="M2032" s="8">
        <v>5</v>
      </c>
      <c r="N2032" s="5">
        <v>121.63</v>
      </c>
      <c r="O2032" s="6">
        <v>0.05</v>
      </c>
      <c r="P2032" s="5">
        <v>61.7</v>
      </c>
      <c r="Q2032" s="5">
        <f t="shared" si="93"/>
        <v>577.74249999999995</v>
      </c>
      <c r="R2032" s="5">
        <f t="shared" si="94"/>
        <v>308.5</v>
      </c>
      <c r="S2032" s="5">
        <f t="shared" si="95"/>
        <v>269.24249999999995</v>
      </c>
      <c r="T2032" s="7"/>
    </row>
    <row r="2033" spans="1:20" ht="15">
      <c r="A2033" s="2">
        <v>2569</v>
      </c>
      <c r="B2033" s="3">
        <v>46296</v>
      </c>
      <c r="C2033" s="10">
        <f>YEAR(SalesDataTable[[#This Row],[Order Date]])</f>
        <v>2026</v>
      </c>
      <c r="D2033" s="10" t="str">
        <f>"Q"&amp;ROUNDUP(MONTH(SalesDataTable[[#This Row],[Order Date]])/3,0)</f>
        <v>Q4</v>
      </c>
      <c r="E2033" s="10">
        <f>MONTH(SalesDataTable[[#This Row],[Order Date]])</f>
        <v>10</v>
      </c>
      <c r="F2033" s="10" t="str">
        <f>TEXT(SalesDataTable[[#This Row],[Order Date]],"mmm")</f>
        <v>Oct</v>
      </c>
      <c r="G2033" s="4" t="s">
        <v>20</v>
      </c>
      <c r="H2033" s="4" t="s">
        <v>47</v>
      </c>
      <c r="I2033" s="4" t="s">
        <v>8</v>
      </c>
      <c r="J2033" s="4" t="s">
        <v>16</v>
      </c>
      <c r="K2033" s="4" t="s">
        <v>4</v>
      </c>
      <c r="L2033" s="4" t="s">
        <v>22</v>
      </c>
      <c r="M2033" s="8">
        <v>10</v>
      </c>
      <c r="N2033" s="5">
        <v>50.42</v>
      </c>
      <c r="O2033" s="6">
        <v>0.05</v>
      </c>
      <c r="P2033" s="5">
        <v>22.5</v>
      </c>
      <c r="Q2033" s="5">
        <f t="shared" si="93"/>
        <v>478.99</v>
      </c>
      <c r="R2033" s="5">
        <f t="shared" si="94"/>
        <v>225</v>
      </c>
      <c r="S2033" s="5">
        <f t="shared" si="95"/>
        <v>253.99</v>
      </c>
      <c r="T2033" s="7"/>
    </row>
    <row r="2034" spans="1:20" ht="15">
      <c r="A2034" s="2">
        <v>3333</v>
      </c>
      <c r="B2034" s="3">
        <v>46296</v>
      </c>
      <c r="C2034" s="10">
        <f>YEAR(SalesDataTable[[#This Row],[Order Date]])</f>
        <v>2026</v>
      </c>
      <c r="D2034" s="10" t="str">
        <f>"Q"&amp;ROUNDUP(MONTH(SalesDataTable[[#This Row],[Order Date]])/3,0)</f>
        <v>Q4</v>
      </c>
      <c r="E2034" s="10">
        <f>MONTH(SalesDataTable[[#This Row],[Order Date]])</f>
        <v>10</v>
      </c>
      <c r="F2034" s="10" t="str">
        <f>TEXT(SalesDataTable[[#This Row],[Order Date]],"mmm")</f>
        <v>Oct</v>
      </c>
      <c r="G2034" s="4" t="s">
        <v>11</v>
      </c>
      <c r="H2034" s="4" t="s">
        <v>25</v>
      </c>
      <c r="I2034" s="4" t="s">
        <v>2</v>
      </c>
      <c r="J2034" s="4" t="s">
        <v>13</v>
      </c>
      <c r="K2034" s="4" t="s">
        <v>23</v>
      </c>
      <c r="L2034" s="4" t="s">
        <v>40</v>
      </c>
      <c r="M2034" s="8">
        <v>3</v>
      </c>
      <c r="N2034" s="5">
        <v>80.67</v>
      </c>
      <c r="O2034" s="6">
        <v>0</v>
      </c>
      <c r="P2034" s="5">
        <v>39.94</v>
      </c>
      <c r="Q2034" s="5">
        <f t="shared" si="93"/>
        <v>242.01</v>
      </c>
      <c r="R2034" s="5">
        <f t="shared" si="94"/>
        <v>119.82</v>
      </c>
      <c r="S2034" s="5">
        <f t="shared" si="95"/>
        <v>122.19</v>
      </c>
      <c r="T2034" s="7"/>
    </row>
    <row r="2035" spans="1:20" ht="15">
      <c r="A2035" s="2">
        <v>3830</v>
      </c>
      <c r="B2035" s="3">
        <v>46296</v>
      </c>
      <c r="C2035" s="10">
        <f>YEAR(SalesDataTable[[#This Row],[Order Date]])</f>
        <v>2026</v>
      </c>
      <c r="D2035" s="10" t="str">
        <f>"Q"&amp;ROUNDUP(MONTH(SalesDataTable[[#This Row],[Order Date]])/3,0)</f>
        <v>Q4</v>
      </c>
      <c r="E2035" s="10">
        <f>MONTH(SalesDataTable[[#This Row],[Order Date]])</f>
        <v>10</v>
      </c>
      <c r="F2035" s="10" t="str">
        <f>TEXT(SalesDataTable[[#This Row],[Order Date]],"mmm")</f>
        <v>Oct</v>
      </c>
      <c r="G2035" s="4" t="s">
        <v>20</v>
      </c>
      <c r="H2035" s="4" t="s">
        <v>47</v>
      </c>
      <c r="I2035" s="4" t="s">
        <v>2</v>
      </c>
      <c r="J2035" s="4" t="s">
        <v>16</v>
      </c>
      <c r="K2035" s="4" t="s">
        <v>9</v>
      </c>
      <c r="L2035" s="4" t="s">
        <v>37</v>
      </c>
      <c r="M2035" s="8">
        <v>2</v>
      </c>
      <c r="N2035" s="5">
        <v>152.12</v>
      </c>
      <c r="O2035" s="6">
        <v>0</v>
      </c>
      <c r="P2035" s="5">
        <v>79.53</v>
      </c>
      <c r="Q2035" s="5">
        <f t="shared" si="93"/>
        <v>304.24</v>
      </c>
      <c r="R2035" s="5">
        <f t="shared" si="94"/>
        <v>159.06</v>
      </c>
      <c r="S2035" s="5">
        <f t="shared" si="95"/>
        <v>145.18</v>
      </c>
      <c r="T2035" s="7"/>
    </row>
    <row r="2036" spans="1:20" ht="15">
      <c r="A2036" s="2">
        <v>4868</v>
      </c>
      <c r="B2036" s="3">
        <v>46296</v>
      </c>
      <c r="C2036" s="10">
        <f>YEAR(SalesDataTable[[#This Row],[Order Date]])</f>
        <v>2026</v>
      </c>
      <c r="D2036" s="10" t="str">
        <f>"Q"&amp;ROUNDUP(MONTH(SalesDataTable[[#This Row],[Order Date]])/3,0)</f>
        <v>Q4</v>
      </c>
      <c r="E2036" s="10">
        <f>MONTH(SalesDataTable[[#This Row],[Order Date]])</f>
        <v>10</v>
      </c>
      <c r="F2036" s="10" t="str">
        <f>TEXT(SalesDataTable[[#This Row],[Order Date]],"mmm")</f>
        <v>Oct</v>
      </c>
      <c r="G2036" s="4" t="s">
        <v>11</v>
      </c>
      <c r="H2036" s="4" t="s">
        <v>25</v>
      </c>
      <c r="I2036" s="4" t="s">
        <v>8</v>
      </c>
      <c r="J2036" s="4" t="s">
        <v>13</v>
      </c>
      <c r="K2036" s="4" t="s">
        <v>23</v>
      </c>
      <c r="L2036" s="4" t="s">
        <v>40</v>
      </c>
      <c r="M2036" s="8">
        <v>4</v>
      </c>
      <c r="N2036" s="5">
        <v>82.54</v>
      </c>
      <c r="O2036" s="6">
        <v>0.15</v>
      </c>
      <c r="P2036" s="5">
        <v>39.74</v>
      </c>
      <c r="Q2036" s="5">
        <f t="shared" si="93"/>
        <v>280.63600000000002</v>
      </c>
      <c r="R2036" s="5">
        <f t="shared" si="94"/>
        <v>158.96</v>
      </c>
      <c r="S2036" s="5">
        <f t="shared" si="95"/>
        <v>121.67600000000002</v>
      </c>
      <c r="T2036" s="7"/>
    </row>
    <row r="2037" spans="1:20" ht="15">
      <c r="A2037" s="2">
        <v>2250</v>
      </c>
      <c r="B2037" s="3">
        <v>46297</v>
      </c>
      <c r="C2037" s="10">
        <f>YEAR(SalesDataTable[[#This Row],[Order Date]])</f>
        <v>2026</v>
      </c>
      <c r="D2037" s="10" t="str">
        <f>"Q"&amp;ROUNDUP(MONTH(SalesDataTable[[#This Row],[Order Date]])/3,0)</f>
        <v>Q4</v>
      </c>
      <c r="E2037" s="10">
        <f>MONTH(SalesDataTable[[#This Row],[Order Date]])</f>
        <v>10</v>
      </c>
      <c r="F2037" s="10" t="str">
        <f>TEXT(SalesDataTable[[#This Row],[Order Date]],"mmm")</f>
        <v>Oct</v>
      </c>
      <c r="G2037" s="4" t="s">
        <v>20</v>
      </c>
      <c r="H2037" s="4" t="s">
        <v>47</v>
      </c>
      <c r="I2037" s="4" t="s">
        <v>19</v>
      </c>
      <c r="J2037" s="4" t="s">
        <v>3</v>
      </c>
      <c r="K2037" s="4" t="s">
        <v>4</v>
      </c>
      <c r="L2037" s="4" t="s">
        <v>22</v>
      </c>
      <c r="M2037" s="8">
        <v>2</v>
      </c>
      <c r="N2037" s="5">
        <v>50.43</v>
      </c>
      <c r="O2037" s="6">
        <v>0</v>
      </c>
      <c r="P2037" s="5">
        <v>23.04</v>
      </c>
      <c r="Q2037" s="5">
        <f t="shared" si="93"/>
        <v>100.86</v>
      </c>
      <c r="R2037" s="5">
        <f t="shared" si="94"/>
        <v>46.08</v>
      </c>
      <c r="S2037" s="5">
        <f t="shared" si="95"/>
        <v>54.78</v>
      </c>
      <c r="T2037" s="7"/>
    </row>
    <row r="2038" spans="1:20" ht="15">
      <c r="A2038" s="2">
        <v>2516</v>
      </c>
      <c r="B2038" s="3">
        <v>46297</v>
      </c>
      <c r="C2038" s="10">
        <f>YEAR(SalesDataTable[[#This Row],[Order Date]])</f>
        <v>2026</v>
      </c>
      <c r="D2038" s="10" t="str">
        <f>"Q"&amp;ROUNDUP(MONTH(SalesDataTable[[#This Row],[Order Date]])/3,0)</f>
        <v>Q4</v>
      </c>
      <c r="E2038" s="10">
        <f>MONTH(SalesDataTable[[#This Row],[Order Date]])</f>
        <v>10</v>
      </c>
      <c r="F2038" s="10" t="str">
        <f>TEXT(SalesDataTable[[#This Row],[Order Date]],"mmm")</f>
        <v>Oct</v>
      </c>
      <c r="G2038" s="4" t="s">
        <v>11</v>
      </c>
      <c r="H2038" s="4" t="s">
        <v>39</v>
      </c>
      <c r="I2038" s="4" t="s">
        <v>2</v>
      </c>
      <c r="J2038" s="4" t="s">
        <v>13</v>
      </c>
      <c r="K2038" s="4" t="s">
        <v>23</v>
      </c>
      <c r="L2038" s="4" t="s">
        <v>29</v>
      </c>
      <c r="M2038" s="8">
        <v>2</v>
      </c>
      <c r="N2038" s="5">
        <v>198.57</v>
      </c>
      <c r="O2038" s="6">
        <v>0.15</v>
      </c>
      <c r="P2038" s="5">
        <v>101.08</v>
      </c>
      <c r="Q2038" s="5">
        <f t="shared" si="93"/>
        <v>337.56899999999996</v>
      </c>
      <c r="R2038" s="5">
        <f t="shared" si="94"/>
        <v>202.16</v>
      </c>
      <c r="S2038" s="5">
        <f t="shared" si="95"/>
        <v>135.40899999999996</v>
      </c>
      <c r="T2038" s="7"/>
    </row>
    <row r="2039" spans="1:20" ht="15">
      <c r="A2039" s="2">
        <v>809</v>
      </c>
      <c r="B2039" s="3">
        <v>46298</v>
      </c>
      <c r="C2039" s="10">
        <f>YEAR(SalesDataTable[[#This Row],[Order Date]])</f>
        <v>2026</v>
      </c>
      <c r="D2039" s="10" t="str">
        <f>"Q"&amp;ROUNDUP(MONTH(SalesDataTable[[#This Row],[Order Date]])/3,0)</f>
        <v>Q4</v>
      </c>
      <c r="E2039" s="10">
        <f>MONTH(SalesDataTable[[#This Row],[Order Date]])</f>
        <v>10</v>
      </c>
      <c r="F2039" s="10" t="str">
        <f>TEXT(SalesDataTable[[#This Row],[Order Date]],"mmm")</f>
        <v>Oct</v>
      </c>
      <c r="G2039" s="4" t="s">
        <v>20</v>
      </c>
      <c r="H2039" s="4" t="s">
        <v>33</v>
      </c>
      <c r="I2039" s="4" t="s">
        <v>2</v>
      </c>
      <c r="J2039" s="4" t="s">
        <v>13</v>
      </c>
      <c r="K2039" s="4" t="s">
        <v>34</v>
      </c>
      <c r="L2039" s="4" t="s">
        <v>35</v>
      </c>
      <c r="M2039" s="8">
        <v>2</v>
      </c>
      <c r="N2039" s="5">
        <v>41.06</v>
      </c>
      <c r="O2039" s="6">
        <v>0.05</v>
      </c>
      <c r="P2039" s="5">
        <v>14.54</v>
      </c>
      <c r="Q2039" s="5">
        <f t="shared" si="93"/>
        <v>78.013999999999996</v>
      </c>
      <c r="R2039" s="5">
        <f t="shared" si="94"/>
        <v>29.08</v>
      </c>
      <c r="S2039" s="5">
        <f t="shared" si="95"/>
        <v>48.933999999999997</v>
      </c>
      <c r="T2039" s="7"/>
    </row>
    <row r="2040" spans="1:20" ht="15">
      <c r="A2040" s="2">
        <v>1852</v>
      </c>
      <c r="B2040" s="3">
        <v>46298</v>
      </c>
      <c r="C2040" s="10">
        <f>YEAR(SalesDataTable[[#This Row],[Order Date]])</f>
        <v>2026</v>
      </c>
      <c r="D2040" s="10" t="str">
        <f>"Q"&amp;ROUNDUP(MONTH(SalesDataTable[[#This Row],[Order Date]])/3,0)</f>
        <v>Q4</v>
      </c>
      <c r="E2040" s="10">
        <f>MONTH(SalesDataTable[[#This Row],[Order Date]])</f>
        <v>10</v>
      </c>
      <c r="F2040" s="10" t="str">
        <f>TEXT(SalesDataTable[[#This Row],[Order Date]],"mmm")</f>
        <v>Oct</v>
      </c>
      <c r="G2040" s="4" t="s">
        <v>6</v>
      </c>
      <c r="H2040" s="4" t="s">
        <v>43</v>
      </c>
      <c r="I2040" s="4" t="s">
        <v>8</v>
      </c>
      <c r="J2040" s="4" t="s">
        <v>16</v>
      </c>
      <c r="K2040" s="4" t="s">
        <v>14</v>
      </c>
      <c r="L2040" s="4" t="s">
        <v>48</v>
      </c>
      <c r="M2040" s="8">
        <v>4</v>
      </c>
      <c r="N2040" s="5">
        <v>162.19</v>
      </c>
      <c r="O2040" s="6">
        <v>0.15</v>
      </c>
      <c r="P2040" s="5">
        <v>89.81</v>
      </c>
      <c r="Q2040" s="5">
        <f t="shared" si="93"/>
        <v>551.44600000000003</v>
      </c>
      <c r="R2040" s="5">
        <f t="shared" si="94"/>
        <v>359.24</v>
      </c>
      <c r="S2040" s="5">
        <f t="shared" si="95"/>
        <v>192.20600000000002</v>
      </c>
      <c r="T2040" s="7"/>
    </row>
    <row r="2041" spans="1:20" ht="15">
      <c r="A2041" s="2">
        <v>3627</v>
      </c>
      <c r="B2041" s="3">
        <v>46298</v>
      </c>
      <c r="C2041" s="10">
        <f>YEAR(SalesDataTable[[#This Row],[Order Date]])</f>
        <v>2026</v>
      </c>
      <c r="D2041" s="10" t="str">
        <f>"Q"&amp;ROUNDUP(MONTH(SalesDataTable[[#This Row],[Order Date]])/3,0)</f>
        <v>Q4</v>
      </c>
      <c r="E2041" s="10">
        <f>MONTH(SalesDataTable[[#This Row],[Order Date]])</f>
        <v>10</v>
      </c>
      <c r="F2041" s="10" t="str">
        <f>TEXT(SalesDataTable[[#This Row],[Order Date]],"mmm")</f>
        <v>Oct</v>
      </c>
      <c r="G2041" s="4" t="s">
        <v>20</v>
      </c>
      <c r="H2041" s="4" t="s">
        <v>21</v>
      </c>
      <c r="I2041" s="4" t="s">
        <v>19</v>
      </c>
      <c r="J2041" s="4" t="s">
        <v>13</v>
      </c>
      <c r="K2041" s="4" t="s">
        <v>23</v>
      </c>
      <c r="L2041" s="4" t="s">
        <v>29</v>
      </c>
      <c r="M2041" s="8">
        <v>2</v>
      </c>
      <c r="N2041" s="5">
        <v>192.99</v>
      </c>
      <c r="O2041" s="6">
        <v>0</v>
      </c>
      <c r="P2041" s="5">
        <v>101.73</v>
      </c>
      <c r="Q2041" s="5">
        <f t="shared" si="93"/>
        <v>385.98</v>
      </c>
      <c r="R2041" s="5">
        <f t="shared" si="94"/>
        <v>203.46</v>
      </c>
      <c r="S2041" s="5">
        <f t="shared" si="95"/>
        <v>182.52</v>
      </c>
      <c r="T2041" s="7"/>
    </row>
    <row r="2042" spans="1:20" ht="15">
      <c r="A2042" s="2">
        <v>4135</v>
      </c>
      <c r="B2042" s="3">
        <v>46298</v>
      </c>
      <c r="C2042" s="10">
        <f>YEAR(SalesDataTable[[#This Row],[Order Date]])</f>
        <v>2026</v>
      </c>
      <c r="D2042" s="10" t="str">
        <f>"Q"&amp;ROUNDUP(MONTH(SalesDataTable[[#This Row],[Order Date]])/3,0)</f>
        <v>Q4</v>
      </c>
      <c r="E2042" s="10">
        <f>MONTH(SalesDataTable[[#This Row],[Order Date]])</f>
        <v>10</v>
      </c>
      <c r="F2042" s="10" t="str">
        <f>TEXT(SalesDataTable[[#This Row],[Order Date]],"mmm")</f>
        <v>Oct</v>
      </c>
      <c r="G2042" s="4" t="s">
        <v>0</v>
      </c>
      <c r="H2042" s="4" t="s">
        <v>50</v>
      </c>
      <c r="I2042" s="4" t="s">
        <v>2</v>
      </c>
      <c r="J2042" s="4" t="s">
        <v>13</v>
      </c>
      <c r="K2042" s="4" t="s">
        <v>9</v>
      </c>
      <c r="L2042" s="4" t="s">
        <v>17</v>
      </c>
      <c r="M2042" s="8">
        <v>3</v>
      </c>
      <c r="N2042" s="5">
        <v>142.33000000000001</v>
      </c>
      <c r="O2042" s="6">
        <v>0.1</v>
      </c>
      <c r="P2042" s="5">
        <v>79.19</v>
      </c>
      <c r="Q2042" s="5">
        <f t="shared" si="93"/>
        <v>384.291</v>
      </c>
      <c r="R2042" s="5">
        <f t="shared" si="94"/>
        <v>237.57</v>
      </c>
      <c r="S2042" s="5">
        <f t="shared" si="95"/>
        <v>146.721</v>
      </c>
      <c r="T2042" s="7"/>
    </row>
    <row r="2043" spans="1:20" ht="15">
      <c r="A2043" s="2">
        <v>4138</v>
      </c>
      <c r="B2043" s="3">
        <v>46298</v>
      </c>
      <c r="C2043" s="10">
        <f>YEAR(SalesDataTable[[#This Row],[Order Date]])</f>
        <v>2026</v>
      </c>
      <c r="D2043" s="10" t="str">
        <f>"Q"&amp;ROUNDUP(MONTH(SalesDataTable[[#This Row],[Order Date]])/3,0)</f>
        <v>Q4</v>
      </c>
      <c r="E2043" s="10">
        <f>MONTH(SalesDataTable[[#This Row],[Order Date]])</f>
        <v>10</v>
      </c>
      <c r="F2043" s="10" t="str">
        <f>TEXT(SalesDataTable[[#This Row],[Order Date]],"mmm")</f>
        <v>Oct</v>
      </c>
      <c r="G2043" s="4" t="s">
        <v>6</v>
      </c>
      <c r="H2043" s="4" t="s">
        <v>41</v>
      </c>
      <c r="I2043" s="4" t="s">
        <v>19</v>
      </c>
      <c r="J2043" s="4" t="s">
        <v>16</v>
      </c>
      <c r="K2043" s="4" t="s">
        <v>9</v>
      </c>
      <c r="L2043" s="4" t="s">
        <v>17</v>
      </c>
      <c r="M2043" s="8">
        <v>4</v>
      </c>
      <c r="N2043" s="5">
        <v>143.63</v>
      </c>
      <c r="O2043" s="6">
        <v>0</v>
      </c>
      <c r="P2043" s="5">
        <v>80.510000000000005</v>
      </c>
      <c r="Q2043" s="5">
        <f t="shared" si="93"/>
        <v>574.52</v>
      </c>
      <c r="R2043" s="5">
        <f t="shared" si="94"/>
        <v>322.04000000000002</v>
      </c>
      <c r="S2043" s="5">
        <f t="shared" si="95"/>
        <v>252.47999999999996</v>
      </c>
      <c r="T2043" s="7"/>
    </row>
    <row r="2044" spans="1:20" ht="15">
      <c r="A2044" s="2">
        <v>4286</v>
      </c>
      <c r="B2044" s="3">
        <v>46298</v>
      </c>
      <c r="C2044" s="10">
        <f>YEAR(SalesDataTable[[#This Row],[Order Date]])</f>
        <v>2026</v>
      </c>
      <c r="D2044" s="10" t="str">
        <f>"Q"&amp;ROUNDUP(MONTH(SalesDataTable[[#This Row],[Order Date]])/3,0)</f>
        <v>Q4</v>
      </c>
      <c r="E2044" s="10">
        <f>MONTH(SalesDataTable[[#This Row],[Order Date]])</f>
        <v>10</v>
      </c>
      <c r="F2044" s="10" t="str">
        <f>TEXT(SalesDataTable[[#This Row],[Order Date]],"mmm")</f>
        <v>Oct</v>
      </c>
      <c r="G2044" s="4" t="s">
        <v>6</v>
      </c>
      <c r="H2044" s="4" t="s">
        <v>27</v>
      </c>
      <c r="I2044" s="4" t="s">
        <v>19</v>
      </c>
      <c r="J2044" s="4" t="s">
        <v>3</v>
      </c>
      <c r="K2044" s="4" t="s">
        <v>23</v>
      </c>
      <c r="L2044" s="4" t="s">
        <v>24</v>
      </c>
      <c r="M2044" s="8">
        <v>4</v>
      </c>
      <c r="N2044" s="5">
        <v>341.95</v>
      </c>
      <c r="O2044" s="6">
        <v>0.05</v>
      </c>
      <c r="P2044" s="5">
        <v>199.9</v>
      </c>
      <c r="Q2044" s="5">
        <f t="shared" si="93"/>
        <v>1299.4099999999999</v>
      </c>
      <c r="R2044" s="5">
        <f t="shared" si="94"/>
        <v>799.6</v>
      </c>
      <c r="S2044" s="5">
        <f t="shared" si="95"/>
        <v>499.80999999999983</v>
      </c>
      <c r="T2044" s="7"/>
    </row>
    <row r="2045" spans="1:20" ht="15">
      <c r="A2045" s="2">
        <v>4371</v>
      </c>
      <c r="B2045" s="3">
        <v>46298</v>
      </c>
      <c r="C2045" s="10">
        <f>YEAR(SalesDataTable[[#This Row],[Order Date]])</f>
        <v>2026</v>
      </c>
      <c r="D2045" s="10" t="str">
        <f>"Q"&amp;ROUNDUP(MONTH(SalesDataTable[[#This Row],[Order Date]])/3,0)</f>
        <v>Q4</v>
      </c>
      <c r="E2045" s="10">
        <f>MONTH(SalesDataTable[[#This Row],[Order Date]])</f>
        <v>10</v>
      </c>
      <c r="F2045" s="10" t="str">
        <f>TEXT(SalesDataTable[[#This Row],[Order Date]],"mmm")</f>
        <v>Oct</v>
      </c>
      <c r="G2045" s="4" t="s">
        <v>6</v>
      </c>
      <c r="H2045" s="4" t="s">
        <v>27</v>
      </c>
      <c r="I2045" s="4" t="s">
        <v>2</v>
      </c>
      <c r="J2045" s="4" t="s">
        <v>3</v>
      </c>
      <c r="K2045" s="4" t="s">
        <v>34</v>
      </c>
      <c r="L2045" s="4" t="s">
        <v>38</v>
      </c>
      <c r="M2045" s="8">
        <v>1</v>
      </c>
      <c r="N2045" s="5">
        <v>123.81</v>
      </c>
      <c r="O2045" s="6">
        <v>0</v>
      </c>
      <c r="P2045" s="5">
        <v>68.72</v>
      </c>
      <c r="Q2045" s="5">
        <f t="shared" si="93"/>
        <v>123.81</v>
      </c>
      <c r="R2045" s="5">
        <f t="shared" si="94"/>
        <v>68.72</v>
      </c>
      <c r="S2045" s="5">
        <f t="shared" si="95"/>
        <v>55.09</v>
      </c>
      <c r="T2045" s="7"/>
    </row>
    <row r="2046" spans="1:20" ht="15">
      <c r="A2046" s="2">
        <v>905</v>
      </c>
      <c r="B2046" s="3">
        <v>46299</v>
      </c>
      <c r="C2046" s="10">
        <f>YEAR(SalesDataTable[[#This Row],[Order Date]])</f>
        <v>2026</v>
      </c>
      <c r="D2046" s="10" t="str">
        <f>"Q"&amp;ROUNDUP(MONTH(SalesDataTable[[#This Row],[Order Date]])/3,0)</f>
        <v>Q4</v>
      </c>
      <c r="E2046" s="10">
        <f>MONTH(SalesDataTable[[#This Row],[Order Date]])</f>
        <v>10</v>
      </c>
      <c r="F2046" s="10" t="str">
        <f>TEXT(SalesDataTable[[#This Row],[Order Date]],"mmm")</f>
        <v>Oct</v>
      </c>
      <c r="G2046" s="4" t="s">
        <v>11</v>
      </c>
      <c r="H2046" s="4" t="s">
        <v>18</v>
      </c>
      <c r="I2046" s="4" t="s">
        <v>2</v>
      </c>
      <c r="J2046" s="4" t="s">
        <v>13</v>
      </c>
      <c r="K2046" s="4" t="s">
        <v>9</v>
      </c>
      <c r="L2046" s="4" t="s">
        <v>17</v>
      </c>
      <c r="M2046" s="8">
        <v>1</v>
      </c>
      <c r="N2046" s="5">
        <v>146.1</v>
      </c>
      <c r="O2046" s="6">
        <v>0</v>
      </c>
      <c r="P2046" s="5">
        <v>79.739999999999995</v>
      </c>
      <c r="Q2046" s="5">
        <f t="shared" si="93"/>
        <v>146.1</v>
      </c>
      <c r="R2046" s="5">
        <f t="shared" si="94"/>
        <v>79.739999999999995</v>
      </c>
      <c r="S2046" s="5">
        <f t="shared" si="95"/>
        <v>66.36</v>
      </c>
      <c r="T2046" s="7"/>
    </row>
    <row r="2047" spans="1:20" ht="15">
      <c r="A2047" s="2">
        <v>1415</v>
      </c>
      <c r="B2047" s="3">
        <v>46299</v>
      </c>
      <c r="C2047" s="10">
        <f>YEAR(SalesDataTable[[#This Row],[Order Date]])</f>
        <v>2026</v>
      </c>
      <c r="D2047" s="10" t="str">
        <f>"Q"&amp;ROUNDUP(MONTH(SalesDataTable[[#This Row],[Order Date]])/3,0)</f>
        <v>Q4</v>
      </c>
      <c r="E2047" s="10">
        <f>MONTH(SalesDataTable[[#This Row],[Order Date]])</f>
        <v>10</v>
      </c>
      <c r="F2047" s="10" t="str">
        <f>TEXT(SalesDataTable[[#This Row],[Order Date]],"mmm")</f>
        <v>Oct</v>
      </c>
      <c r="G2047" s="4" t="s">
        <v>6</v>
      </c>
      <c r="H2047" s="4" t="s">
        <v>41</v>
      </c>
      <c r="I2047" s="4" t="s">
        <v>28</v>
      </c>
      <c r="J2047" s="4" t="s">
        <v>3</v>
      </c>
      <c r="K2047" s="4" t="s">
        <v>14</v>
      </c>
      <c r="L2047" s="4" t="s">
        <v>48</v>
      </c>
      <c r="M2047" s="8">
        <v>1</v>
      </c>
      <c r="N2047" s="5">
        <v>161.07</v>
      </c>
      <c r="O2047" s="6">
        <v>0.05</v>
      </c>
      <c r="P2047" s="5">
        <v>89.81</v>
      </c>
      <c r="Q2047" s="5">
        <f t="shared" si="93"/>
        <v>153.01649999999998</v>
      </c>
      <c r="R2047" s="5">
        <f t="shared" si="94"/>
        <v>89.81</v>
      </c>
      <c r="S2047" s="5">
        <f t="shared" si="95"/>
        <v>63.206499999999977</v>
      </c>
      <c r="T2047" s="7"/>
    </row>
    <row r="2048" spans="1:20" ht="15">
      <c r="A2048" s="2">
        <v>2205</v>
      </c>
      <c r="B2048" s="3">
        <v>46299</v>
      </c>
      <c r="C2048" s="10">
        <f>YEAR(SalesDataTable[[#This Row],[Order Date]])</f>
        <v>2026</v>
      </c>
      <c r="D2048" s="10" t="str">
        <f>"Q"&amp;ROUNDUP(MONTH(SalesDataTable[[#This Row],[Order Date]])/3,0)</f>
        <v>Q4</v>
      </c>
      <c r="E2048" s="10">
        <f>MONTH(SalesDataTable[[#This Row],[Order Date]])</f>
        <v>10</v>
      </c>
      <c r="F2048" s="10" t="str">
        <f>TEXT(SalesDataTable[[#This Row],[Order Date]],"mmm")</f>
        <v>Oct</v>
      </c>
      <c r="G2048" s="4" t="s">
        <v>20</v>
      </c>
      <c r="H2048" s="4" t="s">
        <v>47</v>
      </c>
      <c r="I2048" s="4" t="s">
        <v>2</v>
      </c>
      <c r="J2048" s="4" t="s">
        <v>13</v>
      </c>
      <c r="K2048" s="4" t="s">
        <v>9</v>
      </c>
      <c r="L2048" s="4" t="s">
        <v>10</v>
      </c>
      <c r="M2048" s="8">
        <v>5</v>
      </c>
      <c r="N2048" s="5">
        <v>90.12</v>
      </c>
      <c r="O2048" s="6">
        <v>0</v>
      </c>
      <c r="P2048" s="5">
        <v>46.67</v>
      </c>
      <c r="Q2048" s="5">
        <f t="shared" si="93"/>
        <v>450.6</v>
      </c>
      <c r="R2048" s="5">
        <f t="shared" si="94"/>
        <v>233.35000000000002</v>
      </c>
      <c r="S2048" s="5">
        <f t="shared" si="95"/>
        <v>217.25</v>
      </c>
      <c r="T2048" s="7"/>
    </row>
    <row r="2049" spans="1:20" ht="15">
      <c r="A2049" s="2">
        <v>2374</v>
      </c>
      <c r="B2049" s="3">
        <v>46299</v>
      </c>
      <c r="C2049" s="10">
        <f>YEAR(SalesDataTable[[#This Row],[Order Date]])</f>
        <v>2026</v>
      </c>
      <c r="D2049" s="10" t="str">
        <f>"Q"&amp;ROUNDUP(MONTH(SalesDataTable[[#This Row],[Order Date]])/3,0)</f>
        <v>Q4</v>
      </c>
      <c r="E2049" s="10">
        <f>MONTH(SalesDataTable[[#This Row],[Order Date]])</f>
        <v>10</v>
      </c>
      <c r="F2049" s="10" t="str">
        <f>TEXT(SalesDataTable[[#This Row],[Order Date]],"mmm")</f>
        <v>Oct</v>
      </c>
      <c r="G2049" s="4" t="s">
        <v>20</v>
      </c>
      <c r="H2049" s="4" t="s">
        <v>47</v>
      </c>
      <c r="I2049" s="4" t="s">
        <v>28</v>
      </c>
      <c r="J2049" s="4" t="s">
        <v>3</v>
      </c>
      <c r="K2049" s="4" t="s">
        <v>9</v>
      </c>
      <c r="L2049" s="4" t="s">
        <v>46</v>
      </c>
      <c r="M2049" s="8">
        <v>1</v>
      </c>
      <c r="N2049" s="5">
        <v>70.400000000000006</v>
      </c>
      <c r="O2049" s="6">
        <v>0</v>
      </c>
      <c r="P2049" s="5">
        <v>32.43</v>
      </c>
      <c r="Q2049" s="5">
        <f t="shared" si="93"/>
        <v>70.400000000000006</v>
      </c>
      <c r="R2049" s="5">
        <f t="shared" si="94"/>
        <v>32.43</v>
      </c>
      <c r="S2049" s="5">
        <f t="shared" si="95"/>
        <v>37.970000000000006</v>
      </c>
      <c r="T2049" s="7"/>
    </row>
    <row r="2050" spans="1:20" ht="15">
      <c r="A2050" s="2">
        <v>4840</v>
      </c>
      <c r="B2050" s="3">
        <v>46299</v>
      </c>
      <c r="C2050" s="10">
        <f>YEAR(SalesDataTable[[#This Row],[Order Date]])</f>
        <v>2026</v>
      </c>
      <c r="D2050" s="10" t="str">
        <f>"Q"&amp;ROUNDUP(MONTH(SalesDataTable[[#This Row],[Order Date]])/3,0)</f>
        <v>Q4</v>
      </c>
      <c r="E2050" s="10">
        <f>MONTH(SalesDataTable[[#This Row],[Order Date]])</f>
        <v>10</v>
      </c>
      <c r="F2050" s="10" t="str">
        <f>TEXT(SalesDataTable[[#This Row],[Order Date]],"mmm")</f>
        <v>Oct</v>
      </c>
      <c r="G2050" s="4" t="s">
        <v>6</v>
      </c>
      <c r="H2050" s="4" t="s">
        <v>43</v>
      </c>
      <c r="I2050" s="4" t="s">
        <v>8</v>
      </c>
      <c r="J2050" s="4" t="s">
        <v>16</v>
      </c>
      <c r="K2050" s="4" t="s">
        <v>23</v>
      </c>
      <c r="L2050" s="4" t="s">
        <v>29</v>
      </c>
      <c r="M2050" s="8">
        <v>6</v>
      </c>
      <c r="N2050" s="5">
        <v>191.08</v>
      </c>
      <c r="O2050" s="6">
        <v>0.1</v>
      </c>
      <c r="P2050" s="5">
        <v>102.93</v>
      </c>
      <c r="Q2050" s="5">
        <f t="shared" ref="Q2050:Q2113" si="96">M2050*N2050*(1-O2050)</f>
        <v>1031.8320000000001</v>
      </c>
      <c r="R2050" s="5">
        <f t="shared" ref="R2050:R2113" si="97">M2050*P2050</f>
        <v>617.58000000000004</v>
      </c>
      <c r="S2050" s="5">
        <f t="shared" ref="S2050:S2113" si="98">Q2050-R2050</f>
        <v>414.25200000000007</v>
      </c>
      <c r="T2050" s="7"/>
    </row>
    <row r="2051" spans="1:20" ht="15">
      <c r="A2051" s="2">
        <v>4984</v>
      </c>
      <c r="B2051" s="3">
        <v>46299</v>
      </c>
      <c r="C2051" s="10">
        <f>YEAR(SalesDataTable[[#This Row],[Order Date]])</f>
        <v>2026</v>
      </c>
      <c r="D2051" s="10" t="str">
        <f>"Q"&amp;ROUNDUP(MONTH(SalesDataTable[[#This Row],[Order Date]])/3,0)</f>
        <v>Q4</v>
      </c>
      <c r="E2051" s="10">
        <f>MONTH(SalesDataTable[[#This Row],[Order Date]])</f>
        <v>10</v>
      </c>
      <c r="F2051" s="10" t="str">
        <f>TEXT(SalesDataTable[[#This Row],[Order Date]],"mmm")</f>
        <v>Oct</v>
      </c>
      <c r="G2051" s="4" t="s">
        <v>11</v>
      </c>
      <c r="H2051" s="4" t="s">
        <v>52</v>
      </c>
      <c r="I2051" s="4" t="s">
        <v>2</v>
      </c>
      <c r="J2051" s="4" t="s">
        <v>3</v>
      </c>
      <c r="K2051" s="4" t="s">
        <v>34</v>
      </c>
      <c r="L2051" s="4" t="s">
        <v>42</v>
      </c>
      <c r="M2051" s="8">
        <v>1</v>
      </c>
      <c r="N2051" s="5">
        <v>36.590000000000003</v>
      </c>
      <c r="O2051" s="6">
        <v>0</v>
      </c>
      <c r="P2051" s="5">
        <v>13.62</v>
      </c>
      <c r="Q2051" s="5">
        <f t="shared" si="96"/>
        <v>36.590000000000003</v>
      </c>
      <c r="R2051" s="5">
        <f t="shared" si="97"/>
        <v>13.62</v>
      </c>
      <c r="S2051" s="5">
        <f t="shared" si="98"/>
        <v>22.970000000000006</v>
      </c>
      <c r="T2051" s="7"/>
    </row>
    <row r="2052" spans="1:20" ht="15">
      <c r="A2052" s="2">
        <v>641</v>
      </c>
      <c r="B2052" s="3">
        <v>46300</v>
      </c>
      <c r="C2052" s="10">
        <f>YEAR(SalesDataTable[[#This Row],[Order Date]])</f>
        <v>2026</v>
      </c>
      <c r="D2052" s="10" t="str">
        <f>"Q"&amp;ROUNDUP(MONTH(SalesDataTable[[#This Row],[Order Date]])/3,0)</f>
        <v>Q4</v>
      </c>
      <c r="E2052" s="10">
        <f>MONTH(SalesDataTable[[#This Row],[Order Date]])</f>
        <v>10</v>
      </c>
      <c r="F2052" s="10" t="str">
        <f>TEXT(SalesDataTable[[#This Row],[Order Date]],"mmm")</f>
        <v>Oct</v>
      </c>
      <c r="G2052" s="4" t="s">
        <v>6</v>
      </c>
      <c r="H2052" s="4" t="s">
        <v>41</v>
      </c>
      <c r="I2052" s="4" t="s">
        <v>19</v>
      </c>
      <c r="J2052" s="4" t="s">
        <v>3</v>
      </c>
      <c r="K2052" s="4" t="s">
        <v>23</v>
      </c>
      <c r="L2052" s="4" t="s">
        <v>51</v>
      </c>
      <c r="M2052" s="8">
        <v>2</v>
      </c>
      <c r="N2052" s="5">
        <v>125.38</v>
      </c>
      <c r="O2052" s="6">
        <v>0.05</v>
      </c>
      <c r="P2052" s="5">
        <v>59.12</v>
      </c>
      <c r="Q2052" s="5">
        <f t="shared" si="96"/>
        <v>238.22199999999998</v>
      </c>
      <c r="R2052" s="5">
        <f t="shared" si="97"/>
        <v>118.24</v>
      </c>
      <c r="S2052" s="5">
        <f t="shared" si="98"/>
        <v>119.98199999999999</v>
      </c>
      <c r="T2052" s="7"/>
    </row>
    <row r="2053" spans="1:20" ht="15">
      <c r="A2053" s="2">
        <v>1358</v>
      </c>
      <c r="B2053" s="3">
        <v>46300</v>
      </c>
      <c r="C2053" s="10">
        <f>YEAR(SalesDataTable[[#This Row],[Order Date]])</f>
        <v>2026</v>
      </c>
      <c r="D2053" s="10" t="str">
        <f>"Q"&amp;ROUNDUP(MONTH(SalesDataTable[[#This Row],[Order Date]])/3,0)</f>
        <v>Q4</v>
      </c>
      <c r="E2053" s="10">
        <f>MONTH(SalesDataTable[[#This Row],[Order Date]])</f>
        <v>10</v>
      </c>
      <c r="F2053" s="10" t="str">
        <f>TEXT(SalesDataTable[[#This Row],[Order Date]],"mmm")</f>
        <v>Oct</v>
      </c>
      <c r="G2053" s="4" t="s">
        <v>0</v>
      </c>
      <c r="H2053" s="4" t="s">
        <v>1</v>
      </c>
      <c r="I2053" s="4" t="s">
        <v>2</v>
      </c>
      <c r="J2053" s="4" t="s">
        <v>13</v>
      </c>
      <c r="K2053" s="4" t="s">
        <v>14</v>
      </c>
      <c r="L2053" s="4" t="s">
        <v>15</v>
      </c>
      <c r="M2053" s="8">
        <v>1</v>
      </c>
      <c r="N2053" s="5">
        <v>35.71</v>
      </c>
      <c r="O2053" s="6">
        <v>0</v>
      </c>
      <c r="P2053" s="5">
        <v>13.3</v>
      </c>
      <c r="Q2053" s="5">
        <f t="shared" si="96"/>
        <v>35.71</v>
      </c>
      <c r="R2053" s="5">
        <f t="shared" si="97"/>
        <v>13.3</v>
      </c>
      <c r="S2053" s="5">
        <f t="shared" si="98"/>
        <v>22.41</v>
      </c>
      <c r="T2053" s="7"/>
    </row>
    <row r="2054" spans="1:20" ht="15">
      <c r="A2054" s="2">
        <v>3904</v>
      </c>
      <c r="B2054" s="3">
        <v>46300</v>
      </c>
      <c r="C2054" s="10">
        <f>YEAR(SalesDataTable[[#This Row],[Order Date]])</f>
        <v>2026</v>
      </c>
      <c r="D2054" s="10" t="str">
        <f>"Q"&amp;ROUNDUP(MONTH(SalesDataTable[[#This Row],[Order Date]])/3,0)</f>
        <v>Q4</v>
      </c>
      <c r="E2054" s="10">
        <f>MONTH(SalesDataTable[[#This Row],[Order Date]])</f>
        <v>10</v>
      </c>
      <c r="F2054" s="10" t="str">
        <f>TEXT(SalesDataTable[[#This Row],[Order Date]],"mmm")</f>
        <v>Oct</v>
      </c>
      <c r="G2054" s="4" t="s">
        <v>6</v>
      </c>
      <c r="H2054" s="4" t="s">
        <v>27</v>
      </c>
      <c r="I2054" s="4" t="s">
        <v>2</v>
      </c>
      <c r="J2054" s="4" t="s">
        <v>3</v>
      </c>
      <c r="K2054" s="4" t="s">
        <v>14</v>
      </c>
      <c r="L2054" s="4" t="s">
        <v>32</v>
      </c>
      <c r="M2054" s="8">
        <v>2</v>
      </c>
      <c r="N2054" s="5">
        <v>46.72</v>
      </c>
      <c r="O2054" s="6">
        <v>0</v>
      </c>
      <c r="P2054" s="5">
        <v>18.39</v>
      </c>
      <c r="Q2054" s="5">
        <f t="shared" si="96"/>
        <v>93.44</v>
      </c>
      <c r="R2054" s="5">
        <f t="shared" si="97"/>
        <v>36.78</v>
      </c>
      <c r="S2054" s="5">
        <f t="shared" si="98"/>
        <v>56.66</v>
      </c>
      <c r="T2054" s="7"/>
    </row>
    <row r="2055" spans="1:20" ht="15">
      <c r="A2055" s="2">
        <v>4336</v>
      </c>
      <c r="B2055" s="3">
        <v>46300</v>
      </c>
      <c r="C2055" s="10">
        <f>YEAR(SalesDataTable[[#This Row],[Order Date]])</f>
        <v>2026</v>
      </c>
      <c r="D2055" s="10" t="str">
        <f>"Q"&amp;ROUNDUP(MONTH(SalesDataTable[[#This Row],[Order Date]])/3,0)</f>
        <v>Q4</v>
      </c>
      <c r="E2055" s="10">
        <f>MONTH(SalesDataTable[[#This Row],[Order Date]])</f>
        <v>10</v>
      </c>
      <c r="F2055" s="10" t="str">
        <f>TEXT(SalesDataTable[[#This Row],[Order Date]],"mmm")</f>
        <v>Oct</v>
      </c>
      <c r="G2055" s="4" t="s">
        <v>0</v>
      </c>
      <c r="H2055" s="4" t="s">
        <v>50</v>
      </c>
      <c r="I2055" s="4" t="s">
        <v>28</v>
      </c>
      <c r="J2055" s="4" t="s">
        <v>3</v>
      </c>
      <c r="K2055" s="4" t="s">
        <v>9</v>
      </c>
      <c r="L2055" s="4" t="s">
        <v>17</v>
      </c>
      <c r="M2055" s="8">
        <v>1</v>
      </c>
      <c r="N2055" s="5">
        <v>143.16999999999999</v>
      </c>
      <c r="O2055" s="6">
        <v>0.05</v>
      </c>
      <c r="P2055" s="5">
        <v>81.290000000000006</v>
      </c>
      <c r="Q2055" s="5">
        <f t="shared" si="96"/>
        <v>136.01149999999998</v>
      </c>
      <c r="R2055" s="5">
        <f t="shared" si="97"/>
        <v>81.290000000000006</v>
      </c>
      <c r="S2055" s="5">
        <f t="shared" si="98"/>
        <v>54.721499999999978</v>
      </c>
      <c r="T2055" s="7"/>
    </row>
    <row r="2056" spans="1:20" ht="15">
      <c r="A2056" s="2">
        <v>4705</v>
      </c>
      <c r="B2056" s="3">
        <v>46300</v>
      </c>
      <c r="C2056" s="10">
        <f>YEAR(SalesDataTable[[#This Row],[Order Date]])</f>
        <v>2026</v>
      </c>
      <c r="D2056" s="10" t="str">
        <f>"Q"&amp;ROUNDUP(MONTH(SalesDataTable[[#This Row],[Order Date]])/3,0)</f>
        <v>Q4</v>
      </c>
      <c r="E2056" s="10">
        <f>MONTH(SalesDataTable[[#This Row],[Order Date]])</f>
        <v>10</v>
      </c>
      <c r="F2056" s="10" t="str">
        <f>TEXT(SalesDataTable[[#This Row],[Order Date]],"mmm")</f>
        <v>Oct</v>
      </c>
      <c r="G2056" s="4" t="s">
        <v>0</v>
      </c>
      <c r="H2056" s="4" t="s">
        <v>1</v>
      </c>
      <c r="I2056" s="4" t="s">
        <v>19</v>
      </c>
      <c r="J2056" s="4" t="s">
        <v>3</v>
      </c>
      <c r="K2056" s="4" t="s">
        <v>23</v>
      </c>
      <c r="L2056" s="4" t="s">
        <v>51</v>
      </c>
      <c r="M2056" s="8">
        <v>1</v>
      </c>
      <c r="N2056" s="5">
        <v>125.88</v>
      </c>
      <c r="O2056" s="6">
        <v>0</v>
      </c>
      <c r="P2056" s="5">
        <v>62.46</v>
      </c>
      <c r="Q2056" s="5">
        <f t="shared" si="96"/>
        <v>125.88</v>
      </c>
      <c r="R2056" s="5">
        <f t="shared" si="97"/>
        <v>62.46</v>
      </c>
      <c r="S2056" s="5">
        <f t="shared" si="98"/>
        <v>63.419999999999995</v>
      </c>
      <c r="T2056" s="7"/>
    </row>
    <row r="2057" spans="1:20" ht="15">
      <c r="A2057" s="2">
        <v>1094</v>
      </c>
      <c r="B2057" s="3">
        <v>46301</v>
      </c>
      <c r="C2057" s="10">
        <f>YEAR(SalesDataTable[[#This Row],[Order Date]])</f>
        <v>2026</v>
      </c>
      <c r="D2057" s="10" t="str">
        <f>"Q"&amp;ROUNDUP(MONTH(SalesDataTable[[#This Row],[Order Date]])/3,0)</f>
        <v>Q4</v>
      </c>
      <c r="E2057" s="10">
        <f>MONTH(SalesDataTable[[#This Row],[Order Date]])</f>
        <v>10</v>
      </c>
      <c r="F2057" s="10" t="str">
        <f>TEXT(SalesDataTable[[#This Row],[Order Date]],"mmm")</f>
        <v>Oct</v>
      </c>
      <c r="G2057" s="4" t="s">
        <v>20</v>
      </c>
      <c r="H2057" s="4" t="s">
        <v>21</v>
      </c>
      <c r="I2057" s="4" t="s">
        <v>2</v>
      </c>
      <c r="J2057" s="4" t="s">
        <v>13</v>
      </c>
      <c r="K2057" s="4" t="s">
        <v>34</v>
      </c>
      <c r="L2057" s="4" t="s">
        <v>38</v>
      </c>
      <c r="M2057" s="8">
        <v>2</v>
      </c>
      <c r="N2057" s="5">
        <v>121.81</v>
      </c>
      <c r="O2057" s="6">
        <v>0.05</v>
      </c>
      <c r="P2057" s="5">
        <v>67.72</v>
      </c>
      <c r="Q2057" s="5">
        <f t="shared" si="96"/>
        <v>231.43899999999999</v>
      </c>
      <c r="R2057" s="5">
        <f t="shared" si="97"/>
        <v>135.44</v>
      </c>
      <c r="S2057" s="5">
        <f t="shared" si="98"/>
        <v>95.998999999999995</v>
      </c>
      <c r="T2057" s="7"/>
    </row>
    <row r="2058" spans="1:20" ht="15">
      <c r="A2058" s="2">
        <v>3926</v>
      </c>
      <c r="B2058" s="3">
        <v>46301</v>
      </c>
      <c r="C2058" s="10">
        <f>YEAR(SalesDataTable[[#This Row],[Order Date]])</f>
        <v>2026</v>
      </c>
      <c r="D2058" s="10" t="str">
        <f>"Q"&amp;ROUNDUP(MONTH(SalesDataTable[[#This Row],[Order Date]])/3,0)</f>
        <v>Q4</v>
      </c>
      <c r="E2058" s="10">
        <f>MONTH(SalesDataTable[[#This Row],[Order Date]])</f>
        <v>10</v>
      </c>
      <c r="F2058" s="10" t="str">
        <f>TEXT(SalesDataTable[[#This Row],[Order Date]],"mmm")</f>
        <v>Oct</v>
      </c>
      <c r="G2058" s="4" t="s">
        <v>11</v>
      </c>
      <c r="H2058" s="4" t="s">
        <v>25</v>
      </c>
      <c r="I2058" s="4" t="s">
        <v>2</v>
      </c>
      <c r="J2058" s="4" t="s">
        <v>16</v>
      </c>
      <c r="K2058" s="4" t="s">
        <v>9</v>
      </c>
      <c r="L2058" s="4" t="s">
        <v>37</v>
      </c>
      <c r="M2058" s="8">
        <v>6</v>
      </c>
      <c r="N2058" s="5">
        <v>154.93</v>
      </c>
      <c r="O2058" s="6">
        <v>0.05</v>
      </c>
      <c r="P2058" s="5">
        <v>79.430000000000007</v>
      </c>
      <c r="Q2058" s="5">
        <f t="shared" si="96"/>
        <v>883.101</v>
      </c>
      <c r="R2058" s="5">
        <f t="shared" si="97"/>
        <v>476.58000000000004</v>
      </c>
      <c r="S2058" s="5">
        <f t="shared" si="98"/>
        <v>406.52099999999996</v>
      </c>
      <c r="T2058" s="7"/>
    </row>
    <row r="2059" spans="1:20" ht="15">
      <c r="A2059" s="2">
        <v>524</v>
      </c>
      <c r="B2059" s="3">
        <v>46302</v>
      </c>
      <c r="C2059" s="10">
        <f>YEAR(SalesDataTable[[#This Row],[Order Date]])</f>
        <v>2026</v>
      </c>
      <c r="D2059" s="10" t="str">
        <f>"Q"&amp;ROUNDUP(MONTH(SalesDataTable[[#This Row],[Order Date]])/3,0)</f>
        <v>Q4</v>
      </c>
      <c r="E2059" s="10">
        <f>MONTH(SalesDataTable[[#This Row],[Order Date]])</f>
        <v>10</v>
      </c>
      <c r="F2059" s="10" t="str">
        <f>TEXT(SalesDataTable[[#This Row],[Order Date]],"mmm")</f>
        <v>Oct</v>
      </c>
      <c r="G2059" s="4" t="s">
        <v>20</v>
      </c>
      <c r="H2059" s="4" t="s">
        <v>33</v>
      </c>
      <c r="I2059" s="4" t="s">
        <v>19</v>
      </c>
      <c r="J2059" s="4" t="s">
        <v>13</v>
      </c>
      <c r="K2059" s="4" t="s">
        <v>4</v>
      </c>
      <c r="L2059" s="4" t="s">
        <v>30</v>
      </c>
      <c r="M2059" s="8">
        <v>2</v>
      </c>
      <c r="N2059" s="5">
        <v>101.1</v>
      </c>
      <c r="O2059" s="6">
        <v>0.15</v>
      </c>
      <c r="P2059" s="5">
        <v>51.61</v>
      </c>
      <c r="Q2059" s="5">
        <f t="shared" si="96"/>
        <v>171.86999999999998</v>
      </c>
      <c r="R2059" s="5">
        <f t="shared" si="97"/>
        <v>103.22</v>
      </c>
      <c r="S2059" s="5">
        <f t="shared" si="98"/>
        <v>68.649999999999977</v>
      </c>
      <c r="T2059" s="7"/>
    </row>
    <row r="2060" spans="1:20" ht="15">
      <c r="A2060" s="2">
        <v>2277</v>
      </c>
      <c r="B2060" s="3">
        <v>46302</v>
      </c>
      <c r="C2060" s="10">
        <f>YEAR(SalesDataTable[[#This Row],[Order Date]])</f>
        <v>2026</v>
      </c>
      <c r="D2060" s="10" t="str">
        <f>"Q"&amp;ROUNDUP(MONTH(SalesDataTable[[#This Row],[Order Date]])/3,0)</f>
        <v>Q4</v>
      </c>
      <c r="E2060" s="10">
        <f>MONTH(SalesDataTable[[#This Row],[Order Date]])</f>
        <v>10</v>
      </c>
      <c r="F2060" s="10" t="str">
        <f>TEXT(SalesDataTable[[#This Row],[Order Date]],"mmm")</f>
        <v>Oct</v>
      </c>
      <c r="G2060" s="4" t="s">
        <v>0</v>
      </c>
      <c r="H2060" s="4" t="s">
        <v>1</v>
      </c>
      <c r="I2060" s="4" t="s">
        <v>2</v>
      </c>
      <c r="J2060" s="4" t="s">
        <v>13</v>
      </c>
      <c r="K2060" s="4" t="s">
        <v>4</v>
      </c>
      <c r="L2060" s="4" t="s">
        <v>30</v>
      </c>
      <c r="M2060" s="8">
        <v>2</v>
      </c>
      <c r="N2060" s="5">
        <v>105</v>
      </c>
      <c r="O2060" s="6">
        <v>0</v>
      </c>
      <c r="P2060" s="5">
        <v>50.3</v>
      </c>
      <c r="Q2060" s="5">
        <f t="shared" si="96"/>
        <v>210</v>
      </c>
      <c r="R2060" s="5">
        <f t="shared" si="97"/>
        <v>100.6</v>
      </c>
      <c r="S2060" s="5">
        <f t="shared" si="98"/>
        <v>109.4</v>
      </c>
      <c r="T2060" s="7"/>
    </row>
    <row r="2061" spans="1:20" ht="15">
      <c r="A2061" s="2">
        <v>2442</v>
      </c>
      <c r="B2061" s="3">
        <v>46302</v>
      </c>
      <c r="C2061" s="10">
        <f>YEAR(SalesDataTable[[#This Row],[Order Date]])</f>
        <v>2026</v>
      </c>
      <c r="D2061" s="10" t="str">
        <f>"Q"&amp;ROUNDUP(MONTH(SalesDataTable[[#This Row],[Order Date]])/3,0)</f>
        <v>Q4</v>
      </c>
      <c r="E2061" s="10">
        <f>MONTH(SalesDataTable[[#This Row],[Order Date]])</f>
        <v>10</v>
      </c>
      <c r="F2061" s="10" t="str">
        <f>TEXT(SalesDataTable[[#This Row],[Order Date]],"mmm")</f>
        <v>Oct</v>
      </c>
      <c r="G2061" s="4" t="s">
        <v>11</v>
      </c>
      <c r="H2061" s="4" t="s">
        <v>12</v>
      </c>
      <c r="I2061" s="4" t="s">
        <v>8</v>
      </c>
      <c r="J2061" s="4" t="s">
        <v>16</v>
      </c>
      <c r="K2061" s="4" t="s">
        <v>9</v>
      </c>
      <c r="L2061" s="4" t="s">
        <v>37</v>
      </c>
      <c r="M2061" s="8">
        <v>4</v>
      </c>
      <c r="N2061" s="5">
        <v>157.12</v>
      </c>
      <c r="O2061" s="6">
        <v>0.15</v>
      </c>
      <c r="P2061" s="5">
        <v>77.98</v>
      </c>
      <c r="Q2061" s="5">
        <f t="shared" si="96"/>
        <v>534.20799999999997</v>
      </c>
      <c r="R2061" s="5">
        <f t="shared" si="97"/>
        <v>311.92</v>
      </c>
      <c r="S2061" s="5">
        <f t="shared" si="98"/>
        <v>222.28799999999995</v>
      </c>
      <c r="T2061" s="7"/>
    </row>
    <row r="2062" spans="1:20" ht="15">
      <c r="A2062" s="2">
        <v>2809</v>
      </c>
      <c r="B2062" s="3">
        <v>46302</v>
      </c>
      <c r="C2062" s="10">
        <f>YEAR(SalesDataTable[[#This Row],[Order Date]])</f>
        <v>2026</v>
      </c>
      <c r="D2062" s="10" t="str">
        <f>"Q"&amp;ROUNDUP(MONTH(SalesDataTable[[#This Row],[Order Date]])/3,0)</f>
        <v>Q4</v>
      </c>
      <c r="E2062" s="10">
        <f>MONTH(SalesDataTable[[#This Row],[Order Date]])</f>
        <v>10</v>
      </c>
      <c r="F2062" s="10" t="str">
        <f>TEXT(SalesDataTable[[#This Row],[Order Date]],"mmm")</f>
        <v>Oct</v>
      </c>
      <c r="G2062" s="4" t="s">
        <v>20</v>
      </c>
      <c r="H2062" s="4" t="s">
        <v>33</v>
      </c>
      <c r="I2062" s="4" t="s">
        <v>2</v>
      </c>
      <c r="J2062" s="4" t="s">
        <v>3</v>
      </c>
      <c r="K2062" s="4" t="s">
        <v>9</v>
      </c>
      <c r="L2062" s="4" t="s">
        <v>46</v>
      </c>
      <c r="M2062" s="8">
        <v>3</v>
      </c>
      <c r="N2062" s="5">
        <v>70.239999999999995</v>
      </c>
      <c r="O2062" s="6">
        <v>0.05</v>
      </c>
      <c r="P2062" s="5">
        <v>31.96</v>
      </c>
      <c r="Q2062" s="5">
        <f t="shared" si="96"/>
        <v>200.18399999999997</v>
      </c>
      <c r="R2062" s="5">
        <f t="shared" si="97"/>
        <v>95.88</v>
      </c>
      <c r="S2062" s="5">
        <f t="shared" si="98"/>
        <v>104.30399999999997</v>
      </c>
      <c r="T2062" s="7"/>
    </row>
    <row r="2063" spans="1:20" ht="15">
      <c r="A2063" s="2">
        <v>2946</v>
      </c>
      <c r="B2063" s="3">
        <v>46302</v>
      </c>
      <c r="C2063" s="10">
        <f>YEAR(SalesDataTable[[#This Row],[Order Date]])</f>
        <v>2026</v>
      </c>
      <c r="D2063" s="10" t="str">
        <f>"Q"&amp;ROUNDUP(MONTH(SalesDataTable[[#This Row],[Order Date]])/3,0)</f>
        <v>Q4</v>
      </c>
      <c r="E2063" s="10">
        <f>MONTH(SalesDataTable[[#This Row],[Order Date]])</f>
        <v>10</v>
      </c>
      <c r="F2063" s="10" t="str">
        <f>TEXT(SalesDataTable[[#This Row],[Order Date]],"mmm")</f>
        <v>Oct</v>
      </c>
      <c r="G2063" s="4" t="s">
        <v>11</v>
      </c>
      <c r="H2063" s="4" t="s">
        <v>52</v>
      </c>
      <c r="I2063" s="4" t="s">
        <v>2</v>
      </c>
      <c r="J2063" s="4" t="s">
        <v>3</v>
      </c>
      <c r="K2063" s="4" t="s">
        <v>4</v>
      </c>
      <c r="L2063" s="4" t="s">
        <v>30</v>
      </c>
      <c r="M2063" s="8">
        <v>1</v>
      </c>
      <c r="N2063" s="5">
        <v>103.48</v>
      </c>
      <c r="O2063" s="6">
        <v>0.1</v>
      </c>
      <c r="P2063" s="5">
        <v>51.33</v>
      </c>
      <c r="Q2063" s="5">
        <f t="shared" si="96"/>
        <v>93.132000000000005</v>
      </c>
      <c r="R2063" s="5">
        <f t="shared" si="97"/>
        <v>51.33</v>
      </c>
      <c r="S2063" s="5">
        <f t="shared" si="98"/>
        <v>41.802000000000007</v>
      </c>
      <c r="T2063" s="7"/>
    </row>
    <row r="2064" spans="1:20" ht="15">
      <c r="A2064" s="2">
        <v>4147</v>
      </c>
      <c r="B2064" s="3">
        <v>46302</v>
      </c>
      <c r="C2064" s="10">
        <f>YEAR(SalesDataTable[[#This Row],[Order Date]])</f>
        <v>2026</v>
      </c>
      <c r="D2064" s="10" t="str">
        <f>"Q"&amp;ROUNDUP(MONTH(SalesDataTable[[#This Row],[Order Date]])/3,0)</f>
        <v>Q4</v>
      </c>
      <c r="E2064" s="10">
        <f>MONTH(SalesDataTable[[#This Row],[Order Date]])</f>
        <v>10</v>
      </c>
      <c r="F2064" s="10" t="str">
        <f>TEXT(SalesDataTable[[#This Row],[Order Date]],"mmm")</f>
        <v>Oct</v>
      </c>
      <c r="G2064" s="4" t="s">
        <v>6</v>
      </c>
      <c r="H2064" s="4" t="s">
        <v>43</v>
      </c>
      <c r="I2064" s="4" t="s">
        <v>19</v>
      </c>
      <c r="J2064" s="4" t="s">
        <v>3</v>
      </c>
      <c r="K2064" s="4" t="s">
        <v>4</v>
      </c>
      <c r="L2064" s="4" t="s">
        <v>26</v>
      </c>
      <c r="M2064" s="8">
        <v>3</v>
      </c>
      <c r="N2064" s="5">
        <v>40.770000000000003</v>
      </c>
      <c r="O2064" s="6">
        <v>0.05</v>
      </c>
      <c r="P2064" s="5">
        <v>16.68</v>
      </c>
      <c r="Q2064" s="5">
        <f t="shared" si="96"/>
        <v>116.19449999999999</v>
      </c>
      <c r="R2064" s="5">
        <f t="shared" si="97"/>
        <v>50.04</v>
      </c>
      <c r="S2064" s="5">
        <f t="shared" si="98"/>
        <v>66.154499999999985</v>
      </c>
      <c r="T2064" s="7"/>
    </row>
    <row r="2065" spans="1:20" ht="15">
      <c r="A2065" s="2">
        <v>4164</v>
      </c>
      <c r="B2065" s="3">
        <v>46302</v>
      </c>
      <c r="C2065" s="10">
        <f>YEAR(SalesDataTable[[#This Row],[Order Date]])</f>
        <v>2026</v>
      </c>
      <c r="D2065" s="10" t="str">
        <f>"Q"&amp;ROUNDUP(MONTH(SalesDataTable[[#This Row],[Order Date]])/3,0)</f>
        <v>Q4</v>
      </c>
      <c r="E2065" s="10">
        <f>MONTH(SalesDataTable[[#This Row],[Order Date]])</f>
        <v>10</v>
      </c>
      <c r="F2065" s="10" t="str">
        <f>TEXT(SalesDataTable[[#This Row],[Order Date]],"mmm")</f>
        <v>Oct</v>
      </c>
      <c r="G2065" s="4" t="s">
        <v>0</v>
      </c>
      <c r="H2065" s="4" t="s">
        <v>36</v>
      </c>
      <c r="I2065" s="4" t="s">
        <v>19</v>
      </c>
      <c r="J2065" s="4" t="s">
        <v>13</v>
      </c>
      <c r="K2065" s="4" t="s">
        <v>9</v>
      </c>
      <c r="L2065" s="4" t="s">
        <v>17</v>
      </c>
      <c r="M2065" s="8">
        <v>2</v>
      </c>
      <c r="N2065" s="5">
        <v>143.41999999999999</v>
      </c>
      <c r="O2065" s="6">
        <v>0</v>
      </c>
      <c r="P2065" s="5">
        <v>81.44</v>
      </c>
      <c r="Q2065" s="5">
        <f t="shared" si="96"/>
        <v>286.83999999999997</v>
      </c>
      <c r="R2065" s="5">
        <f t="shared" si="97"/>
        <v>162.88</v>
      </c>
      <c r="S2065" s="5">
        <f t="shared" si="98"/>
        <v>123.95999999999998</v>
      </c>
      <c r="T2065" s="7"/>
    </row>
    <row r="2066" spans="1:20" ht="15">
      <c r="A2066" s="2">
        <v>4275</v>
      </c>
      <c r="B2066" s="3">
        <v>46302</v>
      </c>
      <c r="C2066" s="10">
        <f>YEAR(SalesDataTable[[#This Row],[Order Date]])</f>
        <v>2026</v>
      </c>
      <c r="D2066" s="10" t="str">
        <f>"Q"&amp;ROUNDUP(MONTH(SalesDataTable[[#This Row],[Order Date]])/3,0)</f>
        <v>Q4</v>
      </c>
      <c r="E2066" s="10">
        <f>MONTH(SalesDataTable[[#This Row],[Order Date]])</f>
        <v>10</v>
      </c>
      <c r="F2066" s="10" t="str">
        <f>TEXT(SalesDataTable[[#This Row],[Order Date]],"mmm")</f>
        <v>Oct</v>
      </c>
      <c r="G2066" s="4" t="s">
        <v>20</v>
      </c>
      <c r="H2066" s="4" t="s">
        <v>31</v>
      </c>
      <c r="I2066" s="4" t="s">
        <v>28</v>
      </c>
      <c r="J2066" s="4" t="s">
        <v>3</v>
      </c>
      <c r="K2066" s="4" t="s">
        <v>4</v>
      </c>
      <c r="L2066" s="4" t="s">
        <v>22</v>
      </c>
      <c r="M2066" s="8">
        <v>1</v>
      </c>
      <c r="N2066" s="5">
        <v>49.56</v>
      </c>
      <c r="O2066" s="6">
        <v>0.05</v>
      </c>
      <c r="P2066" s="5">
        <v>22.88</v>
      </c>
      <c r="Q2066" s="5">
        <f t="shared" si="96"/>
        <v>47.082000000000001</v>
      </c>
      <c r="R2066" s="5">
        <f t="shared" si="97"/>
        <v>22.88</v>
      </c>
      <c r="S2066" s="5">
        <f t="shared" si="98"/>
        <v>24.202000000000002</v>
      </c>
      <c r="T2066" s="7"/>
    </row>
    <row r="2067" spans="1:20" ht="15">
      <c r="A2067" s="2">
        <v>5062</v>
      </c>
      <c r="B2067" s="3">
        <v>46302</v>
      </c>
      <c r="C2067" s="10">
        <f>YEAR(SalesDataTable[[#This Row],[Order Date]])</f>
        <v>2026</v>
      </c>
      <c r="D2067" s="10" t="str">
        <f>"Q"&amp;ROUNDUP(MONTH(SalesDataTable[[#This Row],[Order Date]])/3,0)</f>
        <v>Q4</v>
      </c>
      <c r="E2067" s="10">
        <f>MONTH(SalesDataTable[[#This Row],[Order Date]])</f>
        <v>10</v>
      </c>
      <c r="F2067" s="10" t="str">
        <f>TEXT(SalesDataTable[[#This Row],[Order Date]],"mmm")</f>
        <v>Oct</v>
      </c>
      <c r="G2067" s="4" t="s">
        <v>6</v>
      </c>
      <c r="H2067" s="4" t="s">
        <v>43</v>
      </c>
      <c r="I2067" s="4" t="s">
        <v>2</v>
      </c>
      <c r="J2067" s="4" t="s">
        <v>3</v>
      </c>
      <c r="K2067" s="4" t="s">
        <v>14</v>
      </c>
      <c r="L2067" s="4" t="s">
        <v>44</v>
      </c>
      <c r="M2067" s="8">
        <v>4</v>
      </c>
      <c r="N2067" s="5">
        <v>131.05000000000001</v>
      </c>
      <c r="O2067" s="6">
        <v>0</v>
      </c>
      <c r="P2067" s="5">
        <v>67.37</v>
      </c>
      <c r="Q2067" s="5">
        <f t="shared" si="96"/>
        <v>524.20000000000005</v>
      </c>
      <c r="R2067" s="5">
        <f t="shared" si="97"/>
        <v>269.48</v>
      </c>
      <c r="S2067" s="5">
        <f t="shared" si="98"/>
        <v>254.72000000000003</v>
      </c>
      <c r="T2067" s="7"/>
    </row>
    <row r="2068" spans="1:20" ht="15">
      <c r="A2068" s="2">
        <v>1126</v>
      </c>
      <c r="B2068" s="3">
        <v>46303</v>
      </c>
      <c r="C2068" s="10">
        <f>YEAR(SalesDataTable[[#This Row],[Order Date]])</f>
        <v>2026</v>
      </c>
      <c r="D2068" s="10" t="str">
        <f>"Q"&amp;ROUNDUP(MONTH(SalesDataTable[[#This Row],[Order Date]])/3,0)</f>
        <v>Q4</v>
      </c>
      <c r="E2068" s="10">
        <f>MONTH(SalesDataTable[[#This Row],[Order Date]])</f>
        <v>10</v>
      </c>
      <c r="F2068" s="10" t="str">
        <f>TEXT(SalesDataTable[[#This Row],[Order Date]],"mmm")</f>
        <v>Oct</v>
      </c>
      <c r="G2068" s="4" t="s">
        <v>0</v>
      </c>
      <c r="H2068" s="4" t="s">
        <v>36</v>
      </c>
      <c r="I2068" s="4" t="s">
        <v>2</v>
      </c>
      <c r="J2068" s="4" t="s">
        <v>16</v>
      </c>
      <c r="K2068" s="4" t="s">
        <v>4</v>
      </c>
      <c r="L2068" s="4" t="s">
        <v>22</v>
      </c>
      <c r="M2068" s="8">
        <v>1</v>
      </c>
      <c r="N2068" s="5">
        <v>51.35</v>
      </c>
      <c r="O2068" s="6">
        <v>0</v>
      </c>
      <c r="P2068" s="5">
        <v>22.98</v>
      </c>
      <c r="Q2068" s="5">
        <f t="shared" si="96"/>
        <v>51.35</v>
      </c>
      <c r="R2068" s="5">
        <f t="shared" si="97"/>
        <v>22.98</v>
      </c>
      <c r="S2068" s="5">
        <f t="shared" si="98"/>
        <v>28.37</v>
      </c>
      <c r="T2068" s="7"/>
    </row>
    <row r="2069" spans="1:20" ht="15">
      <c r="A2069" s="2">
        <v>1865</v>
      </c>
      <c r="B2069" s="3">
        <v>46303</v>
      </c>
      <c r="C2069" s="10">
        <f>YEAR(SalesDataTable[[#This Row],[Order Date]])</f>
        <v>2026</v>
      </c>
      <c r="D2069" s="10" t="str">
        <f>"Q"&amp;ROUNDUP(MONTH(SalesDataTable[[#This Row],[Order Date]])/3,0)</f>
        <v>Q4</v>
      </c>
      <c r="E2069" s="10">
        <f>MONTH(SalesDataTable[[#This Row],[Order Date]])</f>
        <v>10</v>
      </c>
      <c r="F2069" s="10" t="str">
        <f>TEXT(SalesDataTable[[#This Row],[Order Date]],"mmm")</f>
        <v>Oct</v>
      </c>
      <c r="G2069" s="4" t="s">
        <v>20</v>
      </c>
      <c r="H2069" s="4" t="s">
        <v>33</v>
      </c>
      <c r="I2069" s="4" t="s">
        <v>2</v>
      </c>
      <c r="J2069" s="4" t="s">
        <v>3</v>
      </c>
      <c r="K2069" s="4" t="s">
        <v>34</v>
      </c>
      <c r="L2069" s="4" t="s">
        <v>35</v>
      </c>
      <c r="M2069" s="8">
        <v>1</v>
      </c>
      <c r="N2069" s="5">
        <v>39.659999999999997</v>
      </c>
      <c r="O2069" s="6">
        <v>0</v>
      </c>
      <c r="P2069" s="5">
        <v>14.39</v>
      </c>
      <c r="Q2069" s="5">
        <f t="shared" si="96"/>
        <v>39.659999999999997</v>
      </c>
      <c r="R2069" s="5">
        <f t="shared" si="97"/>
        <v>14.39</v>
      </c>
      <c r="S2069" s="5">
        <f t="shared" si="98"/>
        <v>25.269999999999996</v>
      </c>
      <c r="T2069" s="7"/>
    </row>
    <row r="2070" spans="1:20" ht="15">
      <c r="A2070" s="2">
        <v>2471</v>
      </c>
      <c r="B2070" s="3">
        <v>46303</v>
      </c>
      <c r="C2070" s="10">
        <f>YEAR(SalesDataTable[[#This Row],[Order Date]])</f>
        <v>2026</v>
      </c>
      <c r="D2070" s="10" t="str">
        <f>"Q"&amp;ROUNDUP(MONTH(SalesDataTable[[#This Row],[Order Date]])/3,0)</f>
        <v>Q4</v>
      </c>
      <c r="E2070" s="10">
        <f>MONTH(SalesDataTable[[#This Row],[Order Date]])</f>
        <v>10</v>
      </c>
      <c r="F2070" s="10" t="str">
        <f>TEXT(SalesDataTable[[#This Row],[Order Date]],"mmm")</f>
        <v>Oct</v>
      </c>
      <c r="G2070" s="4" t="s">
        <v>20</v>
      </c>
      <c r="H2070" s="4" t="s">
        <v>47</v>
      </c>
      <c r="I2070" s="4" t="s">
        <v>19</v>
      </c>
      <c r="J2070" s="4" t="s">
        <v>13</v>
      </c>
      <c r="K2070" s="4" t="s">
        <v>34</v>
      </c>
      <c r="L2070" s="4" t="s">
        <v>35</v>
      </c>
      <c r="M2070" s="8">
        <v>1</v>
      </c>
      <c r="N2070" s="5">
        <v>39.79</v>
      </c>
      <c r="O2070" s="6">
        <v>0</v>
      </c>
      <c r="P2070" s="5">
        <v>14.76</v>
      </c>
      <c r="Q2070" s="5">
        <f t="shared" si="96"/>
        <v>39.79</v>
      </c>
      <c r="R2070" s="5">
        <f t="shared" si="97"/>
        <v>14.76</v>
      </c>
      <c r="S2070" s="5">
        <f t="shared" si="98"/>
        <v>25.03</v>
      </c>
      <c r="T2070" s="7"/>
    </row>
    <row r="2071" spans="1:20" ht="15">
      <c r="A2071" s="2">
        <v>3208</v>
      </c>
      <c r="B2071" s="3">
        <v>46303</v>
      </c>
      <c r="C2071" s="10">
        <f>YEAR(SalesDataTable[[#This Row],[Order Date]])</f>
        <v>2026</v>
      </c>
      <c r="D2071" s="10" t="str">
        <f>"Q"&amp;ROUNDUP(MONTH(SalesDataTable[[#This Row],[Order Date]])/3,0)</f>
        <v>Q4</v>
      </c>
      <c r="E2071" s="10">
        <f>MONTH(SalesDataTable[[#This Row],[Order Date]])</f>
        <v>10</v>
      </c>
      <c r="F2071" s="10" t="str">
        <f>TEXT(SalesDataTable[[#This Row],[Order Date]],"mmm")</f>
        <v>Oct</v>
      </c>
      <c r="G2071" s="4" t="s">
        <v>11</v>
      </c>
      <c r="H2071" s="4" t="s">
        <v>39</v>
      </c>
      <c r="I2071" s="4" t="s">
        <v>8</v>
      </c>
      <c r="J2071" s="4" t="s">
        <v>13</v>
      </c>
      <c r="K2071" s="4" t="s">
        <v>4</v>
      </c>
      <c r="L2071" s="4" t="s">
        <v>26</v>
      </c>
      <c r="M2071" s="8">
        <v>6</v>
      </c>
      <c r="N2071" s="5">
        <v>41.27</v>
      </c>
      <c r="O2071" s="6">
        <v>0.1</v>
      </c>
      <c r="P2071" s="5">
        <v>16.61</v>
      </c>
      <c r="Q2071" s="5">
        <f t="shared" si="96"/>
        <v>222.858</v>
      </c>
      <c r="R2071" s="5">
        <f t="shared" si="97"/>
        <v>99.66</v>
      </c>
      <c r="S2071" s="5">
        <f t="shared" si="98"/>
        <v>123.19800000000001</v>
      </c>
      <c r="T2071" s="7"/>
    </row>
    <row r="2072" spans="1:20" ht="15">
      <c r="A2072" s="2">
        <v>4285</v>
      </c>
      <c r="B2072" s="3">
        <v>46303</v>
      </c>
      <c r="C2072" s="10">
        <f>YEAR(SalesDataTable[[#This Row],[Order Date]])</f>
        <v>2026</v>
      </c>
      <c r="D2072" s="10" t="str">
        <f>"Q"&amp;ROUNDUP(MONTH(SalesDataTable[[#This Row],[Order Date]])/3,0)</f>
        <v>Q4</v>
      </c>
      <c r="E2072" s="10">
        <f>MONTH(SalesDataTable[[#This Row],[Order Date]])</f>
        <v>10</v>
      </c>
      <c r="F2072" s="10" t="str">
        <f>TEXT(SalesDataTable[[#This Row],[Order Date]],"mmm")</f>
        <v>Oct</v>
      </c>
      <c r="G2072" s="4" t="s">
        <v>20</v>
      </c>
      <c r="H2072" s="4" t="s">
        <v>21</v>
      </c>
      <c r="I2072" s="4" t="s">
        <v>2</v>
      </c>
      <c r="J2072" s="4" t="s">
        <v>3</v>
      </c>
      <c r="K2072" s="4" t="s">
        <v>9</v>
      </c>
      <c r="L2072" s="4" t="s">
        <v>10</v>
      </c>
      <c r="M2072" s="8">
        <v>1</v>
      </c>
      <c r="N2072" s="5">
        <v>93.39</v>
      </c>
      <c r="O2072" s="6">
        <v>0</v>
      </c>
      <c r="P2072" s="5">
        <v>45.98</v>
      </c>
      <c r="Q2072" s="5">
        <f t="shared" si="96"/>
        <v>93.39</v>
      </c>
      <c r="R2072" s="5">
        <f t="shared" si="97"/>
        <v>45.98</v>
      </c>
      <c r="S2072" s="5">
        <f t="shared" si="98"/>
        <v>47.410000000000004</v>
      </c>
      <c r="T2072" s="7"/>
    </row>
    <row r="2073" spans="1:20" ht="15">
      <c r="A2073" s="2">
        <v>261</v>
      </c>
      <c r="B2073" s="3">
        <v>46304</v>
      </c>
      <c r="C2073" s="10">
        <f>YEAR(SalesDataTable[[#This Row],[Order Date]])</f>
        <v>2026</v>
      </c>
      <c r="D2073" s="10" t="str">
        <f>"Q"&amp;ROUNDUP(MONTH(SalesDataTable[[#This Row],[Order Date]])/3,0)</f>
        <v>Q4</v>
      </c>
      <c r="E2073" s="10">
        <f>MONTH(SalesDataTable[[#This Row],[Order Date]])</f>
        <v>10</v>
      </c>
      <c r="F2073" s="10" t="str">
        <f>TEXT(SalesDataTable[[#This Row],[Order Date]],"mmm")</f>
        <v>Oct</v>
      </c>
      <c r="G2073" s="4" t="s">
        <v>11</v>
      </c>
      <c r="H2073" s="4" t="s">
        <v>18</v>
      </c>
      <c r="I2073" s="4" t="s">
        <v>2</v>
      </c>
      <c r="J2073" s="4" t="s">
        <v>16</v>
      </c>
      <c r="K2073" s="4" t="s">
        <v>23</v>
      </c>
      <c r="L2073" s="4" t="s">
        <v>24</v>
      </c>
      <c r="M2073" s="8">
        <v>1</v>
      </c>
      <c r="N2073" s="5">
        <v>336.56</v>
      </c>
      <c r="O2073" s="6">
        <v>0</v>
      </c>
      <c r="P2073" s="5">
        <v>189.74</v>
      </c>
      <c r="Q2073" s="5">
        <f t="shared" si="96"/>
        <v>336.56</v>
      </c>
      <c r="R2073" s="5">
        <f t="shared" si="97"/>
        <v>189.74</v>
      </c>
      <c r="S2073" s="5">
        <f t="shared" si="98"/>
        <v>146.82</v>
      </c>
      <c r="T2073" s="7"/>
    </row>
    <row r="2074" spans="1:20" ht="15">
      <c r="A2074" s="2">
        <v>291</v>
      </c>
      <c r="B2074" s="3">
        <v>46304</v>
      </c>
      <c r="C2074" s="10">
        <f>YEAR(SalesDataTable[[#This Row],[Order Date]])</f>
        <v>2026</v>
      </c>
      <c r="D2074" s="10" t="str">
        <f>"Q"&amp;ROUNDUP(MONTH(SalesDataTable[[#This Row],[Order Date]])/3,0)</f>
        <v>Q4</v>
      </c>
      <c r="E2074" s="10">
        <f>MONTH(SalesDataTable[[#This Row],[Order Date]])</f>
        <v>10</v>
      </c>
      <c r="F2074" s="10" t="str">
        <f>TEXT(SalesDataTable[[#This Row],[Order Date]],"mmm")</f>
        <v>Oct</v>
      </c>
      <c r="G2074" s="4" t="s">
        <v>11</v>
      </c>
      <c r="H2074" s="4" t="s">
        <v>12</v>
      </c>
      <c r="I2074" s="4" t="s">
        <v>2</v>
      </c>
      <c r="J2074" s="4" t="s">
        <v>13</v>
      </c>
      <c r="K2074" s="4" t="s">
        <v>14</v>
      </c>
      <c r="L2074" s="4" t="s">
        <v>44</v>
      </c>
      <c r="M2074" s="8">
        <v>2</v>
      </c>
      <c r="N2074" s="5">
        <v>132.47999999999999</v>
      </c>
      <c r="O2074" s="6">
        <v>0.1</v>
      </c>
      <c r="P2074" s="5">
        <v>67.48</v>
      </c>
      <c r="Q2074" s="5">
        <f t="shared" si="96"/>
        <v>238.464</v>
      </c>
      <c r="R2074" s="5">
        <f t="shared" si="97"/>
        <v>134.96</v>
      </c>
      <c r="S2074" s="5">
        <f t="shared" si="98"/>
        <v>103.50399999999999</v>
      </c>
      <c r="T2074" s="7"/>
    </row>
    <row r="2075" spans="1:20" ht="15">
      <c r="A2075" s="2">
        <v>670</v>
      </c>
      <c r="B2075" s="3">
        <v>46304</v>
      </c>
      <c r="C2075" s="10">
        <f>YEAR(SalesDataTable[[#This Row],[Order Date]])</f>
        <v>2026</v>
      </c>
      <c r="D2075" s="10" t="str">
        <f>"Q"&amp;ROUNDUP(MONTH(SalesDataTable[[#This Row],[Order Date]])/3,0)</f>
        <v>Q4</v>
      </c>
      <c r="E2075" s="10">
        <f>MONTH(SalesDataTable[[#This Row],[Order Date]])</f>
        <v>10</v>
      </c>
      <c r="F2075" s="10" t="str">
        <f>TEXT(SalesDataTable[[#This Row],[Order Date]],"mmm")</f>
        <v>Oct</v>
      </c>
      <c r="G2075" s="4" t="s">
        <v>6</v>
      </c>
      <c r="H2075" s="4" t="s">
        <v>49</v>
      </c>
      <c r="I2075" s="4" t="s">
        <v>19</v>
      </c>
      <c r="J2075" s="4" t="s">
        <v>3</v>
      </c>
      <c r="K2075" s="4" t="s">
        <v>9</v>
      </c>
      <c r="L2075" s="4" t="s">
        <v>10</v>
      </c>
      <c r="M2075" s="8">
        <v>1</v>
      </c>
      <c r="N2075" s="5">
        <v>92.59</v>
      </c>
      <c r="O2075" s="6">
        <v>0</v>
      </c>
      <c r="P2075" s="5">
        <v>44.46</v>
      </c>
      <c r="Q2075" s="5">
        <f t="shared" si="96"/>
        <v>92.59</v>
      </c>
      <c r="R2075" s="5">
        <f t="shared" si="97"/>
        <v>44.46</v>
      </c>
      <c r="S2075" s="5">
        <f t="shared" si="98"/>
        <v>48.13</v>
      </c>
      <c r="T2075" s="7"/>
    </row>
    <row r="2076" spans="1:20" ht="15">
      <c r="A2076" s="2">
        <v>1306</v>
      </c>
      <c r="B2076" s="3">
        <v>46304</v>
      </c>
      <c r="C2076" s="10">
        <f>YEAR(SalesDataTable[[#This Row],[Order Date]])</f>
        <v>2026</v>
      </c>
      <c r="D2076" s="10" t="str">
        <f>"Q"&amp;ROUNDUP(MONTH(SalesDataTable[[#This Row],[Order Date]])/3,0)</f>
        <v>Q4</v>
      </c>
      <c r="E2076" s="10">
        <f>MONTH(SalesDataTable[[#This Row],[Order Date]])</f>
        <v>10</v>
      </c>
      <c r="F2076" s="10" t="str">
        <f>TEXT(SalesDataTable[[#This Row],[Order Date]],"mmm")</f>
        <v>Oct</v>
      </c>
      <c r="G2076" s="4" t="s">
        <v>20</v>
      </c>
      <c r="H2076" s="4" t="s">
        <v>33</v>
      </c>
      <c r="I2076" s="4" t="s">
        <v>19</v>
      </c>
      <c r="J2076" s="4" t="s">
        <v>16</v>
      </c>
      <c r="K2076" s="4" t="s">
        <v>34</v>
      </c>
      <c r="L2076" s="4" t="s">
        <v>42</v>
      </c>
      <c r="M2076" s="8">
        <v>1</v>
      </c>
      <c r="N2076" s="5">
        <v>35.450000000000003</v>
      </c>
      <c r="O2076" s="6">
        <v>0.05</v>
      </c>
      <c r="P2076" s="5">
        <v>14.23</v>
      </c>
      <c r="Q2076" s="5">
        <f t="shared" si="96"/>
        <v>33.677500000000002</v>
      </c>
      <c r="R2076" s="5">
        <f t="shared" si="97"/>
        <v>14.23</v>
      </c>
      <c r="S2076" s="5">
        <f t="shared" si="98"/>
        <v>19.447500000000002</v>
      </c>
      <c r="T2076" s="7"/>
    </row>
    <row r="2077" spans="1:20" ht="15">
      <c r="A2077" s="2">
        <v>2400</v>
      </c>
      <c r="B2077" s="3">
        <v>46304</v>
      </c>
      <c r="C2077" s="10">
        <f>YEAR(SalesDataTable[[#This Row],[Order Date]])</f>
        <v>2026</v>
      </c>
      <c r="D2077" s="10" t="str">
        <f>"Q"&amp;ROUNDUP(MONTH(SalesDataTable[[#This Row],[Order Date]])/3,0)</f>
        <v>Q4</v>
      </c>
      <c r="E2077" s="10">
        <f>MONTH(SalesDataTable[[#This Row],[Order Date]])</f>
        <v>10</v>
      </c>
      <c r="F2077" s="10" t="str">
        <f>TEXT(SalesDataTable[[#This Row],[Order Date]],"mmm")</f>
        <v>Oct</v>
      </c>
      <c r="G2077" s="4" t="s">
        <v>11</v>
      </c>
      <c r="H2077" s="4" t="s">
        <v>12</v>
      </c>
      <c r="I2077" s="4" t="s">
        <v>2</v>
      </c>
      <c r="J2077" s="4" t="s">
        <v>13</v>
      </c>
      <c r="K2077" s="4" t="s">
        <v>9</v>
      </c>
      <c r="L2077" s="4" t="s">
        <v>10</v>
      </c>
      <c r="M2077" s="8">
        <v>2</v>
      </c>
      <c r="N2077" s="5">
        <v>93.83</v>
      </c>
      <c r="O2077" s="6">
        <v>0.1</v>
      </c>
      <c r="P2077" s="5">
        <v>44.27</v>
      </c>
      <c r="Q2077" s="5">
        <f t="shared" si="96"/>
        <v>168.89400000000001</v>
      </c>
      <c r="R2077" s="5">
        <f t="shared" si="97"/>
        <v>88.54</v>
      </c>
      <c r="S2077" s="5">
        <f t="shared" si="98"/>
        <v>80.353999999999999</v>
      </c>
      <c r="T2077" s="7"/>
    </row>
    <row r="2078" spans="1:20" ht="15">
      <c r="A2078" s="2">
        <v>3816</v>
      </c>
      <c r="B2078" s="3">
        <v>46304</v>
      </c>
      <c r="C2078" s="10">
        <f>YEAR(SalesDataTable[[#This Row],[Order Date]])</f>
        <v>2026</v>
      </c>
      <c r="D2078" s="10" t="str">
        <f>"Q"&amp;ROUNDUP(MONTH(SalesDataTable[[#This Row],[Order Date]])/3,0)</f>
        <v>Q4</v>
      </c>
      <c r="E2078" s="10">
        <f>MONTH(SalesDataTable[[#This Row],[Order Date]])</f>
        <v>10</v>
      </c>
      <c r="F2078" s="10" t="str">
        <f>TEXT(SalesDataTable[[#This Row],[Order Date]],"mmm")</f>
        <v>Oct</v>
      </c>
      <c r="G2078" s="4" t="s">
        <v>6</v>
      </c>
      <c r="H2078" s="4" t="s">
        <v>43</v>
      </c>
      <c r="I2078" s="4" t="s">
        <v>2</v>
      </c>
      <c r="J2078" s="4" t="s">
        <v>13</v>
      </c>
      <c r="K2078" s="4" t="s">
        <v>34</v>
      </c>
      <c r="L2078" s="4" t="s">
        <v>42</v>
      </c>
      <c r="M2078" s="8">
        <v>1</v>
      </c>
      <c r="N2078" s="5">
        <v>36.32</v>
      </c>
      <c r="O2078" s="6">
        <v>0</v>
      </c>
      <c r="P2078" s="5">
        <v>13.6</v>
      </c>
      <c r="Q2078" s="5">
        <f t="shared" si="96"/>
        <v>36.32</v>
      </c>
      <c r="R2078" s="5">
        <f t="shared" si="97"/>
        <v>13.6</v>
      </c>
      <c r="S2078" s="5">
        <f t="shared" si="98"/>
        <v>22.72</v>
      </c>
      <c r="T2078" s="7"/>
    </row>
    <row r="2079" spans="1:20" ht="15">
      <c r="A2079" s="2">
        <v>4038</v>
      </c>
      <c r="B2079" s="3">
        <v>46304</v>
      </c>
      <c r="C2079" s="10">
        <f>YEAR(SalesDataTable[[#This Row],[Order Date]])</f>
        <v>2026</v>
      </c>
      <c r="D2079" s="10" t="str">
        <f>"Q"&amp;ROUNDUP(MONTH(SalesDataTable[[#This Row],[Order Date]])/3,0)</f>
        <v>Q4</v>
      </c>
      <c r="E2079" s="10">
        <f>MONTH(SalesDataTable[[#This Row],[Order Date]])</f>
        <v>10</v>
      </c>
      <c r="F2079" s="10" t="str">
        <f>TEXT(SalesDataTable[[#This Row],[Order Date]],"mmm")</f>
        <v>Oct</v>
      </c>
      <c r="G2079" s="4" t="s">
        <v>0</v>
      </c>
      <c r="H2079" s="4" t="s">
        <v>50</v>
      </c>
      <c r="I2079" s="4" t="s">
        <v>2</v>
      </c>
      <c r="J2079" s="4" t="s">
        <v>3</v>
      </c>
      <c r="K2079" s="4" t="s">
        <v>34</v>
      </c>
      <c r="L2079" s="4" t="s">
        <v>38</v>
      </c>
      <c r="M2079" s="8">
        <v>2</v>
      </c>
      <c r="N2079" s="5">
        <v>125.56</v>
      </c>
      <c r="O2079" s="6">
        <v>0.1</v>
      </c>
      <c r="P2079" s="5">
        <v>67.260000000000005</v>
      </c>
      <c r="Q2079" s="5">
        <f t="shared" si="96"/>
        <v>226.00800000000001</v>
      </c>
      <c r="R2079" s="5">
        <f t="shared" si="97"/>
        <v>134.52000000000001</v>
      </c>
      <c r="S2079" s="5">
        <f t="shared" si="98"/>
        <v>91.488</v>
      </c>
      <c r="T2079" s="7"/>
    </row>
    <row r="2080" spans="1:20" ht="15">
      <c r="A2080" s="2">
        <v>4686</v>
      </c>
      <c r="B2080" s="3">
        <v>46304</v>
      </c>
      <c r="C2080" s="10">
        <f>YEAR(SalesDataTable[[#This Row],[Order Date]])</f>
        <v>2026</v>
      </c>
      <c r="D2080" s="10" t="str">
        <f>"Q"&amp;ROUNDUP(MONTH(SalesDataTable[[#This Row],[Order Date]])/3,0)</f>
        <v>Q4</v>
      </c>
      <c r="E2080" s="10">
        <f>MONTH(SalesDataTable[[#This Row],[Order Date]])</f>
        <v>10</v>
      </c>
      <c r="F2080" s="10" t="str">
        <f>TEXT(SalesDataTable[[#This Row],[Order Date]],"mmm")</f>
        <v>Oct</v>
      </c>
      <c r="G2080" s="4" t="s">
        <v>0</v>
      </c>
      <c r="H2080" s="4" t="s">
        <v>50</v>
      </c>
      <c r="I2080" s="4" t="s">
        <v>28</v>
      </c>
      <c r="J2080" s="4" t="s">
        <v>13</v>
      </c>
      <c r="K2080" s="4" t="s">
        <v>23</v>
      </c>
      <c r="L2080" s="4" t="s">
        <v>51</v>
      </c>
      <c r="M2080" s="8">
        <v>2</v>
      </c>
      <c r="N2080" s="5">
        <v>124.91</v>
      </c>
      <c r="O2080" s="6">
        <v>0</v>
      </c>
      <c r="P2080" s="5">
        <v>60.33</v>
      </c>
      <c r="Q2080" s="5">
        <f t="shared" si="96"/>
        <v>249.82</v>
      </c>
      <c r="R2080" s="5">
        <f t="shared" si="97"/>
        <v>120.66</v>
      </c>
      <c r="S2080" s="5">
        <f t="shared" si="98"/>
        <v>129.16</v>
      </c>
      <c r="T2080" s="7"/>
    </row>
    <row r="2081" spans="1:20" ht="15">
      <c r="A2081" s="2">
        <v>5076</v>
      </c>
      <c r="B2081" s="3">
        <v>46304</v>
      </c>
      <c r="C2081" s="10">
        <f>YEAR(SalesDataTable[[#This Row],[Order Date]])</f>
        <v>2026</v>
      </c>
      <c r="D2081" s="10" t="str">
        <f>"Q"&amp;ROUNDUP(MONTH(SalesDataTable[[#This Row],[Order Date]])/3,0)</f>
        <v>Q4</v>
      </c>
      <c r="E2081" s="10">
        <f>MONTH(SalesDataTable[[#This Row],[Order Date]])</f>
        <v>10</v>
      </c>
      <c r="F2081" s="10" t="str">
        <f>TEXT(SalesDataTable[[#This Row],[Order Date]],"mmm")</f>
        <v>Oct</v>
      </c>
      <c r="G2081" s="4" t="s">
        <v>6</v>
      </c>
      <c r="H2081" s="4" t="s">
        <v>43</v>
      </c>
      <c r="I2081" s="4" t="s">
        <v>2</v>
      </c>
      <c r="J2081" s="4" t="s">
        <v>13</v>
      </c>
      <c r="K2081" s="4" t="s">
        <v>23</v>
      </c>
      <c r="L2081" s="4" t="s">
        <v>29</v>
      </c>
      <c r="M2081" s="8">
        <v>1</v>
      </c>
      <c r="N2081" s="5">
        <v>199.32</v>
      </c>
      <c r="O2081" s="6">
        <v>0</v>
      </c>
      <c r="P2081" s="5">
        <v>103.83</v>
      </c>
      <c r="Q2081" s="5">
        <f t="shared" si="96"/>
        <v>199.32</v>
      </c>
      <c r="R2081" s="5">
        <f t="shared" si="97"/>
        <v>103.83</v>
      </c>
      <c r="S2081" s="5">
        <f t="shared" si="98"/>
        <v>95.49</v>
      </c>
      <c r="T2081" s="7"/>
    </row>
    <row r="2082" spans="1:20" ht="15">
      <c r="A2082" s="2">
        <v>1339</v>
      </c>
      <c r="B2082" s="3">
        <v>46305</v>
      </c>
      <c r="C2082" s="10">
        <f>YEAR(SalesDataTable[[#This Row],[Order Date]])</f>
        <v>2026</v>
      </c>
      <c r="D2082" s="10" t="str">
        <f>"Q"&amp;ROUNDUP(MONTH(SalesDataTable[[#This Row],[Order Date]])/3,0)</f>
        <v>Q4</v>
      </c>
      <c r="E2082" s="10">
        <f>MONTH(SalesDataTable[[#This Row],[Order Date]])</f>
        <v>10</v>
      </c>
      <c r="F2082" s="10" t="str">
        <f>TEXT(SalesDataTable[[#This Row],[Order Date]],"mmm")</f>
        <v>Oct</v>
      </c>
      <c r="G2082" s="4" t="s">
        <v>6</v>
      </c>
      <c r="H2082" s="4" t="s">
        <v>41</v>
      </c>
      <c r="I2082" s="4" t="s">
        <v>2</v>
      </c>
      <c r="J2082" s="4" t="s">
        <v>3</v>
      </c>
      <c r="K2082" s="4" t="s">
        <v>23</v>
      </c>
      <c r="L2082" s="4" t="s">
        <v>24</v>
      </c>
      <c r="M2082" s="8">
        <v>4</v>
      </c>
      <c r="N2082" s="5">
        <v>337.38</v>
      </c>
      <c r="O2082" s="6">
        <v>0.05</v>
      </c>
      <c r="P2082" s="5">
        <v>194.94</v>
      </c>
      <c r="Q2082" s="5">
        <f t="shared" si="96"/>
        <v>1282.0439999999999</v>
      </c>
      <c r="R2082" s="5">
        <f t="shared" si="97"/>
        <v>779.76</v>
      </c>
      <c r="S2082" s="5">
        <f t="shared" si="98"/>
        <v>502.28399999999988</v>
      </c>
      <c r="T2082" s="7"/>
    </row>
    <row r="2083" spans="1:20" ht="15">
      <c r="A2083" s="2">
        <v>1884</v>
      </c>
      <c r="B2083" s="3">
        <v>46305</v>
      </c>
      <c r="C2083" s="10">
        <f>YEAR(SalesDataTable[[#This Row],[Order Date]])</f>
        <v>2026</v>
      </c>
      <c r="D2083" s="10" t="str">
        <f>"Q"&amp;ROUNDUP(MONTH(SalesDataTable[[#This Row],[Order Date]])/3,0)</f>
        <v>Q4</v>
      </c>
      <c r="E2083" s="10">
        <f>MONTH(SalesDataTable[[#This Row],[Order Date]])</f>
        <v>10</v>
      </c>
      <c r="F2083" s="10" t="str">
        <f>TEXT(SalesDataTable[[#This Row],[Order Date]],"mmm")</f>
        <v>Oct</v>
      </c>
      <c r="G2083" s="4" t="s">
        <v>11</v>
      </c>
      <c r="H2083" s="4" t="s">
        <v>12</v>
      </c>
      <c r="I2083" s="4" t="s">
        <v>2</v>
      </c>
      <c r="J2083" s="4" t="s">
        <v>16</v>
      </c>
      <c r="K2083" s="4" t="s">
        <v>23</v>
      </c>
      <c r="L2083" s="4" t="s">
        <v>40</v>
      </c>
      <c r="M2083" s="8">
        <v>3</v>
      </c>
      <c r="N2083" s="5">
        <v>82.18</v>
      </c>
      <c r="O2083" s="6">
        <v>0.1</v>
      </c>
      <c r="P2083" s="5">
        <v>39.82</v>
      </c>
      <c r="Q2083" s="5">
        <f t="shared" si="96"/>
        <v>221.88600000000002</v>
      </c>
      <c r="R2083" s="5">
        <f t="shared" si="97"/>
        <v>119.46000000000001</v>
      </c>
      <c r="S2083" s="5">
        <f t="shared" si="98"/>
        <v>102.42600000000002</v>
      </c>
      <c r="T2083" s="7"/>
    </row>
    <row r="2084" spans="1:20" ht="15">
      <c r="A2084" s="2">
        <v>3568</v>
      </c>
      <c r="B2084" s="3">
        <v>46305</v>
      </c>
      <c r="C2084" s="10">
        <f>YEAR(SalesDataTable[[#This Row],[Order Date]])</f>
        <v>2026</v>
      </c>
      <c r="D2084" s="10" t="str">
        <f>"Q"&amp;ROUNDUP(MONTH(SalesDataTable[[#This Row],[Order Date]])/3,0)</f>
        <v>Q4</v>
      </c>
      <c r="E2084" s="10">
        <f>MONTH(SalesDataTable[[#This Row],[Order Date]])</f>
        <v>10</v>
      </c>
      <c r="F2084" s="10" t="str">
        <f>TEXT(SalesDataTable[[#This Row],[Order Date]],"mmm")</f>
        <v>Oct</v>
      </c>
      <c r="G2084" s="4" t="s">
        <v>0</v>
      </c>
      <c r="H2084" s="4" t="s">
        <v>50</v>
      </c>
      <c r="I2084" s="4" t="s">
        <v>8</v>
      </c>
      <c r="J2084" s="4" t="s">
        <v>13</v>
      </c>
      <c r="K2084" s="4" t="s">
        <v>9</v>
      </c>
      <c r="L2084" s="4" t="s">
        <v>46</v>
      </c>
      <c r="M2084" s="8">
        <v>15</v>
      </c>
      <c r="N2084" s="5">
        <v>70.25</v>
      </c>
      <c r="O2084" s="6">
        <v>0.1</v>
      </c>
      <c r="P2084" s="5">
        <v>32.19</v>
      </c>
      <c r="Q2084" s="5">
        <f t="shared" si="96"/>
        <v>948.375</v>
      </c>
      <c r="R2084" s="5">
        <f t="shared" si="97"/>
        <v>482.84999999999997</v>
      </c>
      <c r="S2084" s="5">
        <f t="shared" si="98"/>
        <v>465.52500000000003</v>
      </c>
      <c r="T2084" s="7"/>
    </row>
    <row r="2085" spans="1:20" ht="15">
      <c r="A2085" s="2">
        <v>4171</v>
      </c>
      <c r="B2085" s="3">
        <v>46305</v>
      </c>
      <c r="C2085" s="10">
        <f>YEAR(SalesDataTable[[#This Row],[Order Date]])</f>
        <v>2026</v>
      </c>
      <c r="D2085" s="10" t="str">
        <f>"Q"&amp;ROUNDUP(MONTH(SalesDataTable[[#This Row],[Order Date]])/3,0)</f>
        <v>Q4</v>
      </c>
      <c r="E2085" s="10">
        <f>MONTH(SalesDataTable[[#This Row],[Order Date]])</f>
        <v>10</v>
      </c>
      <c r="F2085" s="10" t="str">
        <f>TEXT(SalesDataTable[[#This Row],[Order Date]],"mmm")</f>
        <v>Oct</v>
      </c>
      <c r="G2085" s="4" t="s">
        <v>20</v>
      </c>
      <c r="H2085" s="4" t="s">
        <v>31</v>
      </c>
      <c r="I2085" s="4" t="s">
        <v>19</v>
      </c>
      <c r="J2085" s="4" t="s">
        <v>13</v>
      </c>
      <c r="K2085" s="4" t="s">
        <v>14</v>
      </c>
      <c r="L2085" s="4" t="s">
        <v>15</v>
      </c>
      <c r="M2085" s="8">
        <v>2</v>
      </c>
      <c r="N2085" s="5">
        <v>35.36</v>
      </c>
      <c r="O2085" s="6">
        <v>0</v>
      </c>
      <c r="P2085" s="5">
        <v>13.49</v>
      </c>
      <c r="Q2085" s="5">
        <f t="shared" si="96"/>
        <v>70.72</v>
      </c>
      <c r="R2085" s="5">
        <f t="shared" si="97"/>
        <v>26.98</v>
      </c>
      <c r="S2085" s="5">
        <f t="shared" si="98"/>
        <v>43.739999999999995</v>
      </c>
      <c r="T2085" s="7"/>
    </row>
    <row r="2086" spans="1:20" ht="15">
      <c r="A2086" s="2">
        <v>4477</v>
      </c>
      <c r="B2086" s="3">
        <v>46305</v>
      </c>
      <c r="C2086" s="10">
        <f>YEAR(SalesDataTable[[#This Row],[Order Date]])</f>
        <v>2026</v>
      </c>
      <c r="D2086" s="10" t="str">
        <f>"Q"&amp;ROUNDUP(MONTH(SalesDataTable[[#This Row],[Order Date]])/3,0)</f>
        <v>Q4</v>
      </c>
      <c r="E2086" s="10">
        <f>MONTH(SalesDataTable[[#This Row],[Order Date]])</f>
        <v>10</v>
      </c>
      <c r="F2086" s="10" t="str">
        <f>TEXT(SalesDataTable[[#This Row],[Order Date]],"mmm")</f>
        <v>Oct</v>
      </c>
      <c r="G2086" s="4" t="s">
        <v>11</v>
      </c>
      <c r="H2086" s="4" t="s">
        <v>25</v>
      </c>
      <c r="I2086" s="4" t="s">
        <v>19</v>
      </c>
      <c r="J2086" s="4" t="s">
        <v>13</v>
      </c>
      <c r="K2086" s="4" t="s">
        <v>14</v>
      </c>
      <c r="L2086" s="4" t="s">
        <v>32</v>
      </c>
      <c r="M2086" s="8">
        <v>1</v>
      </c>
      <c r="N2086" s="5">
        <v>46.01</v>
      </c>
      <c r="O2086" s="6">
        <v>0</v>
      </c>
      <c r="P2086" s="5">
        <v>18.239999999999998</v>
      </c>
      <c r="Q2086" s="5">
        <f t="shared" si="96"/>
        <v>46.01</v>
      </c>
      <c r="R2086" s="5">
        <f t="shared" si="97"/>
        <v>18.239999999999998</v>
      </c>
      <c r="S2086" s="5">
        <f t="shared" si="98"/>
        <v>27.77</v>
      </c>
      <c r="T2086" s="7"/>
    </row>
    <row r="2087" spans="1:20" ht="15">
      <c r="A2087" s="2">
        <v>3368</v>
      </c>
      <c r="B2087" s="3">
        <v>46306</v>
      </c>
      <c r="C2087" s="10">
        <f>YEAR(SalesDataTable[[#This Row],[Order Date]])</f>
        <v>2026</v>
      </c>
      <c r="D2087" s="10" t="str">
        <f>"Q"&amp;ROUNDUP(MONTH(SalesDataTable[[#This Row],[Order Date]])/3,0)</f>
        <v>Q4</v>
      </c>
      <c r="E2087" s="10">
        <f>MONTH(SalesDataTable[[#This Row],[Order Date]])</f>
        <v>10</v>
      </c>
      <c r="F2087" s="10" t="str">
        <f>TEXT(SalesDataTable[[#This Row],[Order Date]],"mmm")</f>
        <v>Oct</v>
      </c>
      <c r="G2087" s="4" t="s">
        <v>0</v>
      </c>
      <c r="H2087" s="4" t="s">
        <v>36</v>
      </c>
      <c r="I2087" s="4" t="s">
        <v>2</v>
      </c>
      <c r="J2087" s="4" t="s">
        <v>3</v>
      </c>
      <c r="K2087" s="4" t="s">
        <v>9</v>
      </c>
      <c r="L2087" s="4" t="s">
        <v>10</v>
      </c>
      <c r="M2087" s="8">
        <v>1</v>
      </c>
      <c r="N2087" s="5">
        <v>89.88</v>
      </c>
      <c r="O2087" s="6">
        <v>0</v>
      </c>
      <c r="P2087" s="5">
        <v>46.15</v>
      </c>
      <c r="Q2087" s="5">
        <f t="shared" si="96"/>
        <v>89.88</v>
      </c>
      <c r="R2087" s="5">
        <f t="shared" si="97"/>
        <v>46.15</v>
      </c>
      <c r="S2087" s="5">
        <f t="shared" si="98"/>
        <v>43.73</v>
      </c>
      <c r="T2087" s="7"/>
    </row>
    <row r="2088" spans="1:20" ht="15">
      <c r="A2088" s="2">
        <v>3566</v>
      </c>
      <c r="B2088" s="3">
        <v>46306</v>
      </c>
      <c r="C2088" s="10">
        <f>YEAR(SalesDataTable[[#This Row],[Order Date]])</f>
        <v>2026</v>
      </c>
      <c r="D2088" s="10" t="str">
        <f>"Q"&amp;ROUNDUP(MONTH(SalesDataTable[[#This Row],[Order Date]])/3,0)</f>
        <v>Q4</v>
      </c>
      <c r="E2088" s="10">
        <f>MONTH(SalesDataTable[[#This Row],[Order Date]])</f>
        <v>10</v>
      </c>
      <c r="F2088" s="10" t="str">
        <f>TEXT(SalesDataTable[[#This Row],[Order Date]],"mmm")</f>
        <v>Oct</v>
      </c>
      <c r="G2088" s="4" t="s">
        <v>6</v>
      </c>
      <c r="H2088" s="4" t="s">
        <v>43</v>
      </c>
      <c r="I2088" s="4" t="s">
        <v>2</v>
      </c>
      <c r="J2088" s="4" t="s">
        <v>13</v>
      </c>
      <c r="K2088" s="4" t="s">
        <v>34</v>
      </c>
      <c r="L2088" s="4" t="s">
        <v>35</v>
      </c>
      <c r="M2088" s="8">
        <v>1</v>
      </c>
      <c r="N2088" s="5">
        <v>41.33</v>
      </c>
      <c r="O2088" s="6">
        <v>0</v>
      </c>
      <c r="P2088" s="5">
        <v>14.47</v>
      </c>
      <c r="Q2088" s="5">
        <f t="shared" si="96"/>
        <v>41.33</v>
      </c>
      <c r="R2088" s="5">
        <f t="shared" si="97"/>
        <v>14.47</v>
      </c>
      <c r="S2088" s="5">
        <f t="shared" si="98"/>
        <v>26.86</v>
      </c>
      <c r="T2088" s="7"/>
    </row>
    <row r="2089" spans="1:20" ht="15">
      <c r="A2089" s="2">
        <v>4420</v>
      </c>
      <c r="B2089" s="3">
        <v>46306</v>
      </c>
      <c r="C2089" s="10">
        <f>YEAR(SalesDataTable[[#This Row],[Order Date]])</f>
        <v>2026</v>
      </c>
      <c r="D2089" s="10" t="str">
        <f>"Q"&amp;ROUNDUP(MONTH(SalesDataTable[[#This Row],[Order Date]])/3,0)</f>
        <v>Q4</v>
      </c>
      <c r="E2089" s="10">
        <f>MONTH(SalesDataTable[[#This Row],[Order Date]])</f>
        <v>10</v>
      </c>
      <c r="F2089" s="10" t="str">
        <f>TEXT(SalesDataTable[[#This Row],[Order Date]],"mmm")</f>
        <v>Oct</v>
      </c>
      <c r="G2089" s="4" t="s">
        <v>11</v>
      </c>
      <c r="H2089" s="4" t="s">
        <v>25</v>
      </c>
      <c r="I2089" s="4" t="s">
        <v>8</v>
      </c>
      <c r="J2089" s="4" t="s">
        <v>16</v>
      </c>
      <c r="K2089" s="4" t="s">
        <v>4</v>
      </c>
      <c r="L2089" s="4" t="s">
        <v>26</v>
      </c>
      <c r="M2089" s="8">
        <v>15</v>
      </c>
      <c r="N2089" s="5">
        <v>40.78</v>
      </c>
      <c r="O2089" s="6">
        <v>0.15</v>
      </c>
      <c r="P2089" s="5">
        <v>17.07</v>
      </c>
      <c r="Q2089" s="5">
        <f t="shared" si="96"/>
        <v>519.94500000000005</v>
      </c>
      <c r="R2089" s="5">
        <f t="shared" si="97"/>
        <v>256.05</v>
      </c>
      <c r="S2089" s="5">
        <f t="shared" si="98"/>
        <v>263.89500000000004</v>
      </c>
      <c r="T2089" s="7"/>
    </row>
    <row r="2090" spans="1:20" ht="15">
      <c r="A2090" s="2">
        <v>513</v>
      </c>
      <c r="B2090" s="3">
        <v>46307</v>
      </c>
      <c r="C2090" s="10">
        <f>YEAR(SalesDataTable[[#This Row],[Order Date]])</f>
        <v>2026</v>
      </c>
      <c r="D2090" s="10" t="str">
        <f>"Q"&amp;ROUNDUP(MONTH(SalesDataTable[[#This Row],[Order Date]])/3,0)</f>
        <v>Q4</v>
      </c>
      <c r="E2090" s="10">
        <f>MONTH(SalesDataTable[[#This Row],[Order Date]])</f>
        <v>10</v>
      </c>
      <c r="F2090" s="10" t="str">
        <f>TEXT(SalesDataTable[[#This Row],[Order Date]],"mmm")</f>
        <v>Oct</v>
      </c>
      <c r="G2090" s="4" t="s">
        <v>20</v>
      </c>
      <c r="H2090" s="4" t="s">
        <v>31</v>
      </c>
      <c r="I2090" s="4" t="s">
        <v>2</v>
      </c>
      <c r="J2090" s="4" t="s">
        <v>16</v>
      </c>
      <c r="K2090" s="4" t="s">
        <v>14</v>
      </c>
      <c r="L2090" s="4" t="s">
        <v>48</v>
      </c>
      <c r="M2090" s="8">
        <v>1</v>
      </c>
      <c r="N2090" s="5">
        <v>163.87</v>
      </c>
      <c r="O2090" s="6">
        <v>0</v>
      </c>
      <c r="P2090" s="5">
        <v>85.76</v>
      </c>
      <c r="Q2090" s="5">
        <f t="shared" si="96"/>
        <v>163.87</v>
      </c>
      <c r="R2090" s="5">
        <f t="shared" si="97"/>
        <v>85.76</v>
      </c>
      <c r="S2090" s="5">
        <f t="shared" si="98"/>
        <v>78.11</v>
      </c>
      <c r="T2090" s="7"/>
    </row>
    <row r="2091" spans="1:20" ht="15">
      <c r="A2091" s="2">
        <v>786</v>
      </c>
      <c r="B2091" s="3">
        <v>46307</v>
      </c>
      <c r="C2091" s="10">
        <f>YEAR(SalesDataTable[[#This Row],[Order Date]])</f>
        <v>2026</v>
      </c>
      <c r="D2091" s="10" t="str">
        <f>"Q"&amp;ROUNDUP(MONTH(SalesDataTable[[#This Row],[Order Date]])/3,0)</f>
        <v>Q4</v>
      </c>
      <c r="E2091" s="10">
        <f>MONTH(SalesDataTable[[#This Row],[Order Date]])</f>
        <v>10</v>
      </c>
      <c r="F2091" s="10" t="str">
        <f>TEXT(SalesDataTable[[#This Row],[Order Date]],"mmm")</f>
        <v>Oct</v>
      </c>
      <c r="G2091" s="4" t="s">
        <v>11</v>
      </c>
      <c r="H2091" s="4" t="s">
        <v>18</v>
      </c>
      <c r="I2091" s="4" t="s">
        <v>2</v>
      </c>
      <c r="J2091" s="4" t="s">
        <v>13</v>
      </c>
      <c r="K2091" s="4" t="s">
        <v>34</v>
      </c>
      <c r="L2091" s="4" t="s">
        <v>42</v>
      </c>
      <c r="M2091" s="8">
        <v>1</v>
      </c>
      <c r="N2091" s="5">
        <v>35.39</v>
      </c>
      <c r="O2091" s="6">
        <v>0.05</v>
      </c>
      <c r="P2091" s="5">
        <v>13.68</v>
      </c>
      <c r="Q2091" s="5">
        <f t="shared" si="96"/>
        <v>33.6205</v>
      </c>
      <c r="R2091" s="5">
        <f t="shared" si="97"/>
        <v>13.68</v>
      </c>
      <c r="S2091" s="5">
        <f t="shared" si="98"/>
        <v>19.9405</v>
      </c>
      <c r="T2091" s="7"/>
    </row>
    <row r="2092" spans="1:20" ht="15">
      <c r="A2092" s="2">
        <v>3771</v>
      </c>
      <c r="B2092" s="3">
        <v>46307</v>
      </c>
      <c r="C2092" s="10">
        <f>YEAR(SalesDataTable[[#This Row],[Order Date]])</f>
        <v>2026</v>
      </c>
      <c r="D2092" s="10" t="str">
        <f>"Q"&amp;ROUNDUP(MONTH(SalesDataTable[[#This Row],[Order Date]])/3,0)</f>
        <v>Q4</v>
      </c>
      <c r="E2092" s="10">
        <f>MONTH(SalesDataTable[[#This Row],[Order Date]])</f>
        <v>10</v>
      </c>
      <c r="F2092" s="10" t="str">
        <f>TEXT(SalesDataTable[[#This Row],[Order Date]],"mmm")</f>
        <v>Oct</v>
      </c>
      <c r="G2092" s="4" t="s">
        <v>11</v>
      </c>
      <c r="H2092" s="4" t="s">
        <v>18</v>
      </c>
      <c r="I2092" s="4" t="s">
        <v>2</v>
      </c>
      <c r="J2092" s="4" t="s">
        <v>16</v>
      </c>
      <c r="K2092" s="4" t="s">
        <v>23</v>
      </c>
      <c r="L2092" s="4" t="s">
        <v>40</v>
      </c>
      <c r="M2092" s="8">
        <v>2</v>
      </c>
      <c r="N2092" s="5">
        <v>80.2</v>
      </c>
      <c r="O2092" s="6">
        <v>0</v>
      </c>
      <c r="P2092" s="5">
        <v>39.590000000000003</v>
      </c>
      <c r="Q2092" s="5">
        <f t="shared" si="96"/>
        <v>160.4</v>
      </c>
      <c r="R2092" s="5">
        <f t="shared" si="97"/>
        <v>79.180000000000007</v>
      </c>
      <c r="S2092" s="5">
        <f t="shared" si="98"/>
        <v>81.22</v>
      </c>
      <c r="T2092" s="7"/>
    </row>
    <row r="2093" spans="1:20" ht="15">
      <c r="A2093" s="2">
        <v>3910</v>
      </c>
      <c r="B2093" s="3">
        <v>46307</v>
      </c>
      <c r="C2093" s="10">
        <f>YEAR(SalesDataTable[[#This Row],[Order Date]])</f>
        <v>2026</v>
      </c>
      <c r="D2093" s="10" t="str">
        <f>"Q"&amp;ROUNDUP(MONTH(SalesDataTable[[#This Row],[Order Date]])/3,0)</f>
        <v>Q4</v>
      </c>
      <c r="E2093" s="10">
        <f>MONTH(SalesDataTable[[#This Row],[Order Date]])</f>
        <v>10</v>
      </c>
      <c r="F2093" s="10" t="str">
        <f>TEXT(SalesDataTable[[#This Row],[Order Date]],"mmm")</f>
        <v>Oct</v>
      </c>
      <c r="G2093" s="4" t="s">
        <v>11</v>
      </c>
      <c r="H2093" s="4" t="s">
        <v>12</v>
      </c>
      <c r="I2093" s="4" t="s">
        <v>2</v>
      </c>
      <c r="J2093" s="4" t="s">
        <v>16</v>
      </c>
      <c r="K2093" s="4" t="s">
        <v>4</v>
      </c>
      <c r="L2093" s="4" t="s">
        <v>26</v>
      </c>
      <c r="M2093" s="8">
        <v>3</v>
      </c>
      <c r="N2093" s="5">
        <v>41.09</v>
      </c>
      <c r="O2093" s="6">
        <v>0</v>
      </c>
      <c r="P2093" s="5">
        <v>17.18</v>
      </c>
      <c r="Q2093" s="5">
        <f t="shared" si="96"/>
        <v>123.27000000000001</v>
      </c>
      <c r="R2093" s="5">
        <f t="shared" si="97"/>
        <v>51.54</v>
      </c>
      <c r="S2093" s="5">
        <f t="shared" si="98"/>
        <v>71.730000000000018</v>
      </c>
      <c r="T2093" s="7"/>
    </row>
    <row r="2094" spans="1:20" ht="15">
      <c r="A2094" s="2">
        <v>330</v>
      </c>
      <c r="B2094" s="3">
        <v>46308</v>
      </c>
      <c r="C2094" s="10">
        <f>YEAR(SalesDataTable[[#This Row],[Order Date]])</f>
        <v>2026</v>
      </c>
      <c r="D2094" s="10" t="str">
        <f>"Q"&amp;ROUNDUP(MONTH(SalesDataTable[[#This Row],[Order Date]])/3,0)</f>
        <v>Q4</v>
      </c>
      <c r="E2094" s="10">
        <f>MONTH(SalesDataTable[[#This Row],[Order Date]])</f>
        <v>10</v>
      </c>
      <c r="F2094" s="10" t="str">
        <f>TEXT(SalesDataTable[[#This Row],[Order Date]],"mmm")</f>
        <v>Oct</v>
      </c>
      <c r="G2094" s="4" t="s">
        <v>6</v>
      </c>
      <c r="H2094" s="4" t="s">
        <v>43</v>
      </c>
      <c r="I2094" s="4" t="s">
        <v>8</v>
      </c>
      <c r="J2094" s="4" t="s">
        <v>16</v>
      </c>
      <c r="K2094" s="4" t="s">
        <v>14</v>
      </c>
      <c r="L2094" s="4" t="s">
        <v>15</v>
      </c>
      <c r="M2094" s="8">
        <v>5</v>
      </c>
      <c r="N2094" s="5">
        <v>36.97</v>
      </c>
      <c r="O2094" s="6">
        <v>0.15</v>
      </c>
      <c r="P2094" s="5">
        <v>13.93</v>
      </c>
      <c r="Q2094" s="5">
        <f t="shared" si="96"/>
        <v>157.1225</v>
      </c>
      <c r="R2094" s="5">
        <f t="shared" si="97"/>
        <v>69.650000000000006</v>
      </c>
      <c r="S2094" s="5">
        <f t="shared" si="98"/>
        <v>87.472499999999997</v>
      </c>
      <c r="T2094" s="7"/>
    </row>
    <row r="2095" spans="1:20" ht="15">
      <c r="A2095" s="2">
        <v>707</v>
      </c>
      <c r="B2095" s="3">
        <v>46308</v>
      </c>
      <c r="C2095" s="10">
        <f>YEAR(SalesDataTable[[#This Row],[Order Date]])</f>
        <v>2026</v>
      </c>
      <c r="D2095" s="10" t="str">
        <f>"Q"&amp;ROUNDUP(MONTH(SalesDataTable[[#This Row],[Order Date]])/3,0)</f>
        <v>Q4</v>
      </c>
      <c r="E2095" s="10">
        <f>MONTH(SalesDataTable[[#This Row],[Order Date]])</f>
        <v>10</v>
      </c>
      <c r="F2095" s="10" t="str">
        <f>TEXT(SalesDataTable[[#This Row],[Order Date]],"mmm")</f>
        <v>Oct</v>
      </c>
      <c r="G2095" s="4" t="s">
        <v>11</v>
      </c>
      <c r="H2095" s="4" t="s">
        <v>25</v>
      </c>
      <c r="I2095" s="4" t="s">
        <v>19</v>
      </c>
      <c r="J2095" s="4" t="s">
        <v>13</v>
      </c>
      <c r="K2095" s="4" t="s">
        <v>14</v>
      </c>
      <c r="L2095" s="4" t="s">
        <v>15</v>
      </c>
      <c r="M2095" s="8">
        <v>4</v>
      </c>
      <c r="N2095" s="5">
        <v>35.880000000000003</v>
      </c>
      <c r="O2095" s="6">
        <v>0.05</v>
      </c>
      <c r="P2095" s="5">
        <v>13.45</v>
      </c>
      <c r="Q2095" s="5">
        <f t="shared" si="96"/>
        <v>136.34399999999999</v>
      </c>
      <c r="R2095" s="5">
        <f t="shared" si="97"/>
        <v>53.8</v>
      </c>
      <c r="S2095" s="5">
        <f t="shared" si="98"/>
        <v>82.543999999999997</v>
      </c>
      <c r="T2095" s="7"/>
    </row>
    <row r="2096" spans="1:20" ht="15">
      <c r="A2096" s="2">
        <v>989</v>
      </c>
      <c r="B2096" s="3">
        <v>46308</v>
      </c>
      <c r="C2096" s="10">
        <f>YEAR(SalesDataTable[[#This Row],[Order Date]])</f>
        <v>2026</v>
      </c>
      <c r="D2096" s="10" t="str">
        <f>"Q"&amp;ROUNDUP(MONTH(SalesDataTable[[#This Row],[Order Date]])/3,0)</f>
        <v>Q4</v>
      </c>
      <c r="E2096" s="10">
        <f>MONTH(SalesDataTable[[#This Row],[Order Date]])</f>
        <v>10</v>
      </c>
      <c r="F2096" s="10" t="str">
        <f>TEXT(SalesDataTable[[#This Row],[Order Date]],"mmm")</f>
        <v>Oct</v>
      </c>
      <c r="G2096" s="4" t="s">
        <v>6</v>
      </c>
      <c r="H2096" s="4" t="s">
        <v>41</v>
      </c>
      <c r="I2096" s="4" t="s">
        <v>2</v>
      </c>
      <c r="J2096" s="4" t="s">
        <v>3</v>
      </c>
      <c r="K2096" s="4" t="s">
        <v>4</v>
      </c>
      <c r="L2096" s="4" t="s">
        <v>26</v>
      </c>
      <c r="M2096" s="8">
        <v>3</v>
      </c>
      <c r="N2096" s="5">
        <v>40.42</v>
      </c>
      <c r="O2096" s="6">
        <v>0</v>
      </c>
      <c r="P2096" s="5">
        <v>16.79</v>
      </c>
      <c r="Q2096" s="5">
        <f t="shared" si="96"/>
        <v>121.26</v>
      </c>
      <c r="R2096" s="5">
        <f t="shared" si="97"/>
        <v>50.37</v>
      </c>
      <c r="S2096" s="5">
        <f t="shared" si="98"/>
        <v>70.890000000000015</v>
      </c>
      <c r="T2096" s="7"/>
    </row>
    <row r="2097" spans="1:20" ht="15">
      <c r="A2097" s="2">
        <v>1904</v>
      </c>
      <c r="B2097" s="3">
        <v>46308</v>
      </c>
      <c r="C2097" s="10">
        <f>YEAR(SalesDataTable[[#This Row],[Order Date]])</f>
        <v>2026</v>
      </c>
      <c r="D2097" s="10" t="str">
        <f>"Q"&amp;ROUNDUP(MONTH(SalesDataTable[[#This Row],[Order Date]])/3,0)</f>
        <v>Q4</v>
      </c>
      <c r="E2097" s="10">
        <f>MONTH(SalesDataTable[[#This Row],[Order Date]])</f>
        <v>10</v>
      </c>
      <c r="F2097" s="10" t="str">
        <f>TEXT(SalesDataTable[[#This Row],[Order Date]],"mmm")</f>
        <v>Oct</v>
      </c>
      <c r="G2097" s="4" t="s">
        <v>20</v>
      </c>
      <c r="H2097" s="4" t="s">
        <v>33</v>
      </c>
      <c r="I2097" s="4" t="s">
        <v>19</v>
      </c>
      <c r="J2097" s="4" t="s">
        <v>3</v>
      </c>
      <c r="K2097" s="4" t="s">
        <v>4</v>
      </c>
      <c r="L2097" s="4" t="s">
        <v>22</v>
      </c>
      <c r="M2097" s="8">
        <v>1</v>
      </c>
      <c r="N2097" s="5">
        <v>50.34</v>
      </c>
      <c r="O2097" s="6">
        <v>0.15</v>
      </c>
      <c r="P2097" s="5">
        <v>22.56</v>
      </c>
      <c r="Q2097" s="5">
        <f t="shared" si="96"/>
        <v>42.789000000000001</v>
      </c>
      <c r="R2097" s="5">
        <f t="shared" si="97"/>
        <v>22.56</v>
      </c>
      <c r="S2097" s="5">
        <f t="shared" si="98"/>
        <v>20.229000000000003</v>
      </c>
      <c r="T2097" s="7"/>
    </row>
    <row r="2098" spans="1:20" ht="15">
      <c r="A2098" s="2">
        <v>2854</v>
      </c>
      <c r="B2098" s="3">
        <v>46308</v>
      </c>
      <c r="C2098" s="10">
        <f>YEAR(SalesDataTable[[#This Row],[Order Date]])</f>
        <v>2026</v>
      </c>
      <c r="D2098" s="10" t="str">
        <f>"Q"&amp;ROUNDUP(MONTH(SalesDataTable[[#This Row],[Order Date]])/3,0)</f>
        <v>Q4</v>
      </c>
      <c r="E2098" s="10">
        <f>MONTH(SalesDataTable[[#This Row],[Order Date]])</f>
        <v>10</v>
      </c>
      <c r="F2098" s="10" t="str">
        <f>TEXT(SalesDataTable[[#This Row],[Order Date]],"mmm")</f>
        <v>Oct</v>
      </c>
      <c r="G2098" s="4" t="s">
        <v>0</v>
      </c>
      <c r="H2098" s="4" t="s">
        <v>50</v>
      </c>
      <c r="I2098" s="4" t="s">
        <v>19</v>
      </c>
      <c r="J2098" s="4" t="s">
        <v>13</v>
      </c>
      <c r="K2098" s="4" t="s">
        <v>14</v>
      </c>
      <c r="L2098" s="4" t="s">
        <v>15</v>
      </c>
      <c r="M2098" s="8">
        <v>3</v>
      </c>
      <c r="N2098" s="5">
        <v>36.049999999999997</v>
      </c>
      <c r="O2098" s="6">
        <v>0.1</v>
      </c>
      <c r="P2098" s="5">
        <v>13.87</v>
      </c>
      <c r="Q2098" s="5">
        <f t="shared" si="96"/>
        <v>97.334999999999994</v>
      </c>
      <c r="R2098" s="5">
        <f t="shared" si="97"/>
        <v>41.61</v>
      </c>
      <c r="S2098" s="5">
        <f t="shared" si="98"/>
        <v>55.724999999999994</v>
      </c>
      <c r="T2098" s="7"/>
    </row>
    <row r="2099" spans="1:20" ht="15">
      <c r="A2099" s="2">
        <v>3212</v>
      </c>
      <c r="B2099" s="3">
        <v>46308</v>
      </c>
      <c r="C2099" s="10">
        <f>YEAR(SalesDataTable[[#This Row],[Order Date]])</f>
        <v>2026</v>
      </c>
      <c r="D2099" s="10" t="str">
        <f>"Q"&amp;ROUNDUP(MONTH(SalesDataTable[[#This Row],[Order Date]])/3,0)</f>
        <v>Q4</v>
      </c>
      <c r="E2099" s="10">
        <f>MONTH(SalesDataTable[[#This Row],[Order Date]])</f>
        <v>10</v>
      </c>
      <c r="F2099" s="10" t="str">
        <f>TEXT(SalesDataTable[[#This Row],[Order Date]],"mmm")</f>
        <v>Oct</v>
      </c>
      <c r="G2099" s="4" t="s">
        <v>11</v>
      </c>
      <c r="H2099" s="4" t="s">
        <v>12</v>
      </c>
      <c r="I2099" s="4" t="s">
        <v>8</v>
      </c>
      <c r="J2099" s="4" t="s">
        <v>3</v>
      </c>
      <c r="K2099" s="4" t="s">
        <v>4</v>
      </c>
      <c r="L2099" s="4" t="s">
        <v>26</v>
      </c>
      <c r="M2099" s="8">
        <v>15</v>
      </c>
      <c r="N2099" s="5">
        <v>40</v>
      </c>
      <c r="O2099" s="6">
        <v>0.1</v>
      </c>
      <c r="P2099" s="5">
        <v>16.420000000000002</v>
      </c>
      <c r="Q2099" s="5">
        <f t="shared" si="96"/>
        <v>540</v>
      </c>
      <c r="R2099" s="5">
        <f t="shared" si="97"/>
        <v>246.3</v>
      </c>
      <c r="S2099" s="5">
        <f t="shared" si="98"/>
        <v>293.7</v>
      </c>
      <c r="T2099" s="7"/>
    </row>
    <row r="2100" spans="1:20" ht="15">
      <c r="A2100" s="2">
        <v>4479</v>
      </c>
      <c r="B2100" s="3">
        <v>46308</v>
      </c>
      <c r="C2100" s="10">
        <f>YEAR(SalesDataTable[[#This Row],[Order Date]])</f>
        <v>2026</v>
      </c>
      <c r="D2100" s="10" t="str">
        <f>"Q"&amp;ROUNDUP(MONTH(SalesDataTable[[#This Row],[Order Date]])/3,0)</f>
        <v>Q4</v>
      </c>
      <c r="E2100" s="10">
        <f>MONTH(SalesDataTable[[#This Row],[Order Date]])</f>
        <v>10</v>
      </c>
      <c r="F2100" s="10" t="str">
        <f>TEXT(SalesDataTable[[#This Row],[Order Date]],"mmm")</f>
        <v>Oct</v>
      </c>
      <c r="G2100" s="4" t="s">
        <v>20</v>
      </c>
      <c r="H2100" s="4" t="s">
        <v>31</v>
      </c>
      <c r="I2100" s="4" t="s">
        <v>19</v>
      </c>
      <c r="J2100" s="4" t="s">
        <v>3</v>
      </c>
      <c r="K2100" s="4" t="s">
        <v>9</v>
      </c>
      <c r="L2100" s="4" t="s">
        <v>37</v>
      </c>
      <c r="M2100" s="8">
        <v>1</v>
      </c>
      <c r="N2100" s="5">
        <v>151.68</v>
      </c>
      <c r="O2100" s="6">
        <v>0.05</v>
      </c>
      <c r="P2100" s="5">
        <v>78.98</v>
      </c>
      <c r="Q2100" s="5">
        <f t="shared" si="96"/>
        <v>144.096</v>
      </c>
      <c r="R2100" s="5">
        <f t="shared" si="97"/>
        <v>78.98</v>
      </c>
      <c r="S2100" s="5">
        <f t="shared" si="98"/>
        <v>65.116</v>
      </c>
      <c r="T2100" s="7"/>
    </row>
    <row r="2101" spans="1:20" ht="15">
      <c r="A2101" s="2">
        <v>4574</v>
      </c>
      <c r="B2101" s="3">
        <v>46308</v>
      </c>
      <c r="C2101" s="10">
        <f>YEAR(SalesDataTable[[#This Row],[Order Date]])</f>
        <v>2026</v>
      </c>
      <c r="D2101" s="10" t="str">
        <f>"Q"&amp;ROUNDUP(MONTH(SalesDataTable[[#This Row],[Order Date]])/3,0)</f>
        <v>Q4</v>
      </c>
      <c r="E2101" s="10">
        <f>MONTH(SalesDataTable[[#This Row],[Order Date]])</f>
        <v>10</v>
      </c>
      <c r="F2101" s="10" t="str">
        <f>TEXT(SalesDataTable[[#This Row],[Order Date]],"mmm")</f>
        <v>Oct</v>
      </c>
      <c r="G2101" s="4" t="s">
        <v>6</v>
      </c>
      <c r="H2101" s="4" t="s">
        <v>49</v>
      </c>
      <c r="I2101" s="4" t="s">
        <v>2</v>
      </c>
      <c r="J2101" s="4" t="s">
        <v>16</v>
      </c>
      <c r="K2101" s="4" t="s">
        <v>34</v>
      </c>
      <c r="L2101" s="4" t="s">
        <v>42</v>
      </c>
      <c r="M2101" s="8">
        <v>1</v>
      </c>
      <c r="N2101" s="5">
        <v>36.53</v>
      </c>
      <c r="O2101" s="6">
        <v>0</v>
      </c>
      <c r="P2101" s="5">
        <v>14.01</v>
      </c>
      <c r="Q2101" s="5">
        <f t="shared" si="96"/>
        <v>36.53</v>
      </c>
      <c r="R2101" s="5">
        <f t="shared" si="97"/>
        <v>14.01</v>
      </c>
      <c r="S2101" s="5">
        <f t="shared" si="98"/>
        <v>22.520000000000003</v>
      </c>
      <c r="T2101" s="7"/>
    </row>
    <row r="2102" spans="1:20" ht="15">
      <c r="A2102" s="2">
        <v>4815</v>
      </c>
      <c r="B2102" s="3">
        <v>46308</v>
      </c>
      <c r="C2102" s="10">
        <f>YEAR(SalesDataTable[[#This Row],[Order Date]])</f>
        <v>2026</v>
      </c>
      <c r="D2102" s="10" t="str">
        <f>"Q"&amp;ROUNDUP(MONTH(SalesDataTable[[#This Row],[Order Date]])/3,0)</f>
        <v>Q4</v>
      </c>
      <c r="E2102" s="10">
        <f>MONTH(SalesDataTable[[#This Row],[Order Date]])</f>
        <v>10</v>
      </c>
      <c r="F2102" s="10" t="str">
        <f>TEXT(SalesDataTable[[#This Row],[Order Date]],"mmm")</f>
        <v>Oct</v>
      </c>
      <c r="G2102" s="4" t="s">
        <v>0</v>
      </c>
      <c r="H2102" s="4" t="s">
        <v>1</v>
      </c>
      <c r="I2102" s="4" t="s">
        <v>19</v>
      </c>
      <c r="J2102" s="4" t="s">
        <v>16</v>
      </c>
      <c r="K2102" s="4" t="s">
        <v>4</v>
      </c>
      <c r="L2102" s="4" t="s">
        <v>26</v>
      </c>
      <c r="M2102" s="8">
        <v>1</v>
      </c>
      <c r="N2102" s="5">
        <v>39.89</v>
      </c>
      <c r="O2102" s="6">
        <v>0.05</v>
      </c>
      <c r="P2102" s="5">
        <v>16.91</v>
      </c>
      <c r="Q2102" s="5">
        <f t="shared" si="96"/>
        <v>37.895499999999998</v>
      </c>
      <c r="R2102" s="5">
        <f t="shared" si="97"/>
        <v>16.91</v>
      </c>
      <c r="S2102" s="5">
        <f t="shared" si="98"/>
        <v>20.985499999999998</v>
      </c>
      <c r="T2102" s="7"/>
    </row>
    <row r="2103" spans="1:20" ht="15">
      <c r="A2103" s="2">
        <v>5027</v>
      </c>
      <c r="B2103" s="3">
        <v>46308</v>
      </c>
      <c r="C2103" s="10">
        <f>YEAR(SalesDataTable[[#This Row],[Order Date]])</f>
        <v>2026</v>
      </c>
      <c r="D2103" s="10" t="str">
        <f>"Q"&amp;ROUNDUP(MONTH(SalesDataTable[[#This Row],[Order Date]])/3,0)</f>
        <v>Q4</v>
      </c>
      <c r="E2103" s="10">
        <f>MONTH(SalesDataTable[[#This Row],[Order Date]])</f>
        <v>10</v>
      </c>
      <c r="F2103" s="10" t="str">
        <f>TEXT(SalesDataTable[[#This Row],[Order Date]],"mmm")</f>
        <v>Oct</v>
      </c>
      <c r="G2103" s="4" t="s">
        <v>11</v>
      </c>
      <c r="H2103" s="4" t="s">
        <v>39</v>
      </c>
      <c r="I2103" s="4" t="s">
        <v>2</v>
      </c>
      <c r="J2103" s="4" t="s">
        <v>13</v>
      </c>
      <c r="K2103" s="4" t="s">
        <v>9</v>
      </c>
      <c r="L2103" s="4" t="s">
        <v>37</v>
      </c>
      <c r="M2103" s="8">
        <v>1</v>
      </c>
      <c r="N2103" s="5">
        <v>154.53</v>
      </c>
      <c r="O2103" s="6">
        <v>0</v>
      </c>
      <c r="P2103" s="5">
        <v>77.930000000000007</v>
      </c>
      <c r="Q2103" s="5">
        <f t="shared" si="96"/>
        <v>154.53</v>
      </c>
      <c r="R2103" s="5">
        <f t="shared" si="97"/>
        <v>77.930000000000007</v>
      </c>
      <c r="S2103" s="5">
        <f t="shared" si="98"/>
        <v>76.599999999999994</v>
      </c>
      <c r="T2103" s="7"/>
    </row>
    <row r="2104" spans="1:20" ht="15">
      <c r="A2104" s="2">
        <v>1794</v>
      </c>
      <c r="B2104" s="3">
        <v>46309</v>
      </c>
      <c r="C2104" s="10">
        <f>YEAR(SalesDataTable[[#This Row],[Order Date]])</f>
        <v>2026</v>
      </c>
      <c r="D2104" s="10" t="str">
        <f>"Q"&amp;ROUNDUP(MONTH(SalesDataTable[[#This Row],[Order Date]])/3,0)</f>
        <v>Q4</v>
      </c>
      <c r="E2104" s="10">
        <f>MONTH(SalesDataTable[[#This Row],[Order Date]])</f>
        <v>10</v>
      </c>
      <c r="F2104" s="10" t="str">
        <f>TEXT(SalesDataTable[[#This Row],[Order Date]],"mmm")</f>
        <v>Oct</v>
      </c>
      <c r="G2104" s="4" t="s">
        <v>20</v>
      </c>
      <c r="H2104" s="4" t="s">
        <v>33</v>
      </c>
      <c r="I2104" s="4" t="s">
        <v>28</v>
      </c>
      <c r="J2104" s="4" t="s">
        <v>16</v>
      </c>
      <c r="K2104" s="4" t="s">
        <v>4</v>
      </c>
      <c r="L2104" s="4" t="s">
        <v>22</v>
      </c>
      <c r="M2104" s="8">
        <v>2</v>
      </c>
      <c r="N2104" s="5">
        <v>50.64</v>
      </c>
      <c r="O2104" s="6">
        <v>0.05</v>
      </c>
      <c r="P2104" s="5">
        <v>22.28</v>
      </c>
      <c r="Q2104" s="5">
        <f t="shared" si="96"/>
        <v>96.215999999999994</v>
      </c>
      <c r="R2104" s="5">
        <f t="shared" si="97"/>
        <v>44.56</v>
      </c>
      <c r="S2104" s="5">
        <f t="shared" si="98"/>
        <v>51.655999999999992</v>
      </c>
      <c r="T2104" s="7"/>
    </row>
    <row r="2105" spans="1:20" ht="15">
      <c r="A2105" s="2">
        <v>1867</v>
      </c>
      <c r="B2105" s="3">
        <v>46309</v>
      </c>
      <c r="C2105" s="10">
        <f>YEAR(SalesDataTable[[#This Row],[Order Date]])</f>
        <v>2026</v>
      </c>
      <c r="D2105" s="10" t="str">
        <f>"Q"&amp;ROUNDUP(MONTH(SalesDataTable[[#This Row],[Order Date]])/3,0)</f>
        <v>Q4</v>
      </c>
      <c r="E2105" s="10">
        <f>MONTH(SalesDataTable[[#This Row],[Order Date]])</f>
        <v>10</v>
      </c>
      <c r="F2105" s="10" t="str">
        <f>TEXT(SalesDataTable[[#This Row],[Order Date]],"mmm")</f>
        <v>Oct</v>
      </c>
      <c r="G2105" s="4" t="s">
        <v>0</v>
      </c>
      <c r="H2105" s="4" t="s">
        <v>1</v>
      </c>
      <c r="I2105" s="4" t="s">
        <v>2</v>
      </c>
      <c r="J2105" s="4" t="s">
        <v>13</v>
      </c>
      <c r="K2105" s="4" t="s">
        <v>34</v>
      </c>
      <c r="L2105" s="4" t="s">
        <v>35</v>
      </c>
      <c r="M2105" s="8">
        <v>3</v>
      </c>
      <c r="N2105" s="5">
        <v>40.880000000000003</v>
      </c>
      <c r="O2105" s="6">
        <v>0.05</v>
      </c>
      <c r="P2105" s="5">
        <v>14.59</v>
      </c>
      <c r="Q2105" s="5">
        <f t="shared" si="96"/>
        <v>116.50800000000001</v>
      </c>
      <c r="R2105" s="5">
        <f t="shared" si="97"/>
        <v>43.769999999999996</v>
      </c>
      <c r="S2105" s="5">
        <f t="shared" si="98"/>
        <v>72.738000000000014</v>
      </c>
      <c r="T2105" s="7"/>
    </row>
    <row r="2106" spans="1:20" ht="15">
      <c r="A2106" s="2">
        <v>2088</v>
      </c>
      <c r="B2106" s="3">
        <v>46309</v>
      </c>
      <c r="C2106" s="10">
        <f>YEAR(SalesDataTable[[#This Row],[Order Date]])</f>
        <v>2026</v>
      </c>
      <c r="D2106" s="10" t="str">
        <f>"Q"&amp;ROUNDUP(MONTH(SalesDataTable[[#This Row],[Order Date]])/3,0)</f>
        <v>Q4</v>
      </c>
      <c r="E2106" s="10">
        <f>MONTH(SalesDataTable[[#This Row],[Order Date]])</f>
        <v>10</v>
      </c>
      <c r="F2106" s="10" t="str">
        <f>TEXT(SalesDataTable[[#This Row],[Order Date]],"mmm")</f>
        <v>Oct</v>
      </c>
      <c r="G2106" s="4" t="s">
        <v>20</v>
      </c>
      <c r="H2106" s="4" t="s">
        <v>21</v>
      </c>
      <c r="I2106" s="4" t="s">
        <v>19</v>
      </c>
      <c r="J2106" s="4" t="s">
        <v>3</v>
      </c>
      <c r="K2106" s="4" t="s">
        <v>9</v>
      </c>
      <c r="L2106" s="4" t="s">
        <v>17</v>
      </c>
      <c r="M2106" s="8">
        <v>1</v>
      </c>
      <c r="N2106" s="5">
        <v>141.77000000000001</v>
      </c>
      <c r="O2106" s="6">
        <v>0</v>
      </c>
      <c r="P2106" s="5">
        <v>78.48</v>
      </c>
      <c r="Q2106" s="5">
        <f t="shared" si="96"/>
        <v>141.77000000000001</v>
      </c>
      <c r="R2106" s="5">
        <f t="shared" si="97"/>
        <v>78.48</v>
      </c>
      <c r="S2106" s="5">
        <f t="shared" si="98"/>
        <v>63.290000000000006</v>
      </c>
      <c r="T2106" s="7"/>
    </row>
    <row r="2107" spans="1:20" ht="15">
      <c r="A2107" s="2">
        <v>2270</v>
      </c>
      <c r="B2107" s="3">
        <v>46309</v>
      </c>
      <c r="C2107" s="10">
        <f>YEAR(SalesDataTable[[#This Row],[Order Date]])</f>
        <v>2026</v>
      </c>
      <c r="D2107" s="10" t="str">
        <f>"Q"&amp;ROUNDUP(MONTH(SalesDataTable[[#This Row],[Order Date]])/3,0)</f>
        <v>Q4</v>
      </c>
      <c r="E2107" s="10">
        <f>MONTH(SalesDataTable[[#This Row],[Order Date]])</f>
        <v>10</v>
      </c>
      <c r="F2107" s="10" t="str">
        <f>TEXT(SalesDataTable[[#This Row],[Order Date]],"mmm")</f>
        <v>Oct</v>
      </c>
      <c r="G2107" s="4" t="s">
        <v>20</v>
      </c>
      <c r="H2107" s="4" t="s">
        <v>31</v>
      </c>
      <c r="I2107" s="4" t="s">
        <v>2</v>
      </c>
      <c r="J2107" s="4" t="s">
        <v>13</v>
      </c>
      <c r="K2107" s="4" t="s">
        <v>23</v>
      </c>
      <c r="L2107" s="4" t="s">
        <v>29</v>
      </c>
      <c r="M2107" s="8">
        <v>3</v>
      </c>
      <c r="N2107" s="5">
        <v>199.99</v>
      </c>
      <c r="O2107" s="6">
        <v>0.15</v>
      </c>
      <c r="P2107" s="5">
        <v>101.86</v>
      </c>
      <c r="Q2107" s="5">
        <f t="shared" si="96"/>
        <v>509.97450000000003</v>
      </c>
      <c r="R2107" s="5">
        <f t="shared" si="97"/>
        <v>305.58</v>
      </c>
      <c r="S2107" s="5">
        <f t="shared" si="98"/>
        <v>204.39450000000005</v>
      </c>
      <c r="T2107" s="7"/>
    </row>
    <row r="2108" spans="1:20" ht="15">
      <c r="A2108" s="2">
        <v>3789</v>
      </c>
      <c r="B2108" s="3">
        <v>46309</v>
      </c>
      <c r="C2108" s="10">
        <f>YEAR(SalesDataTable[[#This Row],[Order Date]])</f>
        <v>2026</v>
      </c>
      <c r="D2108" s="10" t="str">
        <f>"Q"&amp;ROUNDUP(MONTH(SalesDataTable[[#This Row],[Order Date]])/3,0)</f>
        <v>Q4</v>
      </c>
      <c r="E2108" s="10">
        <f>MONTH(SalesDataTable[[#This Row],[Order Date]])</f>
        <v>10</v>
      </c>
      <c r="F2108" s="10" t="str">
        <f>TEXT(SalesDataTable[[#This Row],[Order Date]],"mmm")</f>
        <v>Oct</v>
      </c>
      <c r="G2108" s="4" t="s">
        <v>20</v>
      </c>
      <c r="H2108" s="4" t="s">
        <v>21</v>
      </c>
      <c r="I2108" s="4" t="s">
        <v>28</v>
      </c>
      <c r="J2108" s="4" t="s">
        <v>13</v>
      </c>
      <c r="K2108" s="4" t="s">
        <v>4</v>
      </c>
      <c r="L2108" s="4" t="s">
        <v>22</v>
      </c>
      <c r="M2108" s="8">
        <v>2</v>
      </c>
      <c r="N2108" s="5">
        <v>50.56</v>
      </c>
      <c r="O2108" s="6">
        <v>0</v>
      </c>
      <c r="P2108" s="5">
        <v>23.04</v>
      </c>
      <c r="Q2108" s="5">
        <f t="shared" si="96"/>
        <v>101.12</v>
      </c>
      <c r="R2108" s="5">
        <f t="shared" si="97"/>
        <v>46.08</v>
      </c>
      <c r="S2108" s="5">
        <f t="shared" si="98"/>
        <v>55.040000000000006</v>
      </c>
      <c r="T2108" s="7"/>
    </row>
    <row r="2109" spans="1:20" ht="15">
      <c r="A2109" s="2">
        <v>4323</v>
      </c>
      <c r="B2109" s="3">
        <v>46309</v>
      </c>
      <c r="C2109" s="10">
        <f>YEAR(SalesDataTable[[#This Row],[Order Date]])</f>
        <v>2026</v>
      </c>
      <c r="D2109" s="10" t="str">
        <f>"Q"&amp;ROUNDUP(MONTH(SalesDataTable[[#This Row],[Order Date]])/3,0)</f>
        <v>Q4</v>
      </c>
      <c r="E2109" s="10">
        <f>MONTH(SalesDataTable[[#This Row],[Order Date]])</f>
        <v>10</v>
      </c>
      <c r="F2109" s="10" t="str">
        <f>TEXT(SalesDataTable[[#This Row],[Order Date]],"mmm")</f>
        <v>Oct</v>
      </c>
      <c r="G2109" s="4" t="s">
        <v>20</v>
      </c>
      <c r="H2109" s="4" t="s">
        <v>31</v>
      </c>
      <c r="I2109" s="4" t="s">
        <v>2</v>
      </c>
      <c r="J2109" s="4" t="s">
        <v>13</v>
      </c>
      <c r="K2109" s="4" t="s">
        <v>14</v>
      </c>
      <c r="L2109" s="4" t="s">
        <v>32</v>
      </c>
      <c r="M2109" s="8">
        <v>1</v>
      </c>
      <c r="N2109" s="5">
        <v>47.38</v>
      </c>
      <c r="O2109" s="6">
        <v>0</v>
      </c>
      <c r="P2109" s="5">
        <v>17.86</v>
      </c>
      <c r="Q2109" s="5">
        <f t="shared" si="96"/>
        <v>47.38</v>
      </c>
      <c r="R2109" s="5">
        <f t="shared" si="97"/>
        <v>17.86</v>
      </c>
      <c r="S2109" s="5">
        <f t="shared" si="98"/>
        <v>29.520000000000003</v>
      </c>
      <c r="T2109" s="7"/>
    </row>
    <row r="2110" spans="1:20" ht="15">
      <c r="A2110" s="2">
        <v>276</v>
      </c>
      <c r="B2110" s="3">
        <v>46310</v>
      </c>
      <c r="C2110" s="10">
        <f>YEAR(SalesDataTable[[#This Row],[Order Date]])</f>
        <v>2026</v>
      </c>
      <c r="D2110" s="10" t="str">
        <f>"Q"&amp;ROUNDUP(MONTH(SalesDataTable[[#This Row],[Order Date]])/3,0)</f>
        <v>Q4</v>
      </c>
      <c r="E2110" s="10">
        <f>MONTH(SalesDataTable[[#This Row],[Order Date]])</f>
        <v>10</v>
      </c>
      <c r="F2110" s="10" t="str">
        <f>TEXT(SalesDataTable[[#This Row],[Order Date]],"mmm")</f>
        <v>Oct</v>
      </c>
      <c r="G2110" s="4" t="s">
        <v>11</v>
      </c>
      <c r="H2110" s="4" t="s">
        <v>12</v>
      </c>
      <c r="I2110" s="4" t="s">
        <v>2</v>
      </c>
      <c r="J2110" s="4" t="s">
        <v>16</v>
      </c>
      <c r="K2110" s="4" t="s">
        <v>9</v>
      </c>
      <c r="L2110" s="4" t="s">
        <v>10</v>
      </c>
      <c r="M2110" s="8">
        <v>1</v>
      </c>
      <c r="N2110" s="5">
        <v>92.74</v>
      </c>
      <c r="O2110" s="6">
        <v>0.15</v>
      </c>
      <c r="P2110" s="5">
        <v>44.52</v>
      </c>
      <c r="Q2110" s="5">
        <f t="shared" si="96"/>
        <v>78.828999999999994</v>
      </c>
      <c r="R2110" s="5">
        <f t="shared" si="97"/>
        <v>44.52</v>
      </c>
      <c r="S2110" s="5">
        <f t="shared" si="98"/>
        <v>34.30899999999999</v>
      </c>
      <c r="T2110" s="7"/>
    </row>
    <row r="2111" spans="1:20" ht="15">
      <c r="A2111" s="2">
        <v>791</v>
      </c>
      <c r="B2111" s="3">
        <v>46310</v>
      </c>
      <c r="C2111" s="10">
        <f>YEAR(SalesDataTable[[#This Row],[Order Date]])</f>
        <v>2026</v>
      </c>
      <c r="D2111" s="10" t="str">
        <f>"Q"&amp;ROUNDUP(MONTH(SalesDataTable[[#This Row],[Order Date]])/3,0)</f>
        <v>Q4</v>
      </c>
      <c r="E2111" s="10">
        <f>MONTH(SalesDataTable[[#This Row],[Order Date]])</f>
        <v>10</v>
      </c>
      <c r="F2111" s="10" t="str">
        <f>TEXT(SalesDataTable[[#This Row],[Order Date]],"mmm")</f>
        <v>Oct</v>
      </c>
      <c r="G2111" s="4" t="s">
        <v>20</v>
      </c>
      <c r="H2111" s="4" t="s">
        <v>47</v>
      </c>
      <c r="I2111" s="4" t="s">
        <v>19</v>
      </c>
      <c r="J2111" s="4" t="s">
        <v>3</v>
      </c>
      <c r="K2111" s="4" t="s">
        <v>4</v>
      </c>
      <c r="L2111" s="4" t="s">
        <v>22</v>
      </c>
      <c r="M2111" s="8">
        <v>3</v>
      </c>
      <c r="N2111" s="5">
        <v>51.57</v>
      </c>
      <c r="O2111" s="6">
        <v>0.1</v>
      </c>
      <c r="P2111" s="5">
        <v>21.82</v>
      </c>
      <c r="Q2111" s="5">
        <f t="shared" si="96"/>
        <v>139.239</v>
      </c>
      <c r="R2111" s="5">
        <f t="shared" si="97"/>
        <v>65.460000000000008</v>
      </c>
      <c r="S2111" s="5">
        <f t="shared" si="98"/>
        <v>73.778999999999996</v>
      </c>
      <c r="T2111" s="7"/>
    </row>
    <row r="2112" spans="1:20" ht="15">
      <c r="A2112" s="2">
        <v>1033</v>
      </c>
      <c r="B2112" s="3">
        <v>46310</v>
      </c>
      <c r="C2112" s="10">
        <f>YEAR(SalesDataTable[[#This Row],[Order Date]])</f>
        <v>2026</v>
      </c>
      <c r="D2112" s="10" t="str">
        <f>"Q"&amp;ROUNDUP(MONTH(SalesDataTable[[#This Row],[Order Date]])/3,0)</f>
        <v>Q4</v>
      </c>
      <c r="E2112" s="10">
        <f>MONTH(SalesDataTable[[#This Row],[Order Date]])</f>
        <v>10</v>
      </c>
      <c r="F2112" s="10" t="str">
        <f>TEXT(SalesDataTable[[#This Row],[Order Date]],"mmm")</f>
        <v>Oct</v>
      </c>
      <c r="G2112" s="4" t="s">
        <v>6</v>
      </c>
      <c r="H2112" s="4" t="s">
        <v>43</v>
      </c>
      <c r="I2112" s="4" t="s">
        <v>2</v>
      </c>
      <c r="J2112" s="4" t="s">
        <v>13</v>
      </c>
      <c r="K2112" s="4" t="s">
        <v>9</v>
      </c>
      <c r="L2112" s="4" t="s">
        <v>46</v>
      </c>
      <c r="M2112" s="8">
        <v>1</v>
      </c>
      <c r="N2112" s="5">
        <v>70.47</v>
      </c>
      <c r="O2112" s="6">
        <v>0.1</v>
      </c>
      <c r="P2112" s="5">
        <v>31.52</v>
      </c>
      <c r="Q2112" s="5">
        <f t="shared" si="96"/>
        <v>63.423000000000002</v>
      </c>
      <c r="R2112" s="5">
        <f t="shared" si="97"/>
        <v>31.52</v>
      </c>
      <c r="S2112" s="5">
        <f t="shared" si="98"/>
        <v>31.903000000000002</v>
      </c>
      <c r="T2112" s="7"/>
    </row>
    <row r="2113" spans="1:20" ht="15">
      <c r="A2113" s="2">
        <v>1247</v>
      </c>
      <c r="B2113" s="3">
        <v>46310</v>
      </c>
      <c r="C2113" s="10">
        <f>YEAR(SalesDataTable[[#This Row],[Order Date]])</f>
        <v>2026</v>
      </c>
      <c r="D2113" s="10" t="str">
        <f>"Q"&amp;ROUNDUP(MONTH(SalesDataTable[[#This Row],[Order Date]])/3,0)</f>
        <v>Q4</v>
      </c>
      <c r="E2113" s="10">
        <f>MONTH(SalesDataTable[[#This Row],[Order Date]])</f>
        <v>10</v>
      </c>
      <c r="F2113" s="10" t="str">
        <f>TEXT(SalesDataTable[[#This Row],[Order Date]],"mmm")</f>
        <v>Oct</v>
      </c>
      <c r="G2113" s="4" t="s">
        <v>0</v>
      </c>
      <c r="H2113" s="4" t="s">
        <v>1</v>
      </c>
      <c r="I2113" s="4" t="s">
        <v>2</v>
      </c>
      <c r="J2113" s="4" t="s">
        <v>13</v>
      </c>
      <c r="K2113" s="4" t="s">
        <v>9</v>
      </c>
      <c r="L2113" s="4" t="s">
        <v>46</v>
      </c>
      <c r="M2113" s="8">
        <v>1</v>
      </c>
      <c r="N2113" s="5">
        <v>71.05</v>
      </c>
      <c r="O2113" s="6">
        <v>0</v>
      </c>
      <c r="P2113" s="5">
        <v>33.32</v>
      </c>
      <c r="Q2113" s="5">
        <f t="shared" si="96"/>
        <v>71.05</v>
      </c>
      <c r="R2113" s="5">
        <f t="shared" si="97"/>
        <v>33.32</v>
      </c>
      <c r="S2113" s="5">
        <f t="shared" si="98"/>
        <v>37.729999999999997</v>
      </c>
      <c r="T2113" s="7"/>
    </row>
    <row r="2114" spans="1:20" ht="15">
      <c r="A2114" s="2">
        <v>1321</v>
      </c>
      <c r="B2114" s="3">
        <v>46310</v>
      </c>
      <c r="C2114" s="10">
        <f>YEAR(SalesDataTable[[#This Row],[Order Date]])</f>
        <v>2026</v>
      </c>
      <c r="D2114" s="10" t="str">
        <f>"Q"&amp;ROUNDUP(MONTH(SalesDataTable[[#This Row],[Order Date]])/3,0)</f>
        <v>Q4</v>
      </c>
      <c r="E2114" s="10">
        <f>MONTH(SalesDataTable[[#This Row],[Order Date]])</f>
        <v>10</v>
      </c>
      <c r="F2114" s="10" t="str">
        <f>TEXT(SalesDataTable[[#This Row],[Order Date]],"mmm")</f>
        <v>Oct</v>
      </c>
      <c r="G2114" s="4" t="s">
        <v>20</v>
      </c>
      <c r="H2114" s="4" t="s">
        <v>47</v>
      </c>
      <c r="I2114" s="4" t="s">
        <v>19</v>
      </c>
      <c r="J2114" s="4" t="s">
        <v>3</v>
      </c>
      <c r="K2114" s="4" t="s">
        <v>4</v>
      </c>
      <c r="L2114" s="4" t="s">
        <v>26</v>
      </c>
      <c r="M2114" s="8">
        <v>3</v>
      </c>
      <c r="N2114" s="5">
        <v>39.83</v>
      </c>
      <c r="O2114" s="6">
        <v>0.1</v>
      </c>
      <c r="P2114" s="5">
        <v>16.93</v>
      </c>
      <c r="Q2114" s="5">
        <f t="shared" ref="Q2114:Q2177" si="99">M2114*N2114*(1-O2114)</f>
        <v>107.541</v>
      </c>
      <c r="R2114" s="5">
        <f t="shared" ref="R2114:R2177" si="100">M2114*P2114</f>
        <v>50.79</v>
      </c>
      <c r="S2114" s="5">
        <f t="shared" ref="S2114:S2177" si="101">Q2114-R2114</f>
        <v>56.750999999999998</v>
      </c>
      <c r="T2114" s="7"/>
    </row>
    <row r="2115" spans="1:20" ht="15">
      <c r="A2115" s="2">
        <v>2048</v>
      </c>
      <c r="B2115" s="3">
        <v>46310</v>
      </c>
      <c r="C2115" s="10">
        <f>YEAR(SalesDataTable[[#This Row],[Order Date]])</f>
        <v>2026</v>
      </c>
      <c r="D2115" s="10" t="str">
        <f>"Q"&amp;ROUNDUP(MONTH(SalesDataTable[[#This Row],[Order Date]])/3,0)</f>
        <v>Q4</v>
      </c>
      <c r="E2115" s="10">
        <f>MONTH(SalesDataTable[[#This Row],[Order Date]])</f>
        <v>10</v>
      </c>
      <c r="F2115" s="10" t="str">
        <f>TEXT(SalesDataTable[[#This Row],[Order Date]],"mmm")</f>
        <v>Oct</v>
      </c>
      <c r="G2115" s="4" t="s">
        <v>20</v>
      </c>
      <c r="H2115" s="4" t="s">
        <v>31</v>
      </c>
      <c r="I2115" s="4" t="s">
        <v>2</v>
      </c>
      <c r="J2115" s="4" t="s">
        <v>13</v>
      </c>
      <c r="K2115" s="4" t="s">
        <v>34</v>
      </c>
      <c r="L2115" s="4" t="s">
        <v>45</v>
      </c>
      <c r="M2115" s="8">
        <v>3</v>
      </c>
      <c r="N2115" s="5">
        <v>49.5</v>
      </c>
      <c r="O2115" s="6">
        <v>0.05</v>
      </c>
      <c r="P2115" s="5">
        <v>22</v>
      </c>
      <c r="Q2115" s="5">
        <f t="shared" si="99"/>
        <v>141.07499999999999</v>
      </c>
      <c r="R2115" s="5">
        <f t="shared" si="100"/>
        <v>66</v>
      </c>
      <c r="S2115" s="5">
        <f t="shared" si="101"/>
        <v>75.074999999999989</v>
      </c>
      <c r="T2115" s="7"/>
    </row>
    <row r="2116" spans="1:20" ht="15">
      <c r="A2116" s="2">
        <v>2082</v>
      </c>
      <c r="B2116" s="3">
        <v>46310</v>
      </c>
      <c r="C2116" s="10">
        <f>YEAR(SalesDataTable[[#This Row],[Order Date]])</f>
        <v>2026</v>
      </c>
      <c r="D2116" s="10" t="str">
        <f>"Q"&amp;ROUNDUP(MONTH(SalesDataTable[[#This Row],[Order Date]])/3,0)</f>
        <v>Q4</v>
      </c>
      <c r="E2116" s="10">
        <f>MONTH(SalesDataTable[[#This Row],[Order Date]])</f>
        <v>10</v>
      </c>
      <c r="F2116" s="10" t="str">
        <f>TEXT(SalesDataTable[[#This Row],[Order Date]],"mmm")</f>
        <v>Oct</v>
      </c>
      <c r="G2116" s="4" t="s">
        <v>6</v>
      </c>
      <c r="H2116" s="4" t="s">
        <v>27</v>
      </c>
      <c r="I2116" s="4" t="s">
        <v>28</v>
      </c>
      <c r="J2116" s="4" t="s">
        <v>13</v>
      </c>
      <c r="K2116" s="4" t="s">
        <v>9</v>
      </c>
      <c r="L2116" s="4" t="s">
        <v>10</v>
      </c>
      <c r="M2116" s="8">
        <v>1</v>
      </c>
      <c r="N2116" s="5">
        <v>91.99</v>
      </c>
      <c r="O2116" s="6">
        <v>0</v>
      </c>
      <c r="P2116" s="5">
        <v>44.86</v>
      </c>
      <c r="Q2116" s="5">
        <f t="shared" si="99"/>
        <v>91.99</v>
      </c>
      <c r="R2116" s="5">
        <f t="shared" si="100"/>
        <v>44.86</v>
      </c>
      <c r="S2116" s="5">
        <f t="shared" si="101"/>
        <v>47.129999999999995</v>
      </c>
      <c r="T2116" s="7"/>
    </row>
    <row r="2117" spans="1:20" ht="15">
      <c r="A2117" s="2">
        <v>2177</v>
      </c>
      <c r="B2117" s="3">
        <v>46310</v>
      </c>
      <c r="C2117" s="10">
        <f>YEAR(SalesDataTable[[#This Row],[Order Date]])</f>
        <v>2026</v>
      </c>
      <c r="D2117" s="10" t="str">
        <f>"Q"&amp;ROUNDUP(MONTH(SalesDataTable[[#This Row],[Order Date]])/3,0)</f>
        <v>Q4</v>
      </c>
      <c r="E2117" s="10">
        <f>MONTH(SalesDataTable[[#This Row],[Order Date]])</f>
        <v>10</v>
      </c>
      <c r="F2117" s="10" t="str">
        <f>TEXT(SalesDataTable[[#This Row],[Order Date]],"mmm")</f>
        <v>Oct</v>
      </c>
      <c r="G2117" s="4" t="s">
        <v>0</v>
      </c>
      <c r="H2117" s="4" t="s">
        <v>50</v>
      </c>
      <c r="I2117" s="4" t="s">
        <v>28</v>
      </c>
      <c r="J2117" s="4" t="s">
        <v>3</v>
      </c>
      <c r="K2117" s="4" t="s">
        <v>4</v>
      </c>
      <c r="L2117" s="4" t="s">
        <v>5</v>
      </c>
      <c r="M2117" s="8">
        <v>1</v>
      </c>
      <c r="N2117" s="5">
        <v>79.78</v>
      </c>
      <c r="O2117" s="6">
        <v>0.05</v>
      </c>
      <c r="P2117" s="5">
        <v>41.59</v>
      </c>
      <c r="Q2117" s="5">
        <f t="shared" si="99"/>
        <v>75.790999999999997</v>
      </c>
      <c r="R2117" s="5">
        <f t="shared" si="100"/>
        <v>41.59</v>
      </c>
      <c r="S2117" s="5">
        <f t="shared" si="101"/>
        <v>34.200999999999993</v>
      </c>
      <c r="T2117" s="7"/>
    </row>
    <row r="2118" spans="1:20" ht="15">
      <c r="A2118" s="2">
        <v>3776</v>
      </c>
      <c r="B2118" s="3">
        <v>46310</v>
      </c>
      <c r="C2118" s="10">
        <f>YEAR(SalesDataTable[[#This Row],[Order Date]])</f>
        <v>2026</v>
      </c>
      <c r="D2118" s="10" t="str">
        <f>"Q"&amp;ROUNDUP(MONTH(SalesDataTable[[#This Row],[Order Date]])/3,0)</f>
        <v>Q4</v>
      </c>
      <c r="E2118" s="10">
        <f>MONTH(SalesDataTable[[#This Row],[Order Date]])</f>
        <v>10</v>
      </c>
      <c r="F2118" s="10" t="str">
        <f>TEXT(SalesDataTable[[#This Row],[Order Date]],"mmm")</f>
        <v>Oct</v>
      </c>
      <c r="G2118" s="4" t="s">
        <v>20</v>
      </c>
      <c r="H2118" s="4" t="s">
        <v>33</v>
      </c>
      <c r="I2118" s="4" t="s">
        <v>2</v>
      </c>
      <c r="J2118" s="4" t="s">
        <v>3</v>
      </c>
      <c r="K2118" s="4" t="s">
        <v>4</v>
      </c>
      <c r="L2118" s="4" t="s">
        <v>5</v>
      </c>
      <c r="M2118" s="8">
        <v>1</v>
      </c>
      <c r="N2118" s="5">
        <v>82.97</v>
      </c>
      <c r="O2118" s="6">
        <v>0</v>
      </c>
      <c r="P2118" s="5">
        <v>43.09</v>
      </c>
      <c r="Q2118" s="5">
        <f t="shared" si="99"/>
        <v>82.97</v>
      </c>
      <c r="R2118" s="5">
        <f t="shared" si="100"/>
        <v>43.09</v>
      </c>
      <c r="S2118" s="5">
        <f t="shared" si="101"/>
        <v>39.879999999999995</v>
      </c>
      <c r="T2118" s="7"/>
    </row>
    <row r="2119" spans="1:20" ht="15">
      <c r="A2119" s="2">
        <v>4542</v>
      </c>
      <c r="B2119" s="3">
        <v>46310</v>
      </c>
      <c r="C2119" s="10">
        <f>YEAR(SalesDataTable[[#This Row],[Order Date]])</f>
        <v>2026</v>
      </c>
      <c r="D2119" s="10" t="str">
        <f>"Q"&amp;ROUNDUP(MONTH(SalesDataTable[[#This Row],[Order Date]])/3,0)</f>
        <v>Q4</v>
      </c>
      <c r="E2119" s="10">
        <f>MONTH(SalesDataTable[[#This Row],[Order Date]])</f>
        <v>10</v>
      </c>
      <c r="F2119" s="10" t="str">
        <f>TEXT(SalesDataTable[[#This Row],[Order Date]],"mmm")</f>
        <v>Oct</v>
      </c>
      <c r="G2119" s="4" t="s">
        <v>0</v>
      </c>
      <c r="H2119" s="4" t="s">
        <v>36</v>
      </c>
      <c r="I2119" s="4" t="s">
        <v>2</v>
      </c>
      <c r="J2119" s="4" t="s">
        <v>16</v>
      </c>
      <c r="K2119" s="4" t="s">
        <v>4</v>
      </c>
      <c r="L2119" s="4" t="s">
        <v>30</v>
      </c>
      <c r="M2119" s="8">
        <v>1</v>
      </c>
      <c r="N2119" s="5">
        <v>103.33</v>
      </c>
      <c r="O2119" s="6">
        <v>0</v>
      </c>
      <c r="P2119" s="5">
        <v>50.85</v>
      </c>
      <c r="Q2119" s="5">
        <f t="shared" si="99"/>
        <v>103.33</v>
      </c>
      <c r="R2119" s="5">
        <f t="shared" si="100"/>
        <v>50.85</v>
      </c>
      <c r="S2119" s="5">
        <f t="shared" si="101"/>
        <v>52.48</v>
      </c>
      <c r="T2119" s="7"/>
    </row>
    <row r="2120" spans="1:20" ht="15">
      <c r="A2120" s="2">
        <v>36</v>
      </c>
      <c r="B2120" s="3">
        <v>46311</v>
      </c>
      <c r="C2120" s="10">
        <f>YEAR(SalesDataTable[[#This Row],[Order Date]])</f>
        <v>2026</v>
      </c>
      <c r="D2120" s="10" t="str">
        <f>"Q"&amp;ROUNDUP(MONTH(SalesDataTable[[#This Row],[Order Date]])/3,0)</f>
        <v>Q4</v>
      </c>
      <c r="E2120" s="10">
        <f>MONTH(SalesDataTable[[#This Row],[Order Date]])</f>
        <v>10</v>
      </c>
      <c r="F2120" s="10" t="str">
        <f>TEXT(SalesDataTable[[#This Row],[Order Date]],"mmm")</f>
        <v>Oct</v>
      </c>
      <c r="G2120" s="4" t="s">
        <v>0</v>
      </c>
      <c r="H2120" s="4" t="s">
        <v>36</v>
      </c>
      <c r="I2120" s="4" t="s">
        <v>2</v>
      </c>
      <c r="J2120" s="4" t="s">
        <v>13</v>
      </c>
      <c r="K2120" s="4" t="s">
        <v>9</v>
      </c>
      <c r="L2120" s="4" t="s">
        <v>17</v>
      </c>
      <c r="M2120" s="8">
        <v>3</v>
      </c>
      <c r="N2120" s="5">
        <v>142.54</v>
      </c>
      <c r="O2120" s="6">
        <v>0.05</v>
      </c>
      <c r="P2120" s="5">
        <v>81.599999999999994</v>
      </c>
      <c r="Q2120" s="5">
        <f t="shared" si="99"/>
        <v>406.23899999999998</v>
      </c>
      <c r="R2120" s="5">
        <f t="shared" si="100"/>
        <v>244.79999999999998</v>
      </c>
      <c r="S2120" s="5">
        <f t="shared" si="101"/>
        <v>161.43899999999999</v>
      </c>
      <c r="T2120" s="7"/>
    </row>
    <row r="2121" spans="1:20" ht="15">
      <c r="A2121" s="2">
        <v>64</v>
      </c>
      <c r="B2121" s="3">
        <v>46311</v>
      </c>
      <c r="C2121" s="10">
        <f>YEAR(SalesDataTable[[#This Row],[Order Date]])</f>
        <v>2026</v>
      </c>
      <c r="D2121" s="10" t="str">
        <f>"Q"&amp;ROUNDUP(MONTH(SalesDataTable[[#This Row],[Order Date]])/3,0)</f>
        <v>Q4</v>
      </c>
      <c r="E2121" s="10">
        <f>MONTH(SalesDataTable[[#This Row],[Order Date]])</f>
        <v>10</v>
      </c>
      <c r="F2121" s="10" t="str">
        <f>TEXT(SalesDataTable[[#This Row],[Order Date]],"mmm")</f>
        <v>Oct</v>
      </c>
      <c r="G2121" s="4" t="s">
        <v>11</v>
      </c>
      <c r="H2121" s="4" t="s">
        <v>52</v>
      </c>
      <c r="I2121" s="4" t="s">
        <v>2</v>
      </c>
      <c r="J2121" s="4" t="s">
        <v>13</v>
      </c>
      <c r="K2121" s="4" t="s">
        <v>9</v>
      </c>
      <c r="L2121" s="4" t="s">
        <v>10</v>
      </c>
      <c r="M2121" s="8">
        <v>3</v>
      </c>
      <c r="N2121" s="5">
        <v>92.14</v>
      </c>
      <c r="O2121" s="6">
        <v>0.1</v>
      </c>
      <c r="P2121" s="5">
        <v>46.43</v>
      </c>
      <c r="Q2121" s="5">
        <f t="shared" si="99"/>
        <v>248.77800000000002</v>
      </c>
      <c r="R2121" s="5">
        <f t="shared" si="100"/>
        <v>139.29</v>
      </c>
      <c r="S2121" s="5">
        <f t="shared" si="101"/>
        <v>109.48800000000003</v>
      </c>
      <c r="T2121" s="7"/>
    </row>
    <row r="2122" spans="1:20" ht="15">
      <c r="A2122" s="2">
        <v>529</v>
      </c>
      <c r="B2122" s="3">
        <v>46311</v>
      </c>
      <c r="C2122" s="10">
        <f>YEAR(SalesDataTable[[#This Row],[Order Date]])</f>
        <v>2026</v>
      </c>
      <c r="D2122" s="10" t="str">
        <f>"Q"&amp;ROUNDUP(MONTH(SalesDataTable[[#This Row],[Order Date]])/3,0)</f>
        <v>Q4</v>
      </c>
      <c r="E2122" s="10">
        <f>MONTH(SalesDataTable[[#This Row],[Order Date]])</f>
        <v>10</v>
      </c>
      <c r="F2122" s="10" t="str">
        <f>TEXT(SalesDataTable[[#This Row],[Order Date]],"mmm")</f>
        <v>Oct</v>
      </c>
      <c r="G2122" s="4" t="s">
        <v>20</v>
      </c>
      <c r="H2122" s="4" t="s">
        <v>31</v>
      </c>
      <c r="I2122" s="4" t="s">
        <v>19</v>
      </c>
      <c r="J2122" s="4" t="s">
        <v>16</v>
      </c>
      <c r="K2122" s="4" t="s">
        <v>14</v>
      </c>
      <c r="L2122" s="4" t="s">
        <v>48</v>
      </c>
      <c r="M2122" s="8">
        <v>2</v>
      </c>
      <c r="N2122" s="5">
        <v>165.23</v>
      </c>
      <c r="O2122" s="6">
        <v>0</v>
      </c>
      <c r="P2122" s="5">
        <v>88.87</v>
      </c>
      <c r="Q2122" s="5">
        <f t="shared" si="99"/>
        <v>330.46</v>
      </c>
      <c r="R2122" s="5">
        <f t="shared" si="100"/>
        <v>177.74</v>
      </c>
      <c r="S2122" s="5">
        <f t="shared" si="101"/>
        <v>152.71999999999997</v>
      </c>
      <c r="T2122" s="7"/>
    </row>
    <row r="2123" spans="1:20" ht="15">
      <c r="A2123" s="2">
        <v>1815</v>
      </c>
      <c r="B2123" s="3">
        <v>46311</v>
      </c>
      <c r="C2123" s="10">
        <f>YEAR(SalesDataTable[[#This Row],[Order Date]])</f>
        <v>2026</v>
      </c>
      <c r="D2123" s="10" t="str">
        <f>"Q"&amp;ROUNDUP(MONTH(SalesDataTable[[#This Row],[Order Date]])/3,0)</f>
        <v>Q4</v>
      </c>
      <c r="E2123" s="10">
        <f>MONTH(SalesDataTable[[#This Row],[Order Date]])</f>
        <v>10</v>
      </c>
      <c r="F2123" s="10" t="str">
        <f>TEXT(SalesDataTable[[#This Row],[Order Date]],"mmm")</f>
        <v>Oct</v>
      </c>
      <c r="G2123" s="4" t="s">
        <v>20</v>
      </c>
      <c r="H2123" s="4" t="s">
        <v>21</v>
      </c>
      <c r="I2123" s="4" t="s">
        <v>2</v>
      </c>
      <c r="J2123" s="4" t="s">
        <v>16</v>
      </c>
      <c r="K2123" s="4" t="s">
        <v>34</v>
      </c>
      <c r="L2123" s="4" t="s">
        <v>38</v>
      </c>
      <c r="M2123" s="8">
        <v>1</v>
      </c>
      <c r="N2123" s="5">
        <v>121.92</v>
      </c>
      <c r="O2123" s="6">
        <v>0</v>
      </c>
      <c r="P2123" s="5">
        <v>71.02</v>
      </c>
      <c r="Q2123" s="5">
        <f t="shared" si="99"/>
        <v>121.92</v>
      </c>
      <c r="R2123" s="5">
        <f t="shared" si="100"/>
        <v>71.02</v>
      </c>
      <c r="S2123" s="5">
        <f t="shared" si="101"/>
        <v>50.900000000000006</v>
      </c>
      <c r="T2123" s="7"/>
    </row>
    <row r="2124" spans="1:20" ht="15">
      <c r="A2124" s="2">
        <v>1820</v>
      </c>
      <c r="B2124" s="3">
        <v>46311</v>
      </c>
      <c r="C2124" s="10">
        <f>YEAR(SalesDataTable[[#This Row],[Order Date]])</f>
        <v>2026</v>
      </c>
      <c r="D2124" s="10" t="str">
        <f>"Q"&amp;ROUNDUP(MONTH(SalesDataTable[[#This Row],[Order Date]])/3,0)</f>
        <v>Q4</v>
      </c>
      <c r="E2124" s="10">
        <f>MONTH(SalesDataTable[[#This Row],[Order Date]])</f>
        <v>10</v>
      </c>
      <c r="F2124" s="10" t="str">
        <f>TEXT(SalesDataTable[[#This Row],[Order Date]],"mmm")</f>
        <v>Oct</v>
      </c>
      <c r="G2124" s="4" t="s">
        <v>6</v>
      </c>
      <c r="H2124" s="4" t="s">
        <v>7</v>
      </c>
      <c r="I2124" s="4" t="s">
        <v>2</v>
      </c>
      <c r="J2124" s="4" t="s">
        <v>3</v>
      </c>
      <c r="K2124" s="4" t="s">
        <v>14</v>
      </c>
      <c r="L2124" s="4" t="s">
        <v>15</v>
      </c>
      <c r="M2124" s="8">
        <v>3</v>
      </c>
      <c r="N2124" s="5">
        <v>36.46</v>
      </c>
      <c r="O2124" s="6">
        <v>0.05</v>
      </c>
      <c r="P2124" s="5">
        <v>13.9</v>
      </c>
      <c r="Q2124" s="5">
        <f t="shared" si="99"/>
        <v>103.91099999999999</v>
      </c>
      <c r="R2124" s="5">
        <f t="shared" si="100"/>
        <v>41.7</v>
      </c>
      <c r="S2124" s="5">
        <f t="shared" si="101"/>
        <v>62.210999999999984</v>
      </c>
      <c r="T2124" s="7"/>
    </row>
    <row r="2125" spans="1:20" ht="15">
      <c r="A2125" s="2">
        <v>2028</v>
      </c>
      <c r="B2125" s="3">
        <v>46311</v>
      </c>
      <c r="C2125" s="10">
        <f>YEAR(SalesDataTable[[#This Row],[Order Date]])</f>
        <v>2026</v>
      </c>
      <c r="D2125" s="10" t="str">
        <f>"Q"&amp;ROUNDUP(MONTH(SalesDataTable[[#This Row],[Order Date]])/3,0)</f>
        <v>Q4</v>
      </c>
      <c r="E2125" s="10">
        <f>MONTH(SalesDataTable[[#This Row],[Order Date]])</f>
        <v>10</v>
      </c>
      <c r="F2125" s="10" t="str">
        <f>TEXT(SalesDataTable[[#This Row],[Order Date]],"mmm")</f>
        <v>Oct</v>
      </c>
      <c r="G2125" s="4" t="s">
        <v>20</v>
      </c>
      <c r="H2125" s="4" t="s">
        <v>21</v>
      </c>
      <c r="I2125" s="4" t="s">
        <v>19</v>
      </c>
      <c r="J2125" s="4" t="s">
        <v>16</v>
      </c>
      <c r="K2125" s="4" t="s">
        <v>34</v>
      </c>
      <c r="L2125" s="4" t="s">
        <v>45</v>
      </c>
      <c r="M2125" s="8">
        <v>3</v>
      </c>
      <c r="N2125" s="5">
        <v>51.89</v>
      </c>
      <c r="O2125" s="6">
        <v>0.1</v>
      </c>
      <c r="P2125" s="5">
        <v>21.56</v>
      </c>
      <c r="Q2125" s="5">
        <f t="shared" si="99"/>
        <v>140.10300000000001</v>
      </c>
      <c r="R2125" s="5">
        <f t="shared" si="100"/>
        <v>64.679999999999993</v>
      </c>
      <c r="S2125" s="5">
        <f t="shared" si="101"/>
        <v>75.423000000000016</v>
      </c>
      <c r="T2125" s="7"/>
    </row>
    <row r="2126" spans="1:20" ht="15">
      <c r="A2126" s="2">
        <v>2741</v>
      </c>
      <c r="B2126" s="3">
        <v>46311</v>
      </c>
      <c r="C2126" s="10">
        <f>YEAR(SalesDataTable[[#This Row],[Order Date]])</f>
        <v>2026</v>
      </c>
      <c r="D2126" s="10" t="str">
        <f>"Q"&amp;ROUNDUP(MONTH(SalesDataTable[[#This Row],[Order Date]])/3,0)</f>
        <v>Q4</v>
      </c>
      <c r="E2126" s="10">
        <f>MONTH(SalesDataTable[[#This Row],[Order Date]])</f>
        <v>10</v>
      </c>
      <c r="F2126" s="10" t="str">
        <f>TEXT(SalesDataTable[[#This Row],[Order Date]],"mmm")</f>
        <v>Oct</v>
      </c>
      <c r="G2126" s="4" t="s">
        <v>20</v>
      </c>
      <c r="H2126" s="4" t="s">
        <v>21</v>
      </c>
      <c r="I2126" s="4" t="s">
        <v>2</v>
      </c>
      <c r="J2126" s="4" t="s">
        <v>3</v>
      </c>
      <c r="K2126" s="4" t="s">
        <v>34</v>
      </c>
      <c r="L2126" s="4" t="s">
        <v>35</v>
      </c>
      <c r="M2126" s="8">
        <v>1</v>
      </c>
      <c r="N2126" s="5">
        <v>40.75</v>
      </c>
      <c r="O2126" s="6">
        <v>0</v>
      </c>
      <c r="P2126" s="5">
        <v>14.7</v>
      </c>
      <c r="Q2126" s="5">
        <f t="shared" si="99"/>
        <v>40.75</v>
      </c>
      <c r="R2126" s="5">
        <f t="shared" si="100"/>
        <v>14.7</v>
      </c>
      <c r="S2126" s="5">
        <f t="shared" si="101"/>
        <v>26.05</v>
      </c>
      <c r="T2126" s="7"/>
    </row>
    <row r="2127" spans="1:20" ht="15">
      <c r="A2127" s="2">
        <v>3602</v>
      </c>
      <c r="B2127" s="3">
        <v>46311</v>
      </c>
      <c r="C2127" s="10">
        <f>YEAR(SalesDataTable[[#This Row],[Order Date]])</f>
        <v>2026</v>
      </c>
      <c r="D2127" s="10" t="str">
        <f>"Q"&amp;ROUNDUP(MONTH(SalesDataTable[[#This Row],[Order Date]])/3,0)</f>
        <v>Q4</v>
      </c>
      <c r="E2127" s="10">
        <f>MONTH(SalesDataTable[[#This Row],[Order Date]])</f>
        <v>10</v>
      </c>
      <c r="F2127" s="10" t="str">
        <f>TEXT(SalesDataTable[[#This Row],[Order Date]],"mmm")</f>
        <v>Oct</v>
      </c>
      <c r="G2127" s="4" t="s">
        <v>11</v>
      </c>
      <c r="H2127" s="4" t="s">
        <v>25</v>
      </c>
      <c r="I2127" s="4" t="s">
        <v>8</v>
      </c>
      <c r="J2127" s="4" t="s">
        <v>16</v>
      </c>
      <c r="K2127" s="4" t="s">
        <v>23</v>
      </c>
      <c r="L2127" s="4" t="s">
        <v>24</v>
      </c>
      <c r="M2127" s="8">
        <v>4</v>
      </c>
      <c r="N2127" s="5">
        <v>345.13</v>
      </c>
      <c r="O2127" s="6">
        <v>0.05</v>
      </c>
      <c r="P2127" s="5">
        <v>200.02</v>
      </c>
      <c r="Q2127" s="5">
        <f t="shared" si="99"/>
        <v>1311.4939999999999</v>
      </c>
      <c r="R2127" s="5">
        <f t="shared" si="100"/>
        <v>800.08</v>
      </c>
      <c r="S2127" s="5">
        <f t="shared" si="101"/>
        <v>511.41399999999987</v>
      </c>
      <c r="T2127" s="7"/>
    </row>
    <row r="2128" spans="1:20" ht="15">
      <c r="A2128" s="2">
        <v>4116</v>
      </c>
      <c r="B2128" s="3">
        <v>46311</v>
      </c>
      <c r="C2128" s="10">
        <f>YEAR(SalesDataTable[[#This Row],[Order Date]])</f>
        <v>2026</v>
      </c>
      <c r="D2128" s="10" t="str">
        <f>"Q"&amp;ROUNDUP(MONTH(SalesDataTable[[#This Row],[Order Date]])/3,0)</f>
        <v>Q4</v>
      </c>
      <c r="E2128" s="10">
        <f>MONTH(SalesDataTable[[#This Row],[Order Date]])</f>
        <v>10</v>
      </c>
      <c r="F2128" s="10" t="str">
        <f>TEXT(SalesDataTable[[#This Row],[Order Date]],"mmm")</f>
        <v>Oct</v>
      </c>
      <c r="G2128" s="4" t="s">
        <v>6</v>
      </c>
      <c r="H2128" s="4" t="s">
        <v>27</v>
      </c>
      <c r="I2128" s="4" t="s">
        <v>19</v>
      </c>
      <c r="J2128" s="4" t="s">
        <v>13</v>
      </c>
      <c r="K2128" s="4" t="s">
        <v>14</v>
      </c>
      <c r="L2128" s="4" t="s">
        <v>15</v>
      </c>
      <c r="M2128" s="8">
        <v>2</v>
      </c>
      <c r="N2128" s="5">
        <v>37.1</v>
      </c>
      <c r="O2128" s="6">
        <v>0</v>
      </c>
      <c r="P2128" s="5">
        <v>13.31</v>
      </c>
      <c r="Q2128" s="5">
        <f t="shared" si="99"/>
        <v>74.2</v>
      </c>
      <c r="R2128" s="5">
        <f t="shared" si="100"/>
        <v>26.62</v>
      </c>
      <c r="S2128" s="5">
        <f t="shared" si="101"/>
        <v>47.58</v>
      </c>
      <c r="T2128" s="7"/>
    </row>
    <row r="2129" spans="1:20" ht="15">
      <c r="A2129" s="2">
        <v>4197</v>
      </c>
      <c r="B2129" s="3">
        <v>46311</v>
      </c>
      <c r="C2129" s="10">
        <f>YEAR(SalesDataTable[[#This Row],[Order Date]])</f>
        <v>2026</v>
      </c>
      <c r="D2129" s="10" t="str">
        <f>"Q"&amp;ROUNDUP(MONTH(SalesDataTable[[#This Row],[Order Date]])/3,0)</f>
        <v>Q4</v>
      </c>
      <c r="E2129" s="10">
        <f>MONTH(SalesDataTable[[#This Row],[Order Date]])</f>
        <v>10</v>
      </c>
      <c r="F2129" s="10" t="str">
        <f>TEXT(SalesDataTable[[#This Row],[Order Date]],"mmm")</f>
        <v>Oct</v>
      </c>
      <c r="G2129" s="4" t="s">
        <v>20</v>
      </c>
      <c r="H2129" s="4" t="s">
        <v>31</v>
      </c>
      <c r="I2129" s="4" t="s">
        <v>28</v>
      </c>
      <c r="J2129" s="4" t="s">
        <v>13</v>
      </c>
      <c r="K2129" s="4" t="s">
        <v>9</v>
      </c>
      <c r="L2129" s="4" t="s">
        <v>10</v>
      </c>
      <c r="M2129" s="8">
        <v>3</v>
      </c>
      <c r="N2129" s="5">
        <v>94.19</v>
      </c>
      <c r="O2129" s="6">
        <v>0</v>
      </c>
      <c r="P2129" s="5">
        <v>44.89</v>
      </c>
      <c r="Q2129" s="5">
        <f t="shared" si="99"/>
        <v>282.57</v>
      </c>
      <c r="R2129" s="5">
        <f t="shared" si="100"/>
        <v>134.67000000000002</v>
      </c>
      <c r="S2129" s="5">
        <f t="shared" si="101"/>
        <v>147.89999999999998</v>
      </c>
      <c r="T2129" s="7"/>
    </row>
    <row r="2130" spans="1:20" ht="15">
      <c r="A2130" s="2">
        <v>360</v>
      </c>
      <c r="B2130" s="3">
        <v>46312</v>
      </c>
      <c r="C2130" s="10">
        <f>YEAR(SalesDataTable[[#This Row],[Order Date]])</f>
        <v>2026</v>
      </c>
      <c r="D2130" s="10" t="str">
        <f>"Q"&amp;ROUNDUP(MONTH(SalesDataTable[[#This Row],[Order Date]])/3,0)</f>
        <v>Q4</v>
      </c>
      <c r="E2130" s="10">
        <f>MONTH(SalesDataTable[[#This Row],[Order Date]])</f>
        <v>10</v>
      </c>
      <c r="F2130" s="10" t="str">
        <f>TEXT(SalesDataTable[[#This Row],[Order Date]],"mmm")</f>
        <v>Oct</v>
      </c>
      <c r="G2130" s="4" t="s">
        <v>20</v>
      </c>
      <c r="H2130" s="4" t="s">
        <v>33</v>
      </c>
      <c r="I2130" s="4" t="s">
        <v>2</v>
      </c>
      <c r="J2130" s="4" t="s">
        <v>3</v>
      </c>
      <c r="K2130" s="4" t="s">
        <v>23</v>
      </c>
      <c r="L2130" s="4" t="s">
        <v>40</v>
      </c>
      <c r="M2130" s="8">
        <v>2</v>
      </c>
      <c r="N2130" s="5">
        <v>82.52</v>
      </c>
      <c r="O2130" s="6">
        <v>0.05</v>
      </c>
      <c r="P2130" s="5">
        <v>38.61</v>
      </c>
      <c r="Q2130" s="5">
        <f t="shared" si="99"/>
        <v>156.78799999999998</v>
      </c>
      <c r="R2130" s="5">
        <f t="shared" si="100"/>
        <v>77.22</v>
      </c>
      <c r="S2130" s="5">
        <f t="shared" si="101"/>
        <v>79.567999999999984</v>
      </c>
      <c r="T2130" s="7"/>
    </row>
    <row r="2131" spans="1:20" ht="15">
      <c r="A2131" s="2">
        <v>427</v>
      </c>
      <c r="B2131" s="3">
        <v>46312</v>
      </c>
      <c r="C2131" s="10">
        <f>YEAR(SalesDataTable[[#This Row],[Order Date]])</f>
        <v>2026</v>
      </c>
      <c r="D2131" s="10" t="str">
        <f>"Q"&amp;ROUNDUP(MONTH(SalesDataTable[[#This Row],[Order Date]])/3,0)</f>
        <v>Q4</v>
      </c>
      <c r="E2131" s="10">
        <f>MONTH(SalesDataTable[[#This Row],[Order Date]])</f>
        <v>10</v>
      </c>
      <c r="F2131" s="10" t="str">
        <f>TEXT(SalesDataTable[[#This Row],[Order Date]],"mmm")</f>
        <v>Oct</v>
      </c>
      <c r="G2131" s="4" t="s">
        <v>20</v>
      </c>
      <c r="H2131" s="4" t="s">
        <v>47</v>
      </c>
      <c r="I2131" s="4" t="s">
        <v>2</v>
      </c>
      <c r="J2131" s="4" t="s">
        <v>16</v>
      </c>
      <c r="K2131" s="4" t="s">
        <v>9</v>
      </c>
      <c r="L2131" s="4" t="s">
        <v>37</v>
      </c>
      <c r="M2131" s="8">
        <v>1</v>
      </c>
      <c r="N2131" s="5">
        <v>155.16</v>
      </c>
      <c r="O2131" s="6">
        <v>0</v>
      </c>
      <c r="P2131" s="5">
        <v>78.84</v>
      </c>
      <c r="Q2131" s="5">
        <f t="shared" si="99"/>
        <v>155.16</v>
      </c>
      <c r="R2131" s="5">
        <f t="shared" si="100"/>
        <v>78.84</v>
      </c>
      <c r="S2131" s="5">
        <f t="shared" si="101"/>
        <v>76.319999999999993</v>
      </c>
      <c r="T2131" s="7"/>
    </row>
    <row r="2132" spans="1:20" ht="15">
      <c r="A2132" s="2">
        <v>1018</v>
      </c>
      <c r="B2132" s="3">
        <v>46312</v>
      </c>
      <c r="C2132" s="10">
        <f>YEAR(SalesDataTable[[#This Row],[Order Date]])</f>
        <v>2026</v>
      </c>
      <c r="D2132" s="10" t="str">
        <f>"Q"&amp;ROUNDUP(MONTH(SalesDataTable[[#This Row],[Order Date]])/3,0)</f>
        <v>Q4</v>
      </c>
      <c r="E2132" s="10">
        <f>MONTH(SalesDataTable[[#This Row],[Order Date]])</f>
        <v>10</v>
      </c>
      <c r="F2132" s="10" t="str">
        <f>TEXT(SalesDataTable[[#This Row],[Order Date]],"mmm")</f>
        <v>Oct</v>
      </c>
      <c r="G2132" s="4" t="s">
        <v>20</v>
      </c>
      <c r="H2132" s="4" t="s">
        <v>47</v>
      </c>
      <c r="I2132" s="4" t="s">
        <v>28</v>
      </c>
      <c r="J2132" s="4" t="s">
        <v>3</v>
      </c>
      <c r="K2132" s="4" t="s">
        <v>14</v>
      </c>
      <c r="L2132" s="4" t="s">
        <v>32</v>
      </c>
      <c r="M2132" s="8">
        <v>1</v>
      </c>
      <c r="N2132" s="5">
        <v>46.36</v>
      </c>
      <c r="O2132" s="6">
        <v>0.05</v>
      </c>
      <c r="P2132" s="5">
        <v>18.399999999999999</v>
      </c>
      <c r="Q2132" s="5">
        <f t="shared" si="99"/>
        <v>44.041999999999994</v>
      </c>
      <c r="R2132" s="5">
        <f t="shared" si="100"/>
        <v>18.399999999999999</v>
      </c>
      <c r="S2132" s="5">
        <f t="shared" si="101"/>
        <v>25.641999999999996</v>
      </c>
      <c r="T2132" s="7"/>
    </row>
    <row r="2133" spans="1:20" ht="15">
      <c r="A2133" s="2">
        <v>1179</v>
      </c>
      <c r="B2133" s="3">
        <v>46312</v>
      </c>
      <c r="C2133" s="10">
        <f>YEAR(SalesDataTable[[#This Row],[Order Date]])</f>
        <v>2026</v>
      </c>
      <c r="D2133" s="10" t="str">
        <f>"Q"&amp;ROUNDUP(MONTH(SalesDataTable[[#This Row],[Order Date]])/3,0)</f>
        <v>Q4</v>
      </c>
      <c r="E2133" s="10">
        <f>MONTH(SalesDataTable[[#This Row],[Order Date]])</f>
        <v>10</v>
      </c>
      <c r="F2133" s="10" t="str">
        <f>TEXT(SalesDataTable[[#This Row],[Order Date]],"mmm")</f>
        <v>Oct</v>
      </c>
      <c r="G2133" s="4" t="s">
        <v>11</v>
      </c>
      <c r="H2133" s="4" t="s">
        <v>52</v>
      </c>
      <c r="I2133" s="4" t="s">
        <v>2</v>
      </c>
      <c r="J2133" s="4" t="s">
        <v>16</v>
      </c>
      <c r="K2133" s="4" t="s">
        <v>4</v>
      </c>
      <c r="L2133" s="4" t="s">
        <v>5</v>
      </c>
      <c r="M2133" s="8">
        <v>1</v>
      </c>
      <c r="N2133" s="5">
        <v>81.47</v>
      </c>
      <c r="O2133" s="6">
        <v>0</v>
      </c>
      <c r="P2133" s="5">
        <v>43.67</v>
      </c>
      <c r="Q2133" s="5">
        <f t="shared" si="99"/>
        <v>81.47</v>
      </c>
      <c r="R2133" s="5">
        <f t="shared" si="100"/>
        <v>43.67</v>
      </c>
      <c r="S2133" s="5">
        <f t="shared" si="101"/>
        <v>37.799999999999997</v>
      </c>
      <c r="T2133" s="7"/>
    </row>
    <row r="2134" spans="1:20" ht="15">
      <c r="A2134" s="2">
        <v>2267</v>
      </c>
      <c r="B2134" s="3">
        <v>46312</v>
      </c>
      <c r="C2134" s="10">
        <f>YEAR(SalesDataTable[[#This Row],[Order Date]])</f>
        <v>2026</v>
      </c>
      <c r="D2134" s="10" t="str">
        <f>"Q"&amp;ROUNDUP(MONTH(SalesDataTable[[#This Row],[Order Date]])/3,0)</f>
        <v>Q4</v>
      </c>
      <c r="E2134" s="10">
        <f>MONTH(SalesDataTable[[#This Row],[Order Date]])</f>
        <v>10</v>
      </c>
      <c r="F2134" s="10" t="str">
        <f>TEXT(SalesDataTable[[#This Row],[Order Date]],"mmm")</f>
        <v>Oct</v>
      </c>
      <c r="G2134" s="4" t="s">
        <v>0</v>
      </c>
      <c r="H2134" s="4" t="s">
        <v>50</v>
      </c>
      <c r="I2134" s="4" t="s">
        <v>2</v>
      </c>
      <c r="J2134" s="4" t="s">
        <v>3</v>
      </c>
      <c r="K2134" s="4" t="s">
        <v>14</v>
      </c>
      <c r="L2134" s="4" t="s">
        <v>44</v>
      </c>
      <c r="M2134" s="8">
        <v>1</v>
      </c>
      <c r="N2134" s="5">
        <v>134.31</v>
      </c>
      <c r="O2134" s="6">
        <v>0.05</v>
      </c>
      <c r="P2134" s="5">
        <v>67.239999999999995</v>
      </c>
      <c r="Q2134" s="5">
        <f t="shared" si="99"/>
        <v>127.5945</v>
      </c>
      <c r="R2134" s="5">
        <f t="shared" si="100"/>
        <v>67.239999999999995</v>
      </c>
      <c r="S2134" s="5">
        <f t="shared" si="101"/>
        <v>60.354500000000002</v>
      </c>
      <c r="T2134" s="7"/>
    </row>
    <row r="2135" spans="1:20" ht="15">
      <c r="A2135" s="2">
        <v>2656</v>
      </c>
      <c r="B2135" s="3">
        <v>46312</v>
      </c>
      <c r="C2135" s="10">
        <f>YEAR(SalesDataTable[[#This Row],[Order Date]])</f>
        <v>2026</v>
      </c>
      <c r="D2135" s="10" t="str">
        <f>"Q"&amp;ROUNDUP(MONTH(SalesDataTable[[#This Row],[Order Date]])/3,0)</f>
        <v>Q4</v>
      </c>
      <c r="E2135" s="10">
        <f>MONTH(SalesDataTable[[#This Row],[Order Date]])</f>
        <v>10</v>
      </c>
      <c r="F2135" s="10" t="str">
        <f>TEXT(SalesDataTable[[#This Row],[Order Date]],"mmm")</f>
        <v>Oct</v>
      </c>
      <c r="G2135" s="4" t="s">
        <v>11</v>
      </c>
      <c r="H2135" s="4" t="s">
        <v>52</v>
      </c>
      <c r="I2135" s="4" t="s">
        <v>2</v>
      </c>
      <c r="J2135" s="4" t="s">
        <v>13</v>
      </c>
      <c r="K2135" s="4" t="s">
        <v>23</v>
      </c>
      <c r="L2135" s="4" t="s">
        <v>51</v>
      </c>
      <c r="M2135" s="8">
        <v>1</v>
      </c>
      <c r="N2135" s="5">
        <v>123.11</v>
      </c>
      <c r="O2135" s="6">
        <v>0</v>
      </c>
      <c r="P2135" s="5">
        <v>58.99</v>
      </c>
      <c r="Q2135" s="5">
        <f t="shared" si="99"/>
        <v>123.11</v>
      </c>
      <c r="R2135" s="5">
        <f t="shared" si="100"/>
        <v>58.99</v>
      </c>
      <c r="S2135" s="5">
        <f t="shared" si="101"/>
        <v>64.12</v>
      </c>
      <c r="T2135" s="7"/>
    </row>
    <row r="2136" spans="1:20" ht="15">
      <c r="A2136" s="2">
        <v>2867</v>
      </c>
      <c r="B2136" s="3">
        <v>46312</v>
      </c>
      <c r="C2136" s="10">
        <f>YEAR(SalesDataTable[[#This Row],[Order Date]])</f>
        <v>2026</v>
      </c>
      <c r="D2136" s="10" t="str">
        <f>"Q"&amp;ROUNDUP(MONTH(SalesDataTable[[#This Row],[Order Date]])/3,0)</f>
        <v>Q4</v>
      </c>
      <c r="E2136" s="10">
        <f>MONTH(SalesDataTable[[#This Row],[Order Date]])</f>
        <v>10</v>
      </c>
      <c r="F2136" s="10" t="str">
        <f>TEXT(SalesDataTable[[#This Row],[Order Date]],"mmm")</f>
        <v>Oct</v>
      </c>
      <c r="G2136" s="4" t="s">
        <v>6</v>
      </c>
      <c r="H2136" s="4" t="s">
        <v>27</v>
      </c>
      <c r="I2136" s="4" t="s">
        <v>2</v>
      </c>
      <c r="J2136" s="4" t="s">
        <v>13</v>
      </c>
      <c r="K2136" s="4" t="s">
        <v>23</v>
      </c>
      <c r="L2136" s="4" t="s">
        <v>40</v>
      </c>
      <c r="M2136" s="8">
        <v>1</v>
      </c>
      <c r="N2136" s="5">
        <v>81.239999999999995</v>
      </c>
      <c r="O2136" s="6">
        <v>0</v>
      </c>
      <c r="P2136" s="5">
        <v>38.65</v>
      </c>
      <c r="Q2136" s="5">
        <f t="shared" si="99"/>
        <v>81.239999999999995</v>
      </c>
      <c r="R2136" s="5">
        <f t="shared" si="100"/>
        <v>38.65</v>
      </c>
      <c r="S2136" s="5">
        <f t="shared" si="101"/>
        <v>42.589999999999996</v>
      </c>
      <c r="T2136" s="7"/>
    </row>
    <row r="2137" spans="1:20" ht="15">
      <c r="A2137" s="2">
        <v>3335</v>
      </c>
      <c r="B2137" s="3">
        <v>46312</v>
      </c>
      <c r="C2137" s="10">
        <f>YEAR(SalesDataTable[[#This Row],[Order Date]])</f>
        <v>2026</v>
      </c>
      <c r="D2137" s="10" t="str">
        <f>"Q"&amp;ROUNDUP(MONTH(SalesDataTable[[#This Row],[Order Date]])/3,0)</f>
        <v>Q4</v>
      </c>
      <c r="E2137" s="10">
        <f>MONTH(SalesDataTable[[#This Row],[Order Date]])</f>
        <v>10</v>
      </c>
      <c r="F2137" s="10" t="str">
        <f>TEXT(SalesDataTable[[#This Row],[Order Date]],"mmm")</f>
        <v>Oct</v>
      </c>
      <c r="G2137" s="4" t="s">
        <v>0</v>
      </c>
      <c r="H2137" s="4" t="s">
        <v>36</v>
      </c>
      <c r="I2137" s="4" t="s">
        <v>28</v>
      </c>
      <c r="J2137" s="4" t="s">
        <v>3</v>
      </c>
      <c r="K2137" s="4" t="s">
        <v>9</v>
      </c>
      <c r="L2137" s="4" t="s">
        <v>46</v>
      </c>
      <c r="M2137" s="8">
        <v>1</v>
      </c>
      <c r="N2137" s="5">
        <v>70.81</v>
      </c>
      <c r="O2137" s="6">
        <v>0.15</v>
      </c>
      <c r="P2137" s="5">
        <v>32.93</v>
      </c>
      <c r="Q2137" s="5">
        <f t="shared" si="99"/>
        <v>60.188499999999998</v>
      </c>
      <c r="R2137" s="5">
        <f t="shared" si="100"/>
        <v>32.93</v>
      </c>
      <c r="S2137" s="5">
        <f t="shared" si="101"/>
        <v>27.258499999999998</v>
      </c>
      <c r="T2137" s="7"/>
    </row>
    <row r="2138" spans="1:20" ht="15">
      <c r="A2138" s="2">
        <v>3770</v>
      </c>
      <c r="B2138" s="3">
        <v>46312</v>
      </c>
      <c r="C2138" s="10">
        <f>YEAR(SalesDataTable[[#This Row],[Order Date]])</f>
        <v>2026</v>
      </c>
      <c r="D2138" s="10" t="str">
        <f>"Q"&amp;ROUNDUP(MONTH(SalesDataTable[[#This Row],[Order Date]])/3,0)</f>
        <v>Q4</v>
      </c>
      <c r="E2138" s="10">
        <f>MONTH(SalesDataTable[[#This Row],[Order Date]])</f>
        <v>10</v>
      </c>
      <c r="F2138" s="10" t="str">
        <f>TEXT(SalesDataTable[[#This Row],[Order Date]],"mmm")</f>
        <v>Oct</v>
      </c>
      <c r="G2138" s="4" t="s">
        <v>20</v>
      </c>
      <c r="H2138" s="4" t="s">
        <v>47</v>
      </c>
      <c r="I2138" s="4" t="s">
        <v>2</v>
      </c>
      <c r="J2138" s="4" t="s">
        <v>16</v>
      </c>
      <c r="K2138" s="4" t="s">
        <v>23</v>
      </c>
      <c r="L2138" s="4" t="s">
        <v>29</v>
      </c>
      <c r="M2138" s="8">
        <v>6</v>
      </c>
      <c r="N2138" s="5">
        <v>200.26</v>
      </c>
      <c r="O2138" s="6">
        <v>0</v>
      </c>
      <c r="P2138" s="5">
        <v>106.71</v>
      </c>
      <c r="Q2138" s="5">
        <f t="shared" si="99"/>
        <v>1201.56</v>
      </c>
      <c r="R2138" s="5">
        <f t="shared" si="100"/>
        <v>640.26</v>
      </c>
      <c r="S2138" s="5">
        <f t="shared" si="101"/>
        <v>561.29999999999995</v>
      </c>
      <c r="T2138" s="7"/>
    </row>
    <row r="2139" spans="1:20" ht="15">
      <c r="A2139" s="2">
        <v>4065</v>
      </c>
      <c r="B2139" s="3">
        <v>46312</v>
      </c>
      <c r="C2139" s="10">
        <f>YEAR(SalesDataTable[[#This Row],[Order Date]])</f>
        <v>2026</v>
      </c>
      <c r="D2139" s="10" t="str">
        <f>"Q"&amp;ROUNDUP(MONTH(SalesDataTable[[#This Row],[Order Date]])/3,0)</f>
        <v>Q4</v>
      </c>
      <c r="E2139" s="10">
        <f>MONTH(SalesDataTable[[#This Row],[Order Date]])</f>
        <v>10</v>
      </c>
      <c r="F2139" s="10" t="str">
        <f>TEXT(SalesDataTable[[#This Row],[Order Date]],"mmm")</f>
        <v>Oct</v>
      </c>
      <c r="G2139" s="4" t="s">
        <v>20</v>
      </c>
      <c r="H2139" s="4" t="s">
        <v>21</v>
      </c>
      <c r="I2139" s="4" t="s">
        <v>2</v>
      </c>
      <c r="J2139" s="4" t="s">
        <v>13</v>
      </c>
      <c r="K2139" s="4" t="s">
        <v>34</v>
      </c>
      <c r="L2139" s="4" t="s">
        <v>42</v>
      </c>
      <c r="M2139" s="8">
        <v>3</v>
      </c>
      <c r="N2139" s="5">
        <v>36.75</v>
      </c>
      <c r="O2139" s="6">
        <v>0.05</v>
      </c>
      <c r="P2139" s="5">
        <v>13.71</v>
      </c>
      <c r="Q2139" s="5">
        <f t="shared" si="99"/>
        <v>104.7375</v>
      </c>
      <c r="R2139" s="5">
        <f t="shared" si="100"/>
        <v>41.13</v>
      </c>
      <c r="S2139" s="5">
        <f t="shared" si="101"/>
        <v>63.607499999999995</v>
      </c>
      <c r="T2139" s="7"/>
    </row>
    <row r="2140" spans="1:20" ht="15">
      <c r="A2140" s="2">
        <v>4222</v>
      </c>
      <c r="B2140" s="3">
        <v>46312</v>
      </c>
      <c r="C2140" s="10">
        <f>YEAR(SalesDataTable[[#This Row],[Order Date]])</f>
        <v>2026</v>
      </c>
      <c r="D2140" s="10" t="str">
        <f>"Q"&amp;ROUNDUP(MONTH(SalesDataTable[[#This Row],[Order Date]])/3,0)</f>
        <v>Q4</v>
      </c>
      <c r="E2140" s="10">
        <f>MONTH(SalesDataTable[[#This Row],[Order Date]])</f>
        <v>10</v>
      </c>
      <c r="F2140" s="10" t="str">
        <f>TEXT(SalesDataTable[[#This Row],[Order Date]],"mmm")</f>
        <v>Oct</v>
      </c>
      <c r="G2140" s="4" t="s">
        <v>11</v>
      </c>
      <c r="H2140" s="4" t="s">
        <v>52</v>
      </c>
      <c r="I2140" s="4" t="s">
        <v>2</v>
      </c>
      <c r="J2140" s="4" t="s">
        <v>3</v>
      </c>
      <c r="K2140" s="4" t="s">
        <v>9</v>
      </c>
      <c r="L2140" s="4" t="s">
        <v>10</v>
      </c>
      <c r="M2140" s="8">
        <v>2</v>
      </c>
      <c r="N2140" s="5">
        <v>92.41</v>
      </c>
      <c r="O2140" s="6">
        <v>0.1</v>
      </c>
      <c r="P2140" s="5">
        <v>45.42</v>
      </c>
      <c r="Q2140" s="5">
        <f t="shared" si="99"/>
        <v>166.33799999999999</v>
      </c>
      <c r="R2140" s="5">
        <f t="shared" si="100"/>
        <v>90.84</v>
      </c>
      <c r="S2140" s="5">
        <f t="shared" si="101"/>
        <v>75.49799999999999</v>
      </c>
      <c r="T2140" s="7"/>
    </row>
    <row r="2141" spans="1:20" ht="15">
      <c r="A2141" s="2">
        <v>4304</v>
      </c>
      <c r="B2141" s="3">
        <v>46312</v>
      </c>
      <c r="C2141" s="10">
        <f>YEAR(SalesDataTable[[#This Row],[Order Date]])</f>
        <v>2026</v>
      </c>
      <c r="D2141" s="10" t="str">
        <f>"Q"&amp;ROUNDUP(MONTH(SalesDataTable[[#This Row],[Order Date]])/3,0)</f>
        <v>Q4</v>
      </c>
      <c r="E2141" s="10">
        <f>MONTH(SalesDataTable[[#This Row],[Order Date]])</f>
        <v>10</v>
      </c>
      <c r="F2141" s="10" t="str">
        <f>TEXT(SalesDataTable[[#This Row],[Order Date]],"mmm")</f>
        <v>Oct</v>
      </c>
      <c r="G2141" s="4" t="s">
        <v>6</v>
      </c>
      <c r="H2141" s="4" t="s">
        <v>49</v>
      </c>
      <c r="I2141" s="4" t="s">
        <v>19</v>
      </c>
      <c r="J2141" s="4" t="s">
        <v>13</v>
      </c>
      <c r="K2141" s="4" t="s">
        <v>34</v>
      </c>
      <c r="L2141" s="4" t="s">
        <v>35</v>
      </c>
      <c r="M2141" s="8">
        <v>1</v>
      </c>
      <c r="N2141" s="5">
        <v>40.67</v>
      </c>
      <c r="O2141" s="6">
        <v>0</v>
      </c>
      <c r="P2141" s="5">
        <v>15.09</v>
      </c>
      <c r="Q2141" s="5">
        <f t="shared" si="99"/>
        <v>40.67</v>
      </c>
      <c r="R2141" s="5">
        <f t="shared" si="100"/>
        <v>15.09</v>
      </c>
      <c r="S2141" s="5">
        <f t="shared" si="101"/>
        <v>25.580000000000002</v>
      </c>
      <c r="T2141" s="7"/>
    </row>
    <row r="2142" spans="1:20" ht="15">
      <c r="A2142" s="2">
        <v>109</v>
      </c>
      <c r="B2142" s="3">
        <v>46313</v>
      </c>
      <c r="C2142" s="10">
        <f>YEAR(SalesDataTable[[#This Row],[Order Date]])</f>
        <v>2026</v>
      </c>
      <c r="D2142" s="10" t="str">
        <f>"Q"&amp;ROUNDUP(MONTH(SalesDataTable[[#This Row],[Order Date]])/3,0)</f>
        <v>Q4</v>
      </c>
      <c r="E2142" s="10">
        <f>MONTH(SalesDataTable[[#This Row],[Order Date]])</f>
        <v>10</v>
      </c>
      <c r="F2142" s="10" t="str">
        <f>TEXT(SalesDataTable[[#This Row],[Order Date]],"mmm")</f>
        <v>Oct</v>
      </c>
      <c r="G2142" s="4" t="s">
        <v>6</v>
      </c>
      <c r="H2142" s="4" t="s">
        <v>7</v>
      </c>
      <c r="I2142" s="4" t="s">
        <v>2</v>
      </c>
      <c r="J2142" s="4" t="s">
        <v>3</v>
      </c>
      <c r="K2142" s="4" t="s">
        <v>9</v>
      </c>
      <c r="L2142" s="4" t="s">
        <v>10</v>
      </c>
      <c r="M2142" s="8">
        <v>1</v>
      </c>
      <c r="N2142" s="5">
        <v>90.09</v>
      </c>
      <c r="O2142" s="6">
        <v>0</v>
      </c>
      <c r="P2142" s="5">
        <v>45.17</v>
      </c>
      <c r="Q2142" s="5">
        <f t="shared" si="99"/>
        <v>90.09</v>
      </c>
      <c r="R2142" s="5">
        <f t="shared" si="100"/>
        <v>45.17</v>
      </c>
      <c r="S2142" s="5">
        <f t="shared" si="101"/>
        <v>44.92</v>
      </c>
      <c r="T2142" s="7"/>
    </row>
    <row r="2143" spans="1:20" ht="15">
      <c r="A2143" s="2">
        <v>744</v>
      </c>
      <c r="B2143" s="3">
        <v>46313</v>
      </c>
      <c r="C2143" s="10">
        <f>YEAR(SalesDataTable[[#This Row],[Order Date]])</f>
        <v>2026</v>
      </c>
      <c r="D2143" s="10" t="str">
        <f>"Q"&amp;ROUNDUP(MONTH(SalesDataTable[[#This Row],[Order Date]])/3,0)</f>
        <v>Q4</v>
      </c>
      <c r="E2143" s="10">
        <f>MONTH(SalesDataTable[[#This Row],[Order Date]])</f>
        <v>10</v>
      </c>
      <c r="F2143" s="10" t="str">
        <f>TEXT(SalesDataTable[[#This Row],[Order Date]],"mmm")</f>
        <v>Oct</v>
      </c>
      <c r="G2143" s="4" t="s">
        <v>11</v>
      </c>
      <c r="H2143" s="4" t="s">
        <v>39</v>
      </c>
      <c r="I2143" s="4" t="s">
        <v>2</v>
      </c>
      <c r="J2143" s="4" t="s">
        <v>3</v>
      </c>
      <c r="K2143" s="4" t="s">
        <v>14</v>
      </c>
      <c r="L2143" s="4" t="s">
        <v>15</v>
      </c>
      <c r="M2143" s="8">
        <v>1</v>
      </c>
      <c r="N2143" s="5">
        <v>36.83</v>
      </c>
      <c r="O2143" s="6">
        <v>0</v>
      </c>
      <c r="P2143" s="5">
        <v>13.64</v>
      </c>
      <c r="Q2143" s="5">
        <f t="shared" si="99"/>
        <v>36.83</v>
      </c>
      <c r="R2143" s="5">
        <f t="shared" si="100"/>
        <v>13.64</v>
      </c>
      <c r="S2143" s="5">
        <f t="shared" si="101"/>
        <v>23.189999999999998</v>
      </c>
      <c r="T2143" s="7"/>
    </row>
    <row r="2144" spans="1:20" ht="15">
      <c r="A2144" s="2">
        <v>960</v>
      </c>
      <c r="B2144" s="3">
        <v>46313</v>
      </c>
      <c r="C2144" s="10">
        <f>YEAR(SalesDataTable[[#This Row],[Order Date]])</f>
        <v>2026</v>
      </c>
      <c r="D2144" s="10" t="str">
        <f>"Q"&amp;ROUNDUP(MONTH(SalesDataTable[[#This Row],[Order Date]])/3,0)</f>
        <v>Q4</v>
      </c>
      <c r="E2144" s="10">
        <f>MONTH(SalesDataTable[[#This Row],[Order Date]])</f>
        <v>10</v>
      </c>
      <c r="F2144" s="10" t="str">
        <f>TEXT(SalesDataTable[[#This Row],[Order Date]],"mmm")</f>
        <v>Oct</v>
      </c>
      <c r="G2144" s="4" t="s">
        <v>6</v>
      </c>
      <c r="H2144" s="4" t="s">
        <v>43</v>
      </c>
      <c r="I2144" s="4" t="s">
        <v>28</v>
      </c>
      <c r="J2144" s="4" t="s">
        <v>3</v>
      </c>
      <c r="K2144" s="4" t="s">
        <v>23</v>
      </c>
      <c r="L2144" s="4" t="s">
        <v>29</v>
      </c>
      <c r="M2144" s="8">
        <v>5</v>
      </c>
      <c r="N2144" s="5">
        <v>196.37</v>
      </c>
      <c r="O2144" s="6">
        <v>0.05</v>
      </c>
      <c r="P2144" s="5">
        <v>103.51</v>
      </c>
      <c r="Q2144" s="5">
        <f t="shared" si="99"/>
        <v>932.75749999999994</v>
      </c>
      <c r="R2144" s="5">
        <f t="shared" si="100"/>
        <v>517.55000000000007</v>
      </c>
      <c r="S2144" s="5">
        <f t="shared" si="101"/>
        <v>415.20749999999987</v>
      </c>
      <c r="T2144" s="7"/>
    </row>
    <row r="2145" spans="1:20" ht="15">
      <c r="A2145" s="2">
        <v>1389</v>
      </c>
      <c r="B2145" s="3">
        <v>46313</v>
      </c>
      <c r="C2145" s="10">
        <f>YEAR(SalesDataTable[[#This Row],[Order Date]])</f>
        <v>2026</v>
      </c>
      <c r="D2145" s="10" t="str">
        <f>"Q"&amp;ROUNDUP(MONTH(SalesDataTable[[#This Row],[Order Date]])/3,0)</f>
        <v>Q4</v>
      </c>
      <c r="E2145" s="10">
        <f>MONTH(SalesDataTable[[#This Row],[Order Date]])</f>
        <v>10</v>
      </c>
      <c r="F2145" s="10" t="str">
        <f>TEXT(SalesDataTable[[#This Row],[Order Date]],"mmm")</f>
        <v>Oct</v>
      </c>
      <c r="G2145" s="4" t="s">
        <v>0</v>
      </c>
      <c r="H2145" s="4" t="s">
        <v>50</v>
      </c>
      <c r="I2145" s="4" t="s">
        <v>2</v>
      </c>
      <c r="J2145" s="4" t="s">
        <v>13</v>
      </c>
      <c r="K2145" s="4" t="s">
        <v>9</v>
      </c>
      <c r="L2145" s="4" t="s">
        <v>10</v>
      </c>
      <c r="M2145" s="8">
        <v>2</v>
      </c>
      <c r="N2145" s="5">
        <v>93.73</v>
      </c>
      <c r="O2145" s="6">
        <v>0</v>
      </c>
      <c r="P2145" s="5">
        <v>44.79</v>
      </c>
      <c r="Q2145" s="5">
        <f t="shared" si="99"/>
        <v>187.46</v>
      </c>
      <c r="R2145" s="5">
        <f t="shared" si="100"/>
        <v>89.58</v>
      </c>
      <c r="S2145" s="5">
        <f t="shared" si="101"/>
        <v>97.88000000000001</v>
      </c>
      <c r="T2145" s="7"/>
    </row>
    <row r="2146" spans="1:20" ht="15">
      <c r="A2146" s="2">
        <v>1493</v>
      </c>
      <c r="B2146" s="3">
        <v>46313</v>
      </c>
      <c r="C2146" s="10">
        <f>YEAR(SalesDataTable[[#This Row],[Order Date]])</f>
        <v>2026</v>
      </c>
      <c r="D2146" s="10" t="str">
        <f>"Q"&amp;ROUNDUP(MONTH(SalesDataTable[[#This Row],[Order Date]])/3,0)</f>
        <v>Q4</v>
      </c>
      <c r="E2146" s="10">
        <f>MONTH(SalesDataTable[[#This Row],[Order Date]])</f>
        <v>10</v>
      </c>
      <c r="F2146" s="10" t="str">
        <f>TEXT(SalesDataTable[[#This Row],[Order Date]],"mmm")</f>
        <v>Oct</v>
      </c>
      <c r="G2146" s="4" t="s">
        <v>11</v>
      </c>
      <c r="H2146" s="4" t="s">
        <v>39</v>
      </c>
      <c r="I2146" s="4" t="s">
        <v>2</v>
      </c>
      <c r="J2146" s="4" t="s">
        <v>16</v>
      </c>
      <c r="K2146" s="4" t="s">
        <v>14</v>
      </c>
      <c r="L2146" s="4" t="s">
        <v>15</v>
      </c>
      <c r="M2146" s="8">
        <v>1</v>
      </c>
      <c r="N2146" s="5">
        <v>36.46</v>
      </c>
      <c r="O2146" s="6">
        <v>0.05</v>
      </c>
      <c r="P2146" s="5">
        <v>13.35</v>
      </c>
      <c r="Q2146" s="5">
        <f t="shared" si="99"/>
        <v>34.637</v>
      </c>
      <c r="R2146" s="5">
        <f t="shared" si="100"/>
        <v>13.35</v>
      </c>
      <c r="S2146" s="5">
        <f t="shared" si="101"/>
        <v>21.286999999999999</v>
      </c>
      <c r="T2146" s="7"/>
    </row>
    <row r="2147" spans="1:20" ht="15">
      <c r="A2147" s="2">
        <v>1967</v>
      </c>
      <c r="B2147" s="3">
        <v>46313</v>
      </c>
      <c r="C2147" s="10">
        <f>YEAR(SalesDataTable[[#This Row],[Order Date]])</f>
        <v>2026</v>
      </c>
      <c r="D2147" s="10" t="str">
        <f>"Q"&amp;ROUNDUP(MONTH(SalesDataTable[[#This Row],[Order Date]])/3,0)</f>
        <v>Q4</v>
      </c>
      <c r="E2147" s="10">
        <f>MONTH(SalesDataTable[[#This Row],[Order Date]])</f>
        <v>10</v>
      </c>
      <c r="F2147" s="10" t="str">
        <f>TEXT(SalesDataTable[[#This Row],[Order Date]],"mmm")</f>
        <v>Oct</v>
      </c>
      <c r="G2147" s="4" t="s">
        <v>6</v>
      </c>
      <c r="H2147" s="4" t="s">
        <v>49</v>
      </c>
      <c r="I2147" s="4" t="s">
        <v>2</v>
      </c>
      <c r="J2147" s="4" t="s">
        <v>3</v>
      </c>
      <c r="K2147" s="4" t="s">
        <v>23</v>
      </c>
      <c r="L2147" s="4" t="s">
        <v>51</v>
      </c>
      <c r="M2147" s="8">
        <v>2</v>
      </c>
      <c r="N2147" s="5">
        <v>125.91</v>
      </c>
      <c r="O2147" s="6">
        <v>0</v>
      </c>
      <c r="P2147" s="5">
        <v>61.95</v>
      </c>
      <c r="Q2147" s="5">
        <f t="shared" si="99"/>
        <v>251.82</v>
      </c>
      <c r="R2147" s="5">
        <f t="shared" si="100"/>
        <v>123.9</v>
      </c>
      <c r="S2147" s="5">
        <f t="shared" si="101"/>
        <v>127.91999999999999</v>
      </c>
      <c r="T2147" s="7"/>
    </row>
    <row r="2148" spans="1:20" ht="15">
      <c r="A2148" s="2">
        <v>2132</v>
      </c>
      <c r="B2148" s="3">
        <v>46313</v>
      </c>
      <c r="C2148" s="10">
        <f>YEAR(SalesDataTable[[#This Row],[Order Date]])</f>
        <v>2026</v>
      </c>
      <c r="D2148" s="10" t="str">
        <f>"Q"&amp;ROUNDUP(MONTH(SalesDataTable[[#This Row],[Order Date]])/3,0)</f>
        <v>Q4</v>
      </c>
      <c r="E2148" s="10">
        <f>MONTH(SalesDataTable[[#This Row],[Order Date]])</f>
        <v>10</v>
      </c>
      <c r="F2148" s="10" t="str">
        <f>TEXT(SalesDataTable[[#This Row],[Order Date]],"mmm")</f>
        <v>Oct</v>
      </c>
      <c r="G2148" s="4" t="s">
        <v>20</v>
      </c>
      <c r="H2148" s="4" t="s">
        <v>33</v>
      </c>
      <c r="I2148" s="4" t="s">
        <v>19</v>
      </c>
      <c r="J2148" s="4" t="s">
        <v>13</v>
      </c>
      <c r="K2148" s="4" t="s">
        <v>9</v>
      </c>
      <c r="L2148" s="4" t="s">
        <v>10</v>
      </c>
      <c r="M2148" s="8">
        <v>1</v>
      </c>
      <c r="N2148" s="5">
        <v>92.56</v>
      </c>
      <c r="O2148" s="6">
        <v>0.1</v>
      </c>
      <c r="P2148" s="5">
        <v>44.23</v>
      </c>
      <c r="Q2148" s="5">
        <f t="shared" si="99"/>
        <v>83.304000000000002</v>
      </c>
      <c r="R2148" s="5">
        <f t="shared" si="100"/>
        <v>44.23</v>
      </c>
      <c r="S2148" s="5">
        <f t="shared" si="101"/>
        <v>39.074000000000005</v>
      </c>
      <c r="T2148" s="7"/>
    </row>
    <row r="2149" spans="1:20" ht="15">
      <c r="A2149" s="2">
        <v>2882</v>
      </c>
      <c r="B2149" s="3">
        <v>46313</v>
      </c>
      <c r="C2149" s="10">
        <f>YEAR(SalesDataTable[[#This Row],[Order Date]])</f>
        <v>2026</v>
      </c>
      <c r="D2149" s="10" t="str">
        <f>"Q"&amp;ROUNDUP(MONTH(SalesDataTable[[#This Row],[Order Date]])/3,0)</f>
        <v>Q4</v>
      </c>
      <c r="E2149" s="10">
        <f>MONTH(SalesDataTable[[#This Row],[Order Date]])</f>
        <v>10</v>
      </c>
      <c r="F2149" s="10" t="str">
        <f>TEXT(SalesDataTable[[#This Row],[Order Date]],"mmm")</f>
        <v>Oct</v>
      </c>
      <c r="G2149" s="4" t="s">
        <v>20</v>
      </c>
      <c r="H2149" s="4" t="s">
        <v>33</v>
      </c>
      <c r="I2149" s="4" t="s">
        <v>28</v>
      </c>
      <c r="J2149" s="4" t="s">
        <v>13</v>
      </c>
      <c r="K2149" s="4" t="s">
        <v>9</v>
      </c>
      <c r="L2149" s="4" t="s">
        <v>46</v>
      </c>
      <c r="M2149" s="8">
        <v>4</v>
      </c>
      <c r="N2149" s="5">
        <v>70.02</v>
      </c>
      <c r="O2149" s="6">
        <v>0</v>
      </c>
      <c r="P2149" s="5">
        <v>32.86</v>
      </c>
      <c r="Q2149" s="5">
        <f t="shared" si="99"/>
        <v>280.08</v>
      </c>
      <c r="R2149" s="5">
        <f t="shared" si="100"/>
        <v>131.44</v>
      </c>
      <c r="S2149" s="5">
        <f t="shared" si="101"/>
        <v>148.63999999999999</v>
      </c>
      <c r="T2149" s="7"/>
    </row>
    <row r="2150" spans="1:20" ht="15">
      <c r="A2150" s="2">
        <v>3345</v>
      </c>
      <c r="B2150" s="3">
        <v>46313</v>
      </c>
      <c r="C2150" s="10">
        <f>YEAR(SalesDataTable[[#This Row],[Order Date]])</f>
        <v>2026</v>
      </c>
      <c r="D2150" s="10" t="str">
        <f>"Q"&amp;ROUNDUP(MONTH(SalesDataTable[[#This Row],[Order Date]])/3,0)</f>
        <v>Q4</v>
      </c>
      <c r="E2150" s="10">
        <f>MONTH(SalesDataTable[[#This Row],[Order Date]])</f>
        <v>10</v>
      </c>
      <c r="F2150" s="10" t="str">
        <f>TEXT(SalesDataTable[[#This Row],[Order Date]],"mmm")</f>
        <v>Oct</v>
      </c>
      <c r="G2150" s="4" t="s">
        <v>0</v>
      </c>
      <c r="H2150" s="4" t="s">
        <v>50</v>
      </c>
      <c r="I2150" s="4" t="s">
        <v>2</v>
      </c>
      <c r="J2150" s="4" t="s">
        <v>3</v>
      </c>
      <c r="K2150" s="4" t="s">
        <v>4</v>
      </c>
      <c r="L2150" s="4" t="s">
        <v>22</v>
      </c>
      <c r="M2150" s="8">
        <v>3</v>
      </c>
      <c r="N2150" s="5">
        <v>51.62</v>
      </c>
      <c r="O2150" s="6">
        <v>0.1</v>
      </c>
      <c r="P2150" s="5">
        <v>22.94</v>
      </c>
      <c r="Q2150" s="5">
        <f t="shared" si="99"/>
        <v>139.374</v>
      </c>
      <c r="R2150" s="5">
        <f t="shared" si="100"/>
        <v>68.820000000000007</v>
      </c>
      <c r="S2150" s="5">
        <f t="shared" si="101"/>
        <v>70.553999999999988</v>
      </c>
      <c r="T2150" s="7"/>
    </row>
    <row r="2151" spans="1:20" ht="15">
      <c r="A2151" s="2">
        <v>4089</v>
      </c>
      <c r="B2151" s="3">
        <v>46313</v>
      </c>
      <c r="C2151" s="10">
        <f>YEAR(SalesDataTable[[#This Row],[Order Date]])</f>
        <v>2026</v>
      </c>
      <c r="D2151" s="10" t="str">
        <f>"Q"&amp;ROUNDUP(MONTH(SalesDataTable[[#This Row],[Order Date]])/3,0)</f>
        <v>Q4</v>
      </c>
      <c r="E2151" s="10">
        <f>MONTH(SalesDataTable[[#This Row],[Order Date]])</f>
        <v>10</v>
      </c>
      <c r="F2151" s="10" t="str">
        <f>TEXT(SalesDataTable[[#This Row],[Order Date]],"mmm")</f>
        <v>Oct</v>
      </c>
      <c r="G2151" s="4" t="s">
        <v>11</v>
      </c>
      <c r="H2151" s="4" t="s">
        <v>12</v>
      </c>
      <c r="I2151" s="4" t="s">
        <v>2</v>
      </c>
      <c r="J2151" s="4" t="s">
        <v>13</v>
      </c>
      <c r="K2151" s="4" t="s">
        <v>23</v>
      </c>
      <c r="L2151" s="4" t="s">
        <v>29</v>
      </c>
      <c r="M2151" s="8">
        <v>1</v>
      </c>
      <c r="N2151" s="5">
        <v>196.39</v>
      </c>
      <c r="O2151" s="6">
        <v>0</v>
      </c>
      <c r="P2151" s="5">
        <v>104.66</v>
      </c>
      <c r="Q2151" s="5">
        <f t="shared" si="99"/>
        <v>196.39</v>
      </c>
      <c r="R2151" s="5">
        <f t="shared" si="100"/>
        <v>104.66</v>
      </c>
      <c r="S2151" s="5">
        <f t="shared" si="101"/>
        <v>91.72999999999999</v>
      </c>
      <c r="T2151" s="7"/>
    </row>
    <row r="2152" spans="1:20" ht="15">
      <c r="A2152" s="2">
        <v>4119</v>
      </c>
      <c r="B2152" s="3">
        <v>46313</v>
      </c>
      <c r="C2152" s="10">
        <f>YEAR(SalesDataTable[[#This Row],[Order Date]])</f>
        <v>2026</v>
      </c>
      <c r="D2152" s="10" t="str">
        <f>"Q"&amp;ROUNDUP(MONTH(SalesDataTable[[#This Row],[Order Date]])/3,0)</f>
        <v>Q4</v>
      </c>
      <c r="E2152" s="10">
        <f>MONTH(SalesDataTable[[#This Row],[Order Date]])</f>
        <v>10</v>
      </c>
      <c r="F2152" s="10" t="str">
        <f>TEXT(SalesDataTable[[#This Row],[Order Date]],"mmm")</f>
        <v>Oct</v>
      </c>
      <c r="G2152" s="4" t="s">
        <v>20</v>
      </c>
      <c r="H2152" s="4" t="s">
        <v>33</v>
      </c>
      <c r="I2152" s="4" t="s">
        <v>8</v>
      </c>
      <c r="J2152" s="4" t="s">
        <v>16</v>
      </c>
      <c r="K2152" s="4" t="s">
        <v>34</v>
      </c>
      <c r="L2152" s="4" t="s">
        <v>35</v>
      </c>
      <c r="M2152" s="8">
        <v>10</v>
      </c>
      <c r="N2152" s="5">
        <v>41.26</v>
      </c>
      <c r="O2152" s="6">
        <v>0.1</v>
      </c>
      <c r="P2152" s="5">
        <v>15.06</v>
      </c>
      <c r="Q2152" s="5">
        <f t="shared" si="99"/>
        <v>371.34</v>
      </c>
      <c r="R2152" s="5">
        <f t="shared" si="100"/>
        <v>150.6</v>
      </c>
      <c r="S2152" s="5">
        <f t="shared" si="101"/>
        <v>220.73999999999998</v>
      </c>
      <c r="T2152" s="7"/>
    </row>
    <row r="2153" spans="1:20" ht="15">
      <c r="A2153" s="2">
        <v>4968</v>
      </c>
      <c r="B2153" s="3">
        <v>46313</v>
      </c>
      <c r="C2153" s="10">
        <f>YEAR(SalesDataTable[[#This Row],[Order Date]])</f>
        <v>2026</v>
      </c>
      <c r="D2153" s="10" t="str">
        <f>"Q"&amp;ROUNDUP(MONTH(SalesDataTable[[#This Row],[Order Date]])/3,0)</f>
        <v>Q4</v>
      </c>
      <c r="E2153" s="10">
        <f>MONTH(SalesDataTable[[#This Row],[Order Date]])</f>
        <v>10</v>
      </c>
      <c r="F2153" s="10" t="str">
        <f>TEXT(SalesDataTable[[#This Row],[Order Date]],"mmm")</f>
        <v>Oct</v>
      </c>
      <c r="G2153" s="4" t="s">
        <v>11</v>
      </c>
      <c r="H2153" s="4" t="s">
        <v>18</v>
      </c>
      <c r="I2153" s="4" t="s">
        <v>28</v>
      </c>
      <c r="J2153" s="4" t="s">
        <v>13</v>
      </c>
      <c r="K2153" s="4" t="s">
        <v>14</v>
      </c>
      <c r="L2153" s="4" t="s">
        <v>15</v>
      </c>
      <c r="M2153" s="8">
        <v>1</v>
      </c>
      <c r="N2153" s="5">
        <v>35.549999999999997</v>
      </c>
      <c r="O2153" s="6">
        <v>0.05</v>
      </c>
      <c r="P2153" s="5">
        <v>13.44</v>
      </c>
      <c r="Q2153" s="5">
        <f t="shared" si="99"/>
        <v>33.772499999999994</v>
      </c>
      <c r="R2153" s="5">
        <f t="shared" si="100"/>
        <v>13.44</v>
      </c>
      <c r="S2153" s="5">
        <f t="shared" si="101"/>
        <v>20.332499999999996</v>
      </c>
      <c r="T2153" s="7"/>
    </row>
    <row r="2154" spans="1:20" ht="15">
      <c r="A2154" s="2">
        <v>5197</v>
      </c>
      <c r="B2154" s="3">
        <v>46313</v>
      </c>
      <c r="C2154" s="10">
        <f>YEAR(SalesDataTable[[#This Row],[Order Date]])</f>
        <v>2026</v>
      </c>
      <c r="D2154" s="10" t="str">
        <f>"Q"&amp;ROUNDUP(MONTH(SalesDataTable[[#This Row],[Order Date]])/3,0)</f>
        <v>Q4</v>
      </c>
      <c r="E2154" s="10">
        <f>MONTH(SalesDataTable[[#This Row],[Order Date]])</f>
        <v>10</v>
      </c>
      <c r="F2154" s="10" t="str">
        <f>TEXT(SalesDataTable[[#This Row],[Order Date]],"mmm")</f>
        <v>Oct</v>
      </c>
      <c r="G2154" s="4" t="s">
        <v>20</v>
      </c>
      <c r="H2154" s="4" t="s">
        <v>33</v>
      </c>
      <c r="I2154" s="4" t="s">
        <v>2</v>
      </c>
      <c r="J2154" s="4" t="s">
        <v>13</v>
      </c>
      <c r="K2154" s="4" t="s">
        <v>4</v>
      </c>
      <c r="L2154" s="4" t="s">
        <v>22</v>
      </c>
      <c r="M2154" s="8">
        <v>1</v>
      </c>
      <c r="N2154" s="5">
        <v>49.5</v>
      </c>
      <c r="O2154" s="6">
        <v>0</v>
      </c>
      <c r="P2154" s="5">
        <v>22.36</v>
      </c>
      <c r="Q2154" s="5">
        <f t="shared" si="99"/>
        <v>49.5</v>
      </c>
      <c r="R2154" s="5">
        <f t="shared" si="100"/>
        <v>22.36</v>
      </c>
      <c r="S2154" s="5">
        <f t="shared" si="101"/>
        <v>27.14</v>
      </c>
      <c r="T2154" s="7"/>
    </row>
    <row r="2155" spans="1:20" ht="15">
      <c r="A2155" s="2">
        <v>66</v>
      </c>
      <c r="B2155" s="3">
        <v>46314</v>
      </c>
      <c r="C2155" s="10">
        <f>YEAR(SalesDataTable[[#This Row],[Order Date]])</f>
        <v>2026</v>
      </c>
      <c r="D2155" s="10" t="str">
        <f>"Q"&amp;ROUNDUP(MONTH(SalesDataTable[[#This Row],[Order Date]])/3,0)</f>
        <v>Q4</v>
      </c>
      <c r="E2155" s="10">
        <f>MONTH(SalesDataTable[[#This Row],[Order Date]])</f>
        <v>10</v>
      </c>
      <c r="F2155" s="10" t="str">
        <f>TEXT(SalesDataTable[[#This Row],[Order Date]],"mmm")</f>
        <v>Oct</v>
      </c>
      <c r="G2155" s="4" t="s">
        <v>0</v>
      </c>
      <c r="H2155" s="4" t="s">
        <v>50</v>
      </c>
      <c r="I2155" s="4" t="s">
        <v>2</v>
      </c>
      <c r="J2155" s="4" t="s">
        <v>16</v>
      </c>
      <c r="K2155" s="4" t="s">
        <v>23</v>
      </c>
      <c r="L2155" s="4" t="s">
        <v>40</v>
      </c>
      <c r="M2155" s="8">
        <v>1</v>
      </c>
      <c r="N2155" s="5">
        <v>80.58</v>
      </c>
      <c r="O2155" s="6">
        <v>0</v>
      </c>
      <c r="P2155" s="5">
        <v>40.43</v>
      </c>
      <c r="Q2155" s="5">
        <f t="shared" si="99"/>
        <v>80.58</v>
      </c>
      <c r="R2155" s="5">
        <f t="shared" si="100"/>
        <v>40.43</v>
      </c>
      <c r="S2155" s="5">
        <f t="shared" si="101"/>
        <v>40.15</v>
      </c>
      <c r="T2155" s="7"/>
    </row>
    <row r="2156" spans="1:20" ht="15">
      <c r="A2156" s="2">
        <v>585</v>
      </c>
      <c r="B2156" s="3">
        <v>46314</v>
      </c>
      <c r="C2156" s="10">
        <f>YEAR(SalesDataTable[[#This Row],[Order Date]])</f>
        <v>2026</v>
      </c>
      <c r="D2156" s="10" t="str">
        <f>"Q"&amp;ROUNDUP(MONTH(SalesDataTable[[#This Row],[Order Date]])/3,0)</f>
        <v>Q4</v>
      </c>
      <c r="E2156" s="10">
        <f>MONTH(SalesDataTable[[#This Row],[Order Date]])</f>
        <v>10</v>
      </c>
      <c r="F2156" s="10" t="str">
        <f>TEXT(SalesDataTable[[#This Row],[Order Date]],"mmm")</f>
        <v>Oct</v>
      </c>
      <c r="G2156" s="4" t="s">
        <v>11</v>
      </c>
      <c r="H2156" s="4" t="s">
        <v>25</v>
      </c>
      <c r="I2156" s="4" t="s">
        <v>19</v>
      </c>
      <c r="J2156" s="4" t="s">
        <v>16</v>
      </c>
      <c r="K2156" s="4" t="s">
        <v>14</v>
      </c>
      <c r="L2156" s="4" t="s">
        <v>48</v>
      </c>
      <c r="M2156" s="8">
        <v>2</v>
      </c>
      <c r="N2156" s="5">
        <v>161.59</v>
      </c>
      <c r="O2156" s="6">
        <v>0.05</v>
      </c>
      <c r="P2156" s="5">
        <v>89.57</v>
      </c>
      <c r="Q2156" s="5">
        <f t="shared" si="99"/>
        <v>307.02100000000002</v>
      </c>
      <c r="R2156" s="5">
        <f t="shared" si="100"/>
        <v>179.14</v>
      </c>
      <c r="S2156" s="5">
        <f t="shared" si="101"/>
        <v>127.88100000000003</v>
      </c>
      <c r="T2156" s="7"/>
    </row>
    <row r="2157" spans="1:20" ht="15">
      <c r="A2157" s="2">
        <v>856</v>
      </c>
      <c r="B2157" s="3">
        <v>46314</v>
      </c>
      <c r="C2157" s="10">
        <f>YEAR(SalesDataTable[[#This Row],[Order Date]])</f>
        <v>2026</v>
      </c>
      <c r="D2157" s="10" t="str">
        <f>"Q"&amp;ROUNDUP(MONTH(SalesDataTable[[#This Row],[Order Date]])/3,0)</f>
        <v>Q4</v>
      </c>
      <c r="E2157" s="10">
        <f>MONTH(SalesDataTable[[#This Row],[Order Date]])</f>
        <v>10</v>
      </c>
      <c r="F2157" s="10" t="str">
        <f>TEXT(SalesDataTable[[#This Row],[Order Date]],"mmm")</f>
        <v>Oct</v>
      </c>
      <c r="G2157" s="4" t="s">
        <v>20</v>
      </c>
      <c r="H2157" s="4" t="s">
        <v>33</v>
      </c>
      <c r="I2157" s="4" t="s">
        <v>2</v>
      </c>
      <c r="J2157" s="4" t="s">
        <v>16</v>
      </c>
      <c r="K2157" s="4" t="s">
        <v>23</v>
      </c>
      <c r="L2157" s="4" t="s">
        <v>40</v>
      </c>
      <c r="M2157" s="8">
        <v>1</v>
      </c>
      <c r="N2157" s="5">
        <v>80.319999999999993</v>
      </c>
      <c r="O2157" s="6">
        <v>0</v>
      </c>
      <c r="P2157" s="5">
        <v>39.729999999999997</v>
      </c>
      <c r="Q2157" s="5">
        <f t="shared" si="99"/>
        <v>80.319999999999993</v>
      </c>
      <c r="R2157" s="5">
        <f t="shared" si="100"/>
        <v>39.729999999999997</v>
      </c>
      <c r="S2157" s="5">
        <f t="shared" si="101"/>
        <v>40.589999999999996</v>
      </c>
      <c r="T2157" s="7"/>
    </row>
    <row r="2158" spans="1:20" ht="15">
      <c r="A2158" s="2">
        <v>1793</v>
      </c>
      <c r="B2158" s="3">
        <v>46314</v>
      </c>
      <c r="C2158" s="10">
        <f>YEAR(SalesDataTable[[#This Row],[Order Date]])</f>
        <v>2026</v>
      </c>
      <c r="D2158" s="10" t="str">
        <f>"Q"&amp;ROUNDUP(MONTH(SalesDataTable[[#This Row],[Order Date]])/3,0)</f>
        <v>Q4</v>
      </c>
      <c r="E2158" s="10">
        <f>MONTH(SalesDataTable[[#This Row],[Order Date]])</f>
        <v>10</v>
      </c>
      <c r="F2158" s="10" t="str">
        <f>TEXT(SalesDataTable[[#This Row],[Order Date]],"mmm")</f>
        <v>Oct</v>
      </c>
      <c r="G2158" s="4" t="s">
        <v>0</v>
      </c>
      <c r="H2158" s="4" t="s">
        <v>36</v>
      </c>
      <c r="I2158" s="4" t="s">
        <v>28</v>
      </c>
      <c r="J2158" s="4" t="s">
        <v>13</v>
      </c>
      <c r="K2158" s="4" t="s">
        <v>14</v>
      </c>
      <c r="L2158" s="4" t="s">
        <v>48</v>
      </c>
      <c r="M2158" s="8">
        <v>1</v>
      </c>
      <c r="N2158" s="5">
        <v>164.25</v>
      </c>
      <c r="O2158" s="6">
        <v>0</v>
      </c>
      <c r="P2158" s="5">
        <v>86.6</v>
      </c>
      <c r="Q2158" s="5">
        <f t="shared" si="99"/>
        <v>164.25</v>
      </c>
      <c r="R2158" s="5">
        <f t="shared" si="100"/>
        <v>86.6</v>
      </c>
      <c r="S2158" s="5">
        <f t="shared" si="101"/>
        <v>77.650000000000006</v>
      </c>
      <c r="T2158" s="7"/>
    </row>
    <row r="2159" spans="1:20" ht="15">
      <c r="A2159" s="2">
        <v>4763</v>
      </c>
      <c r="B2159" s="3">
        <v>46314</v>
      </c>
      <c r="C2159" s="10">
        <f>YEAR(SalesDataTable[[#This Row],[Order Date]])</f>
        <v>2026</v>
      </c>
      <c r="D2159" s="10" t="str">
        <f>"Q"&amp;ROUNDUP(MONTH(SalesDataTable[[#This Row],[Order Date]])/3,0)</f>
        <v>Q4</v>
      </c>
      <c r="E2159" s="10">
        <f>MONTH(SalesDataTable[[#This Row],[Order Date]])</f>
        <v>10</v>
      </c>
      <c r="F2159" s="10" t="str">
        <f>TEXT(SalesDataTable[[#This Row],[Order Date]],"mmm")</f>
        <v>Oct</v>
      </c>
      <c r="G2159" s="4" t="s">
        <v>20</v>
      </c>
      <c r="H2159" s="4" t="s">
        <v>33</v>
      </c>
      <c r="I2159" s="4" t="s">
        <v>28</v>
      </c>
      <c r="J2159" s="4" t="s">
        <v>13</v>
      </c>
      <c r="K2159" s="4" t="s">
        <v>4</v>
      </c>
      <c r="L2159" s="4" t="s">
        <v>30</v>
      </c>
      <c r="M2159" s="8">
        <v>6</v>
      </c>
      <c r="N2159" s="5">
        <v>101.6</v>
      </c>
      <c r="O2159" s="6">
        <v>0</v>
      </c>
      <c r="P2159" s="5">
        <v>50.17</v>
      </c>
      <c r="Q2159" s="5">
        <f t="shared" si="99"/>
        <v>609.59999999999991</v>
      </c>
      <c r="R2159" s="5">
        <f t="shared" si="100"/>
        <v>301.02</v>
      </c>
      <c r="S2159" s="5">
        <f t="shared" si="101"/>
        <v>308.57999999999993</v>
      </c>
      <c r="T2159" s="7"/>
    </row>
    <row r="2160" spans="1:20" ht="15">
      <c r="A2160" s="2">
        <v>1716</v>
      </c>
      <c r="B2160" s="3">
        <v>46315</v>
      </c>
      <c r="C2160" s="10">
        <f>YEAR(SalesDataTable[[#This Row],[Order Date]])</f>
        <v>2026</v>
      </c>
      <c r="D2160" s="10" t="str">
        <f>"Q"&amp;ROUNDUP(MONTH(SalesDataTable[[#This Row],[Order Date]])/3,0)</f>
        <v>Q4</v>
      </c>
      <c r="E2160" s="10">
        <f>MONTH(SalesDataTable[[#This Row],[Order Date]])</f>
        <v>10</v>
      </c>
      <c r="F2160" s="10" t="str">
        <f>TEXT(SalesDataTable[[#This Row],[Order Date]],"mmm")</f>
        <v>Oct</v>
      </c>
      <c r="G2160" s="4" t="s">
        <v>0</v>
      </c>
      <c r="H2160" s="4" t="s">
        <v>1</v>
      </c>
      <c r="I2160" s="4" t="s">
        <v>19</v>
      </c>
      <c r="J2160" s="4" t="s">
        <v>3</v>
      </c>
      <c r="K2160" s="4" t="s">
        <v>34</v>
      </c>
      <c r="L2160" s="4" t="s">
        <v>42</v>
      </c>
      <c r="M2160" s="8">
        <v>5</v>
      </c>
      <c r="N2160" s="5">
        <v>35.99</v>
      </c>
      <c r="O2160" s="6">
        <v>0</v>
      </c>
      <c r="P2160" s="5">
        <v>14.19</v>
      </c>
      <c r="Q2160" s="5">
        <f t="shared" si="99"/>
        <v>179.95000000000002</v>
      </c>
      <c r="R2160" s="5">
        <f t="shared" si="100"/>
        <v>70.95</v>
      </c>
      <c r="S2160" s="5">
        <f t="shared" si="101"/>
        <v>109.00000000000001</v>
      </c>
      <c r="T2160" s="7"/>
    </row>
    <row r="2161" spans="1:20" ht="15">
      <c r="A2161" s="2">
        <v>1759</v>
      </c>
      <c r="B2161" s="3">
        <v>46315</v>
      </c>
      <c r="C2161" s="10">
        <f>YEAR(SalesDataTable[[#This Row],[Order Date]])</f>
        <v>2026</v>
      </c>
      <c r="D2161" s="10" t="str">
        <f>"Q"&amp;ROUNDUP(MONTH(SalesDataTable[[#This Row],[Order Date]])/3,0)</f>
        <v>Q4</v>
      </c>
      <c r="E2161" s="10">
        <f>MONTH(SalesDataTable[[#This Row],[Order Date]])</f>
        <v>10</v>
      </c>
      <c r="F2161" s="10" t="str">
        <f>TEXT(SalesDataTable[[#This Row],[Order Date]],"mmm")</f>
        <v>Oct</v>
      </c>
      <c r="G2161" s="4" t="s">
        <v>20</v>
      </c>
      <c r="H2161" s="4" t="s">
        <v>33</v>
      </c>
      <c r="I2161" s="4" t="s">
        <v>2</v>
      </c>
      <c r="J2161" s="4" t="s">
        <v>3</v>
      </c>
      <c r="K2161" s="4" t="s">
        <v>34</v>
      </c>
      <c r="L2161" s="4" t="s">
        <v>42</v>
      </c>
      <c r="M2161" s="8">
        <v>2</v>
      </c>
      <c r="N2161" s="5">
        <v>36.57</v>
      </c>
      <c r="O2161" s="6">
        <v>0.1</v>
      </c>
      <c r="P2161" s="5">
        <v>13.79</v>
      </c>
      <c r="Q2161" s="5">
        <f t="shared" si="99"/>
        <v>65.826000000000008</v>
      </c>
      <c r="R2161" s="5">
        <f t="shared" si="100"/>
        <v>27.58</v>
      </c>
      <c r="S2161" s="5">
        <f t="shared" si="101"/>
        <v>38.246000000000009</v>
      </c>
      <c r="T2161" s="7"/>
    </row>
    <row r="2162" spans="1:20" ht="15">
      <c r="A2162" s="2">
        <v>1811</v>
      </c>
      <c r="B2162" s="3">
        <v>46315</v>
      </c>
      <c r="C2162" s="10">
        <f>YEAR(SalesDataTable[[#This Row],[Order Date]])</f>
        <v>2026</v>
      </c>
      <c r="D2162" s="10" t="str">
        <f>"Q"&amp;ROUNDUP(MONTH(SalesDataTable[[#This Row],[Order Date]])/3,0)</f>
        <v>Q4</v>
      </c>
      <c r="E2162" s="10">
        <f>MONTH(SalesDataTable[[#This Row],[Order Date]])</f>
        <v>10</v>
      </c>
      <c r="F2162" s="10" t="str">
        <f>TEXT(SalesDataTable[[#This Row],[Order Date]],"mmm")</f>
        <v>Oct</v>
      </c>
      <c r="G2162" s="4" t="s">
        <v>6</v>
      </c>
      <c r="H2162" s="4" t="s">
        <v>27</v>
      </c>
      <c r="I2162" s="4" t="s">
        <v>2</v>
      </c>
      <c r="J2162" s="4" t="s">
        <v>13</v>
      </c>
      <c r="K2162" s="4" t="s">
        <v>4</v>
      </c>
      <c r="L2162" s="4" t="s">
        <v>26</v>
      </c>
      <c r="M2162" s="8">
        <v>1</v>
      </c>
      <c r="N2162" s="5">
        <v>40.99</v>
      </c>
      <c r="O2162" s="6">
        <v>0.1</v>
      </c>
      <c r="P2162" s="5">
        <v>17.16</v>
      </c>
      <c r="Q2162" s="5">
        <f t="shared" si="99"/>
        <v>36.891000000000005</v>
      </c>
      <c r="R2162" s="5">
        <f t="shared" si="100"/>
        <v>17.16</v>
      </c>
      <c r="S2162" s="5">
        <f t="shared" si="101"/>
        <v>19.731000000000005</v>
      </c>
      <c r="T2162" s="7"/>
    </row>
    <row r="2163" spans="1:20" ht="15">
      <c r="A2163" s="2">
        <v>2918</v>
      </c>
      <c r="B2163" s="3">
        <v>46315</v>
      </c>
      <c r="C2163" s="10">
        <f>YEAR(SalesDataTable[[#This Row],[Order Date]])</f>
        <v>2026</v>
      </c>
      <c r="D2163" s="10" t="str">
        <f>"Q"&amp;ROUNDUP(MONTH(SalesDataTable[[#This Row],[Order Date]])/3,0)</f>
        <v>Q4</v>
      </c>
      <c r="E2163" s="10">
        <f>MONTH(SalesDataTable[[#This Row],[Order Date]])</f>
        <v>10</v>
      </c>
      <c r="F2163" s="10" t="str">
        <f>TEXT(SalesDataTable[[#This Row],[Order Date]],"mmm")</f>
        <v>Oct</v>
      </c>
      <c r="G2163" s="4" t="s">
        <v>20</v>
      </c>
      <c r="H2163" s="4" t="s">
        <v>33</v>
      </c>
      <c r="I2163" s="4" t="s">
        <v>19</v>
      </c>
      <c r="J2163" s="4" t="s">
        <v>3</v>
      </c>
      <c r="K2163" s="4" t="s">
        <v>23</v>
      </c>
      <c r="L2163" s="4" t="s">
        <v>40</v>
      </c>
      <c r="M2163" s="8">
        <v>3</v>
      </c>
      <c r="N2163" s="5">
        <v>80.47</v>
      </c>
      <c r="O2163" s="6">
        <v>0</v>
      </c>
      <c r="P2163" s="5">
        <v>40.090000000000003</v>
      </c>
      <c r="Q2163" s="5">
        <f t="shared" si="99"/>
        <v>241.41</v>
      </c>
      <c r="R2163" s="5">
        <f t="shared" si="100"/>
        <v>120.27000000000001</v>
      </c>
      <c r="S2163" s="5">
        <f t="shared" si="101"/>
        <v>121.13999999999999</v>
      </c>
      <c r="T2163" s="7"/>
    </row>
    <row r="2164" spans="1:20" ht="15">
      <c r="A2164" s="2">
        <v>4150</v>
      </c>
      <c r="B2164" s="3">
        <v>46315</v>
      </c>
      <c r="C2164" s="10">
        <f>YEAR(SalesDataTable[[#This Row],[Order Date]])</f>
        <v>2026</v>
      </c>
      <c r="D2164" s="10" t="str">
        <f>"Q"&amp;ROUNDUP(MONTH(SalesDataTable[[#This Row],[Order Date]])/3,0)</f>
        <v>Q4</v>
      </c>
      <c r="E2164" s="10">
        <f>MONTH(SalesDataTable[[#This Row],[Order Date]])</f>
        <v>10</v>
      </c>
      <c r="F2164" s="10" t="str">
        <f>TEXT(SalesDataTable[[#This Row],[Order Date]],"mmm")</f>
        <v>Oct</v>
      </c>
      <c r="G2164" s="4" t="s">
        <v>20</v>
      </c>
      <c r="H2164" s="4" t="s">
        <v>47</v>
      </c>
      <c r="I2164" s="4" t="s">
        <v>19</v>
      </c>
      <c r="J2164" s="4" t="s">
        <v>16</v>
      </c>
      <c r="K2164" s="4" t="s">
        <v>9</v>
      </c>
      <c r="L2164" s="4" t="s">
        <v>17</v>
      </c>
      <c r="M2164" s="8">
        <v>5</v>
      </c>
      <c r="N2164" s="5">
        <v>140.32</v>
      </c>
      <c r="O2164" s="6">
        <v>0</v>
      </c>
      <c r="P2164" s="5">
        <v>80.08</v>
      </c>
      <c r="Q2164" s="5">
        <f t="shared" si="99"/>
        <v>701.59999999999991</v>
      </c>
      <c r="R2164" s="5">
        <f t="shared" si="100"/>
        <v>400.4</v>
      </c>
      <c r="S2164" s="5">
        <f t="shared" si="101"/>
        <v>301.19999999999993</v>
      </c>
      <c r="T2164" s="7"/>
    </row>
    <row r="2165" spans="1:20" ht="15">
      <c r="A2165" s="2">
        <v>4830</v>
      </c>
      <c r="B2165" s="3">
        <v>46315</v>
      </c>
      <c r="C2165" s="10">
        <f>YEAR(SalesDataTable[[#This Row],[Order Date]])</f>
        <v>2026</v>
      </c>
      <c r="D2165" s="10" t="str">
        <f>"Q"&amp;ROUNDUP(MONTH(SalesDataTable[[#This Row],[Order Date]])/3,0)</f>
        <v>Q4</v>
      </c>
      <c r="E2165" s="10">
        <f>MONTH(SalesDataTable[[#This Row],[Order Date]])</f>
        <v>10</v>
      </c>
      <c r="F2165" s="10" t="str">
        <f>TEXT(SalesDataTable[[#This Row],[Order Date]],"mmm")</f>
        <v>Oct</v>
      </c>
      <c r="G2165" s="4" t="s">
        <v>6</v>
      </c>
      <c r="H2165" s="4" t="s">
        <v>41</v>
      </c>
      <c r="I2165" s="4" t="s">
        <v>2</v>
      </c>
      <c r="J2165" s="4" t="s">
        <v>13</v>
      </c>
      <c r="K2165" s="4" t="s">
        <v>34</v>
      </c>
      <c r="L2165" s="4" t="s">
        <v>38</v>
      </c>
      <c r="M2165" s="8">
        <v>3</v>
      </c>
      <c r="N2165" s="5">
        <v>125.93</v>
      </c>
      <c r="O2165" s="6">
        <v>0.1</v>
      </c>
      <c r="P2165" s="5">
        <v>68.45</v>
      </c>
      <c r="Q2165" s="5">
        <f t="shared" si="99"/>
        <v>340.01100000000002</v>
      </c>
      <c r="R2165" s="5">
        <f t="shared" si="100"/>
        <v>205.35000000000002</v>
      </c>
      <c r="S2165" s="5">
        <f t="shared" si="101"/>
        <v>134.661</v>
      </c>
      <c r="T2165" s="7"/>
    </row>
    <row r="2166" spans="1:20" ht="15">
      <c r="A2166" s="2">
        <v>4698</v>
      </c>
      <c r="B2166" s="3">
        <v>46316</v>
      </c>
      <c r="C2166" s="10">
        <f>YEAR(SalesDataTable[[#This Row],[Order Date]])</f>
        <v>2026</v>
      </c>
      <c r="D2166" s="10" t="str">
        <f>"Q"&amp;ROUNDUP(MONTH(SalesDataTable[[#This Row],[Order Date]])/3,0)</f>
        <v>Q4</v>
      </c>
      <c r="E2166" s="10">
        <f>MONTH(SalesDataTable[[#This Row],[Order Date]])</f>
        <v>10</v>
      </c>
      <c r="F2166" s="10" t="str">
        <f>TEXT(SalesDataTable[[#This Row],[Order Date]],"mmm")</f>
        <v>Oct</v>
      </c>
      <c r="G2166" s="4" t="s">
        <v>20</v>
      </c>
      <c r="H2166" s="4" t="s">
        <v>33</v>
      </c>
      <c r="I2166" s="4" t="s">
        <v>2</v>
      </c>
      <c r="J2166" s="4" t="s">
        <v>3</v>
      </c>
      <c r="K2166" s="4" t="s">
        <v>9</v>
      </c>
      <c r="L2166" s="4" t="s">
        <v>17</v>
      </c>
      <c r="M2166" s="8">
        <v>2</v>
      </c>
      <c r="N2166" s="5">
        <v>141.4</v>
      </c>
      <c r="O2166" s="6">
        <v>0.05</v>
      </c>
      <c r="P2166" s="5">
        <v>77.48</v>
      </c>
      <c r="Q2166" s="5">
        <f t="shared" si="99"/>
        <v>268.66000000000003</v>
      </c>
      <c r="R2166" s="5">
        <f t="shared" si="100"/>
        <v>154.96</v>
      </c>
      <c r="S2166" s="5">
        <f t="shared" si="101"/>
        <v>113.70000000000002</v>
      </c>
      <c r="T2166" s="7"/>
    </row>
    <row r="2167" spans="1:20" ht="15">
      <c r="A2167" s="2">
        <v>4846</v>
      </c>
      <c r="B2167" s="3">
        <v>46316</v>
      </c>
      <c r="C2167" s="10">
        <f>YEAR(SalesDataTable[[#This Row],[Order Date]])</f>
        <v>2026</v>
      </c>
      <c r="D2167" s="10" t="str">
        <f>"Q"&amp;ROUNDUP(MONTH(SalesDataTable[[#This Row],[Order Date]])/3,0)</f>
        <v>Q4</v>
      </c>
      <c r="E2167" s="10">
        <f>MONTH(SalesDataTable[[#This Row],[Order Date]])</f>
        <v>10</v>
      </c>
      <c r="F2167" s="10" t="str">
        <f>TEXT(SalesDataTable[[#This Row],[Order Date]],"mmm")</f>
        <v>Oct</v>
      </c>
      <c r="G2167" s="4" t="s">
        <v>0</v>
      </c>
      <c r="H2167" s="4" t="s">
        <v>1</v>
      </c>
      <c r="I2167" s="4" t="s">
        <v>8</v>
      </c>
      <c r="J2167" s="4" t="s">
        <v>16</v>
      </c>
      <c r="K2167" s="4" t="s">
        <v>4</v>
      </c>
      <c r="L2167" s="4" t="s">
        <v>22</v>
      </c>
      <c r="M2167" s="8">
        <v>8</v>
      </c>
      <c r="N2167" s="5">
        <v>51.91</v>
      </c>
      <c r="O2167" s="6">
        <v>0.05</v>
      </c>
      <c r="P2167" s="5">
        <v>22.99</v>
      </c>
      <c r="Q2167" s="5">
        <f t="shared" si="99"/>
        <v>394.51599999999996</v>
      </c>
      <c r="R2167" s="5">
        <f t="shared" si="100"/>
        <v>183.92</v>
      </c>
      <c r="S2167" s="5">
        <f t="shared" si="101"/>
        <v>210.59599999999998</v>
      </c>
      <c r="T2167" s="7"/>
    </row>
    <row r="2168" spans="1:20" ht="15">
      <c r="A2168" s="2">
        <v>5024</v>
      </c>
      <c r="B2168" s="3">
        <v>46316</v>
      </c>
      <c r="C2168" s="10">
        <f>YEAR(SalesDataTable[[#This Row],[Order Date]])</f>
        <v>2026</v>
      </c>
      <c r="D2168" s="10" t="str">
        <f>"Q"&amp;ROUNDUP(MONTH(SalesDataTable[[#This Row],[Order Date]])/3,0)</f>
        <v>Q4</v>
      </c>
      <c r="E2168" s="10">
        <f>MONTH(SalesDataTable[[#This Row],[Order Date]])</f>
        <v>10</v>
      </c>
      <c r="F2168" s="10" t="str">
        <f>TEXT(SalesDataTable[[#This Row],[Order Date]],"mmm")</f>
        <v>Oct</v>
      </c>
      <c r="G2168" s="4" t="s">
        <v>20</v>
      </c>
      <c r="H2168" s="4" t="s">
        <v>31</v>
      </c>
      <c r="I2168" s="4" t="s">
        <v>28</v>
      </c>
      <c r="J2168" s="4" t="s">
        <v>3</v>
      </c>
      <c r="K2168" s="4" t="s">
        <v>23</v>
      </c>
      <c r="L2168" s="4" t="s">
        <v>29</v>
      </c>
      <c r="M2168" s="8">
        <v>1</v>
      </c>
      <c r="N2168" s="5">
        <v>192.62</v>
      </c>
      <c r="O2168" s="6">
        <v>0</v>
      </c>
      <c r="P2168" s="5">
        <v>102.51</v>
      </c>
      <c r="Q2168" s="5">
        <f t="shared" si="99"/>
        <v>192.62</v>
      </c>
      <c r="R2168" s="5">
        <f t="shared" si="100"/>
        <v>102.51</v>
      </c>
      <c r="S2168" s="5">
        <f t="shared" si="101"/>
        <v>90.11</v>
      </c>
      <c r="T2168" s="7"/>
    </row>
    <row r="2169" spans="1:20" ht="15">
      <c r="A2169" s="2">
        <v>1157</v>
      </c>
      <c r="B2169" s="3">
        <v>46317</v>
      </c>
      <c r="C2169" s="10">
        <f>YEAR(SalesDataTable[[#This Row],[Order Date]])</f>
        <v>2026</v>
      </c>
      <c r="D2169" s="10" t="str">
        <f>"Q"&amp;ROUNDUP(MONTH(SalesDataTable[[#This Row],[Order Date]])/3,0)</f>
        <v>Q4</v>
      </c>
      <c r="E2169" s="10">
        <f>MONTH(SalesDataTable[[#This Row],[Order Date]])</f>
        <v>10</v>
      </c>
      <c r="F2169" s="10" t="str">
        <f>TEXT(SalesDataTable[[#This Row],[Order Date]],"mmm")</f>
        <v>Oct</v>
      </c>
      <c r="G2169" s="4" t="s">
        <v>20</v>
      </c>
      <c r="H2169" s="4" t="s">
        <v>21</v>
      </c>
      <c r="I2169" s="4" t="s">
        <v>2</v>
      </c>
      <c r="J2169" s="4" t="s">
        <v>13</v>
      </c>
      <c r="K2169" s="4" t="s">
        <v>4</v>
      </c>
      <c r="L2169" s="4" t="s">
        <v>22</v>
      </c>
      <c r="M2169" s="8">
        <v>1</v>
      </c>
      <c r="N2169" s="5">
        <v>51.25</v>
      </c>
      <c r="O2169" s="6">
        <v>0</v>
      </c>
      <c r="P2169" s="5">
        <v>22.58</v>
      </c>
      <c r="Q2169" s="5">
        <f t="shared" si="99"/>
        <v>51.25</v>
      </c>
      <c r="R2169" s="5">
        <f t="shared" si="100"/>
        <v>22.58</v>
      </c>
      <c r="S2169" s="5">
        <f t="shared" si="101"/>
        <v>28.67</v>
      </c>
      <c r="T2169" s="7"/>
    </row>
    <row r="2170" spans="1:20" ht="15">
      <c r="A2170" s="2">
        <v>1427</v>
      </c>
      <c r="B2170" s="3">
        <v>46317</v>
      </c>
      <c r="C2170" s="10">
        <f>YEAR(SalesDataTable[[#This Row],[Order Date]])</f>
        <v>2026</v>
      </c>
      <c r="D2170" s="10" t="str">
        <f>"Q"&amp;ROUNDUP(MONTH(SalesDataTable[[#This Row],[Order Date]])/3,0)</f>
        <v>Q4</v>
      </c>
      <c r="E2170" s="10">
        <f>MONTH(SalesDataTable[[#This Row],[Order Date]])</f>
        <v>10</v>
      </c>
      <c r="F2170" s="10" t="str">
        <f>TEXT(SalesDataTable[[#This Row],[Order Date]],"mmm")</f>
        <v>Oct</v>
      </c>
      <c r="G2170" s="4" t="s">
        <v>20</v>
      </c>
      <c r="H2170" s="4" t="s">
        <v>21</v>
      </c>
      <c r="I2170" s="4" t="s">
        <v>19</v>
      </c>
      <c r="J2170" s="4" t="s">
        <v>13</v>
      </c>
      <c r="K2170" s="4" t="s">
        <v>14</v>
      </c>
      <c r="L2170" s="4" t="s">
        <v>32</v>
      </c>
      <c r="M2170" s="8">
        <v>1</v>
      </c>
      <c r="N2170" s="5">
        <v>45.97</v>
      </c>
      <c r="O2170" s="6">
        <v>0.05</v>
      </c>
      <c r="P2170" s="5">
        <v>18.760000000000002</v>
      </c>
      <c r="Q2170" s="5">
        <f t="shared" si="99"/>
        <v>43.671499999999995</v>
      </c>
      <c r="R2170" s="5">
        <f t="shared" si="100"/>
        <v>18.760000000000002</v>
      </c>
      <c r="S2170" s="5">
        <f t="shared" si="101"/>
        <v>24.911499999999993</v>
      </c>
      <c r="T2170" s="7"/>
    </row>
    <row r="2171" spans="1:20" ht="15">
      <c r="A2171" s="2">
        <v>1622</v>
      </c>
      <c r="B2171" s="3">
        <v>46317</v>
      </c>
      <c r="C2171" s="10">
        <f>YEAR(SalesDataTable[[#This Row],[Order Date]])</f>
        <v>2026</v>
      </c>
      <c r="D2171" s="10" t="str">
        <f>"Q"&amp;ROUNDUP(MONTH(SalesDataTable[[#This Row],[Order Date]])/3,0)</f>
        <v>Q4</v>
      </c>
      <c r="E2171" s="10">
        <f>MONTH(SalesDataTable[[#This Row],[Order Date]])</f>
        <v>10</v>
      </c>
      <c r="F2171" s="10" t="str">
        <f>TEXT(SalesDataTable[[#This Row],[Order Date]],"mmm")</f>
        <v>Oct</v>
      </c>
      <c r="G2171" s="4" t="s">
        <v>11</v>
      </c>
      <c r="H2171" s="4" t="s">
        <v>12</v>
      </c>
      <c r="I2171" s="4" t="s">
        <v>28</v>
      </c>
      <c r="J2171" s="4" t="s">
        <v>3</v>
      </c>
      <c r="K2171" s="4" t="s">
        <v>23</v>
      </c>
      <c r="L2171" s="4" t="s">
        <v>51</v>
      </c>
      <c r="M2171" s="8">
        <v>1</v>
      </c>
      <c r="N2171" s="5">
        <v>123.29</v>
      </c>
      <c r="O2171" s="6">
        <v>0</v>
      </c>
      <c r="P2171" s="5">
        <v>59.48</v>
      </c>
      <c r="Q2171" s="5">
        <f t="shared" si="99"/>
        <v>123.29</v>
      </c>
      <c r="R2171" s="5">
        <f t="shared" si="100"/>
        <v>59.48</v>
      </c>
      <c r="S2171" s="5">
        <f t="shared" si="101"/>
        <v>63.810000000000009</v>
      </c>
      <c r="T2171" s="7"/>
    </row>
    <row r="2172" spans="1:20" ht="15">
      <c r="A2172" s="2">
        <v>1879</v>
      </c>
      <c r="B2172" s="3">
        <v>46317</v>
      </c>
      <c r="C2172" s="10">
        <f>YEAR(SalesDataTable[[#This Row],[Order Date]])</f>
        <v>2026</v>
      </c>
      <c r="D2172" s="10" t="str">
        <f>"Q"&amp;ROUNDUP(MONTH(SalesDataTable[[#This Row],[Order Date]])/3,0)</f>
        <v>Q4</v>
      </c>
      <c r="E2172" s="10">
        <f>MONTH(SalesDataTable[[#This Row],[Order Date]])</f>
        <v>10</v>
      </c>
      <c r="F2172" s="10" t="str">
        <f>TEXT(SalesDataTable[[#This Row],[Order Date]],"mmm")</f>
        <v>Oct</v>
      </c>
      <c r="G2172" s="4" t="s">
        <v>20</v>
      </c>
      <c r="H2172" s="4" t="s">
        <v>33</v>
      </c>
      <c r="I2172" s="4" t="s">
        <v>8</v>
      </c>
      <c r="J2172" s="4" t="s">
        <v>16</v>
      </c>
      <c r="K2172" s="4" t="s">
        <v>14</v>
      </c>
      <c r="L2172" s="4" t="s">
        <v>15</v>
      </c>
      <c r="M2172" s="8">
        <v>8</v>
      </c>
      <c r="N2172" s="5">
        <v>35.83</v>
      </c>
      <c r="O2172" s="6">
        <v>0.05</v>
      </c>
      <c r="P2172" s="5">
        <v>13.89</v>
      </c>
      <c r="Q2172" s="5">
        <f t="shared" si="99"/>
        <v>272.30799999999999</v>
      </c>
      <c r="R2172" s="5">
        <f t="shared" si="100"/>
        <v>111.12</v>
      </c>
      <c r="S2172" s="5">
        <f t="shared" si="101"/>
        <v>161.18799999999999</v>
      </c>
      <c r="T2172" s="7"/>
    </row>
    <row r="2173" spans="1:20" ht="15">
      <c r="A2173" s="2">
        <v>2483</v>
      </c>
      <c r="B2173" s="3">
        <v>46317</v>
      </c>
      <c r="C2173" s="10">
        <f>YEAR(SalesDataTable[[#This Row],[Order Date]])</f>
        <v>2026</v>
      </c>
      <c r="D2173" s="10" t="str">
        <f>"Q"&amp;ROUNDUP(MONTH(SalesDataTable[[#This Row],[Order Date]])/3,0)</f>
        <v>Q4</v>
      </c>
      <c r="E2173" s="10">
        <f>MONTH(SalesDataTable[[#This Row],[Order Date]])</f>
        <v>10</v>
      </c>
      <c r="F2173" s="10" t="str">
        <f>TEXT(SalesDataTable[[#This Row],[Order Date]],"mmm")</f>
        <v>Oct</v>
      </c>
      <c r="G2173" s="4" t="s">
        <v>0</v>
      </c>
      <c r="H2173" s="4" t="s">
        <v>1</v>
      </c>
      <c r="I2173" s="4" t="s">
        <v>2</v>
      </c>
      <c r="J2173" s="4" t="s">
        <v>13</v>
      </c>
      <c r="K2173" s="4" t="s">
        <v>23</v>
      </c>
      <c r="L2173" s="4" t="s">
        <v>40</v>
      </c>
      <c r="M2173" s="8">
        <v>1</v>
      </c>
      <c r="N2173" s="5">
        <v>80.56</v>
      </c>
      <c r="O2173" s="6">
        <v>0</v>
      </c>
      <c r="P2173" s="5">
        <v>39.53</v>
      </c>
      <c r="Q2173" s="5">
        <f t="shared" si="99"/>
        <v>80.56</v>
      </c>
      <c r="R2173" s="5">
        <f t="shared" si="100"/>
        <v>39.53</v>
      </c>
      <c r="S2173" s="5">
        <f t="shared" si="101"/>
        <v>41.03</v>
      </c>
      <c r="T2173" s="7"/>
    </row>
    <row r="2174" spans="1:20" ht="15">
      <c r="A2174" s="2">
        <v>4451</v>
      </c>
      <c r="B2174" s="3">
        <v>46317</v>
      </c>
      <c r="C2174" s="10">
        <f>YEAR(SalesDataTable[[#This Row],[Order Date]])</f>
        <v>2026</v>
      </c>
      <c r="D2174" s="10" t="str">
        <f>"Q"&amp;ROUNDUP(MONTH(SalesDataTable[[#This Row],[Order Date]])/3,0)</f>
        <v>Q4</v>
      </c>
      <c r="E2174" s="10">
        <f>MONTH(SalesDataTable[[#This Row],[Order Date]])</f>
        <v>10</v>
      </c>
      <c r="F2174" s="10" t="str">
        <f>TEXT(SalesDataTable[[#This Row],[Order Date]],"mmm")</f>
        <v>Oct</v>
      </c>
      <c r="G2174" s="4" t="s">
        <v>20</v>
      </c>
      <c r="H2174" s="4" t="s">
        <v>31</v>
      </c>
      <c r="I2174" s="4" t="s">
        <v>2</v>
      </c>
      <c r="J2174" s="4" t="s">
        <v>13</v>
      </c>
      <c r="K2174" s="4" t="s">
        <v>4</v>
      </c>
      <c r="L2174" s="4" t="s">
        <v>26</v>
      </c>
      <c r="M2174" s="8">
        <v>1</v>
      </c>
      <c r="N2174" s="5">
        <v>40.47</v>
      </c>
      <c r="O2174" s="6">
        <v>0.05</v>
      </c>
      <c r="P2174" s="5">
        <v>16.73</v>
      </c>
      <c r="Q2174" s="5">
        <f t="shared" si="99"/>
        <v>38.4465</v>
      </c>
      <c r="R2174" s="5">
        <f t="shared" si="100"/>
        <v>16.73</v>
      </c>
      <c r="S2174" s="5">
        <f t="shared" si="101"/>
        <v>21.7165</v>
      </c>
      <c r="T2174" s="7"/>
    </row>
    <row r="2175" spans="1:20" ht="15">
      <c r="A2175" s="2">
        <v>93</v>
      </c>
      <c r="B2175" s="3">
        <v>46318</v>
      </c>
      <c r="C2175" s="10">
        <f>YEAR(SalesDataTable[[#This Row],[Order Date]])</f>
        <v>2026</v>
      </c>
      <c r="D2175" s="10" t="str">
        <f>"Q"&amp;ROUNDUP(MONTH(SalesDataTable[[#This Row],[Order Date]])/3,0)</f>
        <v>Q4</v>
      </c>
      <c r="E2175" s="10">
        <f>MONTH(SalesDataTable[[#This Row],[Order Date]])</f>
        <v>10</v>
      </c>
      <c r="F2175" s="10" t="str">
        <f>TEXT(SalesDataTable[[#This Row],[Order Date]],"mmm")</f>
        <v>Oct</v>
      </c>
      <c r="G2175" s="4" t="s">
        <v>6</v>
      </c>
      <c r="H2175" s="4" t="s">
        <v>43</v>
      </c>
      <c r="I2175" s="4" t="s">
        <v>8</v>
      </c>
      <c r="J2175" s="4" t="s">
        <v>16</v>
      </c>
      <c r="K2175" s="4" t="s">
        <v>14</v>
      </c>
      <c r="L2175" s="4" t="s">
        <v>44</v>
      </c>
      <c r="M2175" s="8">
        <v>15</v>
      </c>
      <c r="N2175" s="5">
        <v>133.52000000000001</v>
      </c>
      <c r="O2175" s="6">
        <v>0.2</v>
      </c>
      <c r="P2175" s="5">
        <v>66</v>
      </c>
      <c r="Q2175" s="5">
        <f t="shared" si="99"/>
        <v>1602.2400000000002</v>
      </c>
      <c r="R2175" s="5">
        <f t="shared" si="100"/>
        <v>990</v>
      </c>
      <c r="S2175" s="5">
        <f t="shared" si="101"/>
        <v>612.24000000000024</v>
      </c>
      <c r="T2175" s="7"/>
    </row>
    <row r="2176" spans="1:20" ht="15">
      <c r="A2176" s="2">
        <v>265</v>
      </c>
      <c r="B2176" s="3">
        <v>46318</v>
      </c>
      <c r="C2176" s="10">
        <f>YEAR(SalesDataTable[[#This Row],[Order Date]])</f>
        <v>2026</v>
      </c>
      <c r="D2176" s="10" t="str">
        <f>"Q"&amp;ROUNDUP(MONTH(SalesDataTable[[#This Row],[Order Date]])/3,0)</f>
        <v>Q4</v>
      </c>
      <c r="E2176" s="10">
        <f>MONTH(SalesDataTable[[#This Row],[Order Date]])</f>
        <v>10</v>
      </c>
      <c r="F2176" s="10" t="str">
        <f>TEXT(SalesDataTable[[#This Row],[Order Date]],"mmm")</f>
        <v>Oct</v>
      </c>
      <c r="G2176" s="4" t="s">
        <v>6</v>
      </c>
      <c r="H2176" s="4" t="s">
        <v>27</v>
      </c>
      <c r="I2176" s="4" t="s">
        <v>2</v>
      </c>
      <c r="J2176" s="4" t="s">
        <v>3</v>
      </c>
      <c r="K2176" s="4" t="s">
        <v>4</v>
      </c>
      <c r="L2176" s="4" t="s">
        <v>5</v>
      </c>
      <c r="M2176" s="8">
        <v>1</v>
      </c>
      <c r="N2176" s="5">
        <v>82.28</v>
      </c>
      <c r="O2176" s="6">
        <v>0</v>
      </c>
      <c r="P2176" s="5">
        <v>42.08</v>
      </c>
      <c r="Q2176" s="5">
        <f t="shared" si="99"/>
        <v>82.28</v>
      </c>
      <c r="R2176" s="5">
        <f t="shared" si="100"/>
        <v>42.08</v>
      </c>
      <c r="S2176" s="5">
        <f t="shared" si="101"/>
        <v>40.200000000000003</v>
      </c>
      <c r="T2176" s="7"/>
    </row>
    <row r="2177" spans="1:20" ht="15">
      <c r="A2177" s="2">
        <v>555</v>
      </c>
      <c r="B2177" s="3">
        <v>46318</v>
      </c>
      <c r="C2177" s="10">
        <f>YEAR(SalesDataTable[[#This Row],[Order Date]])</f>
        <v>2026</v>
      </c>
      <c r="D2177" s="10" t="str">
        <f>"Q"&amp;ROUNDUP(MONTH(SalesDataTable[[#This Row],[Order Date]])/3,0)</f>
        <v>Q4</v>
      </c>
      <c r="E2177" s="10">
        <f>MONTH(SalesDataTable[[#This Row],[Order Date]])</f>
        <v>10</v>
      </c>
      <c r="F2177" s="10" t="str">
        <f>TEXT(SalesDataTable[[#This Row],[Order Date]],"mmm")</f>
        <v>Oct</v>
      </c>
      <c r="G2177" s="4" t="s">
        <v>6</v>
      </c>
      <c r="H2177" s="4" t="s">
        <v>41</v>
      </c>
      <c r="I2177" s="4" t="s">
        <v>2</v>
      </c>
      <c r="J2177" s="4" t="s">
        <v>13</v>
      </c>
      <c r="K2177" s="4" t="s">
        <v>14</v>
      </c>
      <c r="L2177" s="4" t="s">
        <v>15</v>
      </c>
      <c r="M2177" s="8">
        <v>6</v>
      </c>
      <c r="N2177" s="5">
        <v>35.479999999999997</v>
      </c>
      <c r="O2177" s="6">
        <v>0</v>
      </c>
      <c r="P2177" s="5">
        <v>13.37</v>
      </c>
      <c r="Q2177" s="5">
        <f t="shared" si="99"/>
        <v>212.88</v>
      </c>
      <c r="R2177" s="5">
        <f t="shared" si="100"/>
        <v>80.22</v>
      </c>
      <c r="S2177" s="5">
        <f t="shared" si="101"/>
        <v>132.66</v>
      </c>
      <c r="T2177" s="7"/>
    </row>
    <row r="2178" spans="1:20" ht="15">
      <c r="A2178" s="2">
        <v>1993</v>
      </c>
      <c r="B2178" s="3">
        <v>46318</v>
      </c>
      <c r="C2178" s="10">
        <f>YEAR(SalesDataTable[[#This Row],[Order Date]])</f>
        <v>2026</v>
      </c>
      <c r="D2178" s="10" t="str">
        <f>"Q"&amp;ROUNDUP(MONTH(SalesDataTable[[#This Row],[Order Date]])/3,0)</f>
        <v>Q4</v>
      </c>
      <c r="E2178" s="10">
        <f>MONTH(SalesDataTable[[#This Row],[Order Date]])</f>
        <v>10</v>
      </c>
      <c r="F2178" s="10" t="str">
        <f>TEXT(SalesDataTable[[#This Row],[Order Date]],"mmm")</f>
        <v>Oct</v>
      </c>
      <c r="G2178" s="4" t="s">
        <v>11</v>
      </c>
      <c r="H2178" s="4" t="s">
        <v>18</v>
      </c>
      <c r="I2178" s="4" t="s">
        <v>19</v>
      </c>
      <c r="J2178" s="4" t="s">
        <v>13</v>
      </c>
      <c r="K2178" s="4" t="s">
        <v>9</v>
      </c>
      <c r="L2178" s="4" t="s">
        <v>37</v>
      </c>
      <c r="M2178" s="8">
        <v>1</v>
      </c>
      <c r="N2178" s="5">
        <v>152.38</v>
      </c>
      <c r="O2178" s="6">
        <v>0.15</v>
      </c>
      <c r="P2178" s="5">
        <v>78.92</v>
      </c>
      <c r="Q2178" s="5">
        <f t="shared" ref="Q2178:Q2241" si="102">M2178*N2178*(1-O2178)</f>
        <v>129.523</v>
      </c>
      <c r="R2178" s="5">
        <f t="shared" ref="R2178:R2241" si="103">M2178*P2178</f>
        <v>78.92</v>
      </c>
      <c r="S2178" s="5">
        <f t="shared" ref="S2178:S2241" si="104">Q2178-R2178</f>
        <v>50.602999999999994</v>
      </c>
      <c r="T2178" s="7"/>
    </row>
    <row r="2179" spans="1:20" ht="15">
      <c r="A2179" s="2">
        <v>3116</v>
      </c>
      <c r="B2179" s="3">
        <v>46318</v>
      </c>
      <c r="C2179" s="10">
        <f>YEAR(SalesDataTable[[#This Row],[Order Date]])</f>
        <v>2026</v>
      </c>
      <c r="D2179" s="10" t="str">
        <f>"Q"&amp;ROUNDUP(MONTH(SalesDataTable[[#This Row],[Order Date]])/3,0)</f>
        <v>Q4</v>
      </c>
      <c r="E2179" s="10">
        <f>MONTH(SalesDataTable[[#This Row],[Order Date]])</f>
        <v>10</v>
      </c>
      <c r="F2179" s="10" t="str">
        <f>TEXT(SalesDataTable[[#This Row],[Order Date]],"mmm")</f>
        <v>Oct</v>
      </c>
      <c r="G2179" s="4" t="s">
        <v>6</v>
      </c>
      <c r="H2179" s="4" t="s">
        <v>7</v>
      </c>
      <c r="I2179" s="4" t="s">
        <v>28</v>
      </c>
      <c r="J2179" s="4" t="s">
        <v>13</v>
      </c>
      <c r="K2179" s="4" t="s">
        <v>9</v>
      </c>
      <c r="L2179" s="4" t="s">
        <v>10</v>
      </c>
      <c r="M2179" s="8">
        <v>1</v>
      </c>
      <c r="N2179" s="5">
        <v>93.64</v>
      </c>
      <c r="O2179" s="6">
        <v>0</v>
      </c>
      <c r="P2179" s="5">
        <v>44.34</v>
      </c>
      <c r="Q2179" s="5">
        <f t="shared" si="102"/>
        <v>93.64</v>
      </c>
      <c r="R2179" s="5">
        <f t="shared" si="103"/>
        <v>44.34</v>
      </c>
      <c r="S2179" s="5">
        <f t="shared" si="104"/>
        <v>49.3</v>
      </c>
      <c r="T2179" s="7"/>
    </row>
    <row r="2180" spans="1:20" ht="15">
      <c r="A2180" s="2">
        <v>3631</v>
      </c>
      <c r="B2180" s="3">
        <v>46318</v>
      </c>
      <c r="C2180" s="10">
        <f>YEAR(SalesDataTable[[#This Row],[Order Date]])</f>
        <v>2026</v>
      </c>
      <c r="D2180" s="10" t="str">
        <f>"Q"&amp;ROUNDUP(MONTH(SalesDataTable[[#This Row],[Order Date]])/3,0)</f>
        <v>Q4</v>
      </c>
      <c r="E2180" s="10">
        <f>MONTH(SalesDataTable[[#This Row],[Order Date]])</f>
        <v>10</v>
      </c>
      <c r="F2180" s="10" t="str">
        <f>TEXT(SalesDataTable[[#This Row],[Order Date]],"mmm")</f>
        <v>Oct</v>
      </c>
      <c r="G2180" s="4" t="s">
        <v>20</v>
      </c>
      <c r="H2180" s="4" t="s">
        <v>31</v>
      </c>
      <c r="I2180" s="4" t="s">
        <v>19</v>
      </c>
      <c r="J2180" s="4" t="s">
        <v>3</v>
      </c>
      <c r="K2180" s="4" t="s">
        <v>34</v>
      </c>
      <c r="L2180" s="4" t="s">
        <v>38</v>
      </c>
      <c r="M2180" s="8">
        <v>1</v>
      </c>
      <c r="N2180" s="5">
        <v>123.6</v>
      </c>
      <c r="O2180" s="6">
        <v>0</v>
      </c>
      <c r="P2180" s="5">
        <v>67.3</v>
      </c>
      <c r="Q2180" s="5">
        <f t="shared" si="102"/>
        <v>123.6</v>
      </c>
      <c r="R2180" s="5">
        <f t="shared" si="103"/>
        <v>67.3</v>
      </c>
      <c r="S2180" s="5">
        <f t="shared" si="104"/>
        <v>56.3</v>
      </c>
      <c r="T2180" s="7"/>
    </row>
    <row r="2181" spans="1:20" ht="15">
      <c r="A2181" s="2">
        <v>4216</v>
      </c>
      <c r="B2181" s="3">
        <v>46318</v>
      </c>
      <c r="C2181" s="10">
        <f>YEAR(SalesDataTable[[#This Row],[Order Date]])</f>
        <v>2026</v>
      </c>
      <c r="D2181" s="10" t="str">
        <f>"Q"&amp;ROUNDUP(MONTH(SalesDataTable[[#This Row],[Order Date]])/3,0)</f>
        <v>Q4</v>
      </c>
      <c r="E2181" s="10">
        <f>MONTH(SalesDataTable[[#This Row],[Order Date]])</f>
        <v>10</v>
      </c>
      <c r="F2181" s="10" t="str">
        <f>TEXT(SalesDataTable[[#This Row],[Order Date]],"mmm")</f>
        <v>Oct</v>
      </c>
      <c r="G2181" s="4" t="s">
        <v>6</v>
      </c>
      <c r="H2181" s="4" t="s">
        <v>7</v>
      </c>
      <c r="I2181" s="4" t="s">
        <v>2</v>
      </c>
      <c r="J2181" s="4" t="s">
        <v>13</v>
      </c>
      <c r="K2181" s="4" t="s">
        <v>34</v>
      </c>
      <c r="L2181" s="4" t="s">
        <v>38</v>
      </c>
      <c r="M2181" s="8">
        <v>3</v>
      </c>
      <c r="N2181" s="5">
        <v>124.6</v>
      </c>
      <c r="O2181" s="6">
        <v>0.05</v>
      </c>
      <c r="P2181" s="5">
        <v>69.12</v>
      </c>
      <c r="Q2181" s="5">
        <f t="shared" si="102"/>
        <v>355.10999999999996</v>
      </c>
      <c r="R2181" s="5">
        <f t="shared" si="103"/>
        <v>207.36</v>
      </c>
      <c r="S2181" s="5">
        <f t="shared" si="104"/>
        <v>147.74999999999994</v>
      </c>
      <c r="T2181" s="7"/>
    </row>
    <row r="2182" spans="1:20" ht="15">
      <c r="A2182" s="2">
        <v>4956</v>
      </c>
      <c r="B2182" s="3">
        <v>46318</v>
      </c>
      <c r="C2182" s="10">
        <f>YEAR(SalesDataTable[[#This Row],[Order Date]])</f>
        <v>2026</v>
      </c>
      <c r="D2182" s="10" t="str">
        <f>"Q"&amp;ROUNDUP(MONTH(SalesDataTable[[#This Row],[Order Date]])/3,0)</f>
        <v>Q4</v>
      </c>
      <c r="E2182" s="10">
        <f>MONTH(SalesDataTable[[#This Row],[Order Date]])</f>
        <v>10</v>
      </c>
      <c r="F2182" s="10" t="str">
        <f>TEXT(SalesDataTable[[#This Row],[Order Date]],"mmm")</f>
        <v>Oct</v>
      </c>
      <c r="G2182" s="4" t="s">
        <v>20</v>
      </c>
      <c r="H2182" s="4" t="s">
        <v>47</v>
      </c>
      <c r="I2182" s="4" t="s">
        <v>19</v>
      </c>
      <c r="J2182" s="4" t="s">
        <v>16</v>
      </c>
      <c r="K2182" s="4" t="s">
        <v>9</v>
      </c>
      <c r="L2182" s="4" t="s">
        <v>37</v>
      </c>
      <c r="M2182" s="8">
        <v>2</v>
      </c>
      <c r="N2182" s="5">
        <v>151.66</v>
      </c>
      <c r="O2182" s="6">
        <v>0</v>
      </c>
      <c r="P2182" s="5">
        <v>77.17</v>
      </c>
      <c r="Q2182" s="5">
        <f t="shared" si="102"/>
        <v>303.32</v>
      </c>
      <c r="R2182" s="5">
        <f t="shared" si="103"/>
        <v>154.34</v>
      </c>
      <c r="S2182" s="5">
        <f t="shared" si="104"/>
        <v>148.97999999999999</v>
      </c>
      <c r="T2182" s="7"/>
    </row>
    <row r="2183" spans="1:20" ht="15">
      <c r="A2183" s="2">
        <v>439</v>
      </c>
      <c r="B2183" s="3">
        <v>46319</v>
      </c>
      <c r="C2183" s="10">
        <f>YEAR(SalesDataTable[[#This Row],[Order Date]])</f>
        <v>2026</v>
      </c>
      <c r="D2183" s="10" t="str">
        <f>"Q"&amp;ROUNDUP(MONTH(SalesDataTable[[#This Row],[Order Date]])/3,0)</f>
        <v>Q4</v>
      </c>
      <c r="E2183" s="10">
        <f>MONTH(SalesDataTable[[#This Row],[Order Date]])</f>
        <v>10</v>
      </c>
      <c r="F2183" s="10" t="str">
        <f>TEXT(SalesDataTable[[#This Row],[Order Date]],"mmm")</f>
        <v>Oct</v>
      </c>
      <c r="G2183" s="4" t="s">
        <v>11</v>
      </c>
      <c r="H2183" s="4" t="s">
        <v>25</v>
      </c>
      <c r="I2183" s="4" t="s">
        <v>19</v>
      </c>
      <c r="J2183" s="4" t="s">
        <v>13</v>
      </c>
      <c r="K2183" s="4" t="s">
        <v>14</v>
      </c>
      <c r="L2183" s="4" t="s">
        <v>15</v>
      </c>
      <c r="M2183" s="8">
        <v>1</v>
      </c>
      <c r="N2183" s="5">
        <v>36.76</v>
      </c>
      <c r="O2183" s="6">
        <v>0</v>
      </c>
      <c r="P2183" s="5">
        <v>13.18</v>
      </c>
      <c r="Q2183" s="5">
        <f t="shared" si="102"/>
        <v>36.76</v>
      </c>
      <c r="R2183" s="5">
        <f t="shared" si="103"/>
        <v>13.18</v>
      </c>
      <c r="S2183" s="5">
        <f t="shared" si="104"/>
        <v>23.58</v>
      </c>
      <c r="T2183" s="7"/>
    </row>
    <row r="2184" spans="1:20" ht="15">
      <c r="A2184" s="2">
        <v>1076</v>
      </c>
      <c r="B2184" s="3">
        <v>46319</v>
      </c>
      <c r="C2184" s="10">
        <f>YEAR(SalesDataTable[[#This Row],[Order Date]])</f>
        <v>2026</v>
      </c>
      <c r="D2184" s="10" t="str">
        <f>"Q"&amp;ROUNDUP(MONTH(SalesDataTable[[#This Row],[Order Date]])/3,0)</f>
        <v>Q4</v>
      </c>
      <c r="E2184" s="10">
        <f>MONTH(SalesDataTable[[#This Row],[Order Date]])</f>
        <v>10</v>
      </c>
      <c r="F2184" s="10" t="str">
        <f>TEXT(SalesDataTable[[#This Row],[Order Date]],"mmm")</f>
        <v>Oct</v>
      </c>
      <c r="G2184" s="4" t="s">
        <v>0</v>
      </c>
      <c r="H2184" s="4" t="s">
        <v>36</v>
      </c>
      <c r="I2184" s="4" t="s">
        <v>28</v>
      </c>
      <c r="J2184" s="4" t="s">
        <v>3</v>
      </c>
      <c r="K2184" s="4" t="s">
        <v>23</v>
      </c>
      <c r="L2184" s="4" t="s">
        <v>29</v>
      </c>
      <c r="M2184" s="8">
        <v>1</v>
      </c>
      <c r="N2184" s="5">
        <v>195.67</v>
      </c>
      <c r="O2184" s="6">
        <v>0</v>
      </c>
      <c r="P2184" s="5">
        <v>105.88</v>
      </c>
      <c r="Q2184" s="5">
        <f t="shared" si="102"/>
        <v>195.67</v>
      </c>
      <c r="R2184" s="5">
        <f t="shared" si="103"/>
        <v>105.88</v>
      </c>
      <c r="S2184" s="5">
        <f t="shared" si="104"/>
        <v>89.789999999999992</v>
      </c>
      <c r="T2184" s="7"/>
    </row>
    <row r="2185" spans="1:20" ht="15">
      <c r="A2185" s="2">
        <v>1130</v>
      </c>
      <c r="B2185" s="3">
        <v>46319</v>
      </c>
      <c r="C2185" s="10">
        <f>YEAR(SalesDataTable[[#This Row],[Order Date]])</f>
        <v>2026</v>
      </c>
      <c r="D2185" s="10" t="str">
        <f>"Q"&amp;ROUNDUP(MONTH(SalesDataTable[[#This Row],[Order Date]])/3,0)</f>
        <v>Q4</v>
      </c>
      <c r="E2185" s="10">
        <f>MONTH(SalesDataTable[[#This Row],[Order Date]])</f>
        <v>10</v>
      </c>
      <c r="F2185" s="10" t="str">
        <f>TEXT(SalesDataTable[[#This Row],[Order Date]],"mmm")</f>
        <v>Oct</v>
      </c>
      <c r="G2185" s="4" t="s">
        <v>0</v>
      </c>
      <c r="H2185" s="4" t="s">
        <v>50</v>
      </c>
      <c r="I2185" s="4" t="s">
        <v>19</v>
      </c>
      <c r="J2185" s="4" t="s">
        <v>3</v>
      </c>
      <c r="K2185" s="4" t="s">
        <v>4</v>
      </c>
      <c r="L2185" s="4" t="s">
        <v>26</v>
      </c>
      <c r="M2185" s="8">
        <v>1</v>
      </c>
      <c r="N2185" s="5">
        <v>40.83</v>
      </c>
      <c r="O2185" s="6">
        <v>0.1</v>
      </c>
      <c r="P2185" s="5">
        <v>16.54</v>
      </c>
      <c r="Q2185" s="5">
        <f t="shared" si="102"/>
        <v>36.747</v>
      </c>
      <c r="R2185" s="5">
        <f t="shared" si="103"/>
        <v>16.54</v>
      </c>
      <c r="S2185" s="5">
        <f t="shared" si="104"/>
        <v>20.207000000000001</v>
      </c>
      <c r="T2185" s="7"/>
    </row>
    <row r="2186" spans="1:20" ht="15">
      <c r="A2186" s="2">
        <v>2820</v>
      </c>
      <c r="B2186" s="3">
        <v>46319</v>
      </c>
      <c r="C2186" s="10">
        <f>YEAR(SalesDataTable[[#This Row],[Order Date]])</f>
        <v>2026</v>
      </c>
      <c r="D2186" s="10" t="str">
        <f>"Q"&amp;ROUNDUP(MONTH(SalesDataTable[[#This Row],[Order Date]])/3,0)</f>
        <v>Q4</v>
      </c>
      <c r="E2186" s="10">
        <f>MONTH(SalesDataTable[[#This Row],[Order Date]])</f>
        <v>10</v>
      </c>
      <c r="F2186" s="10" t="str">
        <f>TEXT(SalesDataTable[[#This Row],[Order Date]],"mmm")</f>
        <v>Oct</v>
      </c>
      <c r="G2186" s="4" t="s">
        <v>20</v>
      </c>
      <c r="H2186" s="4" t="s">
        <v>31</v>
      </c>
      <c r="I2186" s="4" t="s">
        <v>8</v>
      </c>
      <c r="J2186" s="4" t="s">
        <v>16</v>
      </c>
      <c r="K2186" s="4" t="s">
        <v>9</v>
      </c>
      <c r="L2186" s="4" t="s">
        <v>46</v>
      </c>
      <c r="M2186" s="8">
        <v>6</v>
      </c>
      <c r="N2186" s="5">
        <v>72.73</v>
      </c>
      <c r="O2186" s="6">
        <v>0.05</v>
      </c>
      <c r="P2186" s="5">
        <v>32.700000000000003</v>
      </c>
      <c r="Q2186" s="5">
        <f t="shared" si="102"/>
        <v>414.56099999999998</v>
      </c>
      <c r="R2186" s="5">
        <f t="shared" si="103"/>
        <v>196.20000000000002</v>
      </c>
      <c r="S2186" s="5">
        <f t="shared" si="104"/>
        <v>218.36099999999996</v>
      </c>
      <c r="T2186" s="7"/>
    </row>
    <row r="2187" spans="1:20" ht="15">
      <c r="A2187" s="2">
        <v>4213</v>
      </c>
      <c r="B2187" s="3">
        <v>46319</v>
      </c>
      <c r="C2187" s="10">
        <f>YEAR(SalesDataTable[[#This Row],[Order Date]])</f>
        <v>2026</v>
      </c>
      <c r="D2187" s="10" t="str">
        <f>"Q"&amp;ROUNDUP(MONTH(SalesDataTable[[#This Row],[Order Date]])/3,0)</f>
        <v>Q4</v>
      </c>
      <c r="E2187" s="10">
        <f>MONTH(SalesDataTable[[#This Row],[Order Date]])</f>
        <v>10</v>
      </c>
      <c r="F2187" s="10" t="str">
        <f>TEXT(SalesDataTable[[#This Row],[Order Date]],"mmm")</f>
        <v>Oct</v>
      </c>
      <c r="G2187" s="4" t="s">
        <v>6</v>
      </c>
      <c r="H2187" s="4" t="s">
        <v>49</v>
      </c>
      <c r="I2187" s="4" t="s">
        <v>8</v>
      </c>
      <c r="J2187" s="4" t="s">
        <v>16</v>
      </c>
      <c r="K2187" s="4" t="s">
        <v>23</v>
      </c>
      <c r="L2187" s="4" t="s">
        <v>40</v>
      </c>
      <c r="M2187" s="8">
        <v>4</v>
      </c>
      <c r="N2187" s="5">
        <v>81.23</v>
      </c>
      <c r="O2187" s="6">
        <v>0.1</v>
      </c>
      <c r="P2187" s="5">
        <v>38.96</v>
      </c>
      <c r="Q2187" s="5">
        <f t="shared" si="102"/>
        <v>292.428</v>
      </c>
      <c r="R2187" s="5">
        <f t="shared" si="103"/>
        <v>155.84</v>
      </c>
      <c r="S2187" s="5">
        <f t="shared" si="104"/>
        <v>136.58799999999999</v>
      </c>
      <c r="T2187" s="7"/>
    </row>
    <row r="2188" spans="1:20" ht="15">
      <c r="A2188" s="2">
        <v>4375</v>
      </c>
      <c r="B2188" s="3">
        <v>46319</v>
      </c>
      <c r="C2188" s="10">
        <f>YEAR(SalesDataTable[[#This Row],[Order Date]])</f>
        <v>2026</v>
      </c>
      <c r="D2188" s="10" t="str">
        <f>"Q"&amp;ROUNDUP(MONTH(SalesDataTable[[#This Row],[Order Date]])/3,0)</f>
        <v>Q4</v>
      </c>
      <c r="E2188" s="10">
        <f>MONTH(SalesDataTable[[#This Row],[Order Date]])</f>
        <v>10</v>
      </c>
      <c r="F2188" s="10" t="str">
        <f>TEXT(SalesDataTable[[#This Row],[Order Date]],"mmm")</f>
        <v>Oct</v>
      </c>
      <c r="G2188" s="4" t="s">
        <v>6</v>
      </c>
      <c r="H2188" s="4" t="s">
        <v>7</v>
      </c>
      <c r="I2188" s="4" t="s">
        <v>2</v>
      </c>
      <c r="J2188" s="4" t="s">
        <v>16</v>
      </c>
      <c r="K2188" s="4" t="s">
        <v>14</v>
      </c>
      <c r="L2188" s="4" t="s">
        <v>32</v>
      </c>
      <c r="M2188" s="8">
        <v>1</v>
      </c>
      <c r="N2188" s="5">
        <v>46.38</v>
      </c>
      <c r="O2188" s="6">
        <v>0.15</v>
      </c>
      <c r="P2188" s="5">
        <v>17.87</v>
      </c>
      <c r="Q2188" s="5">
        <f t="shared" si="102"/>
        <v>39.423000000000002</v>
      </c>
      <c r="R2188" s="5">
        <f t="shared" si="103"/>
        <v>17.87</v>
      </c>
      <c r="S2188" s="5">
        <f t="shared" si="104"/>
        <v>21.553000000000001</v>
      </c>
      <c r="T2188" s="7"/>
    </row>
    <row r="2189" spans="1:20" ht="15">
      <c r="A2189" s="2">
        <v>5072</v>
      </c>
      <c r="B2189" s="3">
        <v>46319</v>
      </c>
      <c r="C2189" s="10">
        <f>YEAR(SalesDataTable[[#This Row],[Order Date]])</f>
        <v>2026</v>
      </c>
      <c r="D2189" s="10" t="str">
        <f>"Q"&amp;ROUNDUP(MONTH(SalesDataTable[[#This Row],[Order Date]])/3,0)</f>
        <v>Q4</v>
      </c>
      <c r="E2189" s="10">
        <f>MONTH(SalesDataTable[[#This Row],[Order Date]])</f>
        <v>10</v>
      </c>
      <c r="F2189" s="10" t="str">
        <f>TEXT(SalesDataTable[[#This Row],[Order Date]],"mmm")</f>
        <v>Oct</v>
      </c>
      <c r="G2189" s="4" t="s">
        <v>20</v>
      </c>
      <c r="H2189" s="4" t="s">
        <v>31</v>
      </c>
      <c r="I2189" s="4" t="s">
        <v>8</v>
      </c>
      <c r="J2189" s="4" t="s">
        <v>16</v>
      </c>
      <c r="K2189" s="4" t="s">
        <v>14</v>
      </c>
      <c r="L2189" s="4" t="s">
        <v>32</v>
      </c>
      <c r="M2189" s="8">
        <v>5</v>
      </c>
      <c r="N2189" s="5">
        <v>45.9</v>
      </c>
      <c r="O2189" s="6">
        <v>0.1</v>
      </c>
      <c r="P2189" s="5">
        <v>17.940000000000001</v>
      </c>
      <c r="Q2189" s="5">
        <f t="shared" si="102"/>
        <v>206.55</v>
      </c>
      <c r="R2189" s="5">
        <f t="shared" si="103"/>
        <v>89.7</v>
      </c>
      <c r="S2189" s="5">
        <f t="shared" si="104"/>
        <v>116.85000000000001</v>
      </c>
      <c r="T2189" s="7"/>
    </row>
    <row r="2190" spans="1:20" ht="15">
      <c r="A2190" s="2">
        <v>310</v>
      </c>
      <c r="B2190" s="3">
        <v>46320</v>
      </c>
      <c r="C2190" s="10">
        <f>YEAR(SalesDataTable[[#This Row],[Order Date]])</f>
        <v>2026</v>
      </c>
      <c r="D2190" s="10" t="str">
        <f>"Q"&amp;ROUNDUP(MONTH(SalesDataTable[[#This Row],[Order Date]])/3,0)</f>
        <v>Q4</v>
      </c>
      <c r="E2190" s="10">
        <f>MONTH(SalesDataTable[[#This Row],[Order Date]])</f>
        <v>10</v>
      </c>
      <c r="F2190" s="10" t="str">
        <f>TEXT(SalesDataTable[[#This Row],[Order Date]],"mmm")</f>
        <v>Oct</v>
      </c>
      <c r="G2190" s="4" t="s">
        <v>6</v>
      </c>
      <c r="H2190" s="4" t="s">
        <v>43</v>
      </c>
      <c r="I2190" s="4" t="s">
        <v>2</v>
      </c>
      <c r="J2190" s="4" t="s">
        <v>16</v>
      </c>
      <c r="K2190" s="4" t="s">
        <v>9</v>
      </c>
      <c r="L2190" s="4" t="s">
        <v>17</v>
      </c>
      <c r="M2190" s="8">
        <v>5</v>
      </c>
      <c r="N2190" s="5">
        <v>144.04</v>
      </c>
      <c r="O2190" s="6">
        <v>0.1</v>
      </c>
      <c r="P2190" s="5">
        <v>78.069999999999993</v>
      </c>
      <c r="Q2190" s="5">
        <f t="shared" si="102"/>
        <v>648.17999999999995</v>
      </c>
      <c r="R2190" s="5">
        <f t="shared" si="103"/>
        <v>390.34999999999997</v>
      </c>
      <c r="S2190" s="5">
        <f t="shared" si="104"/>
        <v>257.83</v>
      </c>
      <c r="T2190" s="7"/>
    </row>
    <row r="2191" spans="1:20" ht="15">
      <c r="A2191" s="2">
        <v>317</v>
      </c>
      <c r="B2191" s="3">
        <v>46320</v>
      </c>
      <c r="C2191" s="10">
        <f>YEAR(SalesDataTable[[#This Row],[Order Date]])</f>
        <v>2026</v>
      </c>
      <c r="D2191" s="10" t="str">
        <f>"Q"&amp;ROUNDUP(MONTH(SalesDataTable[[#This Row],[Order Date]])/3,0)</f>
        <v>Q4</v>
      </c>
      <c r="E2191" s="10">
        <f>MONTH(SalesDataTable[[#This Row],[Order Date]])</f>
        <v>10</v>
      </c>
      <c r="F2191" s="10" t="str">
        <f>TEXT(SalesDataTable[[#This Row],[Order Date]],"mmm")</f>
        <v>Oct</v>
      </c>
      <c r="G2191" s="4" t="s">
        <v>11</v>
      </c>
      <c r="H2191" s="4" t="s">
        <v>39</v>
      </c>
      <c r="I2191" s="4" t="s">
        <v>28</v>
      </c>
      <c r="J2191" s="4" t="s">
        <v>13</v>
      </c>
      <c r="K2191" s="4" t="s">
        <v>4</v>
      </c>
      <c r="L2191" s="4" t="s">
        <v>5</v>
      </c>
      <c r="M2191" s="8">
        <v>2</v>
      </c>
      <c r="N2191" s="5">
        <v>80.69</v>
      </c>
      <c r="O2191" s="6">
        <v>0.05</v>
      </c>
      <c r="P2191" s="5">
        <v>43.81</v>
      </c>
      <c r="Q2191" s="5">
        <f t="shared" si="102"/>
        <v>153.31099999999998</v>
      </c>
      <c r="R2191" s="5">
        <f t="shared" si="103"/>
        <v>87.62</v>
      </c>
      <c r="S2191" s="5">
        <f t="shared" si="104"/>
        <v>65.690999999999974</v>
      </c>
      <c r="T2191" s="7"/>
    </row>
    <row r="2192" spans="1:20" ht="15">
      <c r="A2192" s="2">
        <v>684</v>
      </c>
      <c r="B2192" s="3">
        <v>46320</v>
      </c>
      <c r="C2192" s="10">
        <f>YEAR(SalesDataTable[[#This Row],[Order Date]])</f>
        <v>2026</v>
      </c>
      <c r="D2192" s="10" t="str">
        <f>"Q"&amp;ROUNDUP(MONTH(SalesDataTable[[#This Row],[Order Date]])/3,0)</f>
        <v>Q4</v>
      </c>
      <c r="E2192" s="10">
        <f>MONTH(SalesDataTable[[#This Row],[Order Date]])</f>
        <v>10</v>
      </c>
      <c r="F2192" s="10" t="str">
        <f>TEXT(SalesDataTable[[#This Row],[Order Date]],"mmm")</f>
        <v>Oct</v>
      </c>
      <c r="G2192" s="4" t="s">
        <v>20</v>
      </c>
      <c r="H2192" s="4" t="s">
        <v>21</v>
      </c>
      <c r="I2192" s="4" t="s">
        <v>2</v>
      </c>
      <c r="J2192" s="4" t="s">
        <v>16</v>
      </c>
      <c r="K2192" s="4" t="s">
        <v>23</v>
      </c>
      <c r="L2192" s="4" t="s">
        <v>29</v>
      </c>
      <c r="M2192" s="8">
        <v>1</v>
      </c>
      <c r="N2192" s="5">
        <v>191.91</v>
      </c>
      <c r="O2192" s="6">
        <v>0</v>
      </c>
      <c r="P2192" s="5">
        <v>101.89</v>
      </c>
      <c r="Q2192" s="5">
        <f t="shared" si="102"/>
        <v>191.91</v>
      </c>
      <c r="R2192" s="5">
        <f t="shared" si="103"/>
        <v>101.89</v>
      </c>
      <c r="S2192" s="5">
        <f t="shared" si="104"/>
        <v>90.02</v>
      </c>
      <c r="T2192" s="7"/>
    </row>
    <row r="2193" spans="1:20" ht="15">
      <c r="A2193" s="2">
        <v>1430</v>
      </c>
      <c r="B2193" s="3">
        <v>46320</v>
      </c>
      <c r="C2193" s="10">
        <f>YEAR(SalesDataTable[[#This Row],[Order Date]])</f>
        <v>2026</v>
      </c>
      <c r="D2193" s="10" t="str">
        <f>"Q"&amp;ROUNDUP(MONTH(SalesDataTable[[#This Row],[Order Date]])/3,0)</f>
        <v>Q4</v>
      </c>
      <c r="E2193" s="10">
        <f>MONTH(SalesDataTable[[#This Row],[Order Date]])</f>
        <v>10</v>
      </c>
      <c r="F2193" s="10" t="str">
        <f>TEXT(SalesDataTable[[#This Row],[Order Date]],"mmm")</f>
        <v>Oct</v>
      </c>
      <c r="G2193" s="4" t="s">
        <v>20</v>
      </c>
      <c r="H2193" s="4" t="s">
        <v>47</v>
      </c>
      <c r="I2193" s="4" t="s">
        <v>19</v>
      </c>
      <c r="J2193" s="4" t="s">
        <v>13</v>
      </c>
      <c r="K2193" s="4" t="s">
        <v>34</v>
      </c>
      <c r="L2193" s="4" t="s">
        <v>42</v>
      </c>
      <c r="M2193" s="8">
        <v>1</v>
      </c>
      <c r="N2193" s="5">
        <v>36.630000000000003</v>
      </c>
      <c r="O2193" s="6">
        <v>0.05</v>
      </c>
      <c r="P2193" s="5">
        <v>13.97</v>
      </c>
      <c r="Q2193" s="5">
        <f t="shared" si="102"/>
        <v>34.798500000000004</v>
      </c>
      <c r="R2193" s="5">
        <f t="shared" si="103"/>
        <v>13.97</v>
      </c>
      <c r="S2193" s="5">
        <f t="shared" si="104"/>
        <v>20.828500000000005</v>
      </c>
      <c r="T2193" s="7"/>
    </row>
    <row r="2194" spans="1:20" ht="15">
      <c r="A2194" s="2">
        <v>2049</v>
      </c>
      <c r="B2194" s="3">
        <v>46320</v>
      </c>
      <c r="C2194" s="10">
        <f>YEAR(SalesDataTable[[#This Row],[Order Date]])</f>
        <v>2026</v>
      </c>
      <c r="D2194" s="10" t="str">
        <f>"Q"&amp;ROUNDUP(MONTH(SalesDataTable[[#This Row],[Order Date]])/3,0)</f>
        <v>Q4</v>
      </c>
      <c r="E2194" s="10">
        <f>MONTH(SalesDataTable[[#This Row],[Order Date]])</f>
        <v>10</v>
      </c>
      <c r="F2194" s="10" t="str">
        <f>TEXT(SalesDataTable[[#This Row],[Order Date]],"mmm")</f>
        <v>Oct</v>
      </c>
      <c r="G2194" s="4" t="s">
        <v>20</v>
      </c>
      <c r="H2194" s="4" t="s">
        <v>21</v>
      </c>
      <c r="I2194" s="4" t="s">
        <v>8</v>
      </c>
      <c r="J2194" s="4" t="s">
        <v>16</v>
      </c>
      <c r="K2194" s="4" t="s">
        <v>14</v>
      </c>
      <c r="L2194" s="4" t="s">
        <v>15</v>
      </c>
      <c r="M2194" s="8">
        <v>6</v>
      </c>
      <c r="N2194" s="5">
        <v>35.380000000000003</v>
      </c>
      <c r="O2194" s="6">
        <v>0.05</v>
      </c>
      <c r="P2194" s="5">
        <v>13.9</v>
      </c>
      <c r="Q2194" s="5">
        <f t="shared" si="102"/>
        <v>201.66600000000003</v>
      </c>
      <c r="R2194" s="5">
        <f t="shared" si="103"/>
        <v>83.4</v>
      </c>
      <c r="S2194" s="5">
        <f t="shared" si="104"/>
        <v>118.26600000000002</v>
      </c>
      <c r="T2194" s="7"/>
    </row>
    <row r="2195" spans="1:20" ht="15">
      <c r="A2195" s="2">
        <v>2199</v>
      </c>
      <c r="B2195" s="3">
        <v>46320</v>
      </c>
      <c r="C2195" s="10">
        <f>YEAR(SalesDataTable[[#This Row],[Order Date]])</f>
        <v>2026</v>
      </c>
      <c r="D2195" s="10" t="str">
        <f>"Q"&amp;ROUNDUP(MONTH(SalesDataTable[[#This Row],[Order Date]])/3,0)</f>
        <v>Q4</v>
      </c>
      <c r="E2195" s="10">
        <f>MONTH(SalesDataTable[[#This Row],[Order Date]])</f>
        <v>10</v>
      </c>
      <c r="F2195" s="10" t="str">
        <f>TEXT(SalesDataTable[[#This Row],[Order Date]],"mmm")</f>
        <v>Oct</v>
      </c>
      <c r="G2195" s="4" t="s">
        <v>6</v>
      </c>
      <c r="H2195" s="4" t="s">
        <v>43</v>
      </c>
      <c r="I2195" s="4" t="s">
        <v>28</v>
      </c>
      <c r="J2195" s="4" t="s">
        <v>3</v>
      </c>
      <c r="K2195" s="4" t="s">
        <v>14</v>
      </c>
      <c r="L2195" s="4" t="s">
        <v>44</v>
      </c>
      <c r="M2195" s="8">
        <v>1</v>
      </c>
      <c r="N2195" s="5">
        <v>132.63</v>
      </c>
      <c r="O2195" s="6">
        <v>0.05</v>
      </c>
      <c r="P2195" s="5">
        <v>67.489999999999995</v>
      </c>
      <c r="Q2195" s="5">
        <f t="shared" si="102"/>
        <v>125.99849999999999</v>
      </c>
      <c r="R2195" s="5">
        <f t="shared" si="103"/>
        <v>67.489999999999995</v>
      </c>
      <c r="S2195" s="5">
        <f t="shared" si="104"/>
        <v>58.508499999999998</v>
      </c>
      <c r="T2195" s="7"/>
    </row>
    <row r="2196" spans="1:20" ht="15">
      <c r="A2196" s="2">
        <v>2954</v>
      </c>
      <c r="B2196" s="3">
        <v>46320</v>
      </c>
      <c r="C2196" s="10">
        <f>YEAR(SalesDataTable[[#This Row],[Order Date]])</f>
        <v>2026</v>
      </c>
      <c r="D2196" s="10" t="str">
        <f>"Q"&amp;ROUNDUP(MONTH(SalesDataTable[[#This Row],[Order Date]])/3,0)</f>
        <v>Q4</v>
      </c>
      <c r="E2196" s="10">
        <f>MONTH(SalesDataTable[[#This Row],[Order Date]])</f>
        <v>10</v>
      </c>
      <c r="F2196" s="10" t="str">
        <f>TEXT(SalesDataTable[[#This Row],[Order Date]],"mmm")</f>
        <v>Oct</v>
      </c>
      <c r="G2196" s="4" t="s">
        <v>20</v>
      </c>
      <c r="H2196" s="4" t="s">
        <v>21</v>
      </c>
      <c r="I2196" s="4" t="s">
        <v>2</v>
      </c>
      <c r="J2196" s="4" t="s">
        <v>13</v>
      </c>
      <c r="K2196" s="4" t="s">
        <v>9</v>
      </c>
      <c r="L2196" s="4" t="s">
        <v>46</v>
      </c>
      <c r="M2196" s="8">
        <v>1</v>
      </c>
      <c r="N2196" s="5">
        <v>71.17</v>
      </c>
      <c r="O2196" s="6">
        <v>0</v>
      </c>
      <c r="P2196" s="5">
        <v>32.57</v>
      </c>
      <c r="Q2196" s="5">
        <f t="shared" si="102"/>
        <v>71.17</v>
      </c>
      <c r="R2196" s="5">
        <f t="shared" si="103"/>
        <v>32.57</v>
      </c>
      <c r="S2196" s="5">
        <f t="shared" si="104"/>
        <v>38.6</v>
      </c>
      <c r="T2196" s="7"/>
    </row>
    <row r="2197" spans="1:20" ht="15">
      <c r="A2197" s="2">
        <v>3218</v>
      </c>
      <c r="B2197" s="3">
        <v>46320</v>
      </c>
      <c r="C2197" s="10">
        <f>YEAR(SalesDataTable[[#This Row],[Order Date]])</f>
        <v>2026</v>
      </c>
      <c r="D2197" s="10" t="str">
        <f>"Q"&amp;ROUNDUP(MONTH(SalesDataTable[[#This Row],[Order Date]])/3,0)</f>
        <v>Q4</v>
      </c>
      <c r="E2197" s="10">
        <f>MONTH(SalesDataTable[[#This Row],[Order Date]])</f>
        <v>10</v>
      </c>
      <c r="F2197" s="10" t="str">
        <f>TEXT(SalesDataTable[[#This Row],[Order Date]],"mmm")</f>
        <v>Oct</v>
      </c>
      <c r="G2197" s="4" t="s">
        <v>0</v>
      </c>
      <c r="H2197" s="4" t="s">
        <v>50</v>
      </c>
      <c r="I2197" s="4" t="s">
        <v>8</v>
      </c>
      <c r="J2197" s="4" t="s">
        <v>16</v>
      </c>
      <c r="K2197" s="4" t="s">
        <v>14</v>
      </c>
      <c r="L2197" s="4" t="s">
        <v>44</v>
      </c>
      <c r="M2197" s="8">
        <v>6</v>
      </c>
      <c r="N2197" s="5">
        <v>132.08000000000001</v>
      </c>
      <c r="O2197" s="6">
        <v>0.1</v>
      </c>
      <c r="P2197" s="5">
        <v>67.61</v>
      </c>
      <c r="Q2197" s="5">
        <f t="shared" si="102"/>
        <v>713.23200000000008</v>
      </c>
      <c r="R2197" s="5">
        <f t="shared" si="103"/>
        <v>405.65999999999997</v>
      </c>
      <c r="S2197" s="5">
        <f t="shared" si="104"/>
        <v>307.57200000000012</v>
      </c>
      <c r="T2197" s="7"/>
    </row>
    <row r="2198" spans="1:20" ht="15">
      <c r="A2198" s="2">
        <v>3965</v>
      </c>
      <c r="B2198" s="3">
        <v>46320</v>
      </c>
      <c r="C2198" s="10">
        <f>YEAR(SalesDataTable[[#This Row],[Order Date]])</f>
        <v>2026</v>
      </c>
      <c r="D2198" s="10" t="str">
        <f>"Q"&amp;ROUNDUP(MONTH(SalesDataTable[[#This Row],[Order Date]])/3,0)</f>
        <v>Q4</v>
      </c>
      <c r="E2198" s="10">
        <f>MONTH(SalesDataTable[[#This Row],[Order Date]])</f>
        <v>10</v>
      </c>
      <c r="F2198" s="10" t="str">
        <f>TEXT(SalesDataTable[[#This Row],[Order Date]],"mmm")</f>
        <v>Oct</v>
      </c>
      <c r="G2198" s="4" t="s">
        <v>6</v>
      </c>
      <c r="H2198" s="4" t="s">
        <v>41</v>
      </c>
      <c r="I2198" s="4" t="s">
        <v>19</v>
      </c>
      <c r="J2198" s="4" t="s">
        <v>3</v>
      </c>
      <c r="K2198" s="4" t="s">
        <v>23</v>
      </c>
      <c r="L2198" s="4" t="s">
        <v>40</v>
      </c>
      <c r="M2198" s="8">
        <v>3</v>
      </c>
      <c r="N2198" s="5">
        <v>82.75</v>
      </c>
      <c r="O2198" s="6">
        <v>0.05</v>
      </c>
      <c r="P2198" s="5">
        <v>38.53</v>
      </c>
      <c r="Q2198" s="5">
        <f t="shared" si="102"/>
        <v>235.83749999999998</v>
      </c>
      <c r="R2198" s="5">
        <f t="shared" si="103"/>
        <v>115.59</v>
      </c>
      <c r="S2198" s="5">
        <f t="shared" si="104"/>
        <v>120.24749999999997</v>
      </c>
      <c r="T2198" s="7"/>
    </row>
    <row r="2199" spans="1:20" ht="15">
      <c r="A2199" s="2">
        <v>2278</v>
      </c>
      <c r="B2199" s="3">
        <v>46321</v>
      </c>
      <c r="C2199" s="10">
        <f>YEAR(SalesDataTable[[#This Row],[Order Date]])</f>
        <v>2026</v>
      </c>
      <c r="D2199" s="10" t="str">
        <f>"Q"&amp;ROUNDUP(MONTH(SalesDataTable[[#This Row],[Order Date]])/3,0)</f>
        <v>Q4</v>
      </c>
      <c r="E2199" s="10">
        <f>MONTH(SalesDataTable[[#This Row],[Order Date]])</f>
        <v>10</v>
      </c>
      <c r="F2199" s="10" t="str">
        <f>TEXT(SalesDataTable[[#This Row],[Order Date]],"mmm")</f>
        <v>Oct</v>
      </c>
      <c r="G2199" s="4" t="s">
        <v>0</v>
      </c>
      <c r="H2199" s="4" t="s">
        <v>50</v>
      </c>
      <c r="I2199" s="4" t="s">
        <v>2</v>
      </c>
      <c r="J2199" s="4" t="s">
        <v>3</v>
      </c>
      <c r="K2199" s="4" t="s">
        <v>34</v>
      </c>
      <c r="L2199" s="4" t="s">
        <v>45</v>
      </c>
      <c r="M2199" s="8">
        <v>5</v>
      </c>
      <c r="N2199" s="5">
        <v>51.5</v>
      </c>
      <c r="O2199" s="6">
        <v>0.1</v>
      </c>
      <c r="P2199" s="5">
        <v>21.38</v>
      </c>
      <c r="Q2199" s="5">
        <f t="shared" si="102"/>
        <v>231.75</v>
      </c>
      <c r="R2199" s="5">
        <f t="shared" si="103"/>
        <v>106.89999999999999</v>
      </c>
      <c r="S2199" s="5">
        <f t="shared" si="104"/>
        <v>124.85000000000001</v>
      </c>
      <c r="T2199" s="7"/>
    </row>
    <row r="2200" spans="1:20" ht="15">
      <c r="A2200" s="2">
        <v>3132</v>
      </c>
      <c r="B2200" s="3">
        <v>46321</v>
      </c>
      <c r="C2200" s="10">
        <f>YEAR(SalesDataTable[[#This Row],[Order Date]])</f>
        <v>2026</v>
      </c>
      <c r="D2200" s="10" t="str">
        <f>"Q"&amp;ROUNDUP(MONTH(SalesDataTable[[#This Row],[Order Date]])/3,0)</f>
        <v>Q4</v>
      </c>
      <c r="E2200" s="10">
        <f>MONTH(SalesDataTable[[#This Row],[Order Date]])</f>
        <v>10</v>
      </c>
      <c r="F2200" s="10" t="str">
        <f>TEXT(SalesDataTable[[#This Row],[Order Date]],"mmm")</f>
        <v>Oct</v>
      </c>
      <c r="G2200" s="4" t="s">
        <v>11</v>
      </c>
      <c r="H2200" s="4" t="s">
        <v>25</v>
      </c>
      <c r="I2200" s="4" t="s">
        <v>2</v>
      </c>
      <c r="J2200" s="4" t="s">
        <v>13</v>
      </c>
      <c r="K2200" s="4" t="s">
        <v>9</v>
      </c>
      <c r="L2200" s="4" t="s">
        <v>17</v>
      </c>
      <c r="M2200" s="8">
        <v>3</v>
      </c>
      <c r="N2200" s="5">
        <v>140.49</v>
      </c>
      <c r="O2200" s="6">
        <v>0.05</v>
      </c>
      <c r="P2200" s="5">
        <v>77.45</v>
      </c>
      <c r="Q2200" s="5">
        <f t="shared" si="102"/>
        <v>400.3965</v>
      </c>
      <c r="R2200" s="5">
        <f t="shared" si="103"/>
        <v>232.35000000000002</v>
      </c>
      <c r="S2200" s="5">
        <f t="shared" si="104"/>
        <v>168.04649999999998</v>
      </c>
      <c r="T2200" s="7"/>
    </row>
    <row r="2201" spans="1:20" ht="15">
      <c r="A2201" s="2">
        <v>3144</v>
      </c>
      <c r="B2201" s="3">
        <v>46321</v>
      </c>
      <c r="C2201" s="10">
        <f>YEAR(SalesDataTable[[#This Row],[Order Date]])</f>
        <v>2026</v>
      </c>
      <c r="D2201" s="10" t="str">
        <f>"Q"&amp;ROUNDUP(MONTH(SalesDataTable[[#This Row],[Order Date]])/3,0)</f>
        <v>Q4</v>
      </c>
      <c r="E2201" s="10">
        <f>MONTH(SalesDataTable[[#This Row],[Order Date]])</f>
        <v>10</v>
      </c>
      <c r="F2201" s="10" t="str">
        <f>TEXT(SalesDataTable[[#This Row],[Order Date]],"mmm")</f>
        <v>Oct</v>
      </c>
      <c r="G2201" s="4" t="s">
        <v>11</v>
      </c>
      <c r="H2201" s="4" t="s">
        <v>12</v>
      </c>
      <c r="I2201" s="4" t="s">
        <v>28</v>
      </c>
      <c r="J2201" s="4" t="s">
        <v>13</v>
      </c>
      <c r="K2201" s="4" t="s">
        <v>34</v>
      </c>
      <c r="L2201" s="4" t="s">
        <v>42</v>
      </c>
      <c r="M2201" s="8">
        <v>4</v>
      </c>
      <c r="N2201" s="5">
        <v>36.200000000000003</v>
      </c>
      <c r="O2201" s="6">
        <v>0.15</v>
      </c>
      <c r="P2201" s="5">
        <v>13.53</v>
      </c>
      <c r="Q2201" s="5">
        <f t="shared" si="102"/>
        <v>123.08000000000001</v>
      </c>
      <c r="R2201" s="5">
        <f t="shared" si="103"/>
        <v>54.12</v>
      </c>
      <c r="S2201" s="5">
        <f t="shared" si="104"/>
        <v>68.960000000000008</v>
      </c>
      <c r="T2201" s="7"/>
    </row>
    <row r="2202" spans="1:20" ht="15">
      <c r="A2202" s="2">
        <v>3501</v>
      </c>
      <c r="B2202" s="3">
        <v>46321</v>
      </c>
      <c r="C2202" s="10">
        <f>YEAR(SalesDataTable[[#This Row],[Order Date]])</f>
        <v>2026</v>
      </c>
      <c r="D2202" s="10" t="str">
        <f>"Q"&amp;ROUNDUP(MONTH(SalesDataTable[[#This Row],[Order Date]])/3,0)</f>
        <v>Q4</v>
      </c>
      <c r="E2202" s="10">
        <f>MONTH(SalesDataTable[[#This Row],[Order Date]])</f>
        <v>10</v>
      </c>
      <c r="F2202" s="10" t="str">
        <f>TEXT(SalesDataTable[[#This Row],[Order Date]],"mmm")</f>
        <v>Oct</v>
      </c>
      <c r="G2202" s="4" t="s">
        <v>20</v>
      </c>
      <c r="H2202" s="4" t="s">
        <v>31</v>
      </c>
      <c r="I2202" s="4" t="s">
        <v>19</v>
      </c>
      <c r="J2202" s="4" t="s">
        <v>13</v>
      </c>
      <c r="K2202" s="4" t="s">
        <v>23</v>
      </c>
      <c r="L2202" s="4" t="s">
        <v>51</v>
      </c>
      <c r="M2202" s="8">
        <v>1</v>
      </c>
      <c r="N2202" s="5">
        <v>120.5</v>
      </c>
      <c r="O2202" s="6">
        <v>0.05</v>
      </c>
      <c r="P2202" s="5">
        <v>61.71</v>
      </c>
      <c r="Q2202" s="5">
        <f t="shared" si="102"/>
        <v>114.47499999999999</v>
      </c>
      <c r="R2202" s="5">
        <f t="shared" si="103"/>
        <v>61.71</v>
      </c>
      <c r="S2202" s="5">
        <f t="shared" si="104"/>
        <v>52.764999999999993</v>
      </c>
      <c r="T2202" s="7"/>
    </row>
    <row r="2203" spans="1:20" ht="15">
      <c r="A2203" s="2">
        <v>458</v>
      </c>
      <c r="B2203" s="3">
        <v>46322</v>
      </c>
      <c r="C2203" s="10">
        <f>YEAR(SalesDataTable[[#This Row],[Order Date]])</f>
        <v>2026</v>
      </c>
      <c r="D2203" s="10" t="str">
        <f>"Q"&amp;ROUNDUP(MONTH(SalesDataTable[[#This Row],[Order Date]])/3,0)</f>
        <v>Q4</v>
      </c>
      <c r="E2203" s="10">
        <f>MONTH(SalesDataTable[[#This Row],[Order Date]])</f>
        <v>10</v>
      </c>
      <c r="F2203" s="10" t="str">
        <f>TEXT(SalesDataTable[[#This Row],[Order Date]],"mmm")</f>
        <v>Oct</v>
      </c>
      <c r="G2203" s="4" t="s">
        <v>11</v>
      </c>
      <c r="H2203" s="4" t="s">
        <v>12</v>
      </c>
      <c r="I2203" s="4" t="s">
        <v>19</v>
      </c>
      <c r="J2203" s="4" t="s">
        <v>16</v>
      </c>
      <c r="K2203" s="4" t="s">
        <v>4</v>
      </c>
      <c r="L2203" s="4" t="s">
        <v>30</v>
      </c>
      <c r="M2203" s="8">
        <v>1</v>
      </c>
      <c r="N2203" s="5">
        <v>102.44</v>
      </c>
      <c r="O2203" s="6">
        <v>0.05</v>
      </c>
      <c r="P2203" s="5">
        <v>49.14</v>
      </c>
      <c r="Q2203" s="5">
        <f t="shared" si="102"/>
        <v>97.317999999999998</v>
      </c>
      <c r="R2203" s="5">
        <f t="shared" si="103"/>
        <v>49.14</v>
      </c>
      <c r="S2203" s="5">
        <f t="shared" si="104"/>
        <v>48.177999999999997</v>
      </c>
      <c r="T2203" s="7"/>
    </row>
    <row r="2204" spans="1:20" ht="15">
      <c r="A2204" s="2">
        <v>1065</v>
      </c>
      <c r="B2204" s="3">
        <v>46322</v>
      </c>
      <c r="C2204" s="10">
        <f>YEAR(SalesDataTable[[#This Row],[Order Date]])</f>
        <v>2026</v>
      </c>
      <c r="D2204" s="10" t="str">
        <f>"Q"&amp;ROUNDUP(MONTH(SalesDataTable[[#This Row],[Order Date]])/3,0)</f>
        <v>Q4</v>
      </c>
      <c r="E2204" s="10">
        <f>MONTH(SalesDataTable[[#This Row],[Order Date]])</f>
        <v>10</v>
      </c>
      <c r="F2204" s="10" t="str">
        <f>TEXT(SalesDataTable[[#This Row],[Order Date]],"mmm")</f>
        <v>Oct</v>
      </c>
      <c r="G2204" s="4" t="s">
        <v>11</v>
      </c>
      <c r="H2204" s="4" t="s">
        <v>25</v>
      </c>
      <c r="I2204" s="4" t="s">
        <v>2</v>
      </c>
      <c r="J2204" s="4" t="s">
        <v>13</v>
      </c>
      <c r="K2204" s="4" t="s">
        <v>34</v>
      </c>
      <c r="L2204" s="4" t="s">
        <v>38</v>
      </c>
      <c r="M2204" s="8">
        <v>6</v>
      </c>
      <c r="N2204" s="5">
        <v>121.58</v>
      </c>
      <c r="O2204" s="6">
        <v>0.15</v>
      </c>
      <c r="P2204" s="5">
        <v>68.86</v>
      </c>
      <c r="Q2204" s="5">
        <f t="shared" si="102"/>
        <v>620.05799999999999</v>
      </c>
      <c r="R2204" s="5">
        <f t="shared" si="103"/>
        <v>413.15999999999997</v>
      </c>
      <c r="S2204" s="5">
        <f t="shared" si="104"/>
        <v>206.89800000000002</v>
      </c>
      <c r="T2204" s="7"/>
    </row>
    <row r="2205" spans="1:20" ht="15">
      <c r="A2205" s="2">
        <v>1707</v>
      </c>
      <c r="B2205" s="3">
        <v>46322</v>
      </c>
      <c r="C2205" s="10">
        <f>YEAR(SalesDataTable[[#This Row],[Order Date]])</f>
        <v>2026</v>
      </c>
      <c r="D2205" s="10" t="str">
        <f>"Q"&amp;ROUNDUP(MONTH(SalesDataTable[[#This Row],[Order Date]])/3,0)</f>
        <v>Q4</v>
      </c>
      <c r="E2205" s="10">
        <f>MONTH(SalesDataTable[[#This Row],[Order Date]])</f>
        <v>10</v>
      </c>
      <c r="F2205" s="10" t="str">
        <f>TEXT(SalesDataTable[[#This Row],[Order Date]],"mmm")</f>
        <v>Oct</v>
      </c>
      <c r="G2205" s="4" t="s">
        <v>11</v>
      </c>
      <c r="H2205" s="4" t="s">
        <v>52</v>
      </c>
      <c r="I2205" s="4" t="s">
        <v>2</v>
      </c>
      <c r="J2205" s="4" t="s">
        <v>13</v>
      </c>
      <c r="K2205" s="4" t="s">
        <v>14</v>
      </c>
      <c r="L2205" s="4" t="s">
        <v>15</v>
      </c>
      <c r="M2205" s="8">
        <v>2</v>
      </c>
      <c r="N2205" s="5">
        <v>35.36</v>
      </c>
      <c r="O2205" s="6">
        <v>0</v>
      </c>
      <c r="P2205" s="5">
        <v>13.33</v>
      </c>
      <c r="Q2205" s="5">
        <f t="shared" si="102"/>
        <v>70.72</v>
      </c>
      <c r="R2205" s="5">
        <f t="shared" si="103"/>
        <v>26.66</v>
      </c>
      <c r="S2205" s="5">
        <f t="shared" si="104"/>
        <v>44.06</v>
      </c>
      <c r="T2205" s="7"/>
    </row>
    <row r="2206" spans="1:20" ht="15">
      <c r="A2206" s="2">
        <v>1989</v>
      </c>
      <c r="B2206" s="3">
        <v>46322</v>
      </c>
      <c r="C2206" s="10">
        <f>YEAR(SalesDataTable[[#This Row],[Order Date]])</f>
        <v>2026</v>
      </c>
      <c r="D2206" s="10" t="str">
        <f>"Q"&amp;ROUNDUP(MONTH(SalesDataTable[[#This Row],[Order Date]])/3,0)</f>
        <v>Q4</v>
      </c>
      <c r="E2206" s="10">
        <f>MONTH(SalesDataTable[[#This Row],[Order Date]])</f>
        <v>10</v>
      </c>
      <c r="F2206" s="10" t="str">
        <f>TEXT(SalesDataTable[[#This Row],[Order Date]],"mmm")</f>
        <v>Oct</v>
      </c>
      <c r="G2206" s="4" t="s">
        <v>20</v>
      </c>
      <c r="H2206" s="4" t="s">
        <v>21</v>
      </c>
      <c r="I2206" s="4" t="s">
        <v>2</v>
      </c>
      <c r="J2206" s="4" t="s">
        <v>13</v>
      </c>
      <c r="K2206" s="4" t="s">
        <v>23</v>
      </c>
      <c r="L2206" s="4" t="s">
        <v>24</v>
      </c>
      <c r="M2206" s="8">
        <v>2</v>
      </c>
      <c r="N2206" s="5">
        <v>335.73</v>
      </c>
      <c r="O2206" s="6">
        <v>0</v>
      </c>
      <c r="P2206" s="5">
        <v>199.44</v>
      </c>
      <c r="Q2206" s="5">
        <f t="shared" si="102"/>
        <v>671.46</v>
      </c>
      <c r="R2206" s="5">
        <f t="shared" si="103"/>
        <v>398.88</v>
      </c>
      <c r="S2206" s="5">
        <f t="shared" si="104"/>
        <v>272.58000000000004</v>
      </c>
      <c r="T2206" s="7"/>
    </row>
    <row r="2207" spans="1:20" ht="15">
      <c r="A2207" s="2">
        <v>2852</v>
      </c>
      <c r="B2207" s="3">
        <v>46322</v>
      </c>
      <c r="C2207" s="10">
        <f>YEAR(SalesDataTable[[#This Row],[Order Date]])</f>
        <v>2026</v>
      </c>
      <c r="D2207" s="10" t="str">
        <f>"Q"&amp;ROUNDUP(MONTH(SalesDataTable[[#This Row],[Order Date]])/3,0)</f>
        <v>Q4</v>
      </c>
      <c r="E2207" s="10">
        <f>MONTH(SalesDataTable[[#This Row],[Order Date]])</f>
        <v>10</v>
      </c>
      <c r="F2207" s="10" t="str">
        <f>TEXT(SalesDataTable[[#This Row],[Order Date]],"mmm")</f>
        <v>Oct</v>
      </c>
      <c r="G2207" s="4" t="s">
        <v>6</v>
      </c>
      <c r="H2207" s="4" t="s">
        <v>43</v>
      </c>
      <c r="I2207" s="4" t="s">
        <v>8</v>
      </c>
      <c r="J2207" s="4" t="s">
        <v>16</v>
      </c>
      <c r="K2207" s="4" t="s">
        <v>9</v>
      </c>
      <c r="L2207" s="4" t="s">
        <v>17</v>
      </c>
      <c r="M2207" s="8">
        <v>3</v>
      </c>
      <c r="N2207" s="5">
        <v>141.96</v>
      </c>
      <c r="O2207" s="6">
        <v>0.1</v>
      </c>
      <c r="P2207" s="5">
        <v>77.42</v>
      </c>
      <c r="Q2207" s="5">
        <f t="shared" si="102"/>
        <v>383.29200000000003</v>
      </c>
      <c r="R2207" s="5">
        <f t="shared" si="103"/>
        <v>232.26</v>
      </c>
      <c r="S2207" s="5">
        <f t="shared" si="104"/>
        <v>151.03200000000004</v>
      </c>
      <c r="T2207" s="7"/>
    </row>
    <row r="2208" spans="1:20" ht="15">
      <c r="A2208" s="2">
        <v>4762</v>
      </c>
      <c r="B2208" s="3">
        <v>46322</v>
      </c>
      <c r="C2208" s="10">
        <f>YEAR(SalesDataTable[[#This Row],[Order Date]])</f>
        <v>2026</v>
      </c>
      <c r="D2208" s="10" t="str">
        <f>"Q"&amp;ROUNDUP(MONTH(SalesDataTable[[#This Row],[Order Date]])/3,0)</f>
        <v>Q4</v>
      </c>
      <c r="E2208" s="10">
        <f>MONTH(SalesDataTable[[#This Row],[Order Date]])</f>
        <v>10</v>
      </c>
      <c r="F2208" s="10" t="str">
        <f>TEXT(SalesDataTable[[#This Row],[Order Date]],"mmm")</f>
        <v>Oct</v>
      </c>
      <c r="G2208" s="4" t="s">
        <v>6</v>
      </c>
      <c r="H2208" s="4" t="s">
        <v>43</v>
      </c>
      <c r="I2208" s="4" t="s">
        <v>28</v>
      </c>
      <c r="J2208" s="4" t="s">
        <v>13</v>
      </c>
      <c r="K2208" s="4" t="s">
        <v>34</v>
      </c>
      <c r="L2208" s="4" t="s">
        <v>45</v>
      </c>
      <c r="M2208" s="8">
        <v>2</v>
      </c>
      <c r="N2208" s="5">
        <v>51.76</v>
      </c>
      <c r="O2208" s="6">
        <v>0</v>
      </c>
      <c r="P2208" s="5">
        <v>21.64</v>
      </c>
      <c r="Q2208" s="5">
        <f t="shared" si="102"/>
        <v>103.52</v>
      </c>
      <c r="R2208" s="5">
        <f t="shared" si="103"/>
        <v>43.28</v>
      </c>
      <c r="S2208" s="5">
        <f t="shared" si="104"/>
        <v>60.239999999999995</v>
      </c>
      <c r="T2208" s="7"/>
    </row>
    <row r="2209" spans="1:20" ht="15">
      <c r="A2209" s="2">
        <v>4997</v>
      </c>
      <c r="B2209" s="3">
        <v>46322</v>
      </c>
      <c r="C2209" s="10">
        <f>YEAR(SalesDataTable[[#This Row],[Order Date]])</f>
        <v>2026</v>
      </c>
      <c r="D2209" s="10" t="str">
        <f>"Q"&amp;ROUNDUP(MONTH(SalesDataTable[[#This Row],[Order Date]])/3,0)</f>
        <v>Q4</v>
      </c>
      <c r="E2209" s="10">
        <f>MONTH(SalesDataTable[[#This Row],[Order Date]])</f>
        <v>10</v>
      </c>
      <c r="F2209" s="10" t="str">
        <f>TEXT(SalesDataTable[[#This Row],[Order Date]],"mmm")</f>
        <v>Oct</v>
      </c>
      <c r="G2209" s="4" t="s">
        <v>20</v>
      </c>
      <c r="H2209" s="4" t="s">
        <v>31</v>
      </c>
      <c r="I2209" s="4" t="s">
        <v>2</v>
      </c>
      <c r="J2209" s="4" t="s">
        <v>3</v>
      </c>
      <c r="K2209" s="4" t="s">
        <v>23</v>
      </c>
      <c r="L2209" s="4" t="s">
        <v>29</v>
      </c>
      <c r="M2209" s="8">
        <v>3</v>
      </c>
      <c r="N2209" s="5">
        <v>194.09</v>
      </c>
      <c r="O2209" s="6">
        <v>0.1</v>
      </c>
      <c r="P2209" s="5">
        <v>105.84</v>
      </c>
      <c r="Q2209" s="5">
        <f t="shared" si="102"/>
        <v>524.04300000000001</v>
      </c>
      <c r="R2209" s="5">
        <f t="shared" si="103"/>
        <v>317.52</v>
      </c>
      <c r="S2209" s="5">
        <f t="shared" si="104"/>
        <v>206.52300000000002</v>
      </c>
      <c r="T2209" s="7"/>
    </row>
    <row r="2210" spans="1:20" ht="15">
      <c r="A2210" s="2">
        <v>1238</v>
      </c>
      <c r="B2210" s="3">
        <v>46323</v>
      </c>
      <c r="C2210" s="10">
        <f>YEAR(SalesDataTable[[#This Row],[Order Date]])</f>
        <v>2026</v>
      </c>
      <c r="D2210" s="10" t="str">
        <f>"Q"&amp;ROUNDUP(MONTH(SalesDataTable[[#This Row],[Order Date]])/3,0)</f>
        <v>Q4</v>
      </c>
      <c r="E2210" s="10">
        <f>MONTH(SalesDataTable[[#This Row],[Order Date]])</f>
        <v>10</v>
      </c>
      <c r="F2210" s="10" t="str">
        <f>TEXT(SalesDataTable[[#This Row],[Order Date]],"mmm")</f>
        <v>Oct</v>
      </c>
      <c r="G2210" s="4" t="s">
        <v>6</v>
      </c>
      <c r="H2210" s="4" t="s">
        <v>43</v>
      </c>
      <c r="I2210" s="4" t="s">
        <v>2</v>
      </c>
      <c r="J2210" s="4" t="s">
        <v>3</v>
      </c>
      <c r="K2210" s="4" t="s">
        <v>23</v>
      </c>
      <c r="L2210" s="4" t="s">
        <v>51</v>
      </c>
      <c r="M2210" s="8">
        <v>1</v>
      </c>
      <c r="N2210" s="5">
        <v>125.39</v>
      </c>
      <c r="O2210" s="6">
        <v>0.05</v>
      </c>
      <c r="P2210" s="5">
        <v>61.19</v>
      </c>
      <c r="Q2210" s="5">
        <f t="shared" si="102"/>
        <v>119.12049999999999</v>
      </c>
      <c r="R2210" s="5">
        <f t="shared" si="103"/>
        <v>61.19</v>
      </c>
      <c r="S2210" s="5">
        <f t="shared" si="104"/>
        <v>57.930499999999995</v>
      </c>
      <c r="T2210" s="7"/>
    </row>
    <row r="2211" spans="1:20" ht="15">
      <c r="A2211" s="2">
        <v>2622</v>
      </c>
      <c r="B2211" s="3">
        <v>46323</v>
      </c>
      <c r="C2211" s="10">
        <f>YEAR(SalesDataTable[[#This Row],[Order Date]])</f>
        <v>2026</v>
      </c>
      <c r="D2211" s="10" t="str">
        <f>"Q"&amp;ROUNDUP(MONTH(SalesDataTable[[#This Row],[Order Date]])/3,0)</f>
        <v>Q4</v>
      </c>
      <c r="E2211" s="10">
        <f>MONTH(SalesDataTable[[#This Row],[Order Date]])</f>
        <v>10</v>
      </c>
      <c r="F2211" s="10" t="str">
        <f>TEXT(SalesDataTable[[#This Row],[Order Date]],"mmm")</f>
        <v>Oct</v>
      </c>
      <c r="G2211" s="4" t="s">
        <v>0</v>
      </c>
      <c r="H2211" s="4" t="s">
        <v>50</v>
      </c>
      <c r="I2211" s="4" t="s">
        <v>28</v>
      </c>
      <c r="J2211" s="4" t="s">
        <v>13</v>
      </c>
      <c r="K2211" s="4" t="s">
        <v>23</v>
      </c>
      <c r="L2211" s="4" t="s">
        <v>40</v>
      </c>
      <c r="M2211" s="8">
        <v>3</v>
      </c>
      <c r="N2211" s="5">
        <v>83.73</v>
      </c>
      <c r="O2211" s="6">
        <v>0.15</v>
      </c>
      <c r="P2211" s="5">
        <v>39.43</v>
      </c>
      <c r="Q2211" s="5">
        <f t="shared" si="102"/>
        <v>213.51149999999998</v>
      </c>
      <c r="R2211" s="5">
        <f t="shared" si="103"/>
        <v>118.28999999999999</v>
      </c>
      <c r="S2211" s="5">
        <f t="shared" si="104"/>
        <v>95.221499999999992</v>
      </c>
      <c r="T2211" s="7"/>
    </row>
    <row r="2212" spans="1:20" ht="15">
      <c r="A2212" s="2">
        <v>3106</v>
      </c>
      <c r="B2212" s="3">
        <v>46323</v>
      </c>
      <c r="C2212" s="10">
        <f>YEAR(SalesDataTable[[#This Row],[Order Date]])</f>
        <v>2026</v>
      </c>
      <c r="D2212" s="10" t="str">
        <f>"Q"&amp;ROUNDUP(MONTH(SalesDataTable[[#This Row],[Order Date]])/3,0)</f>
        <v>Q4</v>
      </c>
      <c r="E2212" s="10">
        <f>MONTH(SalesDataTable[[#This Row],[Order Date]])</f>
        <v>10</v>
      </c>
      <c r="F2212" s="10" t="str">
        <f>TEXT(SalesDataTable[[#This Row],[Order Date]],"mmm")</f>
        <v>Oct</v>
      </c>
      <c r="G2212" s="4" t="s">
        <v>20</v>
      </c>
      <c r="H2212" s="4" t="s">
        <v>33</v>
      </c>
      <c r="I2212" s="4" t="s">
        <v>28</v>
      </c>
      <c r="J2212" s="4" t="s">
        <v>16</v>
      </c>
      <c r="K2212" s="4" t="s">
        <v>34</v>
      </c>
      <c r="L2212" s="4" t="s">
        <v>42</v>
      </c>
      <c r="M2212" s="8">
        <v>3</v>
      </c>
      <c r="N2212" s="5">
        <v>36.99</v>
      </c>
      <c r="O2212" s="6">
        <v>0.05</v>
      </c>
      <c r="P2212" s="5">
        <v>14.14</v>
      </c>
      <c r="Q2212" s="5">
        <f t="shared" si="102"/>
        <v>105.42149999999999</v>
      </c>
      <c r="R2212" s="5">
        <f t="shared" si="103"/>
        <v>42.42</v>
      </c>
      <c r="S2212" s="5">
        <f t="shared" si="104"/>
        <v>63.001499999999993</v>
      </c>
      <c r="T2212" s="7"/>
    </row>
    <row r="2213" spans="1:20" ht="15">
      <c r="A2213" s="2">
        <v>3274</v>
      </c>
      <c r="B2213" s="3">
        <v>46323</v>
      </c>
      <c r="C2213" s="10">
        <f>YEAR(SalesDataTable[[#This Row],[Order Date]])</f>
        <v>2026</v>
      </c>
      <c r="D2213" s="10" t="str">
        <f>"Q"&amp;ROUNDUP(MONTH(SalesDataTable[[#This Row],[Order Date]])/3,0)</f>
        <v>Q4</v>
      </c>
      <c r="E2213" s="10">
        <f>MONTH(SalesDataTable[[#This Row],[Order Date]])</f>
        <v>10</v>
      </c>
      <c r="F2213" s="10" t="str">
        <f>TEXT(SalesDataTable[[#This Row],[Order Date]],"mmm")</f>
        <v>Oct</v>
      </c>
      <c r="G2213" s="4" t="s">
        <v>20</v>
      </c>
      <c r="H2213" s="4" t="s">
        <v>31</v>
      </c>
      <c r="I2213" s="4" t="s">
        <v>28</v>
      </c>
      <c r="J2213" s="4" t="s">
        <v>13</v>
      </c>
      <c r="K2213" s="4" t="s">
        <v>34</v>
      </c>
      <c r="L2213" s="4" t="s">
        <v>35</v>
      </c>
      <c r="M2213" s="8">
        <v>1</v>
      </c>
      <c r="N2213" s="5">
        <v>39.42</v>
      </c>
      <c r="O2213" s="6">
        <v>0</v>
      </c>
      <c r="P2213" s="5">
        <v>14.58</v>
      </c>
      <c r="Q2213" s="5">
        <f t="shared" si="102"/>
        <v>39.42</v>
      </c>
      <c r="R2213" s="5">
        <f t="shared" si="103"/>
        <v>14.58</v>
      </c>
      <c r="S2213" s="5">
        <f t="shared" si="104"/>
        <v>24.840000000000003</v>
      </c>
      <c r="T2213" s="7"/>
    </row>
    <row r="2214" spans="1:20" ht="15">
      <c r="A2214" s="2">
        <v>3542</v>
      </c>
      <c r="B2214" s="3">
        <v>46323</v>
      </c>
      <c r="C2214" s="10">
        <f>YEAR(SalesDataTable[[#This Row],[Order Date]])</f>
        <v>2026</v>
      </c>
      <c r="D2214" s="10" t="str">
        <f>"Q"&amp;ROUNDUP(MONTH(SalesDataTable[[#This Row],[Order Date]])/3,0)</f>
        <v>Q4</v>
      </c>
      <c r="E2214" s="10">
        <f>MONTH(SalesDataTable[[#This Row],[Order Date]])</f>
        <v>10</v>
      </c>
      <c r="F2214" s="10" t="str">
        <f>TEXT(SalesDataTable[[#This Row],[Order Date]],"mmm")</f>
        <v>Oct</v>
      </c>
      <c r="G2214" s="4" t="s">
        <v>20</v>
      </c>
      <c r="H2214" s="4" t="s">
        <v>21</v>
      </c>
      <c r="I2214" s="4" t="s">
        <v>2</v>
      </c>
      <c r="J2214" s="4" t="s">
        <v>13</v>
      </c>
      <c r="K2214" s="4" t="s">
        <v>4</v>
      </c>
      <c r="L2214" s="4" t="s">
        <v>22</v>
      </c>
      <c r="M2214" s="8">
        <v>2</v>
      </c>
      <c r="N2214" s="5">
        <v>50.66</v>
      </c>
      <c r="O2214" s="6">
        <v>0</v>
      </c>
      <c r="P2214" s="5">
        <v>22.02</v>
      </c>
      <c r="Q2214" s="5">
        <f t="shared" si="102"/>
        <v>101.32</v>
      </c>
      <c r="R2214" s="5">
        <f t="shared" si="103"/>
        <v>44.04</v>
      </c>
      <c r="S2214" s="5">
        <f t="shared" si="104"/>
        <v>57.279999999999994</v>
      </c>
      <c r="T2214" s="7"/>
    </row>
    <row r="2215" spans="1:20" ht="15">
      <c r="A2215" s="2">
        <v>3704</v>
      </c>
      <c r="B2215" s="3">
        <v>46323</v>
      </c>
      <c r="C2215" s="10">
        <f>YEAR(SalesDataTable[[#This Row],[Order Date]])</f>
        <v>2026</v>
      </c>
      <c r="D2215" s="10" t="str">
        <f>"Q"&amp;ROUNDUP(MONTH(SalesDataTable[[#This Row],[Order Date]])/3,0)</f>
        <v>Q4</v>
      </c>
      <c r="E2215" s="10">
        <f>MONTH(SalesDataTable[[#This Row],[Order Date]])</f>
        <v>10</v>
      </c>
      <c r="F2215" s="10" t="str">
        <f>TEXT(SalesDataTable[[#This Row],[Order Date]],"mmm")</f>
        <v>Oct</v>
      </c>
      <c r="G2215" s="4" t="s">
        <v>6</v>
      </c>
      <c r="H2215" s="4" t="s">
        <v>43</v>
      </c>
      <c r="I2215" s="4" t="s">
        <v>2</v>
      </c>
      <c r="J2215" s="4" t="s">
        <v>3</v>
      </c>
      <c r="K2215" s="4" t="s">
        <v>9</v>
      </c>
      <c r="L2215" s="4" t="s">
        <v>46</v>
      </c>
      <c r="M2215" s="8">
        <v>4</v>
      </c>
      <c r="N2215" s="5">
        <v>71.959999999999994</v>
      </c>
      <c r="O2215" s="6">
        <v>0.1</v>
      </c>
      <c r="P2215" s="5">
        <v>31.51</v>
      </c>
      <c r="Q2215" s="5">
        <f t="shared" si="102"/>
        <v>259.05599999999998</v>
      </c>
      <c r="R2215" s="5">
        <f t="shared" si="103"/>
        <v>126.04</v>
      </c>
      <c r="S2215" s="5">
        <f t="shared" si="104"/>
        <v>133.01599999999996</v>
      </c>
      <c r="T2215" s="7"/>
    </row>
    <row r="2216" spans="1:20" ht="15">
      <c r="A2216" s="2">
        <v>4699</v>
      </c>
      <c r="B2216" s="3">
        <v>46323</v>
      </c>
      <c r="C2216" s="10">
        <f>YEAR(SalesDataTable[[#This Row],[Order Date]])</f>
        <v>2026</v>
      </c>
      <c r="D2216" s="10" t="str">
        <f>"Q"&amp;ROUNDUP(MONTH(SalesDataTable[[#This Row],[Order Date]])/3,0)</f>
        <v>Q4</v>
      </c>
      <c r="E2216" s="10">
        <f>MONTH(SalesDataTable[[#This Row],[Order Date]])</f>
        <v>10</v>
      </c>
      <c r="F2216" s="10" t="str">
        <f>TEXT(SalesDataTable[[#This Row],[Order Date]],"mmm")</f>
        <v>Oct</v>
      </c>
      <c r="G2216" s="4" t="s">
        <v>11</v>
      </c>
      <c r="H2216" s="4" t="s">
        <v>25</v>
      </c>
      <c r="I2216" s="4" t="s">
        <v>19</v>
      </c>
      <c r="J2216" s="4" t="s">
        <v>3</v>
      </c>
      <c r="K2216" s="4" t="s">
        <v>4</v>
      </c>
      <c r="L2216" s="4" t="s">
        <v>22</v>
      </c>
      <c r="M2216" s="8">
        <v>1</v>
      </c>
      <c r="N2216" s="5">
        <v>49.72</v>
      </c>
      <c r="O2216" s="6">
        <v>0.05</v>
      </c>
      <c r="P2216" s="5">
        <v>22.5</v>
      </c>
      <c r="Q2216" s="5">
        <f t="shared" si="102"/>
        <v>47.233999999999995</v>
      </c>
      <c r="R2216" s="5">
        <f t="shared" si="103"/>
        <v>22.5</v>
      </c>
      <c r="S2216" s="5">
        <f t="shared" si="104"/>
        <v>24.733999999999995</v>
      </c>
      <c r="T2216" s="7"/>
    </row>
    <row r="2217" spans="1:20" ht="15">
      <c r="A2217" s="2">
        <v>1226</v>
      </c>
      <c r="B2217" s="3">
        <v>46324</v>
      </c>
      <c r="C2217" s="10">
        <f>YEAR(SalesDataTable[[#This Row],[Order Date]])</f>
        <v>2026</v>
      </c>
      <c r="D2217" s="10" t="str">
        <f>"Q"&amp;ROUNDUP(MONTH(SalesDataTable[[#This Row],[Order Date]])/3,0)</f>
        <v>Q4</v>
      </c>
      <c r="E2217" s="10">
        <f>MONTH(SalesDataTable[[#This Row],[Order Date]])</f>
        <v>10</v>
      </c>
      <c r="F2217" s="10" t="str">
        <f>TEXT(SalesDataTable[[#This Row],[Order Date]],"mmm")</f>
        <v>Oct</v>
      </c>
      <c r="G2217" s="4" t="s">
        <v>0</v>
      </c>
      <c r="H2217" s="4" t="s">
        <v>1</v>
      </c>
      <c r="I2217" s="4" t="s">
        <v>28</v>
      </c>
      <c r="J2217" s="4" t="s">
        <v>3</v>
      </c>
      <c r="K2217" s="4" t="s">
        <v>14</v>
      </c>
      <c r="L2217" s="4" t="s">
        <v>15</v>
      </c>
      <c r="M2217" s="8">
        <v>1</v>
      </c>
      <c r="N2217" s="5">
        <v>36.58</v>
      </c>
      <c r="O2217" s="6">
        <v>0</v>
      </c>
      <c r="P2217" s="5">
        <v>13.5</v>
      </c>
      <c r="Q2217" s="5">
        <f t="shared" si="102"/>
        <v>36.58</v>
      </c>
      <c r="R2217" s="5">
        <f t="shared" si="103"/>
        <v>13.5</v>
      </c>
      <c r="S2217" s="5">
        <f t="shared" si="104"/>
        <v>23.08</v>
      </c>
      <c r="T2217" s="7"/>
    </row>
    <row r="2218" spans="1:20" ht="15">
      <c r="A2218" s="2">
        <v>1245</v>
      </c>
      <c r="B2218" s="3">
        <v>46324</v>
      </c>
      <c r="C2218" s="10">
        <f>YEAR(SalesDataTable[[#This Row],[Order Date]])</f>
        <v>2026</v>
      </c>
      <c r="D2218" s="10" t="str">
        <f>"Q"&amp;ROUNDUP(MONTH(SalesDataTable[[#This Row],[Order Date]])/3,0)</f>
        <v>Q4</v>
      </c>
      <c r="E2218" s="10">
        <f>MONTH(SalesDataTable[[#This Row],[Order Date]])</f>
        <v>10</v>
      </c>
      <c r="F2218" s="10" t="str">
        <f>TEXT(SalesDataTable[[#This Row],[Order Date]],"mmm")</f>
        <v>Oct</v>
      </c>
      <c r="G2218" s="4" t="s">
        <v>6</v>
      </c>
      <c r="H2218" s="4" t="s">
        <v>27</v>
      </c>
      <c r="I2218" s="4" t="s">
        <v>28</v>
      </c>
      <c r="J2218" s="4" t="s">
        <v>3</v>
      </c>
      <c r="K2218" s="4" t="s">
        <v>34</v>
      </c>
      <c r="L2218" s="4" t="s">
        <v>35</v>
      </c>
      <c r="M2218" s="8">
        <v>2</v>
      </c>
      <c r="N2218" s="5">
        <v>41.06</v>
      </c>
      <c r="O2218" s="6">
        <v>0.05</v>
      </c>
      <c r="P2218" s="5">
        <v>15.07</v>
      </c>
      <c r="Q2218" s="5">
        <f t="shared" si="102"/>
        <v>78.013999999999996</v>
      </c>
      <c r="R2218" s="5">
        <f t="shared" si="103"/>
        <v>30.14</v>
      </c>
      <c r="S2218" s="5">
        <f t="shared" si="104"/>
        <v>47.873999999999995</v>
      </c>
      <c r="T2218" s="7"/>
    </row>
    <row r="2219" spans="1:20" ht="15">
      <c r="A2219" s="2">
        <v>1477</v>
      </c>
      <c r="B2219" s="3">
        <v>46324</v>
      </c>
      <c r="C2219" s="10">
        <f>YEAR(SalesDataTable[[#This Row],[Order Date]])</f>
        <v>2026</v>
      </c>
      <c r="D2219" s="10" t="str">
        <f>"Q"&amp;ROUNDUP(MONTH(SalesDataTable[[#This Row],[Order Date]])/3,0)</f>
        <v>Q4</v>
      </c>
      <c r="E2219" s="10">
        <f>MONTH(SalesDataTable[[#This Row],[Order Date]])</f>
        <v>10</v>
      </c>
      <c r="F2219" s="10" t="str">
        <f>TEXT(SalesDataTable[[#This Row],[Order Date]],"mmm")</f>
        <v>Oct</v>
      </c>
      <c r="G2219" s="4" t="s">
        <v>6</v>
      </c>
      <c r="H2219" s="4" t="s">
        <v>49</v>
      </c>
      <c r="I2219" s="4" t="s">
        <v>28</v>
      </c>
      <c r="J2219" s="4" t="s">
        <v>3</v>
      </c>
      <c r="K2219" s="4" t="s">
        <v>23</v>
      </c>
      <c r="L2219" s="4" t="s">
        <v>51</v>
      </c>
      <c r="M2219" s="8">
        <v>1</v>
      </c>
      <c r="N2219" s="5">
        <v>121.78</v>
      </c>
      <c r="O2219" s="6">
        <v>0.15</v>
      </c>
      <c r="P2219" s="5">
        <v>61.55</v>
      </c>
      <c r="Q2219" s="5">
        <f t="shared" si="102"/>
        <v>103.51300000000001</v>
      </c>
      <c r="R2219" s="5">
        <f t="shared" si="103"/>
        <v>61.55</v>
      </c>
      <c r="S2219" s="5">
        <f t="shared" si="104"/>
        <v>41.963000000000008</v>
      </c>
      <c r="T2219" s="7"/>
    </row>
    <row r="2220" spans="1:20" ht="15">
      <c r="A2220" s="2">
        <v>1575</v>
      </c>
      <c r="B2220" s="3">
        <v>46324</v>
      </c>
      <c r="C2220" s="10">
        <f>YEAR(SalesDataTable[[#This Row],[Order Date]])</f>
        <v>2026</v>
      </c>
      <c r="D2220" s="10" t="str">
        <f>"Q"&amp;ROUNDUP(MONTH(SalesDataTable[[#This Row],[Order Date]])/3,0)</f>
        <v>Q4</v>
      </c>
      <c r="E2220" s="10">
        <f>MONTH(SalesDataTable[[#This Row],[Order Date]])</f>
        <v>10</v>
      </c>
      <c r="F2220" s="10" t="str">
        <f>TEXT(SalesDataTable[[#This Row],[Order Date]],"mmm")</f>
        <v>Oct</v>
      </c>
      <c r="G2220" s="4" t="s">
        <v>20</v>
      </c>
      <c r="H2220" s="4" t="s">
        <v>31</v>
      </c>
      <c r="I2220" s="4" t="s">
        <v>8</v>
      </c>
      <c r="J2220" s="4" t="s">
        <v>3</v>
      </c>
      <c r="K2220" s="4" t="s">
        <v>14</v>
      </c>
      <c r="L2220" s="4" t="s">
        <v>44</v>
      </c>
      <c r="M2220" s="8">
        <v>5</v>
      </c>
      <c r="N2220" s="5">
        <v>130.68</v>
      </c>
      <c r="O2220" s="6">
        <v>0.2</v>
      </c>
      <c r="P2220" s="5">
        <v>67.209999999999994</v>
      </c>
      <c r="Q2220" s="5">
        <f t="shared" si="102"/>
        <v>522.72000000000014</v>
      </c>
      <c r="R2220" s="5">
        <f t="shared" si="103"/>
        <v>336.04999999999995</v>
      </c>
      <c r="S2220" s="5">
        <f t="shared" si="104"/>
        <v>186.67000000000019</v>
      </c>
      <c r="T2220" s="7"/>
    </row>
    <row r="2221" spans="1:20" ht="15">
      <c r="A2221" s="2">
        <v>2830</v>
      </c>
      <c r="B2221" s="3">
        <v>46324</v>
      </c>
      <c r="C2221" s="10">
        <f>YEAR(SalesDataTable[[#This Row],[Order Date]])</f>
        <v>2026</v>
      </c>
      <c r="D2221" s="10" t="str">
        <f>"Q"&amp;ROUNDUP(MONTH(SalesDataTable[[#This Row],[Order Date]])/3,0)</f>
        <v>Q4</v>
      </c>
      <c r="E2221" s="10">
        <f>MONTH(SalesDataTable[[#This Row],[Order Date]])</f>
        <v>10</v>
      </c>
      <c r="F2221" s="10" t="str">
        <f>TEXT(SalesDataTable[[#This Row],[Order Date]],"mmm")</f>
        <v>Oct</v>
      </c>
      <c r="G2221" s="4" t="s">
        <v>11</v>
      </c>
      <c r="H2221" s="4" t="s">
        <v>12</v>
      </c>
      <c r="I2221" s="4" t="s">
        <v>2</v>
      </c>
      <c r="J2221" s="4" t="s">
        <v>13</v>
      </c>
      <c r="K2221" s="4" t="s">
        <v>14</v>
      </c>
      <c r="L2221" s="4" t="s">
        <v>48</v>
      </c>
      <c r="M2221" s="8">
        <v>1</v>
      </c>
      <c r="N2221" s="5">
        <v>161.94999999999999</v>
      </c>
      <c r="O2221" s="6">
        <v>0</v>
      </c>
      <c r="P2221" s="5">
        <v>86.61</v>
      </c>
      <c r="Q2221" s="5">
        <f t="shared" si="102"/>
        <v>161.94999999999999</v>
      </c>
      <c r="R2221" s="5">
        <f t="shared" si="103"/>
        <v>86.61</v>
      </c>
      <c r="S2221" s="5">
        <f t="shared" si="104"/>
        <v>75.339999999999989</v>
      </c>
      <c r="T2221" s="7"/>
    </row>
    <row r="2222" spans="1:20" ht="15">
      <c r="A2222" s="2">
        <v>2884</v>
      </c>
      <c r="B2222" s="3">
        <v>46324</v>
      </c>
      <c r="C2222" s="10">
        <f>YEAR(SalesDataTable[[#This Row],[Order Date]])</f>
        <v>2026</v>
      </c>
      <c r="D2222" s="10" t="str">
        <f>"Q"&amp;ROUNDUP(MONTH(SalesDataTable[[#This Row],[Order Date]])/3,0)</f>
        <v>Q4</v>
      </c>
      <c r="E2222" s="10">
        <f>MONTH(SalesDataTable[[#This Row],[Order Date]])</f>
        <v>10</v>
      </c>
      <c r="F2222" s="10" t="str">
        <f>TEXT(SalesDataTable[[#This Row],[Order Date]],"mmm")</f>
        <v>Oct</v>
      </c>
      <c r="G2222" s="4" t="s">
        <v>0</v>
      </c>
      <c r="H2222" s="4" t="s">
        <v>50</v>
      </c>
      <c r="I2222" s="4" t="s">
        <v>19</v>
      </c>
      <c r="J2222" s="4" t="s">
        <v>3</v>
      </c>
      <c r="K2222" s="4" t="s">
        <v>4</v>
      </c>
      <c r="L2222" s="4" t="s">
        <v>5</v>
      </c>
      <c r="M2222" s="8">
        <v>2</v>
      </c>
      <c r="N2222" s="5">
        <v>83.6</v>
      </c>
      <c r="O2222" s="6">
        <v>0</v>
      </c>
      <c r="P2222" s="5">
        <v>43.01</v>
      </c>
      <c r="Q2222" s="5">
        <f t="shared" si="102"/>
        <v>167.2</v>
      </c>
      <c r="R2222" s="5">
        <f t="shared" si="103"/>
        <v>86.02</v>
      </c>
      <c r="S2222" s="5">
        <f t="shared" si="104"/>
        <v>81.179999999999993</v>
      </c>
      <c r="T2222" s="7"/>
    </row>
    <row r="2223" spans="1:20" ht="15">
      <c r="A2223" s="2">
        <v>3093</v>
      </c>
      <c r="B2223" s="3">
        <v>46324</v>
      </c>
      <c r="C2223" s="10">
        <f>YEAR(SalesDataTable[[#This Row],[Order Date]])</f>
        <v>2026</v>
      </c>
      <c r="D2223" s="10" t="str">
        <f>"Q"&amp;ROUNDUP(MONTH(SalesDataTable[[#This Row],[Order Date]])/3,0)</f>
        <v>Q4</v>
      </c>
      <c r="E2223" s="10">
        <f>MONTH(SalesDataTable[[#This Row],[Order Date]])</f>
        <v>10</v>
      </c>
      <c r="F2223" s="10" t="str">
        <f>TEXT(SalesDataTable[[#This Row],[Order Date]],"mmm")</f>
        <v>Oct</v>
      </c>
      <c r="G2223" s="4" t="s">
        <v>20</v>
      </c>
      <c r="H2223" s="4" t="s">
        <v>21</v>
      </c>
      <c r="I2223" s="4" t="s">
        <v>8</v>
      </c>
      <c r="J2223" s="4" t="s">
        <v>16</v>
      </c>
      <c r="K2223" s="4" t="s">
        <v>23</v>
      </c>
      <c r="L2223" s="4" t="s">
        <v>29</v>
      </c>
      <c r="M2223" s="8">
        <v>3</v>
      </c>
      <c r="N2223" s="5">
        <v>194.19</v>
      </c>
      <c r="O2223" s="6">
        <v>0.15</v>
      </c>
      <c r="P2223" s="5">
        <v>104.22</v>
      </c>
      <c r="Q2223" s="5">
        <f t="shared" si="102"/>
        <v>495.18449999999996</v>
      </c>
      <c r="R2223" s="5">
        <f t="shared" si="103"/>
        <v>312.65999999999997</v>
      </c>
      <c r="S2223" s="5">
        <f t="shared" si="104"/>
        <v>182.52449999999999</v>
      </c>
      <c r="T2223" s="7"/>
    </row>
    <row r="2224" spans="1:20" ht="15">
      <c r="A2224" s="2">
        <v>3613</v>
      </c>
      <c r="B2224" s="3">
        <v>46324</v>
      </c>
      <c r="C2224" s="10">
        <f>YEAR(SalesDataTable[[#This Row],[Order Date]])</f>
        <v>2026</v>
      </c>
      <c r="D2224" s="10" t="str">
        <f>"Q"&amp;ROUNDUP(MONTH(SalesDataTable[[#This Row],[Order Date]])/3,0)</f>
        <v>Q4</v>
      </c>
      <c r="E2224" s="10">
        <f>MONTH(SalesDataTable[[#This Row],[Order Date]])</f>
        <v>10</v>
      </c>
      <c r="F2224" s="10" t="str">
        <f>TEXT(SalesDataTable[[#This Row],[Order Date]],"mmm")</f>
        <v>Oct</v>
      </c>
      <c r="G2224" s="4" t="s">
        <v>6</v>
      </c>
      <c r="H2224" s="4" t="s">
        <v>43</v>
      </c>
      <c r="I2224" s="4" t="s">
        <v>2</v>
      </c>
      <c r="J2224" s="4" t="s">
        <v>3</v>
      </c>
      <c r="K2224" s="4" t="s">
        <v>14</v>
      </c>
      <c r="L2224" s="4" t="s">
        <v>48</v>
      </c>
      <c r="M2224" s="8">
        <v>3</v>
      </c>
      <c r="N2224" s="5">
        <v>167.41</v>
      </c>
      <c r="O2224" s="6">
        <v>0</v>
      </c>
      <c r="P2224" s="5">
        <v>85.33</v>
      </c>
      <c r="Q2224" s="5">
        <f t="shared" si="102"/>
        <v>502.23</v>
      </c>
      <c r="R2224" s="5">
        <f t="shared" si="103"/>
        <v>255.99</v>
      </c>
      <c r="S2224" s="5">
        <f t="shared" si="104"/>
        <v>246.24</v>
      </c>
      <c r="T2224" s="7"/>
    </row>
    <row r="2225" spans="1:20" ht="15">
      <c r="A2225" s="2">
        <v>4496</v>
      </c>
      <c r="B2225" s="3">
        <v>46324</v>
      </c>
      <c r="C2225" s="10">
        <f>YEAR(SalesDataTable[[#This Row],[Order Date]])</f>
        <v>2026</v>
      </c>
      <c r="D2225" s="10" t="str">
        <f>"Q"&amp;ROUNDUP(MONTH(SalesDataTable[[#This Row],[Order Date]])/3,0)</f>
        <v>Q4</v>
      </c>
      <c r="E2225" s="10">
        <f>MONTH(SalesDataTable[[#This Row],[Order Date]])</f>
        <v>10</v>
      </c>
      <c r="F2225" s="10" t="str">
        <f>TEXT(SalesDataTable[[#This Row],[Order Date]],"mmm")</f>
        <v>Oct</v>
      </c>
      <c r="G2225" s="4" t="s">
        <v>20</v>
      </c>
      <c r="H2225" s="4" t="s">
        <v>33</v>
      </c>
      <c r="I2225" s="4" t="s">
        <v>2</v>
      </c>
      <c r="J2225" s="4" t="s">
        <v>3</v>
      </c>
      <c r="K2225" s="4" t="s">
        <v>34</v>
      </c>
      <c r="L2225" s="4" t="s">
        <v>35</v>
      </c>
      <c r="M2225" s="8">
        <v>2</v>
      </c>
      <c r="N2225" s="5">
        <v>40.83</v>
      </c>
      <c r="O2225" s="6">
        <v>0.1</v>
      </c>
      <c r="P2225" s="5">
        <v>14.91</v>
      </c>
      <c r="Q2225" s="5">
        <f t="shared" si="102"/>
        <v>73.494</v>
      </c>
      <c r="R2225" s="5">
        <f t="shared" si="103"/>
        <v>29.82</v>
      </c>
      <c r="S2225" s="5">
        <f t="shared" si="104"/>
        <v>43.673999999999999</v>
      </c>
      <c r="T2225" s="7"/>
    </row>
    <row r="2226" spans="1:20" ht="15">
      <c r="A2226" s="2">
        <v>5194</v>
      </c>
      <c r="B2226" s="3">
        <v>46324</v>
      </c>
      <c r="C2226" s="10">
        <f>YEAR(SalesDataTable[[#This Row],[Order Date]])</f>
        <v>2026</v>
      </c>
      <c r="D2226" s="10" t="str">
        <f>"Q"&amp;ROUNDUP(MONTH(SalesDataTable[[#This Row],[Order Date]])/3,0)</f>
        <v>Q4</v>
      </c>
      <c r="E2226" s="10">
        <f>MONTH(SalesDataTable[[#This Row],[Order Date]])</f>
        <v>10</v>
      </c>
      <c r="F2226" s="10" t="str">
        <f>TEXT(SalesDataTable[[#This Row],[Order Date]],"mmm")</f>
        <v>Oct</v>
      </c>
      <c r="G2226" s="4" t="s">
        <v>0</v>
      </c>
      <c r="H2226" s="4" t="s">
        <v>36</v>
      </c>
      <c r="I2226" s="4" t="s">
        <v>8</v>
      </c>
      <c r="J2226" s="4" t="s">
        <v>16</v>
      </c>
      <c r="K2226" s="4" t="s">
        <v>23</v>
      </c>
      <c r="L2226" s="4" t="s">
        <v>40</v>
      </c>
      <c r="M2226" s="8">
        <v>12</v>
      </c>
      <c r="N2226" s="5">
        <v>80.84</v>
      </c>
      <c r="O2226" s="6">
        <v>0.1</v>
      </c>
      <c r="P2226" s="5">
        <v>38.39</v>
      </c>
      <c r="Q2226" s="5">
        <f t="shared" si="102"/>
        <v>873.072</v>
      </c>
      <c r="R2226" s="5">
        <f t="shared" si="103"/>
        <v>460.68</v>
      </c>
      <c r="S2226" s="5">
        <f t="shared" si="104"/>
        <v>412.392</v>
      </c>
      <c r="T2226" s="7"/>
    </row>
    <row r="2227" spans="1:20" ht="15">
      <c r="A2227" s="2">
        <v>339</v>
      </c>
      <c r="B2227" s="3">
        <v>46325</v>
      </c>
      <c r="C2227" s="10">
        <f>YEAR(SalesDataTable[[#This Row],[Order Date]])</f>
        <v>2026</v>
      </c>
      <c r="D2227" s="10" t="str">
        <f>"Q"&amp;ROUNDUP(MONTH(SalesDataTable[[#This Row],[Order Date]])/3,0)</f>
        <v>Q4</v>
      </c>
      <c r="E2227" s="10">
        <f>MONTH(SalesDataTable[[#This Row],[Order Date]])</f>
        <v>10</v>
      </c>
      <c r="F2227" s="10" t="str">
        <f>TEXT(SalesDataTable[[#This Row],[Order Date]],"mmm")</f>
        <v>Oct</v>
      </c>
      <c r="G2227" s="4" t="s">
        <v>20</v>
      </c>
      <c r="H2227" s="4" t="s">
        <v>47</v>
      </c>
      <c r="I2227" s="4" t="s">
        <v>2</v>
      </c>
      <c r="J2227" s="4" t="s">
        <v>3</v>
      </c>
      <c r="K2227" s="4" t="s">
        <v>4</v>
      </c>
      <c r="L2227" s="4" t="s">
        <v>26</v>
      </c>
      <c r="M2227" s="8">
        <v>1</v>
      </c>
      <c r="N2227" s="5">
        <v>39.65</v>
      </c>
      <c r="O2227" s="6">
        <v>0</v>
      </c>
      <c r="P2227" s="5">
        <v>16.38</v>
      </c>
      <c r="Q2227" s="5">
        <f t="shared" si="102"/>
        <v>39.65</v>
      </c>
      <c r="R2227" s="5">
        <f t="shared" si="103"/>
        <v>16.38</v>
      </c>
      <c r="S2227" s="5">
        <f t="shared" si="104"/>
        <v>23.27</v>
      </c>
      <c r="T2227" s="7"/>
    </row>
    <row r="2228" spans="1:20" ht="15">
      <c r="A2228" s="2">
        <v>1199</v>
      </c>
      <c r="B2228" s="3">
        <v>46325</v>
      </c>
      <c r="C2228" s="10">
        <f>YEAR(SalesDataTable[[#This Row],[Order Date]])</f>
        <v>2026</v>
      </c>
      <c r="D2228" s="10" t="str">
        <f>"Q"&amp;ROUNDUP(MONTH(SalesDataTable[[#This Row],[Order Date]])/3,0)</f>
        <v>Q4</v>
      </c>
      <c r="E2228" s="10">
        <f>MONTH(SalesDataTable[[#This Row],[Order Date]])</f>
        <v>10</v>
      </c>
      <c r="F2228" s="10" t="str">
        <f>TEXT(SalesDataTable[[#This Row],[Order Date]],"mmm")</f>
        <v>Oct</v>
      </c>
      <c r="G2228" s="4" t="s">
        <v>6</v>
      </c>
      <c r="H2228" s="4" t="s">
        <v>43</v>
      </c>
      <c r="I2228" s="4" t="s">
        <v>2</v>
      </c>
      <c r="J2228" s="4" t="s">
        <v>13</v>
      </c>
      <c r="K2228" s="4" t="s">
        <v>4</v>
      </c>
      <c r="L2228" s="4" t="s">
        <v>30</v>
      </c>
      <c r="M2228" s="8">
        <v>1</v>
      </c>
      <c r="N2228" s="5">
        <v>102.47</v>
      </c>
      <c r="O2228" s="6">
        <v>0.1</v>
      </c>
      <c r="P2228" s="5">
        <v>49.75</v>
      </c>
      <c r="Q2228" s="5">
        <f t="shared" si="102"/>
        <v>92.222999999999999</v>
      </c>
      <c r="R2228" s="5">
        <f t="shared" si="103"/>
        <v>49.75</v>
      </c>
      <c r="S2228" s="5">
        <f t="shared" si="104"/>
        <v>42.472999999999999</v>
      </c>
      <c r="T2228" s="7"/>
    </row>
    <row r="2229" spans="1:20" ht="15">
      <c r="A2229" s="2">
        <v>1253</v>
      </c>
      <c r="B2229" s="3">
        <v>46325</v>
      </c>
      <c r="C2229" s="10">
        <f>YEAR(SalesDataTable[[#This Row],[Order Date]])</f>
        <v>2026</v>
      </c>
      <c r="D2229" s="10" t="str">
        <f>"Q"&amp;ROUNDUP(MONTH(SalesDataTable[[#This Row],[Order Date]])/3,0)</f>
        <v>Q4</v>
      </c>
      <c r="E2229" s="10">
        <f>MONTH(SalesDataTable[[#This Row],[Order Date]])</f>
        <v>10</v>
      </c>
      <c r="F2229" s="10" t="str">
        <f>TEXT(SalesDataTable[[#This Row],[Order Date]],"mmm")</f>
        <v>Oct</v>
      </c>
      <c r="G2229" s="4" t="s">
        <v>20</v>
      </c>
      <c r="H2229" s="4" t="s">
        <v>47</v>
      </c>
      <c r="I2229" s="4" t="s">
        <v>19</v>
      </c>
      <c r="J2229" s="4" t="s">
        <v>16</v>
      </c>
      <c r="K2229" s="4" t="s">
        <v>34</v>
      </c>
      <c r="L2229" s="4" t="s">
        <v>35</v>
      </c>
      <c r="M2229" s="8">
        <v>2</v>
      </c>
      <c r="N2229" s="5">
        <v>40.43</v>
      </c>
      <c r="O2229" s="6">
        <v>0</v>
      </c>
      <c r="P2229" s="5">
        <v>14.88</v>
      </c>
      <c r="Q2229" s="5">
        <f t="shared" si="102"/>
        <v>80.86</v>
      </c>
      <c r="R2229" s="5">
        <f t="shared" si="103"/>
        <v>29.76</v>
      </c>
      <c r="S2229" s="5">
        <f t="shared" si="104"/>
        <v>51.099999999999994</v>
      </c>
      <c r="T2229" s="7"/>
    </row>
    <row r="2230" spans="1:20" ht="15">
      <c r="A2230" s="2">
        <v>1407</v>
      </c>
      <c r="B2230" s="3">
        <v>46325</v>
      </c>
      <c r="C2230" s="10">
        <f>YEAR(SalesDataTable[[#This Row],[Order Date]])</f>
        <v>2026</v>
      </c>
      <c r="D2230" s="10" t="str">
        <f>"Q"&amp;ROUNDUP(MONTH(SalesDataTable[[#This Row],[Order Date]])/3,0)</f>
        <v>Q4</v>
      </c>
      <c r="E2230" s="10">
        <f>MONTH(SalesDataTable[[#This Row],[Order Date]])</f>
        <v>10</v>
      </c>
      <c r="F2230" s="10" t="str">
        <f>TEXT(SalesDataTable[[#This Row],[Order Date]],"mmm")</f>
        <v>Oct</v>
      </c>
      <c r="G2230" s="4" t="s">
        <v>20</v>
      </c>
      <c r="H2230" s="4" t="s">
        <v>33</v>
      </c>
      <c r="I2230" s="4" t="s">
        <v>19</v>
      </c>
      <c r="J2230" s="4" t="s">
        <v>16</v>
      </c>
      <c r="K2230" s="4" t="s">
        <v>14</v>
      </c>
      <c r="L2230" s="4" t="s">
        <v>15</v>
      </c>
      <c r="M2230" s="8">
        <v>2</v>
      </c>
      <c r="N2230" s="5">
        <v>35.880000000000003</v>
      </c>
      <c r="O2230" s="6">
        <v>0.05</v>
      </c>
      <c r="P2230" s="5">
        <v>13.52</v>
      </c>
      <c r="Q2230" s="5">
        <f t="shared" si="102"/>
        <v>68.171999999999997</v>
      </c>
      <c r="R2230" s="5">
        <f t="shared" si="103"/>
        <v>27.04</v>
      </c>
      <c r="S2230" s="5">
        <f t="shared" si="104"/>
        <v>41.131999999999998</v>
      </c>
      <c r="T2230" s="7"/>
    </row>
    <row r="2231" spans="1:20" ht="15">
      <c r="A2231" s="2">
        <v>2532</v>
      </c>
      <c r="B2231" s="3">
        <v>46325</v>
      </c>
      <c r="C2231" s="10">
        <f>YEAR(SalesDataTable[[#This Row],[Order Date]])</f>
        <v>2026</v>
      </c>
      <c r="D2231" s="10" t="str">
        <f>"Q"&amp;ROUNDUP(MONTH(SalesDataTable[[#This Row],[Order Date]])/3,0)</f>
        <v>Q4</v>
      </c>
      <c r="E2231" s="10">
        <f>MONTH(SalesDataTable[[#This Row],[Order Date]])</f>
        <v>10</v>
      </c>
      <c r="F2231" s="10" t="str">
        <f>TEXT(SalesDataTable[[#This Row],[Order Date]],"mmm")</f>
        <v>Oct</v>
      </c>
      <c r="G2231" s="4" t="s">
        <v>0</v>
      </c>
      <c r="H2231" s="4" t="s">
        <v>50</v>
      </c>
      <c r="I2231" s="4" t="s">
        <v>28</v>
      </c>
      <c r="J2231" s="4" t="s">
        <v>13</v>
      </c>
      <c r="K2231" s="4" t="s">
        <v>4</v>
      </c>
      <c r="L2231" s="4" t="s">
        <v>5</v>
      </c>
      <c r="M2231" s="8">
        <v>1</v>
      </c>
      <c r="N2231" s="5">
        <v>80.400000000000006</v>
      </c>
      <c r="O2231" s="6">
        <v>0</v>
      </c>
      <c r="P2231" s="5">
        <v>43.34</v>
      </c>
      <c r="Q2231" s="5">
        <f t="shared" si="102"/>
        <v>80.400000000000006</v>
      </c>
      <c r="R2231" s="5">
        <f t="shared" si="103"/>
        <v>43.34</v>
      </c>
      <c r="S2231" s="5">
        <f t="shared" si="104"/>
        <v>37.06</v>
      </c>
      <c r="T2231" s="7"/>
    </row>
    <row r="2232" spans="1:20" ht="15">
      <c r="A2232" s="2">
        <v>307</v>
      </c>
      <c r="B2232" s="3">
        <v>46326</v>
      </c>
      <c r="C2232" s="10">
        <f>YEAR(SalesDataTable[[#This Row],[Order Date]])</f>
        <v>2026</v>
      </c>
      <c r="D2232" s="10" t="str">
        <f>"Q"&amp;ROUNDUP(MONTH(SalesDataTable[[#This Row],[Order Date]])/3,0)</f>
        <v>Q4</v>
      </c>
      <c r="E2232" s="10">
        <f>MONTH(SalesDataTable[[#This Row],[Order Date]])</f>
        <v>10</v>
      </c>
      <c r="F2232" s="10" t="str">
        <f>TEXT(SalesDataTable[[#This Row],[Order Date]],"mmm")</f>
        <v>Oct</v>
      </c>
      <c r="G2232" s="4" t="s">
        <v>20</v>
      </c>
      <c r="H2232" s="4" t="s">
        <v>33</v>
      </c>
      <c r="I2232" s="4" t="s">
        <v>2</v>
      </c>
      <c r="J2232" s="4" t="s">
        <v>3</v>
      </c>
      <c r="K2232" s="4" t="s">
        <v>34</v>
      </c>
      <c r="L2232" s="4" t="s">
        <v>42</v>
      </c>
      <c r="M2232" s="8">
        <v>1</v>
      </c>
      <c r="N2232" s="5">
        <v>37.08</v>
      </c>
      <c r="O2232" s="6">
        <v>0</v>
      </c>
      <c r="P2232" s="5">
        <v>13.62</v>
      </c>
      <c r="Q2232" s="5">
        <f t="shared" si="102"/>
        <v>37.08</v>
      </c>
      <c r="R2232" s="5">
        <f t="shared" si="103"/>
        <v>13.62</v>
      </c>
      <c r="S2232" s="5">
        <f t="shared" si="104"/>
        <v>23.46</v>
      </c>
      <c r="T2232" s="7"/>
    </row>
    <row r="2233" spans="1:20" ht="15">
      <c r="A2233" s="2">
        <v>3257</v>
      </c>
      <c r="B2233" s="3">
        <v>46326</v>
      </c>
      <c r="C2233" s="10">
        <f>YEAR(SalesDataTable[[#This Row],[Order Date]])</f>
        <v>2026</v>
      </c>
      <c r="D2233" s="10" t="str">
        <f>"Q"&amp;ROUNDUP(MONTH(SalesDataTable[[#This Row],[Order Date]])/3,0)</f>
        <v>Q4</v>
      </c>
      <c r="E2233" s="10">
        <f>MONTH(SalesDataTable[[#This Row],[Order Date]])</f>
        <v>10</v>
      </c>
      <c r="F2233" s="10" t="str">
        <f>TEXT(SalesDataTable[[#This Row],[Order Date]],"mmm")</f>
        <v>Oct</v>
      </c>
      <c r="G2233" s="4" t="s">
        <v>20</v>
      </c>
      <c r="H2233" s="4" t="s">
        <v>21</v>
      </c>
      <c r="I2233" s="4" t="s">
        <v>19</v>
      </c>
      <c r="J2233" s="4" t="s">
        <v>13</v>
      </c>
      <c r="K2233" s="4" t="s">
        <v>14</v>
      </c>
      <c r="L2233" s="4" t="s">
        <v>48</v>
      </c>
      <c r="M2233" s="8">
        <v>6</v>
      </c>
      <c r="N2233" s="5">
        <v>165.92</v>
      </c>
      <c r="O2233" s="6">
        <v>0</v>
      </c>
      <c r="P2233" s="5">
        <v>87.55</v>
      </c>
      <c r="Q2233" s="5">
        <f t="shared" si="102"/>
        <v>995.52</v>
      </c>
      <c r="R2233" s="5">
        <f t="shared" si="103"/>
        <v>525.29999999999995</v>
      </c>
      <c r="S2233" s="5">
        <f t="shared" si="104"/>
        <v>470.22</v>
      </c>
      <c r="T2233" s="7"/>
    </row>
    <row r="2234" spans="1:20" ht="15">
      <c r="A2234" s="2">
        <v>3739</v>
      </c>
      <c r="B2234" s="3">
        <v>46326</v>
      </c>
      <c r="C2234" s="10">
        <f>YEAR(SalesDataTable[[#This Row],[Order Date]])</f>
        <v>2026</v>
      </c>
      <c r="D2234" s="10" t="str">
        <f>"Q"&amp;ROUNDUP(MONTH(SalesDataTable[[#This Row],[Order Date]])/3,0)</f>
        <v>Q4</v>
      </c>
      <c r="E2234" s="10">
        <f>MONTH(SalesDataTable[[#This Row],[Order Date]])</f>
        <v>10</v>
      </c>
      <c r="F2234" s="10" t="str">
        <f>TEXT(SalesDataTable[[#This Row],[Order Date]],"mmm")</f>
        <v>Oct</v>
      </c>
      <c r="G2234" s="4" t="s">
        <v>6</v>
      </c>
      <c r="H2234" s="4" t="s">
        <v>43</v>
      </c>
      <c r="I2234" s="4" t="s">
        <v>28</v>
      </c>
      <c r="J2234" s="4" t="s">
        <v>13</v>
      </c>
      <c r="K2234" s="4" t="s">
        <v>14</v>
      </c>
      <c r="L2234" s="4" t="s">
        <v>44</v>
      </c>
      <c r="M2234" s="8">
        <v>1</v>
      </c>
      <c r="N2234" s="5">
        <v>135.19</v>
      </c>
      <c r="O2234" s="6">
        <v>0</v>
      </c>
      <c r="P2234" s="5">
        <v>68.319999999999993</v>
      </c>
      <c r="Q2234" s="5">
        <f t="shared" si="102"/>
        <v>135.19</v>
      </c>
      <c r="R2234" s="5">
        <f t="shared" si="103"/>
        <v>68.319999999999993</v>
      </c>
      <c r="S2234" s="5">
        <f t="shared" si="104"/>
        <v>66.87</v>
      </c>
      <c r="T2234" s="7"/>
    </row>
    <row r="2235" spans="1:20" ht="15">
      <c r="A2235" s="2">
        <v>77</v>
      </c>
      <c r="B2235" s="3">
        <v>46327</v>
      </c>
      <c r="C2235" s="10">
        <f>YEAR(SalesDataTable[[#This Row],[Order Date]])</f>
        <v>2026</v>
      </c>
      <c r="D2235" s="10" t="str">
        <f>"Q"&amp;ROUNDUP(MONTH(SalesDataTable[[#This Row],[Order Date]])/3,0)</f>
        <v>Q4</v>
      </c>
      <c r="E2235" s="10">
        <f>MONTH(SalesDataTable[[#This Row],[Order Date]])</f>
        <v>11</v>
      </c>
      <c r="F2235" s="10" t="str">
        <f>TEXT(SalesDataTable[[#This Row],[Order Date]],"mmm")</f>
        <v>Nov</v>
      </c>
      <c r="G2235" s="4" t="s">
        <v>6</v>
      </c>
      <c r="H2235" s="4" t="s">
        <v>41</v>
      </c>
      <c r="I2235" s="4" t="s">
        <v>2</v>
      </c>
      <c r="J2235" s="4" t="s">
        <v>13</v>
      </c>
      <c r="K2235" s="4" t="s">
        <v>14</v>
      </c>
      <c r="L2235" s="4" t="s">
        <v>44</v>
      </c>
      <c r="M2235" s="8">
        <v>2</v>
      </c>
      <c r="N2235" s="5">
        <v>133.96</v>
      </c>
      <c r="O2235" s="6">
        <v>0.1</v>
      </c>
      <c r="P2235" s="5">
        <v>65.44</v>
      </c>
      <c r="Q2235" s="5">
        <f t="shared" si="102"/>
        <v>241.12800000000001</v>
      </c>
      <c r="R2235" s="5">
        <f t="shared" si="103"/>
        <v>130.88</v>
      </c>
      <c r="S2235" s="5">
        <f t="shared" si="104"/>
        <v>110.24800000000002</v>
      </c>
      <c r="T2235" s="7"/>
    </row>
    <row r="2236" spans="1:20" ht="15">
      <c r="A2236" s="2">
        <v>461</v>
      </c>
      <c r="B2236" s="3">
        <v>46327</v>
      </c>
      <c r="C2236" s="10">
        <f>YEAR(SalesDataTable[[#This Row],[Order Date]])</f>
        <v>2026</v>
      </c>
      <c r="D2236" s="10" t="str">
        <f>"Q"&amp;ROUNDUP(MONTH(SalesDataTable[[#This Row],[Order Date]])/3,0)</f>
        <v>Q4</v>
      </c>
      <c r="E2236" s="10">
        <f>MONTH(SalesDataTable[[#This Row],[Order Date]])</f>
        <v>11</v>
      </c>
      <c r="F2236" s="10" t="str">
        <f>TEXT(SalesDataTable[[#This Row],[Order Date]],"mmm")</f>
        <v>Nov</v>
      </c>
      <c r="G2236" s="4" t="s">
        <v>6</v>
      </c>
      <c r="H2236" s="4" t="s">
        <v>41</v>
      </c>
      <c r="I2236" s="4" t="s">
        <v>28</v>
      </c>
      <c r="J2236" s="4" t="s">
        <v>16</v>
      </c>
      <c r="K2236" s="4" t="s">
        <v>4</v>
      </c>
      <c r="L2236" s="4" t="s">
        <v>22</v>
      </c>
      <c r="M2236" s="8">
        <v>3</v>
      </c>
      <c r="N2236" s="5">
        <v>51.67</v>
      </c>
      <c r="O2236" s="6">
        <v>0.05</v>
      </c>
      <c r="P2236" s="5">
        <v>22.8</v>
      </c>
      <c r="Q2236" s="5">
        <f t="shared" si="102"/>
        <v>147.25949999999997</v>
      </c>
      <c r="R2236" s="5">
        <f t="shared" si="103"/>
        <v>68.400000000000006</v>
      </c>
      <c r="S2236" s="5">
        <f t="shared" si="104"/>
        <v>78.859499999999969</v>
      </c>
      <c r="T2236" s="7"/>
    </row>
    <row r="2237" spans="1:20" ht="15">
      <c r="A2237" s="2">
        <v>732</v>
      </c>
      <c r="B2237" s="3">
        <v>46327</v>
      </c>
      <c r="C2237" s="10">
        <f>YEAR(SalesDataTable[[#This Row],[Order Date]])</f>
        <v>2026</v>
      </c>
      <c r="D2237" s="10" t="str">
        <f>"Q"&amp;ROUNDUP(MONTH(SalesDataTable[[#This Row],[Order Date]])/3,0)</f>
        <v>Q4</v>
      </c>
      <c r="E2237" s="10">
        <f>MONTH(SalesDataTable[[#This Row],[Order Date]])</f>
        <v>11</v>
      </c>
      <c r="F2237" s="10" t="str">
        <f>TEXT(SalesDataTable[[#This Row],[Order Date]],"mmm")</f>
        <v>Nov</v>
      </c>
      <c r="G2237" s="4" t="s">
        <v>6</v>
      </c>
      <c r="H2237" s="4" t="s">
        <v>7</v>
      </c>
      <c r="I2237" s="4" t="s">
        <v>28</v>
      </c>
      <c r="J2237" s="4" t="s">
        <v>3</v>
      </c>
      <c r="K2237" s="4" t="s">
        <v>9</v>
      </c>
      <c r="L2237" s="4" t="s">
        <v>37</v>
      </c>
      <c r="M2237" s="8">
        <v>1</v>
      </c>
      <c r="N2237" s="5">
        <v>150.46</v>
      </c>
      <c r="O2237" s="6">
        <v>0.15</v>
      </c>
      <c r="P2237" s="5">
        <v>78.39</v>
      </c>
      <c r="Q2237" s="5">
        <f t="shared" si="102"/>
        <v>127.89100000000001</v>
      </c>
      <c r="R2237" s="5">
        <f t="shared" si="103"/>
        <v>78.39</v>
      </c>
      <c r="S2237" s="5">
        <f t="shared" si="104"/>
        <v>49.501000000000005</v>
      </c>
      <c r="T2237" s="7"/>
    </row>
    <row r="2238" spans="1:20" ht="15">
      <c r="A2238" s="2">
        <v>919</v>
      </c>
      <c r="B2238" s="3">
        <v>46327</v>
      </c>
      <c r="C2238" s="10">
        <f>YEAR(SalesDataTable[[#This Row],[Order Date]])</f>
        <v>2026</v>
      </c>
      <c r="D2238" s="10" t="str">
        <f>"Q"&amp;ROUNDUP(MONTH(SalesDataTable[[#This Row],[Order Date]])/3,0)</f>
        <v>Q4</v>
      </c>
      <c r="E2238" s="10">
        <f>MONTH(SalesDataTable[[#This Row],[Order Date]])</f>
        <v>11</v>
      </c>
      <c r="F2238" s="10" t="str">
        <f>TEXT(SalesDataTable[[#This Row],[Order Date]],"mmm")</f>
        <v>Nov</v>
      </c>
      <c r="G2238" s="4" t="s">
        <v>20</v>
      </c>
      <c r="H2238" s="4" t="s">
        <v>47</v>
      </c>
      <c r="I2238" s="4" t="s">
        <v>2</v>
      </c>
      <c r="J2238" s="4" t="s">
        <v>13</v>
      </c>
      <c r="K2238" s="4" t="s">
        <v>4</v>
      </c>
      <c r="L2238" s="4" t="s">
        <v>30</v>
      </c>
      <c r="M2238" s="8">
        <v>1</v>
      </c>
      <c r="N2238" s="5">
        <v>103.53</v>
      </c>
      <c r="O2238" s="6">
        <v>0.1</v>
      </c>
      <c r="P2238" s="5">
        <v>51.75</v>
      </c>
      <c r="Q2238" s="5">
        <f t="shared" si="102"/>
        <v>93.177000000000007</v>
      </c>
      <c r="R2238" s="5">
        <f t="shared" si="103"/>
        <v>51.75</v>
      </c>
      <c r="S2238" s="5">
        <f t="shared" si="104"/>
        <v>41.427000000000007</v>
      </c>
      <c r="T2238" s="7"/>
    </row>
    <row r="2239" spans="1:20" ht="15">
      <c r="A2239" s="2">
        <v>949</v>
      </c>
      <c r="B2239" s="3">
        <v>46327</v>
      </c>
      <c r="C2239" s="10">
        <f>YEAR(SalesDataTable[[#This Row],[Order Date]])</f>
        <v>2026</v>
      </c>
      <c r="D2239" s="10" t="str">
        <f>"Q"&amp;ROUNDUP(MONTH(SalesDataTable[[#This Row],[Order Date]])/3,0)</f>
        <v>Q4</v>
      </c>
      <c r="E2239" s="10">
        <f>MONTH(SalesDataTable[[#This Row],[Order Date]])</f>
        <v>11</v>
      </c>
      <c r="F2239" s="10" t="str">
        <f>TEXT(SalesDataTable[[#This Row],[Order Date]],"mmm")</f>
        <v>Nov</v>
      </c>
      <c r="G2239" s="4" t="s">
        <v>11</v>
      </c>
      <c r="H2239" s="4" t="s">
        <v>12</v>
      </c>
      <c r="I2239" s="4" t="s">
        <v>2</v>
      </c>
      <c r="J2239" s="4" t="s">
        <v>3</v>
      </c>
      <c r="K2239" s="4" t="s">
        <v>4</v>
      </c>
      <c r="L2239" s="4" t="s">
        <v>30</v>
      </c>
      <c r="M2239" s="8">
        <v>4</v>
      </c>
      <c r="N2239" s="5">
        <v>103.33</v>
      </c>
      <c r="O2239" s="6">
        <v>0</v>
      </c>
      <c r="P2239" s="5">
        <v>49.15</v>
      </c>
      <c r="Q2239" s="5">
        <f t="shared" si="102"/>
        <v>413.32</v>
      </c>
      <c r="R2239" s="5">
        <f t="shared" si="103"/>
        <v>196.6</v>
      </c>
      <c r="S2239" s="5">
        <f t="shared" si="104"/>
        <v>216.72</v>
      </c>
      <c r="T2239" s="7"/>
    </row>
    <row r="2240" spans="1:20" ht="15">
      <c r="A2240" s="2">
        <v>1185</v>
      </c>
      <c r="B2240" s="3">
        <v>46327</v>
      </c>
      <c r="C2240" s="10">
        <f>YEAR(SalesDataTable[[#This Row],[Order Date]])</f>
        <v>2026</v>
      </c>
      <c r="D2240" s="10" t="str">
        <f>"Q"&amp;ROUNDUP(MONTH(SalesDataTable[[#This Row],[Order Date]])/3,0)</f>
        <v>Q4</v>
      </c>
      <c r="E2240" s="10">
        <f>MONTH(SalesDataTable[[#This Row],[Order Date]])</f>
        <v>11</v>
      </c>
      <c r="F2240" s="10" t="str">
        <f>TEXT(SalesDataTable[[#This Row],[Order Date]],"mmm")</f>
        <v>Nov</v>
      </c>
      <c r="G2240" s="4" t="s">
        <v>20</v>
      </c>
      <c r="H2240" s="4" t="s">
        <v>33</v>
      </c>
      <c r="I2240" s="4" t="s">
        <v>8</v>
      </c>
      <c r="J2240" s="4" t="s">
        <v>16</v>
      </c>
      <c r="K2240" s="4" t="s">
        <v>14</v>
      </c>
      <c r="L2240" s="4" t="s">
        <v>15</v>
      </c>
      <c r="M2240" s="8">
        <v>5</v>
      </c>
      <c r="N2240" s="5">
        <v>37.08</v>
      </c>
      <c r="O2240" s="6">
        <v>0.15</v>
      </c>
      <c r="P2240" s="5">
        <v>13.27</v>
      </c>
      <c r="Q2240" s="5">
        <f t="shared" si="102"/>
        <v>157.58999999999997</v>
      </c>
      <c r="R2240" s="5">
        <f t="shared" si="103"/>
        <v>66.349999999999994</v>
      </c>
      <c r="S2240" s="5">
        <f t="shared" si="104"/>
        <v>91.239999999999981</v>
      </c>
      <c r="T2240" s="7"/>
    </row>
    <row r="2241" spans="1:20" ht="15">
      <c r="A2241" s="2">
        <v>1248</v>
      </c>
      <c r="B2241" s="3">
        <v>46327</v>
      </c>
      <c r="C2241" s="10">
        <f>YEAR(SalesDataTable[[#This Row],[Order Date]])</f>
        <v>2026</v>
      </c>
      <c r="D2241" s="10" t="str">
        <f>"Q"&amp;ROUNDUP(MONTH(SalesDataTable[[#This Row],[Order Date]])/3,0)</f>
        <v>Q4</v>
      </c>
      <c r="E2241" s="10">
        <f>MONTH(SalesDataTable[[#This Row],[Order Date]])</f>
        <v>11</v>
      </c>
      <c r="F2241" s="10" t="str">
        <f>TEXT(SalesDataTable[[#This Row],[Order Date]],"mmm")</f>
        <v>Nov</v>
      </c>
      <c r="G2241" s="4" t="s">
        <v>0</v>
      </c>
      <c r="H2241" s="4" t="s">
        <v>1</v>
      </c>
      <c r="I2241" s="4" t="s">
        <v>8</v>
      </c>
      <c r="J2241" s="4" t="s">
        <v>16</v>
      </c>
      <c r="K2241" s="4" t="s">
        <v>14</v>
      </c>
      <c r="L2241" s="4" t="s">
        <v>44</v>
      </c>
      <c r="M2241" s="8">
        <v>5</v>
      </c>
      <c r="N2241" s="5">
        <v>132.33000000000001</v>
      </c>
      <c r="O2241" s="6">
        <v>0.2</v>
      </c>
      <c r="P2241" s="5">
        <v>65.2</v>
      </c>
      <c r="Q2241" s="5">
        <f t="shared" si="102"/>
        <v>529.32000000000005</v>
      </c>
      <c r="R2241" s="5">
        <f t="shared" si="103"/>
        <v>326</v>
      </c>
      <c r="S2241" s="5">
        <f t="shared" si="104"/>
        <v>203.32000000000005</v>
      </c>
      <c r="T2241" s="7"/>
    </row>
    <row r="2242" spans="1:20" ht="15">
      <c r="A2242" s="2">
        <v>2129</v>
      </c>
      <c r="B2242" s="3">
        <v>46327</v>
      </c>
      <c r="C2242" s="10">
        <f>YEAR(SalesDataTable[[#This Row],[Order Date]])</f>
        <v>2026</v>
      </c>
      <c r="D2242" s="10" t="str">
        <f>"Q"&amp;ROUNDUP(MONTH(SalesDataTable[[#This Row],[Order Date]])/3,0)</f>
        <v>Q4</v>
      </c>
      <c r="E2242" s="10">
        <f>MONTH(SalesDataTable[[#This Row],[Order Date]])</f>
        <v>11</v>
      </c>
      <c r="F2242" s="10" t="str">
        <f>TEXT(SalesDataTable[[#This Row],[Order Date]],"mmm")</f>
        <v>Nov</v>
      </c>
      <c r="G2242" s="4" t="s">
        <v>20</v>
      </c>
      <c r="H2242" s="4" t="s">
        <v>47</v>
      </c>
      <c r="I2242" s="4" t="s">
        <v>19</v>
      </c>
      <c r="J2242" s="4" t="s">
        <v>13</v>
      </c>
      <c r="K2242" s="4" t="s">
        <v>4</v>
      </c>
      <c r="L2242" s="4" t="s">
        <v>22</v>
      </c>
      <c r="M2242" s="8">
        <v>2</v>
      </c>
      <c r="N2242" s="5">
        <v>50.43</v>
      </c>
      <c r="O2242" s="6">
        <v>0</v>
      </c>
      <c r="P2242" s="5">
        <v>22.54</v>
      </c>
      <c r="Q2242" s="5">
        <f t="shared" ref="Q2242:Q2305" si="105">M2242*N2242*(1-O2242)</f>
        <v>100.86</v>
      </c>
      <c r="R2242" s="5">
        <f t="shared" ref="R2242:R2305" si="106">M2242*P2242</f>
        <v>45.08</v>
      </c>
      <c r="S2242" s="5">
        <f t="shared" ref="S2242:S2305" si="107">Q2242-R2242</f>
        <v>55.78</v>
      </c>
      <c r="T2242" s="7"/>
    </row>
    <row r="2243" spans="1:20" ht="15">
      <c r="A2243" s="2">
        <v>2850</v>
      </c>
      <c r="B2243" s="3">
        <v>46327</v>
      </c>
      <c r="C2243" s="10">
        <f>YEAR(SalesDataTable[[#This Row],[Order Date]])</f>
        <v>2026</v>
      </c>
      <c r="D2243" s="10" t="str">
        <f>"Q"&amp;ROUNDUP(MONTH(SalesDataTable[[#This Row],[Order Date]])/3,0)</f>
        <v>Q4</v>
      </c>
      <c r="E2243" s="10">
        <f>MONTH(SalesDataTable[[#This Row],[Order Date]])</f>
        <v>11</v>
      </c>
      <c r="F2243" s="10" t="str">
        <f>TEXT(SalesDataTable[[#This Row],[Order Date]],"mmm")</f>
        <v>Nov</v>
      </c>
      <c r="G2243" s="4" t="s">
        <v>11</v>
      </c>
      <c r="H2243" s="4" t="s">
        <v>12</v>
      </c>
      <c r="I2243" s="4" t="s">
        <v>8</v>
      </c>
      <c r="J2243" s="4" t="s">
        <v>3</v>
      </c>
      <c r="K2243" s="4" t="s">
        <v>34</v>
      </c>
      <c r="L2243" s="4" t="s">
        <v>45</v>
      </c>
      <c r="M2243" s="8">
        <v>3</v>
      </c>
      <c r="N2243" s="5">
        <v>50.05</v>
      </c>
      <c r="O2243" s="6">
        <v>0.15</v>
      </c>
      <c r="P2243" s="5">
        <v>22.36</v>
      </c>
      <c r="Q2243" s="5">
        <f t="shared" si="105"/>
        <v>127.62749999999998</v>
      </c>
      <c r="R2243" s="5">
        <f t="shared" si="106"/>
        <v>67.08</v>
      </c>
      <c r="S2243" s="5">
        <f t="shared" si="107"/>
        <v>60.547499999999985</v>
      </c>
      <c r="T2243" s="7"/>
    </row>
    <row r="2244" spans="1:20" ht="15">
      <c r="A2244" s="2">
        <v>3477</v>
      </c>
      <c r="B2244" s="3">
        <v>46327</v>
      </c>
      <c r="C2244" s="10">
        <f>YEAR(SalesDataTable[[#This Row],[Order Date]])</f>
        <v>2026</v>
      </c>
      <c r="D2244" s="10" t="str">
        <f>"Q"&amp;ROUNDUP(MONTH(SalesDataTable[[#This Row],[Order Date]])/3,0)</f>
        <v>Q4</v>
      </c>
      <c r="E2244" s="10">
        <f>MONTH(SalesDataTable[[#This Row],[Order Date]])</f>
        <v>11</v>
      </c>
      <c r="F2244" s="10" t="str">
        <f>TEXT(SalesDataTable[[#This Row],[Order Date]],"mmm")</f>
        <v>Nov</v>
      </c>
      <c r="G2244" s="4" t="s">
        <v>20</v>
      </c>
      <c r="H2244" s="4" t="s">
        <v>47</v>
      </c>
      <c r="I2244" s="4" t="s">
        <v>2</v>
      </c>
      <c r="J2244" s="4" t="s">
        <v>3</v>
      </c>
      <c r="K2244" s="4" t="s">
        <v>23</v>
      </c>
      <c r="L2244" s="4" t="s">
        <v>29</v>
      </c>
      <c r="M2244" s="8">
        <v>1</v>
      </c>
      <c r="N2244" s="5">
        <v>197.14</v>
      </c>
      <c r="O2244" s="6">
        <v>0.05</v>
      </c>
      <c r="P2244" s="5">
        <v>102.87</v>
      </c>
      <c r="Q2244" s="5">
        <f t="shared" si="105"/>
        <v>187.28299999999999</v>
      </c>
      <c r="R2244" s="5">
        <f t="shared" si="106"/>
        <v>102.87</v>
      </c>
      <c r="S2244" s="5">
        <f t="shared" si="107"/>
        <v>84.412999999999982</v>
      </c>
      <c r="T2244" s="7"/>
    </row>
    <row r="2245" spans="1:20" ht="15">
      <c r="A2245" s="2">
        <v>4673</v>
      </c>
      <c r="B2245" s="3">
        <v>46327</v>
      </c>
      <c r="C2245" s="10">
        <f>YEAR(SalesDataTable[[#This Row],[Order Date]])</f>
        <v>2026</v>
      </c>
      <c r="D2245" s="10" t="str">
        <f>"Q"&amp;ROUNDUP(MONTH(SalesDataTable[[#This Row],[Order Date]])/3,0)</f>
        <v>Q4</v>
      </c>
      <c r="E2245" s="10">
        <f>MONTH(SalesDataTable[[#This Row],[Order Date]])</f>
        <v>11</v>
      </c>
      <c r="F2245" s="10" t="str">
        <f>TEXT(SalesDataTable[[#This Row],[Order Date]],"mmm")</f>
        <v>Nov</v>
      </c>
      <c r="G2245" s="4" t="s">
        <v>0</v>
      </c>
      <c r="H2245" s="4" t="s">
        <v>1</v>
      </c>
      <c r="I2245" s="4" t="s">
        <v>8</v>
      </c>
      <c r="J2245" s="4" t="s">
        <v>16</v>
      </c>
      <c r="K2245" s="4" t="s">
        <v>9</v>
      </c>
      <c r="L2245" s="4" t="s">
        <v>46</v>
      </c>
      <c r="M2245" s="8">
        <v>5</v>
      </c>
      <c r="N2245" s="5">
        <v>72.13</v>
      </c>
      <c r="O2245" s="6">
        <v>0.1</v>
      </c>
      <c r="P2245" s="5">
        <v>31.41</v>
      </c>
      <c r="Q2245" s="5">
        <f t="shared" si="105"/>
        <v>324.58499999999998</v>
      </c>
      <c r="R2245" s="5">
        <f t="shared" si="106"/>
        <v>157.05000000000001</v>
      </c>
      <c r="S2245" s="5">
        <f t="shared" si="107"/>
        <v>167.53499999999997</v>
      </c>
      <c r="T2245" s="7"/>
    </row>
    <row r="2246" spans="1:20" ht="15">
      <c r="A2246" s="2">
        <v>4679</v>
      </c>
      <c r="B2246" s="3">
        <v>46327</v>
      </c>
      <c r="C2246" s="10">
        <f>YEAR(SalesDataTable[[#This Row],[Order Date]])</f>
        <v>2026</v>
      </c>
      <c r="D2246" s="10" t="str">
        <f>"Q"&amp;ROUNDUP(MONTH(SalesDataTable[[#This Row],[Order Date]])/3,0)</f>
        <v>Q4</v>
      </c>
      <c r="E2246" s="10">
        <f>MONTH(SalesDataTable[[#This Row],[Order Date]])</f>
        <v>11</v>
      </c>
      <c r="F2246" s="10" t="str">
        <f>TEXT(SalesDataTable[[#This Row],[Order Date]],"mmm")</f>
        <v>Nov</v>
      </c>
      <c r="G2246" s="4" t="s">
        <v>6</v>
      </c>
      <c r="H2246" s="4" t="s">
        <v>43</v>
      </c>
      <c r="I2246" s="4" t="s">
        <v>8</v>
      </c>
      <c r="J2246" s="4" t="s">
        <v>3</v>
      </c>
      <c r="K2246" s="4" t="s">
        <v>23</v>
      </c>
      <c r="L2246" s="4" t="s">
        <v>24</v>
      </c>
      <c r="M2246" s="8">
        <v>8</v>
      </c>
      <c r="N2246" s="5">
        <v>341.51</v>
      </c>
      <c r="O2246" s="6">
        <v>0.1</v>
      </c>
      <c r="P2246" s="5">
        <v>200.1</v>
      </c>
      <c r="Q2246" s="5">
        <f t="shared" si="105"/>
        <v>2458.8719999999998</v>
      </c>
      <c r="R2246" s="5">
        <f t="shared" si="106"/>
        <v>1600.8</v>
      </c>
      <c r="S2246" s="5">
        <f t="shared" si="107"/>
        <v>858.07199999999989</v>
      </c>
      <c r="T2246" s="7"/>
    </row>
    <row r="2247" spans="1:20" ht="15">
      <c r="A2247" s="2">
        <v>4809</v>
      </c>
      <c r="B2247" s="3">
        <v>46327</v>
      </c>
      <c r="C2247" s="10">
        <f>YEAR(SalesDataTable[[#This Row],[Order Date]])</f>
        <v>2026</v>
      </c>
      <c r="D2247" s="10" t="str">
        <f>"Q"&amp;ROUNDUP(MONTH(SalesDataTable[[#This Row],[Order Date]])/3,0)</f>
        <v>Q4</v>
      </c>
      <c r="E2247" s="10">
        <f>MONTH(SalesDataTable[[#This Row],[Order Date]])</f>
        <v>11</v>
      </c>
      <c r="F2247" s="10" t="str">
        <f>TEXT(SalesDataTable[[#This Row],[Order Date]],"mmm")</f>
        <v>Nov</v>
      </c>
      <c r="G2247" s="4" t="s">
        <v>6</v>
      </c>
      <c r="H2247" s="4" t="s">
        <v>41</v>
      </c>
      <c r="I2247" s="4" t="s">
        <v>2</v>
      </c>
      <c r="J2247" s="4" t="s">
        <v>13</v>
      </c>
      <c r="K2247" s="4" t="s">
        <v>14</v>
      </c>
      <c r="L2247" s="4" t="s">
        <v>15</v>
      </c>
      <c r="M2247" s="8">
        <v>1</v>
      </c>
      <c r="N2247" s="5">
        <v>36.47</v>
      </c>
      <c r="O2247" s="6">
        <v>0.05</v>
      </c>
      <c r="P2247" s="5">
        <v>13.88</v>
      </c>
      <c r="Q2247" s="5">
        <f t="shared" si="105"/>
        <v>34.646499999999996</v>
      </c>
      <c r="R2247" s="5">
        <f t="shared" si="106"/>
        <v>13.88</v>
      </c>
      <c r="S2247" s="5">
        <f t="shared" si="107"/>
        <v>20.766499999999994</v>
      </c>
      <c r="T2247" s="7"/>
    </row>
    <row r="2248" spans="1:20" ht="15">
      <c r="A2248" s="2">
        <v>4849</v>
      </c>
      <c r="B2248" s="3">
        <v>46327</v>
      </c>
      <c r="C2248" s="10">
        <f>YEAR(SalesDataTable[[#This Row],[Order Date]])</f>
        <v>2026</v>
      </c>
      <c r="D2248" s="10" t="str">
        <f>"Q"&amp;ROUNDUP(MONTH(SalesDataTable[[#This Row],[Order Date]])/3,0)</f>
        <v>Q4</v>
      </c>
      <c r="E2248" s="10">
        <f>MONTH(SalesDataTable[[#This Row],[Order Date]])</f>
        <v>11</v>
      </c>
      <c r="F2248" s="10" t="str">
        <f>TEXT(SalesDataTable[[#This Row],[Order Date]],"mmm")</f>
        <v>Nov</v>
      </c>
      <c r="G2248" s="4" t="s">
        <v>0</v>
      </c>
      <c r="H2248" s="4" t="s">
        <v>1</v>
      </c>
      <c r="I2248" s="4" t="s">
        <v>2</v>
      </c>
      <c r="J2248" s="4" t="s">
        <v>13</v>
      </c>
      <c r="K2248" s="4" t="s">
        <v>14</v>
      </c>
      <c r="L2248" s="4" t="s">
        <v>15</v>
      </c>
      <c r="M2248" s="8">
        <v>4</v>
      </c>
      <c r="N2248" s="5">
        <v>35.69</v>
      </c>
      <c r="O2248" s="6">
        <v>0.15</v>
      </c>
      <c r="P2248" s="5">
        <v>13.52</v>
      </c>
      <c r="Q2248" s="5">
        <f t="shared" si="105"/>
        <v>121.34599999999999</v>
      </c>
      <c r="R2248" s="5">
        <f t="shared" si="106"/>
        <v>54.08</v>
      </c>
      <c r="S2248" s="5">
        <f t="shared" si="107"/>
        <v>67.265999999999991</v>
      </c>
      <c r="T2248" s="7"/>
    </row>
    <row r="2249" spans="1:20" ht="15">
      <c r="A2249" s="2">
        <v>436</v>
      </c>
      <c r="B2249" s="3">
        <v>46328</v>
      </c>
      <c r="C2249" s="10">
        <f>YEAR(SalesDataTable[[#This Row],[Order Date]])</f>
        <v>2026</v>
      </c>
      <c r="D2249" s="10" t="str">
        <f>"Q"&amp;ROUNDUP(MONTH(SalesDataTable[[#This Row],[Order Date]])/3,0)</f>
        <v>Q4</v>
      </c>
      <c r="E2249" s="10">
        <f>MONTH(SalesDataTable[[#This Row],[Order Date]])</f>
        <v>11</v>
      </c>
      <c r="F2249" s="10" t="str">
        <f>TEXT(SalesDataTable[[#This Row],[Order Date]],"mmm")</f>
        <v>Nov</v>
      </c>
      <c r="G2249" s="4" t="s">
        <v>11</v>
      </c>
      <c r="H2249" s="4" t="s">
        <v>39</v>
      </c>
      <c r="I2249" s="4" t="s">
        <v>2</v>
      </c>
      <c r="J2249" s="4" t="s">
        <v>13</v>
      </c>
      <c r="K2249" s="4" t="s">
        <v>14</v>
      </c>
      <c r="L2249" s="4" t="s">
        <v>15</v>
      </c>
      <c r="M2249" s="8">
        <v>2</v>
      </c>
      <c r="N2249" s="5">
        <v>35.340000000000003</v>
      </c>
      <c r="O2249" s="6">
        <v>0.1</v>
      </c>
      <c r="P2249" s="5">
        <v>13.82</v>
      </c>
      <c r="Q2249" s="5">
        <f t="shared" si="105"/>
        <v>63.612000000000009</v>
      </c>
      <c r="R2249" s="5">
        <f t="shared" si="106"/>
        <v>27.64</v>
      </c>
      <c r="S2249" s="5">
        <f t="shared" si="107"/>
        <v>35.972000000000008</v>
      </c>
      <c r="T2249" s="7"/>
    </row>
    <row r="2250" spans="1:20" ht="15">
      <c r="A2250" s="2">
        <v>879</v>
      </c>
      <c r="B2250" s="3">
        <v>46328</v>
      </c>
      <c r="C2250" s="10">
        <f>YEAR(SalesDataTable[[#This Row],[Order Date]])</f>
        <v>2026</v>
      </c>
      <c r="D2250" s="10" t="str">
        <f>"Q"&amp;ROUNDUP(MONTH(SalesDataTable[[#This Row],[Order Date]])/3,0)</f>
        <v>Q4</v>
      </c>
      <c r="E2250" s="10">
        <f>MONTH(SalesDataTable[[#This Row],[Order Date]])</f>
        <v>11</v>
      </c>
      <c r="F2250" s="10" t="str">
        <f>TEXT(SalesDataTable[[#This Row],[Order Date]],"mmm")</f>
        <v>Nov</v>
      </c>
      <c r="G2250" s="4" t="s">
        <v>11</v>
      </c>
      <c r="H2250" s="4" t="s">
        <v>39</v>
      </c>
      <c r="I2250" s="4" t="s">
        <v>2</v>
      </c>
      <c r="J2250" s="4" t="s">
        <v>13</v>
      </c>
      <c r="K2250" s="4" t="s">
        <v>14</v>
      </c>
      <c r="L2250" s="4" t="s">
        <v>32</v>
      </c>
      <c r="M2250" s="8">
        <v>4</v>
      </c>
      <c r="N2250" s="5">
        <v>46.8</v>
      </c>
      <c r="O2250" s="6">
        <v>0.05</v>
      </c>
      <c r="P2250" s="5">
        <v>18.52</v>
      </c>
      <c r="Q2250" s="5">
        <f t="shared" si="105"/>
        <v>177.83999999999997</v>
      </c>
      <c r="R2250" s="5">
        <f t="shared" si="106"/>
        <v>74.08</v>
      </c>
      <c r="S2250" s="5">
        <f t="shared" si="107"/>
        <v>103.75999999999998</v>
      </c>
      <c r="T2250" s="7"/>
    </row>
    <row r="2251" spans="1:20" ht="15">
      <c r="A2251" s="2">
        <v>955</v>
      </c>
      <c r="B2251" s="3">
        <v>46328</v>
      </c>
      <c r="C2251" s="10">
        <f>YEAR(SalesDataTable[[#This Row],[Order Date]])</f>
        <v>2026</v>
      </c>
      <c r="D2251" s="10" t="str">
        <f>"Q"&amp;ROUNDUP(MONTH(SalesDataTable[[#This Row],[Order Date]])/3,0)</f>
        <v>Q4</v>
      </c>
      <c r="E2251" s="10">
        <f>MONTH(SalesDataTable[[#This Row],[Order Date]])</f>
        <v>11</v>
      </c>
      <c r="F2251" s="10" t="str">
        <f>TEXT(SalesDataTable[[#This Row],[Order Date]],"mmm")</f>
        <v>Nov</v>
      </c>
      <c r="G2251" s="4" t="s">
        <v>20</v>
      </c>
      <c r="H2251" s="4" t="s">
        <v>47</v>
      </c>
      <c r="I2251" s="4" t="s">
        <v>19</v>
      </c>
      <c r="J2251" s="4" t="s">
        <v>13</v>
      </c>
      <c r="K2251" s="4" t="s">
        <v>23</v>
      </c>
      <c r="L2251" s="4" t="s">
        <v>29</v>
      </c>
      <c r="M2251" s="8">
        <v>1</v>
      </c>
      <c r="N2251" s="5">
        <v>198.34</v>
      </c>
      <c r="O2251" s="6">
        <v>0.05</v>
      </c>
      <c r="P2251" s="5">
        <v>103.2</v>
      </c>
      <c r="Q2251" s="5">
        <f t="shared" si="105"/>
        <v>188.423</v>
      </c>
      <c r="R2251" s="5">
        <f t="shared" si="106"/>
        <v>103.2</v>
      </c>
      <c r="S2251" s="5">
        <f t="shared" si="107"/>
        <v>85.222999999999999</v>
      </c>
      <c r="T2251" s="7"/>
    </row>
    <row r="2252" spans="1:20" ht="15">
      <c r="A2252" s="2">
        <v>1068</v>
      </c>
      <c r="B2252" s="3">
        <v>46328</v>
      </c>
      <c r="C2252" s="10">
        <f>YEAR(SalesDataTable[[#This Row],[Order Date]])</f>
        <v>2026</v>
      </c>
      <c r="D2252" s="10" t="str">
        <f>"Q"&amp;ROUNDUP(MONTH(SalesDataTable[[#This Row],[Order Date]])/3,0)</f>
        <v>Q4</v>
      </c>
      <c r="E2252" s="10">
        <f>MONTH(SalesDataTable[[#This Row],[Order Date]])</f>
        <v>11</v>
      </c>
      <c r="F2252" s="10" t="str">
        <f>TEXT(SalesDataTable[[#This Row],[Order Date]],"mmm")</f>
        <v>Nov</v>
      </c>
      <c r="G2252" s="4" t="s">
        <v>6</v>
      </c>
      <c r="H2252" s="4" t="s">
        <v>27</v>
      </c>
      <c r="I2252" s="4" t="s">
        <v>2</v>
      </c>
      <c r="J2252" s="4" t="s">
        <v>3</v>
      </c>
      <c r="K2252" s="4" t="s">
        <v>34</v>
      </c>
      <c r="L2252" s="4" t="s">
        <v>38</v>
      </c>
      <c r="M2252" s="8">
        <v>5</v>
      </c>
      <c r="N2252" s="5">
        <v>122.26</v>
      </c>
      <c r="O2252" s="6">
        <v>0.1</v>
      </c>
      <c r="P2252" s="5">
        <v>68.3</v>
      </c>
      <c r="Q2252" s="5">
        <f t="shared" si="105"/>
        <v>550.17000000000007</v>
      </c>
      <c r="R2252" s="5">
        <f t="shared" si="106"/>
        <v>341.5</v>
      </c>
      <c r="S2252" s="5">
        <f t="shared" si="107"/>
        <v>208.67000000000007</v>
      </c>
      <c r="T2252" s="7"/>
    </row>
    <row r="2253" spans="1:20" ht="15">
      <c r="A2253" s="2">
        <v>1733</v>
      </c>
      <c r="B2253" s="3">
        <v>46328</v>
      </c>
      <c r="C2253" s="10">
        <f>YEAR(SalesDataTable[[#This Row],[Order Date]])</f>
        <v>2026</v>
      </c>
      <c r="D2253" s="10" t="str">
        <f>"Q"&amp;ROUNDUP(MONTH(SalesDataTable[[#This Row],[Order Date]])/3,0)</f>
        <v>Q4</v>
      </c>
      <c r="E2253" s="10">
        <f>MONTH(SalesDataTable[[#This Row],[Order Date]])</f>
        <v>11</v>
      </c>
      <c r="F2253" s="10" t="str">
        <f>TEXT(SalesDataTable[[#This Row],[Order Date]],"mmm")</f>
        <v>Nov</v>
      </c>
      <c r="G2253" s="4" t="s">
        <v>0</v>
      </c>
      <c r="H2253" s="4" t="s">
        <v>36</v>
      </c>
      <c r="I2253" s="4" t="s">
        <v>8</v>
      </c>
      <c r="J2253" s="4" t="s">
        <v>3</v>
      </c>
      <c r="K2253" s="4" t="s">
        <v>9</v>
      </c>
      <c r="L2253" s="4" t="s">
        <v>46</v>
      </c>
      <c r="M2253" s="8">
        <v>3</v>
      </c>
      <c r="N2253" s="5">
        <v>71.12</v>
      </c>
      <c r="O2253" s="6">
        <v>0.15</v>
      </c>
      <c r="P2253" s="5">
        <v>33.090000000000003</v>
      </c>
      <c r="Q2253" s="5">
        <f t="shared" si="105"/>
        <v>181.35599999999999</v>
      </c>
      <c r="R2253" s="5">
        <f t="shared" si="106"/>
        <v>99.27000000000001</v>
      </c>
      <c r="S2253" s="5">
        <f t="shared" si="107"/>
        <v>82.085999999999984</v>
      </c>
      <c r="T2253" s="7"/>
    </row>
    <row r="2254" spans="1:20" ht="15">
      <c r="A2254" s="2">
        <v>3270</v>
      </c>
      <c r="B2254" s="3">
        <v>46328</v>
      </c>
      <c r="C2254" s="10">
        <f>YEAR(SalesDataTable[[#This Row],[Order Date]])</f>
        <v>2026</v>
      </c>
      <c r="D2254" s="10" t="str">
        <f>"Q"&amp;ROUNDUP(MONTH(SalesDataTable[[#This Row],[Order Date]])/3,0)</f>
        <v>Q4</v>
      </c>
      <c r="E2254" s="10">
        <f>MONTH(SalesDataTable[[#This Row],[Order Date]])</f>
        <v>11</v>
      </c>
      <c r="F2254" s="10" t="str">
        <f>TEXT(SalesDataTable[[#This Row],[Order Date]],"mmm")</f>
        <v>Nov</v>
      </c>
      <c r="G2254" s="4" t="s">
        <v>6</v>
      </c>
      <c r="H2254" s="4" t="s">
        <v>43</v>
      </c>
      <c r="I2254" s="4" t="s">
        <v>19</v>
      </c>
      <c r="J2254" s="4" t="s">
        <v>3</v>
      </c>
      <c r="K2254" s="4" t="s">
        <v>4</v>
      </c>
      <c r="L2254" s="4" t="s">
        <v>5</v>
      </c>
      <c r="M2254" s="8">
        <v>2</v>
      </c>
      <c r="N2254" s="5">
        <v>81.900000000000006</v>
      </c>
      <c r="O2254" s="6">
        <v>0.15</v>
      </c>
      <c r="P2254" s="5">
        <v>41.91</v>
      </c>
      <c r="Q2254" s="5">
        <f t="shared" si="105"/>
        <v>139.23000000000002</v>
      </c>
      <c r="R2254" s="5">
        <f t="shared" si="106"/>
        <v>83.82</v>
      </c>
      <c r="S2254" s="5">
        <f t="shared" si="107"/>
        <v>55.410000000000025</v>
      </c>
      <c r="T2254" s="7"/>
    </row>
    <row r="2255" spans="1:20" ht="15">
      <c r="A2255" s="2">
        <v>3484</v>
      </c>
      <c r="B2255" s="3">
        <v>46328</v>
      </c>
      <c r="C2255" s="10">
        <f>YEAR(SalesDataTable[[#This Row],[Order Date]])</f>
        <v>2026</v>
      </c>
      <c r="D2255" s="10" t="str">
        <f>"Q"&amp;ROUNDUP(MONTH(SalesDataTable[[#This Row],[Order Date]])/3,0)</f>
        <v>Q4</v>
      </c>
      <c r="E2255" s="10">
        <f>MONTH(SalesDataTable[[#This Row],[Order Date]])</f>
        <v>11</v>
      </c>
      <c r="F2255" s="10" t="str">
        <f>TEXT(SalesDataTable[[#This Row],[Order Date]],"mmm")</f>
        <v>Nov</v>
      </c>
      <c r="G2255" s="4" t="s">
        <v>11</v>
      </c>
      <c r="H2255" s="4" t="s">
        <v>12</v>
      </c>
      <c r="I2255" s="4" t="s">
        <v>28</v>
      </c>
      <c r="J2255" s="4" t="s">
        <v>3</v>
      </c>
      <c r="K2255" s="4" t="s">
        <v>14</v>
      </c>
      <c r="L2255" s="4" t="s">
        <v>48</v>
      </c>
      <c r="M2255" s="8">
        <v>4</v>
      </c>
      <c r="N2255" s="5">
        <v>165.12</v>
      </c>
      <c r="O2255" s="6">
        <v>0.05</v>
      </c>
      <c r="P2255" s="5">
        <v>89.65</v>
      </c>
      <c r="Q2255" s="5">
        <f t="shared" si="105"/>
        <v>627.45600000000002</v>
      </c>
      <c r="R2255" s="5">
        <f t="shared" si="106"/>
        <v>358.6</v>
      </c>
      <c r="S2255" s="5">
        <f t="shared" si="107"/>
        <v>268.85599999999999</v>
      </c>
      <c r="T2255" s="7"/>
    </row>
    <row r="2256" spans="1:20" ht="15">
      <c r="A2256" s="2">
        <v>3608</v>
      </c>
      <c r="B2256" s="3">
        <v>46328</v>
      </c>
      <c r="C2256" s="10">
        <f>YEAR(SalesDataTable[[#This Row],[Order Date]])</f>
        <v>2026</v>
      </c>
      <c r="D2256" s="10" t="str">
        <f>"Q"&amp;ROUNDUP(MONTH(SalesDataTable[[#This Row],[Order Date]])/3,0)</f>
        <v>Q4</v>
      </c>
      <c r="E2256" s="10">
        <f>MONTH(SalesDataTable[[#This Row],[Order Date]])</f>
        <v>11</v>
      </c>
      <c r="F2256" s="10" t="str">
        <f>TEXT(SalesDataTable[[#This Row],[Order Date]],"mmm")</f>
        <v>Nov</v>
      </c>
      <c r="G2256" s="4" t="s">
        <v>20</v>
      </c>
      <c r="H2256" s="4" t="s">
        <v>33</v>
      </c>
      <c r="I2256" s="4" t="s">
        <v>19</v>
      </c>
      <c r="J2256" s="4" t="s">
        <v>13</v>
      </c>
      <c r="K2256" s="4" t="s">
        <v>9</v>
      </c>
      <c r="L2256" s="4" t="s">
        <v>10</v>
      </c>
      <c r="M2256" s="8">
        <v>1</v>
      </c>
      <c r="N2256" s="5">
        <v>91.35</v>
      </c>
      <c r="O2256" s="6">
        <v>0</v>
      </c>
      <c r="P2256" s="5">
        <v>45.5</v>
      </c>
      <c r="Q2256" s="5">
        <f t="shared" si="105"/>
        <v>91.35</v>
      </c>
      <c r="R2256" s="5">
        <f t="shared" si="106"/>
        <v>45.5</v>
      </c>
      <c r="S2256" s="5">
        <f t="shared" si="107"/>
        <v>45.849999999999994</v>
      </c>
      <c r="T2256" s="7"/>
    </row>
    <row r="2257" spans="1:20" ht="15">
      <c r="A2257" s="2">
        <v>4036</v>
      </c>
      <c r="B2257" s="3">
        <v>46328</v>
      </c>
      <c r="C2257" s="10">
        <f>YEAR(SalesDataTable[[#This Row],[Order Date]])</f>
        <v>2026</v>
      </c>
      <c r="D2257" s="10" t="str">
        <f>"Q"&amp;ROUNDUP(MONTH(SalesDataTable[[#This Row],[Order Date]])/3,0)</f>
        <v>Q4</v>
      </c>
      <c r="E2257" s="10">
        <f>MONTH(SalesDataTable[[#This Row],[Order Date]])</f>
        <v>11</v>
      </c>
      <c r="F2257" s="10" t="str">
        <f>TEXT(SalesDataTable[[#This Row],[Order Date]],"mmm")</f>
        <v>Nov</v>
      </c>
      <c r="G2257" s="4" t="s">
        <v>11</v>
      </c>
      <c r="H2257" s="4" t="s">
        <v>18</v>
      </c>
      <c r="I2257" s="4" t="s">
        <v>2</v>
      </c>
      <c r="J2257" s="4" t="s">
        <v>16</v>
      </c>
      <c r="K2257" s="4" t="s">
        <v>34</v>
      </c>
      <c r="L2257" s="4" t="s">
        <v>42</v>
      </c>
      <c r="M2257" s="8">
        <v>1</v>
      </c>
      <c r="N2257" s="5">
        <v>36.96</v>
      </c>
      <c r="O2257" s="6">
        <v>0.1</v>
      </c>
      <c r="P2257" s="5">
        <v>14.18</v>
      </c>
      <c r="Q2257" s="5">
        <f t="shared" si="105"/>
        <v>33.264000000000003</v>
      </c>
      <c r="R2257" s="5">
        <f t="shared" si="106"/>
        <v>14.18</v>
      </c>
      <c r="S2257" s="5">
        <f t="shared" si="107"/>
        <v>19.084000000000003</v>
      </c>
      <c r="T2257" s="7"/>
    </row>
    <row r="2258" spans="1:20" ht="15">
      <c r="A2258" s="2">
        <v>408</v>
      </c>
      <c r="B2258" s="3">
        <v>46329</v>
      </c>
      <c r="C2258" s="10">
        <f>YEAR(SalesDataTable[[#This Row],[Order Date]])</f>
        <v>2026</v>
      </c>
      <c r="D2258" s="10" t="str">
        <f>"Q"&amp;ROUNDUP(MONTH(SalesDataTable[[#This Row],[Order Date]])/3,0)</f>
        <v>Q4</v>
      </c>
      <c r="E2258" s="10">
        <f>MONTH(SalesDataTable[[#This Row],[Order Date]])</f>
        <v>11</v>
      </c>
      <c r="F2258" s="10" t="str">
        <f>TEXT(SalesDataTable[[#This Row],[Order Date]],"mmm")</f>
        <v>Nov</v>
      </c>
      <c r="G2258" s="4" t="s">
        <v>20</v>
      </c>
      <c r="H2258" s="4" t="s">
        <v>47</v>
      </c>
      <c r="I2258" s="4" t="s">
        <v>2</v>
      </c>
      <c r="J2258" s="4" t="s">
        <v>3</v>
      </c>
      <c r="K2258" s="4" t="s">
        <v>4</v>
      </c>
      <c r="L2258" s="4" t="s">
        <v>22</v>
      </c>
      <c r="M2258" s="8">
        <v>1</v>
      </c>
      <c r="N2258" s="5">
        <v>49.61</v>
      </c>
      <c r="O2258" s="6">
        <v>0</v>
      </c>
      <c r="P2258" s="5">
        <v>22.8</v>
      </c>
      <c r="Q2258" s="5">
        <f t="shared" si="105"/>
        <v>49.61</v>
      </c>
      <c r="R2258" s="5">
        <f t="shared" si="106"/>
        <v>22.8</v>
      </c>
      <c r="S2258" s="5">
        <f t="shared" si="107"/>
        <v>26.81</v>
      </c>
      <c r="T2258" s="7"/>
    </row>
    <row r="2259" spans="1:20" ht="15">
      <c r="A2259" s="2">
        <v>939</v>
      </c>
      <c r="B2259" s="3">
        <v>46329</v>
      </c>
      <c r="C2259" s="10">
        <f>YEAR(SalesDataTable[[#This Row],[Order Date]])</f>
        <v>2026</v>
      </c>
      <c r="D2259" s="10" t="str">
        <f>"Q"&amp;ROUNDUP(MONTH(SalesDataTable[[#This Row],[Order Date]])/3,0)</f>
        <v>Q4</v>
      </c>
      <c r="E2259" s="10">
        <f>MONTH(SalesDataTable[[#This Row],[Order Date]])</f>
        <v>11</v>
      </c>
      <c r="F2259" s="10" t="str">
        <f>TEXT(SalesDataTable[[#This Row],[Order Date]],"mmm")</f>
        <v>Nov</v>
      </c>
      <c r="G2259" s="4" t="s">
        <v>6</v>
      </c>
      <c r="H2259" s="4" t="s">
        <v>41</v>
      </c>
      <c r="I2259" s="4" t="s">
        <v>19</v>
      </c>
      <c r="J2259" s="4" t="s">
        <v>3</v>
      </c>
      <c r="K2259" s="4" t="s">
        <v>4</v>
      </c>
      <c r="L2259" s="4" t="s">
        <v>22</v>
      </c>
      <c r="M2259" s="8">
        <v>1</v>
      </c>
      <c r="N2259" s="5">
        <v>49.76</v>
      </c>
      <c r="O2259" s="6">
        <v>0.1</v>
      </c>
      <c r="P2259" s="5">
        <v>21.94</v>
      </c>
      <c r="Q2259" s="5">
        <f t="shared" si="105"/>
        <v>44.783999999999999</v>
      </c>
      <c r="R2259" s="5">
        <f t="shared" si="106"/>
        <v>21.94</v>
      </c>
      <c r="S2259" s="5">
        <f t="shared" si="107"/>
        <v>22.843999999999998</v>
      </c>
      <c r="T2259" s="7"/>
    </row>
    <row r="2260" spans="1:20" ht="15">
      <c r="A2260" s="2">
        <v>1022</v>
      </c>
      <c r="B2260" s="3">
        <v>46329</v>
      </c>
      <c r="C2260" s="10">
        <f>YEAR(SalesDataTable[[#This Row],[Order Date]])</f>
        <v>2026</v>
      </c>
      <c r="D2260" s="10" t="str">
        <f>"Q"&amp;ROUNDUP(MONTH(SalesDataTable[[#This Row],[Order Date]])/3,0)</f>
        <v>Q4</v>
      </c>
      <c r="E2260" s="10">
        <f>MONTH(SalesDataTable[[#This Row],[Order Date]])</f>
        <v>11</v>
      </c>
      <c r="F2260" s="10" t="str">
        <f>TEXT(SalesDataTable[[#This Row],[Order Date]],"mmm")</f>
        <v>Nov</v>
      </c>
      <c r="G2260" s="4" t="s">
        <v>20</v>
      </c>
      <c r="H2260" s="4" t="s">
        <v>31</v>
      </c>
      <c r="I2260" s="4" t="s">
        <v>2</v>
      </c>
      <c r="J2260" s="4" t="s">
        <v>3</v>
      </c>
      <c r="K2260" s="4" t="s">
        <v>4</v>
      </c>
      <c r="L2260" s="4" t="s">
        <v>26</v>
      </c>
      <c r="M2260" s="8">
        <v>1</v>
      </c>
      <c r="N2260" s="5">
        <v>39.97</v>
      </c>
      <c r="O2260" s="6">
        <v>0.1</v>
      </c>
      <c r="P2260" s="5">
        <v>16.93</v>
      </c>
      <c r="Q2260" s="5">
        <f t="shared" si="105"/>
        <v>35.972999999999999</v>
      </c>
      <c r="R2260" s="5">
        <f t="shared" si="106"/>
        <v>16.93</v>
      </c>
      <c r="S2260" s="5">
        <f t="shared" si="107"/>
        <v>19.042999999999999</v>
      </c>
      <c r="T2260" s="7"/>
    </row>
    <row r="2261" spans="1:20" ht="15">
      <c r="A2261" s="2">
        <v>1997</v>
      </c>
      <c r="B2261" s="3">
        <v>46329</v>
      </c>
      <c r="C2261" s="10">
        <f>YEAR(SalesDataTable[[#This Row],[Order Date]])</f>
        <v>2026</v>
      </c>
      <c r="D2261" s="10" t="str">
        <f>"Q"&amp;ROUNDUP(MONTH(SalesDataTable[[#This Row],[Order Date]])/3,0)</f>
        <v>Q4</v>
      </c>
      <c r="E2261" s="10">
        <f>MONTH(SalesDataTable[[#This Row],[Order Date]])</f>
        <v>11</v>
      </c>
      <c r="F2261" s="10" t="str">
        <f>TEXT(SalesDataTable[[#This Row],[Order Date]],"mmm")</f>
        <v>Nov</v>
      </c>
      <c r="G2261" s="4" t="s">
        <v>6</v>
      </c>
      <c r="H2261" s="4" t="s">
        <v>43</v>
      </c>
      <c r="I2261" s="4" t="s">
        <v>28</v>
      </c>
      <c r="J2261" s="4" t="s">
        <v>3</v>
      </c>
      <c r="K2261" s="4" t="s">
        <v>23</v>
      </c>
      <c r="L2261" s="4" t="s">
        <v>24</v>
      </c>
      <c r="M2261" s="8">
        <v>2</v>
      </c>
      <c r="N2261" s="5">
        <v>335.46</v>
      </c>
      <c r="O2261" s="6">
        <v>0.1</v>
      </c>
      <c r="P2261" s="5">
        <v>199.87</v>
      </c>
      <c r="Q2261" s="5">
        <f t="shared" si="105"/>
        <v>603.82799999999997</v>
      </c>
      <c r="R2261" s="5">
        <f t="shared" si="106"/>
        <v>399.74</v>
      </c>
      <c r="S2261" s="5">
        <f t="shared" si="107"/>
        <v>204.08799999999997</v>
      </c>
      <c r="T2261" s="7"/>
    </row>
    <row r="2262" spans="1:20" ht="15">
      <c r="A2262" s="2">
        <v>3978</v>
      </c>
      <c r="B2262" s="3">
        <v>46329</v>
      </c>
      <c r="C2262" s="10">
        <f>YEAR(SalesDataTable[[#This Row],[Order Date]])</f>
        <v>2026</v>
      </c>
      <c r="D2262" s="10" t="str">
        <f>"Q"&amp;ROUNDUP(MONTH(SalesDataTable[[#This Row],[Order Date]])/3,0)</f>
        <v>Q4</v>
      </c>
      <c r="E2262" s="10">
        <f>MONTH(SalesDataTable[[#This Row],[Order Date]])</f>
        <v>11</v>
      </c>
      <c r="F2262" s="10" t="str">
        <f>TEXT(SalesDataTable[[#This Row],[Order Date]],"mmm")</f>
        <v>Nov</v>
      </c>
      <c r="G2262" s="4" t="s">
        <v>6</v>
      </c>
      <c r="H2262" s="4" t="s">
        <v>43</v>
      </c>
      <c r="I2262" s="4" t="s">
        <v>2</v>
      </c>
      <c r="J2262" s="4" t="s">
        <v>13</v>
      </c>
      <c r="K2262" s="4" t="s">
        <v>9</v>
      </c>
      <c r="L2262" s="4" t="s">
        <v>37</v>
      </c>
      <c r="M2262" s="8">
        <v>4</v>
      </c>
      <c r="N2262" s="5">
        <v>154.46</v>
      </c>
      <c r="O2262" s="6">
        <v>0.05</v>
      </c>
      <c r="P2262" s="5">
        <v>80.48</v>
      </c>
      <c r="Q2262" s="5">
        <f t="shared" si="105"/>
        <v>586.94799999999998</v>
      </c>
      <c r="R2262" s="5">
        <f t="shared" si="106"/>
        <v>321.92</v>
      </c>
      <c r="S2262" s="5">
        <f t="shared" si="107"/>
        <v>265.02799999999996</v>
      </c>
      <c r="T2262" s="7"/>
    </row>
    <row r="2263" spans="1:20" ht="15">
      <c r="A2263" s="2">
        <v>4715</v>
      </c>
      <c r="B2263" s="3">
        <v>46329</v>
      </c>
      <c r="C2263" s="10">
        <f>YEAR(SalesDataTable[[#This Row],[Order Date]])</f>
        <v>2026</v>
      </c>
      <c r="D2263" s="10" t="str">
        <f>"Q"&amp;ROUNDUP(MONTH(SalesDataTable[[#This Row],[Order Date]])/3,0)</f>
        <v>Q4</v>
      </c>
      <c r="E2263" s="10">
        <f>MONTH(SalesDataTable[[#This Row],[Order Date]])</f>
        <v>11</v>
      </c>
      <c r="F2263" s="10" t="str">
        <f>TEXT(SalesDataTable[[#This Row],[Order Date]],"mmm")</f>
        <v>Nov</v>
      </c>
      <c r="G2263" s="4" t="s">
        <v>0</v>
      </c>
      <c r="H2263" s="4" t="s">
        <v>1</v>
      </c>
      <c r="I2263" s="4" t="s">
        <v>8</v>
      </c>
      <c r="J2263" s="4" t="s">
        <v>16</v>
      </c>
      <c r="K2263" s="4" t="s">
        <v>34</v>
      </c>
      <c r="L2263" s="4" t="s">
        <v>35</v>
      </c>
      <c r="M2263" s="8">
        <v>10</v>
      </c>
      <c r="N2263" s="5">
        <v>39.869999999999997</v>
      </c>
      <c r="O2263" s="6">
        <v>0.15</v>
      </c>
      <c r="P2263" s="5">
        <v>14.31</v>
      </c>
      <c r="Q2263" s="5">
        <f t="shared" si="105"/>
        <v>338.89499999999998</v>
      </c>
      <c r="R2263" s="5">
        <f t="shared" si="106"/>
        <v>143.1</v>
      </c>
      <c r="S2263" s="5">
        <f t="shared" si="107"/>
        <v>195.79499999999999</v>
      </c>
      <c r="T2263" s="7"/>
    </row>
    <row r="2264" spans="1:20" ht="15">
      <c r="A2264" s="2">
        <v>145</v>
      </c>
      <c r="B2264" s="3">
        <v>46330</v>
      </c>
      <c r="C2264" s="10">
        <f>YEAR(SalesDataTable[[#This Row],[Order Date]])</f>
        <v>2026</v>
      </c>
      <c r="D2264" s="10" t="str">
        <f>"Q"&amp;ROUNDUP(MONTH(SalesDataTable[[#This Row],[Order Date]])/3,0)</f>
        <v>Q4</v>
      </c>
      <c r="E2264" s="10">
        <f>MONTH(SalesDataTable[[#This Row],[Order Date]])</f>
        <v>11</v>
      </c>
      <c r="F2264" s="10" t="str">
        <f>TEXT(SalesDataTable[[#This Row],[Order Date]],"mmm")</f>
        <v>Nov</v>
      </c>
      <c r="G2264" s="4" t="s">
        <v>0</v>
      </c>
      <c r="H2264" s="4" t="s">
        <v>50</v>
      </c>
      <c r="I2264" s="4" t="s">
        <v>2</v>
      </c>
      <c r="J2264" s="4" t="s">
        <v>16</v>
      </c>
      <c r="K2264" s="4" t="s">
        <v>9</v>
      </c>
      <c r="L2264" s="4" t="s">
        <v>10</v>
      </c>
      <c r="M2264" s="8">
        <v>2</v>
      </c>
      <c r="N2264" s="5">
        <v>93.19</v>
      </c>
      <c r="O2264" s="6">
        <v>0.2</v>
      </c>
      <c r="P2264" s="5">
        <v>45.7</v>
      </c>
      <c r="Q2264" s="5">
        <f t="shared" si="105"/>
        <v>149.10400000000001</v>
      </c>
      <c r="R2264" s="5">
        <f t="shared" si="106"/>
        <v>91.4</v>
      </c>
      <c r="S2264" s="5">
        <f t="shared" si="107"/>
        <v>57.704000000000008</v>
      </c>
      <c r="T2264" s="7"/>
    </row>
    <row r="2265" spans="1:20" ht="15">
      <c r="A2265" s="2">
        <v>465</v>
      </c>
      <c r="B2265" s="3">
        <v>46330</v>
      </c>
      <c r="C2265" s="10">
        <f>YEAR(SalesDataTable[[#This Row],[Order Date]])</f>
        <v>2026</v>
      </c>
      <c r="D2265" s="10" t="str">
        <f>"Q"&amp;ROUNDUP(MONTH(SalesDataTable[[#This Row],[Order Date]])/3,0)</f>
        <v>Q4</v>
      </c>
      <c r="E2265" s="10">
        <f>MONTH(SalesDataTable[[#This Row],[Order Date]])</f>
        <v>11</v>
      </c>
      <c r="F2265" s="10" t="str">
        <f>TEXT(SalesDataTable[[#This Row],[Order Date]],"mmm")</f>
        <v>Nov</v>
      </c>
      <c r="G2265" s="4" t="s">
        <v>6</v>
      </c>
      <c r="H2265" s="4" t="s">
        <v>43</v>
      </c>
      <c r="I2265" s="4" t="s">
        <v>2</v>
      </c>
      <c r="J2265" s="4" t="s">
        <v>3</v>
      </c>
      <c r="K2265" s="4" t="s">
        <v>34</v>
      </c>
      <c r="L2265" s="4" t="s">
        <v>35</v>
      </c>
      <c r="M2265" s="8">
        <v>3</v>
      </c>
      <c r="N2265" s="5">
        <v>41.29</v>
      </c>
      <c r="O2265" s="6">
        <v>0.05</v>
      </c>
      <c r="P2265" s="5">
        <v>14.43</v>
      </c>
      <c r="Q2265" s="5">
        <f t="shared" si="105"/>
        <v>117.6765</v>
      </c>
      <c r="R2265" s="5">
        <f t="shared" si="106"/>
        <v>43.29</v>
      </c>
      <c r="S2265" s="5">
        <f t="shared" si="107"/>
        <v>74.386500000000012</v>
      </c>
      <c r="T2265" s="7"/>
    </row>
    <row r="2266" spans="1:20" ht="15">
      <c r="A2266" s="2">
        <v>1449</v>
      </c>
      <c r="B2266" s="3">
        <v>46330</v>
      </c>
      <c r="C2266" s="10">
        <f>YEAR(SalesDataTable[[#This Row],[Order Date]])</f>
        <v>2026</v>
      </c>
      <c r="D2266" s="10" t="str">
        <f>"Q"&amp;ROUNDUP(MONTH(SalesDataTable[[#This Row],[Order Date]])/3,0)</f>
        <v>Q4</v>
      </c>
      <c r="E2266" s="10">
        <f>MONTH(SalesDataTable[[#This Row],[Order Date]])</f>
        <v>11</v>
      </c>
      <c r="F2266" s="10" t="str">
        <f>TEXT(SalesDataTable[[#This Row],[Order Date]],"mmm")</f>
        <v>Nov</v>
      </c>
      <c r="G2266" s="4" t="s">
        <v>20</v>
      </c>
      <c r="H2266" s="4" t="s">
        <v>33</v>
      </c>
      <c r="I2266" s="4" t="s">
        <v>2</v>
      </c>
      <c r="J2266" s="4" t="s">
        <v>3</v>
      </c>
      <c r="K2266" s="4" t="s">
        <v>4</v>
      </c>
      <c r="L2266" s="4" t="s">
        <v>22</v>
      </c>
      <c r="M2266" s="8">
        <v>1</v>
      </c>
      <c r="N2266" s="5">
        <v>50.76</v>
      </c>
      <c r="O2266" s="6">
        <v>0.1</v>
      </c>
      <c r="P2266" s="5">
        <v>22.72</v>
      </c>
      <c r="Q2266" s="5">
        <f t="shared" si="105"/>
        <v>45.683999999999997</v>
      </c>
      <c r="R2266" s="5">
        <f t="shared" si="106"/>
        <v>22.72</v>
      </c>
      <c r="S2266" s="5">
        <f t="shared" si="107"/>
        <v>22.963999999999999</v>
      </c>
      <c r="T2266" s="7"/>
    </row>
    <row r="2267" spans="1:20" ht="15">
      <c r="A2267" s="2">
        <v>1802</v>
      </c>
      <c r="B2267" s="3">
        <v>46330</v>
      </c>
      <c r="C2267" s="10">
        <f>YEAR(SalesDataTable[[#This Row],[Order Date]])</f>
        <v>2026</v>
      </c>
      <c r="D2267" s="10" t="str">
        <f>"Q"&amp;ROUNDUP(MONTH(SalesDataTable[[#This Row],[Order Date]])/3,0)</f>
        <v>Q4</v>
      </c>
      <c r="E2267" s="10">
        <f>MONTH(SalesDataTable[[#This Row],[Order Date]])</f>
        <v>11</v>
      </c>
      <c r="F2267" s="10" t="str">
        <f>TEXT(SalesDataTable[[#This Row],[Order Date]],"mmm")</f>
        <v>Nov</v>
      </c>
      <c r="G2267" s="4" t="s">
        <v>11</v>
      </c>
      <c r="H2267" s="4" t="s">
        <v>52</v>
      </c>
      <c r="I2267" s="4" t="s">
        <v>19</v>
      </c>
      <c r="J2267" s="4" t="s">
        <v>16</v>
      </c>
      <c r="K2267" s="4" t="s">
        <v>14</v>
      </c>
      <c r="L2267" s="4" t="s">
        <v>15</v>
      </c>
      <c r="M2267" s="8">
        <v>1</v>
      </c>
      <c r="N2267" s="5">
        <v>35.94</v>
      </c>
      <c r="O2267" s="6">
        <v>0.05</v>
      </c>
      <c r="P2267" s="5">
        <v>13.39</v>
      </c>
      <c r="Q2267" s="5">
        <f t="shared" si="105"/>
        <v>34.142999999999994</v>
      </c>
      <c r="R2267" s="5">
        <f t="shared" si="106"/>
        <v>13.39</v>
      </c>
      <c r="S2267" s="5">
        <f t="shared" si="107"/>
        <v>20.752999999999993</v>
      </c>
      <c r="T2267" s="7"/>
    </row>
    <row r="2268" spans="1:20" ht="15">
      <c r="A2268" s="2">
        <v>2645</v>
      </c>
      <c r="B2268" s="3">
        <v>46330</v>
      </c>
      <c r="C2268" s="10">
        <f>YEAR(SalesDataTable[[#This Row],[Order Date]])</f>
        <v>2026</v>
      </c>
      <c r="D2268" s="10" t="str">
        <f>"Q"&amp;ROUNDUP(MONTH(SalesDataTable[[#This Row],[Order Date]])/3,0)</f>
        <v>Q4</v>
      </c>
      <c r="E2268" s="10">
        <f>MONTH(SalesDataTable[[#This Row],[Order Date]])</f>
        <v>11</v>
      </c>
      <c r="F2268" s="10" t="str">
        <f>TEXT(SalesDataTable[[#This Row],[Order Date]],"mmm")</f>
        <v>Nov</v>
      </c>
      <c r="G2268" s="4" t="s">
        <v>0</v>
      </c>
      <c r="H2268" s="4" t="s">
        <v>50</v>
      </c>
      <c r="I2268" s="4" t="s">
        <v>19</v>
      </c>
      <c r="J2268" s="4" t="s">
        <v>13</v>
      </c>
      <c r="K2268" s="4" t="s">
        <v>9</v>
      </c>
      <c r="L2268" s="4" t="s">
        <v>46</v>
      </c>
      <c r="M2268" s="8">
        <v>4</v>
      </c>
      <c r="N2268" s="5">
        <v>70.010000000000005</v>
      </c>
      <c r="O2268" s="6">
        <v>0.05</v>
      </c>
      <c r="P2268" s="5">
        <v>31.43</v>
      </c>
      <c r="Q2268" s="5">
        <f t="shared" si="105"/>
        <v>266.03800000000001</v>
      </c>
      <c r="R2268" s="5">
        <f t="shared" si="106"/>
        <v>125.72</v>
      </c>
      <c r="S2268" s="5">
        <f t="shared" si="107"/>
        <v>140.31800000000001</v>
      </c>
      <c r="T2268" s="7"/>
    </row>
    <row r="2269" spans="1:20" ht="15">
      <c r="A2269" s="2">
        <v>3539</v>
      </c>
      <c r="B2269" s="3">
        <v>46330</v>
      </c>
      <c r="C2269" s="10">
        <f>YEAR(SalesDataTable[[#This Row],[Order Date]])</f>
        <v>2026</v>
      </c>
      <c r="D2269" s="10" t="str">
        <f>"Q"&amp;ROUNDUP(MONTH(SalesDataTable[[#This Row],[Order Date]])/3,0)</f>
        <v>Q4</v>
      </c>
      <c r="E2269" s="10">
        <f>MONTH(SalesDataTable[[#This Row],[Order Date]])</f>
        <v>11</v>
      </c>
      <c r="F2269" s="10" t="str">
        <f>TEXT(SalesDataTable[[#This Row],[Order Date]],"mmm")</f>
        <v>Nov</v>
      </c>
      <c r="G2269" s="4" t="s">
        <v>0</v>
      </c>
      <c r="H2269" s="4" t="s">
        <v>50</v>
      </c>
      <c r="I2269" s="4" t="s">
        <v>28</v>
      </c>
      <c r="J2269" s="4" t="s">
        <v>3</v>
      </c>
      <c r="K2269" s="4" t="s">
        <v>9</v>
      </c>
      <c r="L2269" s="4" t="s">
        <v>37</v>
      </c>
      <c r="M2269" s="8">
        <v>3</v>
      </c>
      <c r="N2269" s="5">
        <v>152.32</v>
      </c>
      <c r="O2269" s="6">
        <v>0.1</v>
      </c>
      <c r="P2269" s="5">
        <v>79.36</v>
      </c>
      <c r="Q2269" s="5">
        <f t="shared" si="105"/>
        <v>411.26400000000001</v>
      </c>
      <c r="R2269" s="5">
        <f t="shared" si="106"/>
        <v>238.07999999999998</v>
      </c>
      <c r="S2269" s="5">
        <f t="shared" si="107"/>
        <v>173.18400000000003</v>
      </c>
      <c r="T2269" s="7"/>
    </row>
    <row r="2270" spans="1:20" ht="15">
      <c r="A2270" s="2">
        <v>4309</v>
      </c>
      <c r="B2270" s="3">
        <v>46330</v>
      </c>
      <c r="C2270" s="10">
        <f>YEAR(SalesDataTable[[#This Row],[Order Date]])</f>
        <v>2026</v>
      </c>
      <c r="D2270" s="10" t="str">
        <f>"Q"&amp;ROUNDUP(MONTH(SalesDataTable[[#This Row],[Order Date]])/3,0)</f>
        <v>Q4</v>
      </c>
      <c r="E2270" s="10">
        <f>MONTH(SalesDataTable[[#This Row],[Order Date]])</f>
        <v>11</v>
      </c>
      <c r="F2270" s="10" t="str">
        <f>TEXT(SalesDataTable[[#This Row],[Order Date]],"mmm")</f>
        <v>Nov</v>
      </c>
      <c r="G2270" s="4" t="s">
        <v>20</v>
      </c>
      <c r="H2270" s="4" t="s">
        <v>33</v>
      </c>
      <c r="I2270" s="4" t="s">
        <v>2</v>
      </c>
      <c r="J2270" s="4" t="s">
        <v>16</v>
      </c>
      <c r="K2270" s="4" t="s">
        <v>4</v>
      </c>
      <c r="L2270" s="4" t="s">
        <v>22</v>
      </c>
      <c r="M2270" s="8">
        <v>1</v>
      </c>
      <c r="N2270" s="5">
        <v>50.32</v>
      </c>
      <c r="O2270" s="6">
        <v>0.05</v>
      </c>
      <c r="P2270" s="5">
        <v>22.46</v>
      </c>
      <c r="Q2270" s="5">
        <f t="shared" si="105"/>
        <v>47.803999999999995</v>
      </c>
      <c r="R2270" s="5">
        <f t="shared" si="106"/>
        <v>22.46</v>
      </c>
      <c r="S2270" s="5">
        <f t="shared" si="107"/>
        <v>25.343999999999994</v>
      </c>
      <c r="T2270" s="7"/>
    </row>
    <row r="2271" spans="1:20" ht="15">
      <c r="A2271" s="2">
        <v>4355</v>
      </c>
      <c r="B2271" s="3">
        <v>46330</v>
      </c>
      <c r="C2271" s="10">
        <f>YEAR(SalesDataTable[[#This Row],[Order Date]])</f>
        <v>2026</v>
      </c>
      <c r="D2271" s="10" t="str">
        <f>"Q"&amp;ROUNDUP(MONTH(SalesDataTable[[#This Row],[Order Date]])/3,0)</f>
        <v>Q4</v>
      </c>
      <c r="E2271" s="10">
        <f>MONTH(SalesDataTable[[#This Row],[Order Date]])</f>
        <v>11</v>
      </c>
      <c r="F2271" s="10" t="str">
        <f>TEXT(SalesDataTable[[#This Row],[Order Date]],"mmm")</f>
        <v>Nov</v>
      </c>
      <c r="G2271" s="4" t="s">
        <v>11</v>
      </c>
      <c r="H2271" s="4" t="s">
        <v>12</v>
      </c>
      <c r="I2271" s="4" t="s">
        <v>19</v>
      </c>
      <c r="J2271" s="4" t="s">
        <v>3</v>
      </c>
      <c r="K2271" s="4" t="s">
        <v>9</v>
      </c>
      <c r="L2271" s="4" t="s">
        <v>37</v>
      </c>
      <c r="M2271" s="8">
        <v>2</v>
      </c>
      <c r="N2271" s="5">
        <v>151.04</v>
      </c>
      <c r="O2271" s="6">
        <v>0.15</v>
      </c>
      <c r="P2271" s="5">
        <v>76.97</v>
      </c>
      <c r="Q2271" s="5">
        <f t="shared" si="105"/>
        <v>256.76799999999997</v>
      </c>
      <c r="R2271" s="5">
        <f t="shared" si="106"/>
        <v>153.94</v>
      </c>
      <c r="S2271" s="5">
        <f t="shared" si="107"/>
        <v>102.82799999999997</v>
      </c>
      <c r="T2271" s="7"/>
    </row>
    <row r="2272" spans="1:20" ht="15">
      <c r="A2272" s="2">
        <v>5052</v>
      </c>
      <c r="B2272" s="3">
        <v>46330</v>
      </c>
      <c r="C2272" s="10">
        <f>YEAR(SalesDataTable[[#This Row],[Order Date]])</f>
        <v>2026</v>
      </c>
      <c r="D2272" s="10" t="str">
        <f>"Q"&amp;ROUNDUP(MONTH(SalesDataTable[[#This Row],[Order Date]])/3,0)</f>
        <v>Q4</v>
      </c>
      <c r="E2272" s="10">
        <f>MONTH(SalesDataTable[[#This Row],[Order Date]])</f>
        <v>11</v>
      </c>
      <c r="F2272" s="10" t="str">
        <f>TEXT(SalesDataTable[[#This Row],[Order Date]],"mmm")</f>
        <v>Nov</v>
      </c>
      <c r="G2272" s="4" t="s">
        <v>0</v>
      </c>
      <c r="H2272" s="4" t="s">
        <v>50</v>
      </c>
      <c r="I2272" s="4" t="s">
        <v>28</v>
      </c>
      <c r="J2272" s="4" t="s">
        <v>3</v>
      </c>
      <c r="K2272" s="4" t="s">
        <v>4</v>
      </c>
      <c r="L2272" s="4" t="s">
        <v>26</v>
      </c>
      <c r="M2272" s="8">
        <v>3</v>
      </c>
      <c r="N2272" s="5">
        <v>41.12</v>
      </c>
      <c r="O2272" s="6">
        <v>0.1</v>
      </c>
      <c r="P2272" s="5">
        <v>16.670000000000002</v>
      </c>
      <c r="Q2272" s="5">
        <f t="shared" si="105"/>
        <v>111.02399999999999</v>
      </c>
      <c r="R2272" s="5">
        <f t="shared" si="106"/>
        <v>50.010000000000005</v>
      </c>
      <c r="S2272" s="5">
        <f t="shared" si="107"/>
        <v>61.013999999999982</v>
      </c>
      <c r="T2272" s="7"/>
    </row>
    <row r="2273" spans="1:20" ht="15">
      <c r="A2273" s="2">
        <v>9</v>
      </c>
      <c r="B2273" s="3">
        <v>46331</v>
      </c>
      <c r="C2273" s="10">
        <f>YEAR(SalesDataTable[[#This Row],[Order Date]])</f>
        <v>2026</v>
      </c>
      <c r="D2273" s="10" t="str">
        <f>"Q"&amp;ROUNDUP(MONTH(SalesDataTable[[#This Row],[Order Date]])/3,0)</f>
        <v>Q4</v>
      </c>
      <c r="E2273" s="10">
        <f>MONTH(SalesDataTable[[#This Row],[Order Date]])</f>
        <v>11</v>
      </c>
      <c r="F2273" s="10" t="str">
        <f>TEXT(SalesDataTable[[#This Row],[Order Date]],"mmm")</f>
        <v>Nov</v>
      </c>
      <c r="G2273" s="4" t="s">
        <v>0</v>
      </c>
      <c r="H2273" s="4" t="s">
        <v>50</v>
      </c>
      <c r="I2273" s="4" t="s">
        <v>2</v>
      </c>
      <c r="J2273" s="4" t="s">
        <v>13</v>
      </c>
      <c r="K2273" s="4" t="s">
        <v>9</v>
      </c>
      <c r="L2273" s="4" t="s">
        <v>17</v>
      </c>
      <c r="M2273" s="8">
        <v>1</v>
      </c>
      <c r="N2273" s="5">
        <v>140.59</v>
      </c>
      <c r="O2273" s="6">
        <v>0.1</v>
      </c>
      <c r="P2273" s="5">
        <v>79.510000000000005</v>
      </c>
      <c r="Q2273" s="5">
        <f t="shared" si="105"/>
        <v>126.53100000000001</v>
      </c>
      <c r="R2273" s="5">
        <f t="shared" si="106"/>
        <v>79.510000000000005</v>
      </c>
      <c r="S2273" s="5">
        <f t="shared" si="107"/>
        <v>47.021000000000001</v>
      </c>
      <c r="T2273" s="7"/>
    </row>
    <row r="2274" spans="1:20" ht="15">
      <c r="A2274" s="2">
        <v>703</v>
      </c>
      <c r="B2274" s="3">
        <v>46331</v>
      </c>
      <c r="C2274" s="10">
        <f>YEAR(SalesDataTable[[#This Row],[Order Date]])</f>
        <v>2026</v>
      </c>
      <c r="D2274" s="10" t="str">
        <f>"Q"&amp;ROUNDUP(MONTH(SalesDataTable[[#This Row],[Order Date]])/3,0)</f>
        <v>Q4</v>
      </c>
      <c r="E2274" s="10">
        <f>MONTH(SalesDataTable[[#This Row],[Order Date]])</f>
        <v>11</v>
      </c>
      <c r="F2274" s="10" t="str">
        <f>TEXT(SalesDataTable[[#This Row],[Order Date]],"mmm")</f>
        <v>Nov</v>
      </c>
      <c r="G2274" s="4" t="s">
        <v>6</v>
      </c>
      <c r="H2274" s="4" t="s">
        <v>49</v>
      </c>
      <c r="I2274" s="4" t="s">
        <v>2</v>
      </c>
      <c r="J2274" s="4" t="s">
        <v>3</v>
      </c>
      <c r="K2274" s="4" t="s">
        <v>14</v>
      </c>
      <c r="L2274" s="4" t="s">
        <v>48</v>
      </c>
      <c r="M2274" s="8">
        <v>2</v>
      </c>
      <c r="N2274" s="5">
        <v>160.68</v>
      </c>
      <c r="O2274" s="6">
        <v>0</v>
      </c>
      <c r="P2274" s="5">
        <v>89.49</v>
      </c>
      <c r="Q2274" s="5">
        <f t="shared" si="105"/>
        <v>321.36</v>
      </c>
      <c r="R2274" s="5">
        <f t="shared" si="106"/>
        <v>178.98</v>
      </c>
      <c r="S2274" s="5">
        <f t="shared" si="107"/>
        <v>142.38000000000002</v>
      </c>
      <c r="T2274" s="7"/>
    </row>
    <row r="2275" spans="1:20" ht="15">
      <c r="A2275" s="2">
        <v>1627</v>
      </c>
      <c r="B2275" s="3">
        <v>46331</v>
      </c>
      <c r="C2275" s="10">
        <f>YEAR(SalesDataTable[[#This Row],[Order Date]])</f>
        <v>2026</v>
      </c>
      <c r="D2275" s="10" t="str">
        <f>"Q"&amp;ROUNDUP(MONTH(SalesDataTable[[#This Row],[Order Date]])/3,0)</f>
        <v>Q4</v>
      </c>
      <c r="E2275" s="10">
        <f>MONTH(SalesDataTable[[#This Row],[Order Date]])</f>
        <v>11</v>
      </c>
      <c r="F2275" s="10" t="str">
        <f>TEXT(SalesDataTable[[#This Row],[Order Date]],"mmm")</f>
        <v>Nov</v>
      </c>
      <c r="G2275" s="4" t="s">
        <v>20</v>
      </c>
      <c r="H2275" s="4" t="s">
        <v>21</v>
      </c>
      <c r="I2275" s="4" t="s">
        <v>2</v>
      </c>
      <c r="J2275" s="4" t="s">
        <v>3</v>
      </c>
      <c r="K2275" s="4" t="s">
        <v>34</v>
      </c>
      <c r="L2275" s="4" t="s">
        <v>45</v>
      </c>
      <c r="M2275" s="8">
        <v>6</v>
      </c>
      <c r="N2275" s="5">
        <v>49.7</v>
      </c>
      <c r="O2275" s="6">
        <v>0</v>
      </c>
      <c r="P2275" s="5">
        <v>22.34</v>
      </c>
      <c r="Q2275" s="5">
        <f t="shared" si="105"/>
        <v>298.20000000000005</v>
      </c>
      <c r="R2275" s="5">
        <f t="shared" si="106"/>
        <v>134.04</v>
      </c>
      <c r="S2275" s="5">
        <f t="shared" si="107"/>
        <v>164.16000000000005</v>
      </c>
      <c r="T2275" s="7"/>
    </row>
    <row r="2276" spans="1:20" ht="15">
      <c r="A2276" s="2">
        <v>1760</v>
      </c>
      <c r="B2276" s="3">
        <v>46331</v>
      </c>
      <c r="C2276" s="10">
        <f>YEAR(SalesDataTable[[#This Row],[Order Date]])</f>
        <v>2026</v>
      </c>
      <c r="D2276" s="10" t="str">
        <f>"Q"&amp;ROUNDUP(MONTH(SalesDataTable[[#This Row],[Order Date]])/3,0)</f>
        <v>Q4</v>
      </c>
      <c r="E2276" s="10">
        <f>MONTH(SalesDataTable[[#This Row],[Order Date]])</f>
        <v>11</v>
      </c>
      <c r="F2276" s="10" t="str">
        <f>TEXT(SalesDataTable[[#This Row],[Order Date]],"mmm")</f>
        <v>Nov</v>
      </c>
      <c r="G2276" s="4" t="s">
        <v>6</v>
      </c>
      <c r="H2276" s="4" t="s">
        <v>41</v>
      </c>
      <c r="I2276" s="4" t="s">
        <v>19</v>
      </c>
      <c r="J2276" s="4" t="s">
        <v>3</v>
      </c>
      <c r="K2276" s="4" t="s">
        <v>4</v>
      </c>
      <c r="L2276" s="4" t="s">
        <v>5</v>
      </c>
      <c r="M2276" s="8">
        <v>3</v>
      </c>
      <c r="N2276" s="5">
        <v>80.400000000000006</v>
      </c>
      <c r="O2276" s="6">
        <v>0.05</v>
      </c>
      <c r="P2276" s="5">
        <v>42.82</v>
      </c>
      <c r="Q2276" s="5">
        <f t="shared" si="105"/>
        <v>229.14000000000001</v>
      </c>
      <c r="R2276" s="5">
        <f t="shared" si="106"/>
        <v>128.46</v>
      </c>
      <c r="S2276" s="5">
        <f t="shared" si="107"/>
        <v>100.68</v>
      </c>
      <c r="T2276" s="7"/>
    </row>
    <row r="2277" spans="1:20" ht="15">
      <c r="A2277" s="2">
        <v>2268</v>
      </c>
      <c r="B2277" s="3">
        <v>46331</v>
      </c>
      <c r="C2277" s="10">
        <f>YEAR(SalesDataTable[[#This Row],[Order Date]])</f>
        <v>2026</v>
      </c>
      <c r="D2277" s="10" t="str">
        <f>"Q"&amp;ROUNDUP(MONTH(SalesDataTable[[#This Row],[Order Date]])/3,0)</f>
        <v>Q4</v>
      </c>
      <c r="E2277" s="10">
        <f>MONTH(SalesDataTable[[#This Row],[Order Date]])</f>
        <v>11</v>
      </c>
      <c r="F2277" s="10" t="str">
        <f>TEXT(SalesDataTable[[#This Row],[Order Date]],"mmm")</f>
        <v>Nov</v>
      </c>
      <c r="G2277" s="4" t="s">
        <v>6</v>
      </c>
      <c r="H2277" s="4" t="s">
        <v>7</v>
      </c>
      <c r="I2277" s="4" t="s">
        <v>19</v>
      </c>
      <c r="J2277" s="4" t="s">
        <v>13</v>
      </c>
      <c r="K2277" s="4" t="s">
        <v>9</v>
      </c>
      <c r="L2277" s="4" t="s">
        <v>37</v>
      </c>
      <c r="M2277" s="8">
        <v>4</v>
      </c>
      <c r="N2277" s="5">
        <v>151.38999999999999</v>
      </c>
      <c r="O2277" s="6">
        <v>0.05</v>
      </c>
      <c r="P2277" s="5">
        <v>80.66</v>
      </c>
      <c r="Q2277" s="5">
        <f t="shared" si="105"/>
        <v>575.28199999999993</v>
      </c>
      <c r="R2277" s="5">
        <f t="shared" si="106"/>
        <v>322.64</v>
      </c>
      <c r="S2277" s="5">
        <f t="shared" si="107"/>
        <v>252.64199999999994</v>
      </c>
      <c r="T2277" s="7"/>
    </row>
    <row r="2278" spans="1:20" ht="15">
      <c r="A2278" s="2">
        <v>2636</v>
      </c>
      <c r="B2278" s="3">
        <v>46331</v>
      </c>
      <c r="C2278" s="10">
        <f>YEAR(SalesDataTable[[#This Row],[Order Date]])</f>
        <v>2026</v>
      </c>
      <c r="D2278" s="10" t="str">
        <f>"Q"&amp;ROUNDUP(MONTH(SalesDataTable[[#This Row],[Order Date]])/3,0)</f>
        <v>Q4</v>
      </c>
      <c r="E2278" s="10">
        <f>MONTH(SalesDataTable[[#This Row],[Order Date]])</f>
        <v>11</v>
      </c>
      <c r="F2278" s="10" t="str">
        <f>TEXT(SalesDataTable[[#This Row],[Order Date]],"mmm")</f>
        <v>Nov</v>
      </c>
      <c r="G2278" s="4" t="s">
        <v>6</v>
      </c>
      <c r="H2278" s="4" t="s">
        <v>49</v>
      </c>
      <c r="I2278" s="4" t="s">
        <v>19</v>
      </c>
      <c r="J2278" s="4" t="s">
        <v>16</v>
      </c>
      <c r="K2278" s="4" t="s">
        <v>14</v>
      </c>
      <c r="L2278" s="4" t="s">
        <v>32</v>
      </c>
      <c r="M2278" s="8">
        <v>2</v>
      </c>
      <c r="N2278" s="5">
        <v>45.44</v>
      </c>
      <c r="O2278" s="6">
        <v>0.05</v>
      </c>
      <c r="P2278" s="5">
        <v>18.2</v>
      </c>
      <c r="Q2278" s="5">
        <f t="shared" si="105"/>
        <v>86.335999999999999</v>
      </c>
      <c r="R2278" s="5">
        <f t="shared" si="106"/>
        <v>36.4</v>
      </c>
      <c r="S2278" s="5">
        <f t="shared" si="107"/>
        <v>49.936</v>
      </c>
      <c r="T2278" s="7"/>
    </row>
    <row r="2279" spans="1:20" ht="15">
      <c r="A2279" s="2">
        <v>3255</v>
      </c>
      <c r="B2279" s="3">
        <v>46331</v>
      </c>
      <c r="C2279" s="10">
        <f>YEAR(SalesDataTable[[#This Row],[Order Date]])</f>
        <v>2026</v>
      </c>
      <c r="D2279" s="10" t="str">
        <f>"Q"&amp;ROUNDUP(MONTH(SalesDataTable[[#This Row],[Order Date]])/3,0)</f>
        <v>Q4</v>
      </c>
      <c r="E2279" s="10">
        <f>MONTH(SalesDataTable[[#This Row],[Order Date]])</f>
        <v>11</v>
      </c>
      <c r="F2279" s="10" t="str">
        <f>TEXT(SalesDataTable[[#This Row],[Order Date]],"mmm")</f>
        <v>Nov</v>
      </c>
      <c r="G2279" s="4" t="s">
        <v>20</v>
      </c>
      <c r="H2279" s="4" t="s">
        <v>47</v>
      </c>
      <c r="I2279" s="4" t="s">
        <v>2</v>
      </c>
      <c r="J2279" s="4" t="s">
        <v>13</v>
      </c>
      <c r="K2279" s="4" t="s">
        <v>9</v>
      </c>
      <c r="L2279" s="4" t="s">
        <v>46</v>
      </c>
      <c r="M2279" s="8">
        <v>2</v>
      </c>
      <c r="N2279" s="5">
        <v>70.790000000000006</v>
      </c>
      <c r="O2279" s="6">
        <v>0.15</v>
      </c>
      <c r="P2279" s="5">
        <v>33.32</v>
      </c>
      <c r="Q2279" s="5">
        <f t="shared" si="105"/>
        <v>120.343</v>
      </c>
      <c r="R2279" s="5">
        <f t="shared" si="106"/>
        <v>66.64</v>
      </c>
      <c r="S2279" s="5">
        <f t="shared" si="107"/>
        <v>53.703000000000003</v>
      </c>
      <c r="T2279" s="7"/>
    </row>
    <row r="2280" spans="1:20" ht="15">
      <c r="A2280" s="2">
        <v>4326</v>
      </c>
      <c r="B2280" s="3">
        <v>46331</v>
      </c>
      <c r="C2280" s="10">
        <f>YEAR(SalesDataTable[[#This Row],[Order Date]])</f>
        <v>2026</v>
      </c>
      <c r="D2280" s="10" t="str">
        <f>"Q"&amp;ROUNDUP(MONTH(SalesDataTable[[#This Row],[Order Date]])/3,0)</f>
        <v>Q4</v>
      </c>
      <c r="E2280" s="10">
        <f>MONTH(SalesDataTable[[#This Row],[Order Date]])</f>
        <v>11</v>
      </c>
      <c r="F2280" s="10" t="str">
        <f>TEXT(SalesDataTable[[#This Row],[Order Date]],"mmm")</f>
        <v>Nov</v>
      </c>
      <c r="G2280" s="4" t="s">
        <v>11</v>
      </c>
      <c r="H2280" s="4" t="s">
        <v>25</v>
      </c>
      <c r="I2280" s="4" t="s">
        <v>19</v>
      </c>
      <c r="J2280" s="4" t="s">
        <v>3</v>
      </c>
      <c r="K2280" s="4" t="s">
        <v>14</v>
      </c>
      <c r="L2280" s="4" t="s">
        <v>15</v>
      </c>
      <c r="M2280" s="8">
        <v>1</v>
      </c>
      <c r="N2280" s="5">
        <v>35.630000000000003</v>
      </c>
      <c r="O2280" s="6">
        <v>0</v>
      </c>
      <c r="P2280" s="5">
        <v>13.47</v>
      </c>
      <c r="Q2280" s="5">
        <f t="shared" si="105"/>
        <v>35.630000000000003</v>
      </c>
      <c r="R2280" s="5">
        <f t="shared" si="106"/>
        <v>13.47</v>
      </c>
      <c r="S2280" s="5">
        <f t="shared" si="107"/>
        <v>22.160000000000004</v>
      </c>
      <c r="T2280" s="7"/>
    </row>
    <row r="2281" spans="1:20" ht="15">
      <c r="A2281" s="2">
        <v>4346</v>
      </c>
      <c r="B2281" s="3">
        <v>46331</v>
      </c>
      <c r="C2281" s="10">
        <f>YEAR(SalesDataTable[[#This Row],[Order Date]])</f>
        <v>2026</v>
      </c>
      <c r="D2281" s="10" t="str">
        <f>"Q"&amp;ROUNDUP(MONTH(SalesDataTable[[#This Row],[Order Date]])/3,0)</f>
        <v>Q4</v>
      </c>
      <c r="E2281" s="10">
        <f>MONTH(SalesDataTable[[#This Row],[Order Date]])</f>
        <v>11</v>
      </c>
      <c r="F2281" s="10" t="str">
        <f>TEXT(SalesDataTable[[#This Row],[Order Date]],"mmm")</f>
        <v>Nov</v>
      </c>
      <c r="G2281" s="4" t="s">
        <v>0</v>
      </c>
      <c r="H2281" s="4" t="s">
        <v>50</v>
      </c>
      <c r="I2281" s="4" t="s">
        <v>2</v>
      </c>
      <c r="J2281" s="4" t="s">
        <v>16</v>
      </c>
      <c r="K2281" s="4" t="s">
        <v>9</v>
      </c>
      <c r="L2281" s="4" t="s">
        <v>46</v>
      </c>
      <c r="M2281" s="8">
        <v>3</v>
      </c>
      <c r="N2281" s="5">
        <v>73.010000000000005</v>
      </c>
      <c r="O2281" s="6">
        <v>0.15</v>
      </c>
      <c r="P2281" s="5">
        <v>32.49</v>
      </c>
      <c r="Q2281" s="5">
        <f t="shared" si="105"/>
        <v>186.17550000000003</v>
      </c>
      <c r="R2281" s="5">
        <f t="shared" si="106"/>
        <v>97.47</v>
      </c>
      <c r="S2281" s="5">
        <f t="shared" si="107"/>
        <v>88.705500000000029</v>
      </c>
      <c r="T2281" s="7"/>
    </row>
    <row r="2282" spans="1:20" ht="15">
      <c r="A2282" s="2">
        <v>266</v>
      </c>
      <c r="B2282" s="3">
        <v>46332</v>
      </c>
      <c r="C2282" s="10">
        <f>YEAR(SalesDataTable[[#This Row],[Order Date]])</f>
        <v>2026</v>
      </c>
      <c r="D2282" s="10" t="str">
        <f>"Q"&amp;ROUNDUP(MONTH(SalesDataTable[[#This Row],[Order Date]])/3,0)</f>
        <v>Q4</v>
      </c>
      <c r="E2282" s="10">
        <f>MONTH(SalesDataTable[[#This Row],[Order Date]])</f>
        <v>11</v>
      </c>
      <c r="F2282" s="10" t="str">
        <f>TEXT(SalesDataTable[[#This Row],[Order Date]],"mmm")</f>
        <v>Nov</v>
      </c>
      <c r="G2282" s="4" t="s">
        <v>6</v>
      </c>
      <c r="H2282" s="4" t="s">
        <v>7</v>
      </c>
      <c r="I2282" s="4" t="s">
        <v>28</v>
      </c>
      <c r="J2282" s="4" t="s">
        <v>16</v>
      </c>
      <c r="K2282" s="4" t="s">
        <v>9</v>
      </c>
      <c r="L2282" s="4" t="s">
        <v>10</v>
      </c>
      <c r="M2282" s="8">
        <v>1</v>
      </c>
      <c r="N2282" s="5">
        <v>93.48</v>
      </c>
      <c r="O2282" s="6">
        <v>0.05</v>
      </c>
      <c r="P2282" s="5">
        <v>46.34</v>
      </c>
      <c r="Q2282" s="5">
        <f t="shared" si="105"/>
        <v>88.805999999999997</v>
      </c>
      <c r="R2282" s="5">
        <f t="shared" si="106"/>
        <v>46.34</v>
      </c>
      <c r="S2282" s="5">
        <f t="shared" si="107"/>
        <v>42.465999999999994</v>
      </c>
      <c r="T2282" s="7"/>
    </row>
    <row r="2283" spans="1:20" ht="15">
      <c r="A2283" s="2">
        <v>274</v>
      </c>
      <c r="B2283" s="3">
        <v>46332</v>
      </c>
      <c r="C2283" s="10">
        <f>YEAR(SalesDataTable[[#This Row],[Order Date]])</f>
        <v>2026</v>
      </c>
      <c r="D2283" s="10" t="str">
        <f>"Q"&amp;ROUNDUP(MONTH(SalesDataTable[[#This Row],[Order Date]])/3,0)</f>
        <v>Q4</v>
      </c>
      <c r="E2283" s="10">
        <f>MONTH(SalesDataTable[[#This Row],[Order Date]])</f>
        <v>11</v>
      </c>
      <c r="F2283" s="10" t="str">
        <f>TEXT(SalesDataTable[[#This Row],[Order Date]],"mmm")</f>
        <v>Nov</v>
      </c>
      <c r="G2283" s="4" t="s">
        <v>6</v>
      </c>
      <c r="H2283" s="4" t="s">
        <v>7</v>
      </c>
      <c r="I2283" s="4" t="s">
        <v>2</v>
      </c>
      <c r="J2283" s="4" t="s">
        <v>16</v>
      </c>
      <c r="K2283" s="4" t="s">
        <v>4</v>
      </c>
      <c r="L2283" s="4" t="s">
        <v>5</v>
      </c>
      <c r="M2283" s="8">
        <v>1</v>
      </c>
      <c r="N2283" s="5">
        <v>82.89</v>
      </c>
      <c r="O2283" s="6">
        <v>0</v>
      </c>
      <c r="P2283" s="5">
        <v>41.44</v>
      </c>
      <c r="Q2283" s="5">
        <f t="shared" si="105"/>
        <v>82.89</v>
      </c>
      <c r="R2283" s="5">
        <f t="shared" si="106"/>
        <v>41.44</v>
      </c>
      <c r="S2283" s="5">
        <f t="shared" si="107"/>
        <v>41.45</v>
      </c>
      <c r="T2283" s="7"/>
    </row>
    <row r="2284" spans="1:20" ht="15">
      <c r="A2284" s="2">
        <v>1135</v>
      </c>
      <c r="B2284" s="3">
        <v>46332</v>
      </c>
      <c r="C2284" s="10">
        <f>YEAR(SalesDataTable[[#This Row],[Order Date]])</f>
        <v>2026</v>
      </c>
      <c r="D2284" s="10" t="str">
        <f>"Q"&amp;ROUNDUP(MONTH(SalesDataTable[[#This Row],[Order Date]])/3,0)</f>
        <v>Q4</v>
      </c>
      <c r="E2284" s="10">
        <f>MONTH(SalesDataTable[[#This Row],[Order Date]])</f>
        <v>11</v>
      </c>
      <c r="F2284" s="10" t="str">
        <f>TEXT(SalesDataTable[[#This Row],[Order Date]],"mmm")</f>
        <v>Nov</v>
      </c>
      <c r="G2284" s="4" t="s">
        <v>20</v>
      </c>
      <c r="H2284" s="4" t="s">
        <v>31</v>
      </c>
      <c r="I2284" s="4" t="s">
        <v>2</v>
      </c>
      <c r="J2284" s="4" t="s">
        <v>13</v>
      </c>
      <c r="K2284" s="4" t="s">
        <v>14</v>
      </c>
      <c r="L2284" s="4" t="s">
        <v>15</v>
      </c>
      <c r="M2284" s="8">
        <v>2</v>
      </c>
      <c r="N2284" s="5">
        <v>35.71</v>
      </c>
      <c r="O2284" s="6">
        <v>0.2</v>
      </c>
      <c r="P2284" s="5">
        <v>13.48</v>
      </c>
      <c r="Q2284" s="5">
        <f t="shared" si="105"/>
        <v>57.136000000000003</v>
      </c>
      <c r="R2284" s="5">
        <f t="shared" si="106"/>
        <v>26.96</v>
      </c>
      <c r="S2284" s="5">
        <f t="shared" si="107"/>
        <v>30.176000000000002</v>
      </c>
      <c r="T2284" s="7"/>
    </row>
    <row r="2285" spans="1:20" ht="15">
      <c r="A2285" s="2">
        <v>2166</v>
      </c>
      <c r="B2285" s="3">
        <v>46332</v>
      </c>
      <c r="C2285" s="10">
        <f>YEAR(SalesDataTable[[#This Row],[Order Date]])</f>
        <v>2026</v>
      </c>
      <c r="D2285" s="10" t="str">
        <f>"Q"&amp;ROUNDUP(MONTH(SalesDataTable[[#This Row],[Order Date]])/3,0)</f>
        <v>Q4</v>
      </c>
      <c r="E2285" s="10">
        <f>MONTH(SalesDataTable[[#This Row],[Order Date]])</f>
        <v>11</v>
      </c>
      <c r="F2285" s="10" t="str">
        <f>TEXT(SalesDataTable[[#This Row],[Order Date]],"mmm")</f>
        <v>Nov</v>
      </c>
      <c r="G2285" s="4" t="s">
        <v>20</v>
      </c>
      <c r="H2285" s="4" t="s">
        <v>47</v>
      </c>
      <c r="I2285" s="4" t="s">
        <v>19</v>
      </c>
      <c r="J2285" s="4" t="s">
        <v>13</v>
      </c>
      <c r="K2285" s="4" t="s">
        <v>34</v>
      </c>
      <c r="L2285" s="4" t="s">
        <v>35</v>
      </c>
      <c r="M2285" s="8">
        <v>1</v>
      </c>
      <c r="N2285" s="5">
        <v>40.380000000000003</v>
      </c>
      <c r="O2285" s="6">
        <v>0.15</v>
      </c>
      <c r="P2285" s="5">
        <v>14.53</v>
      </c>
      <c r="Q2285" s="5">
        <f t="shared" si="105"/>
        <v>34.323</v>
      </c>
      <c r="R2285" s="5">
        <f t="shared" si="106"/>
        <v>14.53</v>
      </c>
      <c r="S2285" s="5">
        <f t="shared" si="107"/>
        <v>19.792999999999999</v>
      </c>
      <c r="T2285" s="7"/>
    </row>
    <row r="2286" spans="1:20" ht="15">
      <c r="A2286" s="2">
        <v>3620</v>
      </c>
      <c r="B2286" s="3">
        <v>46332</v>
      </c>
      <c r="C2286" s="10">
        <f>YEAR(SalesDataTable[[#This Row],[Order Date]])</f>
        <v>2026</v>
      </c>
      <c r="D2286" s="10" t="str">
        <f>"Q"&amp;ROUNDUP(MONTH(SalesDataTable[[#This Row],[Order Date]])/3,0)</f>
        <v>Q4</v>
      </c>
      <c r="E2286" s="10">
        <f>MONTH(SalesDataTable[[#This Row],[Order Date]])</f>
        <v>11</v>
      </c>
      <c r="F2286" s="10" t="str">
        <f>TEXT(SalesDataTable[[#This Row],[Order Date]],"mmm")</f>
        <v>Nov</v>
      </c>
      <c r="G2286" s="4" t="s">
        <v>6</v>
      </c>
      <c r="H2286" s="4" t="s">
        <v>43</v>
      </c>
      <c r="I2286" s="4" t="s">
        <v>28</v>
      </c>
      <c r="J2286" s="4" t="s">
        <v>13</v>
      </c>
      <c r="K2286" s="4" t="s">
        <v>9</v>
      </c>
      <c r="L2286" s="4" t="s">
        <v>17</v>
      </c>
      <c r="M2286" s="8">
        <v>1</v>
      </c>
      <c r="N2286" s="5">
        <v>142</v>
      </c>
      <c r="O2286" s="6">
        <v>0.05</v>
      </c>
      <c r="P2286" s="5">
        <v>81.099999999999994</v>
      </c>
      <c r="Q2286" s="5">
        <f t="shared" si="105"/>
        <v>134.9</v>
      </c>
      <c r="R2286" s="5">
        <f t="shared" si="106"/>
        <v>81.099999999999994</v>
      </c>
      <c r="S2286" s="5">
        <f t="shared" si="107"/>
        <v>53.800000000000011</v>
      </c>
      <c r="T2286" s="7"/>
    </row>
    <row r="2287" spans="1:20" ht="15">
      <c r="A2287" s="2">
        <v>3986</v>
      </c>
      <c r="B2287" s="3">
        <v>46332</v>
      </c>
      <c r="C2287" s="10">
        <f>YEAR(SalesDataTable[[#This Row],[Order Date]])</f>
        <v>2026</v>
      </c>
      <c r="D2287" s="10" t="str">
        <f>"Q"&amp;ROUNDUP(MONTH(SalesDataTable[[#This Row],[Order Date]])/3,0)</f>
        <v>Q4</v>
      </c>
      <c r="E2287" s="10">
        <f>MONTH(SalesDataTable[[#This Row],[Order Date]])</f>
        <v>11</v>
      </c>
      <c r="F2287" s="10" t="str">
        <f>TEXT(SalesDataTable[[#This Row],[Order Date]],"mmm")</f>
        <v>Nov</v>
      </c>
      <c r="G2287" s="4" t="s">
        <v>0</v>
      </c>
      <c r="H2287" s="4" t="s">
        <v>50</v>
      </c>
      <c r="I2287" s="4" t="s">
        <v>28</v>
      </c>
      <c r="J2287" s="4" t="s">
        <v>13</v>
      </c>
      <c r="K2287" s="4" t="s">
        <v>14</v>
      </c>
      <c r="L2287" s="4" t="s">
        <v>15</v>
      </c>
      <c r="M2287" s="8">
        <v>2</v>
      </c>
      <c r="N2287" s="5">
        <v>36.29</v>
      </c>
      <c r="O2287" s="6">
        <v>0.15</v>
      </c>
      <c r="P2287" s="5">
        <v>13.93</v>
      </c>
      <c r="Q2287" s="5">
        <f t="shared" si="105"/>
        <v>61.692999999999998</v>
      </c>
      <c r="R2287" s="5">
        <f t="shared" si="106"/>
        <v>27.86</v>
      </c>
      <c r="S2287" s="5">
        <f t="shared" si="107"/>
        <v>33.832999999999998</v>
      </c>
      <c r="T2287" s="7"/>
    </row>
    <row r="2288" spans="1:20" ht="15">
      <c r="A2288" s="2">
        <v>4384</v>
      </c>
      <c r="B2288" s="3">
        <v>46332</v>
      </c>
      <c r="C2288" s="10">
        <f>YEAR(SalesDataTable[[#This Row],[Order Date]])</f>
        <v>2026</v>
      </c>
      <c r="D2288" s="10" t="str">
        <f>"Q"&amp;ROUNDUP(MONTH(SalesDataTable[[#This Row],[Order Date]])/3,0)</f>
        <v>Q4</v>
      </c>
      <c r="E2288" s="10">
        <f>MONTH(SalesDataTable[[#This Row],[Order Date]])</f>
        <v>11</v>
      </c>
      <c r="F2288" s="10" t="str">
        <f>TEXT(SalesDataTable[[#This Row],[Order Date]],"mmm")</f>
        <v>Nov</v>
      </c>
      <c r="G2288" s="4" t="s">
        <v>20</v>
      </c>
      <c r="H2288" s="4" t="s">
        <v>33</v>
      </c>
      <c r="I2288" s="4" t="s">
        <v>2</v>
      </c>
      <c r="J2288" s="4" t="s">
        <v>13</v>
      </c>
      <c r="K2288" s="4" t="s">
        <v>23</v>
      </c>
      <c r="L2288" s="4" t="s">
        <v>51</v>
      </c>
      <c r="M2288" s="8">
        <v>1</v>
      </c>
      <c r="N2288" s="5">
        <v>121.66</v>
      </c>
      <c r="O2288" s="6">
        <v>0</v>
      </c>
      <c r="P2288" s="5">
        <v>61.66</v>
      </c>
      <c r="Q2288" s="5">
        <f t="shared" si="105"/>
        <v>121.66</v>
      </c>
      <c r="R2288" s="5">
        <f t="shared" si="106"/>
        <v>61.66</v>
      </c>
      <c r="S2288" s="5">
        <f t="shared" si="107"/>
        <v>60</v>
      </c>
      <c r="T2288" s="7"/>
    </row>
    <row r="2289" spans="1:20" ht="15">
      <c r="A2289" s="2">
        <v>4565</v>
      </c>
      <c r="B2289" s="3">
        <v>46332</v>
      </c>
      <c r="C2289" s="10">
        <f>YEAR(SalesDataTable[[#This Row],[Order Date]])</f>
        <v>2026</v>
      </c>
      <c r="D2289" s="10" t="str">
        <f>"Q"&amp;ROUNDUP(MONTH(SalesDataTable[[#This Row],[Order Date]])/3,0)</f>
        <v>Q4</v>
      </c>
      <c r="E2289" s="10">
        <f>MONTH(SalesDataTable[[#This Row],[Order Date]])</f>
        <v>11</v>
      </c>
      <c r="F2289" s="10" t="str">
        <f>TEXT(SalesDataTable[[#This Row],[Order Date]],"mmm")</f>
        <v>Nov</v>
      </c>
      <c r="G2289" s="4" t="s">
        <v>6</v>
      </c>
      <c r="H2289" s="4" t="s">
        <v>49</v>
      </c>
      <c r="I2289" s="4" t="s">
        <v>2</v>
      </c>
      <c r="J2289" s="4" t="s">
        <v>3</v>
      </c>
      <c r="K2289" s="4" t="s">
        <v>23</v>
      </c>
      <c r="L2289" s="4" t="s">
        <v>51</v>
      </c>
      <c r="M2289" s="8">
        <v>3</v>
      </c>
      <c r="N2289" s="5">
        <v>124.65</v>
      </c>
      <c r="O2289" s="6">
        <v>0.05</v>
      </c>
      <c r="P2289" s="5">
        <v>62.27</v>
      </c>
      <c r="Q2289" s="5">
        <f t="shared" si="105"/>
        <v>355.25250000000005</v>
      </c>
      <c r="R2289" s="5">
        <f t="shared" si="106"/>
        <v>186.81</v>
      </c>
      <c r="S2289" s="5">
        <f t="shared" si="107"/>
        <v>168.44250000000005</v>
      </c>
      <c r="T2289" s="7"/>
    </row>
    <row r="2290" spans="1:20" ht="15">
      <c r="A2290" s="2">
        <v>4634</v>
      </c>
      <c r="B2290" s="3">
        <v>46332</v>
      </c>
      <c r="C2290" s="10">
        <f>YEAR(SalesDataTable[[#This Row],[Order Date]])</f>
        <v>2026</v>
      </c>
      <c r="D2290" s="10" t="str">
        <f>"Q"&amp;ROUNDUP(MONTH(SalesDataTable[[#This Row],[Order Date]])/3,0)</f>
        <v>Q4</v>
      </c>
      <c r="E2290" s="10">
        <f>MONTH(SalesDataTable[[#This Row],[Order Date]])</f>
        <v>11</v>
      </c>
      <c r="F2290" s="10" t="str">
        <f>TEXT(SalesDataTable[[#This Row],[Order Date]],"mmm")</f>
        <v>Nov</v>
      </c>
      <c r="G2290" s="4" t="s">
        <v>0</v>
      </c>
      <c r="H2290" s="4" t="s">
        <v>50</v>
      </c>
      <c r="I2290" s="4" t="s">
        <v>2</v>
      </c>
      <c r="J2290" s="4" t="s">
        <v>13</v>
      </c>
      <c r="K2290" s="4" t="s">
        <v>4</v>
      </c>
      <c r="L2290" s="4" t="s">
        <v>5</v>
      </c>
      <c r="M2290" s="8">
        <v>2</v>
      </c>
      <c r="N2290" s="5">
        <v>80.61</v>
      </c>
      <c r="O2290" s="6">
        <v>0</v>
      </c>
      <c r="P2290" s="5">
        <v>43.72</v>
      </c>
      <c r="Q2290" s="5">
        <f t="shared" si="105"/>
        <v>161.22</v>
      </c>
      <c r="R2290" s="5">
        <f t="shared" si="106"/>
        <v>87.44</v>
      </c>
      <c r="S2290" s="5">
        <f t="shared" si="107"/>
        <v>73.78</v>
      </c>
      <c r="T2290" s="7"/>
    </row>
    <row r="2291" spans="1:20" ht="15">
      <c r="A2291" s="2">
        <v>104</v>
      </c>
      <c r="B2291" s="3">
        <v>46333</v>
      </c>
      <c r="C2291" s="10">
        <f>YEAR(SalesDataTable[[#This Row],[Order Date]])</f>
        <v>2026</v>
      </c>
      <c r="D2291" s="10" t="str">
        <f>"Q"&amp;ROUNDUP(MONTH(SalesDataTable[[#This Row],[Order Date]])/3,0)</f>
        <v>Q4</v>
      </c>
      <c r="E2291" s="10">
        <f>MONTH(SalesDataTable[[#This Row],[Order Date]])</f>
        <v>11</v>
      </c>
      <c r="F2291" s="10" t="str">
        <f>TEXT(SalesDataTable[[#This Row],[Order Date]],"mmm")</f>
        <v>Nov</v>
      </c>
      <c r="G2291" s="4" t="s">
        <v>6</v>
      </c>
      <c r="H2291" s="4" t="s">
        <v>41</v>
      </c>
      <c r="I2291" s="4" t="s">
        <v>2</v>
      </c>
      <c r="J2291" s="4" t="s">
        <v>13</v>
      </c>
      <c r="K2291" s="4" t="s">
        <v>9</v>
      </c>
      <c r="L2291" s="4" t="s">
        <v>37</v>
      </c>
      <c r="M2291" s="8">
        <v>1</v>
      </c>
      <c r="N2291" s="5">
        <v>153.96</v>
      </c>
      <c r="O2291" s="6">
        <v>0</v>
      </c>
      <c r="P2291" s="5">
        <v>80.62</v>
      </c>
      <c r="Q2291" s="5">
        <f t="shared" si="105"/>
        <v>153.96</v>
      </c>
      <c r="R2291" s="5">
        <f t="shared" si="106"/>
        <v>80.62</v>
      </c>
      <c r="S2291" s="5">
        <f t="shared" si="107"/>
        <v>73.34</v>
      </c>
      <c r="T2291" s="7"/>
    </row>
    <row r="2292" spans="1:20" ht="15">
      <c r="A2292" s="2">
        <v>181</v>
      </c>
      <c r="B2292" s="3">
        <v>46333</v>
      </c>
      <c r="C2292" s="10">
        <f>YEAR(SalesDataTable[[#This Row],[Order Date]])</f>
        <v>2026</v>
      </c>
      <c r="D2292" s="10" t="str">
        <f>"Q"&amp;ROUNDUP(MONTH(SalesDataTable[[#This Row],[Order Date]])/3,0)</f>
        <v>Q4</v>
      </c>
      <c r="E2292" s="10">
        <f>MONTH(SalesDataTable[[#This Row],[Order Date]])</f>
        <v>11</v>
      </c>
      <c r="F2292" s="10" t="str">
        <f>TEXT(SalesDataTable[[#This Row],[Order Date]],"mmm")</f>
        <v>Nov</v>
      </c>
      <c r="G2292" s="4" t="s">
        <v>6</v>
      </c>
      <c r="H2292" s="4" t="s">
        <v>7</v>
      </c>
      <c r="I2292" s="4" t="s">
        <v>19</v>
      </c>
      <c r="J2292" s="4" t="s">
        <v>3</v>
      </c>
      <c r="K2292" s="4" t="s">
        <v>14</v>
      </c>
      <c r="L2292" s="4" t="s">
        <v>15</v>
      </c>
      <c r="M2292" s="8">
        <v>1</v>
      </c>
      <c r="N2292" s="5">
        <v>35.58</v>
      </c>
      <c r="O2292" s="6">
        <v>0</v>
      </c>
      <c r="P2292" s="5">
        <v>13.4</v>
      </c>
      <c r="Q2292" s="5">
        <f t="shared" si="105"/>
        <v>35.58</v>
      </c>
      <c r="R2292" s="5">
        <f t="shared" si="106"/>
        <v>13.4</v>
      </c>
      <c r="S2292" s="5">
        <f t="shared" si="107"/>
        <v>22.18</v>
      </c>
      <c r="T2292" s="7"/>
    </row>
    <row r="2293" spans="1:20" ht="15">
      <c r="A2293" s="2">
        <v>823</v>
      </c>
      <c r="B2293" s="3">
        <v>46333</v>
      </c>
      <c r="C2293" s="10">
        <f>YEAR(SalesDataTable[[#This Row],[Order Date]])</f>
        <v>2026</v>
      </c>
      <c r="D2293" s="10" t="str">
        <f>"Q"&amp;ROUNDUP(MONTH(SalesDataTable[[#This Row],[Order Date]])/3,0)</f>
        <v>Q4</v>
      </c>
      <c r="E2293" s="10">
        <f>MONTH(SalesDataTable[[#This Row],[Order Date]])</f>
        <v>11</v>
      </c>
      <c r="F2293" s="10" t="str">
        <f>TEXT(SalesDataTable[[#This Row],[Order Date]],"mmm")</f>
        <v>Nov</v>
      </c>
      <c r="G2293" s="4" t="s">
        <v>0</v>
      </c>
      <c r="H2293" s="4" t="s">
        <v>1</v>
      </c>
      <c r="I2293" s="4" t="s">
        <v>28</v>
      </c>
      <c r="J2293" s="4" t="s">
        <v>13</v>
      </c>
      <c r="K2293" s="4" t="s">
        <v>34</v>
      </c>
      <c r="L2293" s="4" t="s">
        <v>42</v>
      </c>
      <c r="M2293" s="8">
        <v>5</v>
      </c>
      <c r="N2293" s="5">
        <v>36.369999999999997</v>
      </c>
      <c r="O2293" s="6">
        <v>0.15</v>
      </c>
      <c r="P2293" s="5">
        <v>13.65</v>
      </c>
      <c r="Q2293" s="5">
        <f t="shared" si="105"/>
        <v>154.57249999999999</v>
      </c>
      <c r="R2293" s="5">
        <f t="shared" si="106"/>
        <v>68.25</v>
      </c>
      <c r="S2293" s="5">
        <f t="shared" si="107"/>
        <v>86.322499999999991</v>
      </c>
      <c r="T2293" s="7"/>
    </row>
    <row r="2294" spans="1:20" ht="15">
      <c r="A2294" s="2">
        <v>1730</v>
      </c>
      <c r="B2294" s="3">
        <v>46333</v>
      </c>
      <c r="C2294" s="10">
        <f>YEAR(SalesDataTable[[#This Row],[Order Date]])</f>
        <v>2026</v>
      </c>
      <c r="D2294" s="10" t="str">
        <f>"Q"&amp;ROUNDUP(MONTH(SalesDataTable[[#This Row],[Order Date]])/3,0)</f>
        <v>Q4</v>
      </c>
      <c r="E2294" s="10">
        <f>MONTH(SalesDataTable[[#This Row],[Order Date]])</f>
        <v>11</v>
      </c>
      <c r="F2294" s="10" t="str">
        <f>TEXT(SalesDataTable[[#This Row],[Order Date]],"mmm")</f>
        <v>Nov</v>
      </c>
      <c r="G2294" s="4" t="s">
        <v>20</v>
      </c>
      <c r="H2294" s="4" t="s">
        <v>21</v>
      </c>
      <c r="I2294" s="4" t="s">
        <v>28</v>
      </c>
      <c r="J2294" s="4" t="s">
        <v>3</v>
      </c>
      <c r="K2294" s="4" t="s">
        <v>9</v>
      </c>
      <c r="L2294" s="4" t="s">
        <v>37</v>
      </c>
      <c r="M2294" s="8">
        <v>2</v>
      </c>
      <c r="N2294" s="5">
        <v>151.55000000000001</v>
      </c>
      <c r="O2294" s="6">
        <v>0.1</v>
      </c>
      <c r="P2294" s="5">
        <v>80.48</v>
      </c>
      <c r="Q2294" s="5">
        <f t="shared" si="105"/>
        <v>272.79000000000002</v>
      </c>
      <c r="R2294" s="5">
        <f t="shared" si="106"/>
        <v>160.96</v>
      </c>
      <c r="S2294" s="5">
        <f t="shared" si="107"/>
        <v>111.83000000000001</v>
      </c>
      <c r="T2294" s="7"/>
    </row>
    <row r="2295" spans="1:20" ht="15">
      <c r="A2295" s="2">
        <v>2710</v>
      </c>
      <c r="B2295" s="3">
        <v>46333</v>
      </c>
      <c r="C2295" s="10">
        <f>YEAR(SalesDataTable[[#This Row],[Order Date]])</f>
        <v>2026</v>
      </c>
      <c r="D2295" s="10" t="str">
        <f>"Q"&amp;ROUNDUP(MONTH(SalesDataTable[[#This Row],[Order Date]])/3,0)</f>
        <v>Q4</v>
      </c>
      <c r="E2295" s="10">
        <f>MONTH(SalesDataTable[[#This Row],[Order Date]])</f>
        <v>11</v>
      </c>
      <c r="F2295" s="10" t="str">
        <f>TEXT(SalesDataTable[[#This Row],[Order Date]],"mmm")</f>
        <v>Nov</v>
      </c>
      <c r="G2295" s="4" t="s">
        <v>0</v>
      </c>
      <c r="H2295" s="4" t="s">
        <v>36</v>
      </c>
      <c r="I2295" s="4" t="s">
        <v>19</v>
      </c>
      <c r="J2295" s="4" t="s">
        <v>13</v>
      </c>
      <c r="K2295" s="4" t="s">
        <v>23</v>
      </c>
      <c r="L2295" s="4" t="s">
        <v>40</v>
      </c>
      <c r="M2295" s="8">
        <v>2</v>
      </c>
      <c r="N2295" s="5">
        <v>80.67</v>
      </c>
      <c r="O2295" s="6">
        <v>0</v>
      </c>
      <c r="P2295" s="5">
        <v>40.5</v>
      </c>
      <c r="Q2295" s="5">
        <f t="shared" si="105"/>
        <v>161.34</v>
      </c>
      <c r="R2295" s="5">
        <f t="shared" si="106"/>
        <v>81</v>
      </c>
      <c r="S2295" s="5">
        <f t="shared" si="107"/>
        <v>80.34</v>
      </c>
      <c r="T2295" s="7"/>
    </row>
    <row r="2296" spans="1:20" ht="15">
      <c r="A2296" s="2">
        <v>3018</v>
      </c>
      <c r="B2296" s="3">
        <v>46333</v>
      </c>
      <c r="C2296" s="10">
        <f>YEAR(SalesDataTable[[#This Row],[Order Date]])</f>
        <v>2026</v>
      </c>
      <c r="D2296" s="10" t="str">
        <f>"Q"&amp;ROUNDUP(MONTH(SalesDataTable[[#This Row],[Order Date]])/3,0)</f>
        <v>Q4</v>
      </c>
      <c r="E2296" s="10">
        <f>MONTH(SalesDataTable[[#This Row],[Order Date]])</f>
        <v>11</v>
      </c>
      <c r="F2296" s="10" t="str">
        <f>TEXT(SalesDataTable[[#This Row],[Order Date]],"mmm")</f>
        <v>Nov</v>
      </c>
      <c r="G2296" s="4" t="s">
        <v>20</v>
      </c>
      <c r="H2296" s="4" t="s">
        <v>31</v>
      </c>
      <c r="I2296" s="4" t="s">
        <v>8</v>
      </c>
      <c r="J2296" s="4" t="s">
        <v>16</v>
      </c>
      <c r="K2296" s="4" t="s">
        <v>4</v>
      </c>
      <c r="L2296" s="4" t="s">
        <v>5</v>
      </c>
      <c r="M2296" s="8">
        <v>10</v>
      </c>
      <c r="N2296" s="5">
        <v>81.48</v>
      </c>
      <c r="O2296" s="6">
        <v>0.05</v>
      </c>
      <c r="P2296" s="5">
        <v>43.7</v>
      </c>
      <c r="Q2296" s="5">
        <f t="shared" si="105"/>
        <v>774.06000000000006</v>
      </c>
      <c r="R2296" s="5">
        <f t="shared" si="106"/>
        <v>437</v>
      </c>
      <c r="S2296" s="5">
        <f t="shared" si="107"/>
        <v>337.06000000000006</v>
      </c>
      <c r="T2296" s="7"/>
    </row>
    <row r="2297" spans="1:20" ht="15">
      <c r="A2297" s="2">
        <v>3735</v>
      </c>
      <c r="B2297" s="3">
        <v>46333</v>
      </c>
      <c r="C2297" s="10">
        <f>YEAR(SalesDataTable[[#This Row],[Order Date]])</f>
        <v>2026</v>
      </c>
      <c r="D2297" s="10" t="str">
        <f>"Q"&amp;ROUNDUP(MONTH(SalesDataTable[[#This Row],[Order Date]])/3,0)</f>
        <v>Q4</v>
      </c>
      <c r="E2297" s="10">
        <f>MONTH(SalesDataTable[[#This Row],[Order Date]])</f>
        <v>11</v>
      </c>
      <c r="F2297" s="10" t="str">
        <f>TEXT(SalesDataTable[[#This Row],[Order Date]],"mmm")</f>
        <v>Nov</v>
      </c>
      <c r="G2297" s="4" t="s">
        <v>20</v>
      </c>
      <c r="H2297" s="4" t="s">
        <v>33</v>
      </c>
      <c r="I2297" s="4" t="s">
        <v>19</v>
      </c>
      <c r="J2297" s="4" t="s">
        <v>3</v>
      </c>
      <c r="K2297" s="4" t="s">
        <v>14</v>
      </c>
      <c r="L2297" s="4" t="s">
        <v>48</v>
      </c>
      <c r="M2297" s="8">
        <v>2</v>
      </c>
      <c r="N2297" s="5">
        <v>163.58000000000001</v>
      </c>
      <c r="O2297" s="6">
        <v>0.1</v>
      </c>
      <c r="P2297" s="5">
        <v>88.14</v>
      </c>
      <c r="Q2297" s="5">
        <f t="shared" si="105"/>
        <v>294.44400000000002</v>
      </c>
      <c r="R2297" s="5">
        <f t="shared" si="106"/>
        <v>176.28</v>
      </c>
      <c r="S2297" s="5">
        <f t="shared" si="107"/>
        <v>118.16400000000002</v>
      </c>
      <c r="T2297" s="7"/>
    </row>
    <row r="2298" spans="1:20" ht="15">
      <c r="A2298" s="2">
        <v>4460</v>
      </c>
      <c r="B2298" s="3">
        <v>46333</v>
      </c>
      <c r="C2298" s="10">
        <f>YEAR(SalesDataTable[[#This Row],[Order Date]])</f>
        <v>2026</v>
      </c>
      <c r="D2298" s="10" t="str">
        <f>"Q"&amp;ROUNDUP(MONTH(SalesDataTable[[#This Row],[Order Date]])/3,0)</f>
        <v>Q4</v>
      </c>
      <c r="E2298" s="10">
        <f>MONTH(SalesDataTable[[#This Row],[Order Date]])</f>
        <v>11</v>
      </c>
      <c r="F2298" s="10" t="str">
        <f>TEXT(SalesDataTable[[#This Row],[Order Date]],"mmm")</f>
        <v>Nov</v>
      </c>
      <c r="G2298" s="4" t="s">
        <v>0</v>
      </c>
      <c r="H2298" s="4" t="s">
        <v>36</v>
      </c>
      <c r="I2298" s="4" t="s">
        <v>19</v>
      </c>
      <c r="J2298" s="4" t="s">
        <v>3</v>
      </c>
      <c r="K2298" s="4" t="s">
        <v>9</v>
      </c>
      <c r="L2298" s="4" t="s">
        <v>46</v>
      </c>
      <c r="M2298" s="8">
        <v>2</v>
      </c>
      <c r="N2298" s="5">
        <v>71.88</v>
      </c>
      <c r="O2298" s="6">
        <v>0.15</v>
      </c>
      <c r="P2298" s="5">
        <v>31.65</v>
      </c>
      <c r="Q2298" s="5">
        <f t="shared" si="105"/>
        <v>122.19599999999998</v>
      </c>
      <c r="R2298" s="5">
        <f t="shared" si="106"/>
        <v>63.3</v>
      </c>
      <c r="S2298" s="5">
        <f t="shared" si="107"/>
        <v>58.895999999999987</v>
      </c>
      <c r="T2298" s="7"/>
    </row>
    <row r="2299" spans="1:20" ht="15">
      <c r="A2299" s="2">
        <v>319</v>
      </c>
      <c r="B2299" s="3">
        <v>46334</v>
      </c>
      <c r="C2299" s="10">
        <f>YEAR(SalesDataTable[[#This Row],[Order Date]])</f>
        <v>2026</v>
      </c>
      <c r="D2299" s="10" t="str">
        <f>"Q"&amp;ROUNDUP(MONTH(SalesDataTable[[#This Row],[Order Date]])/3,0)</f>
        <v>Q4</v>
      </c>
      <c r="E2299" s="10">
        <f>MONTH(SalesDataTable[[#This Row],[Order Date]])</f>
        <v>11</v>
      </c>
      <c r="F2299" s="10" t="str">
        <f>TEXT(SalesDataTable[[#This Row],[Order Date]],"mmm")</f>
        <v>Nov</v>
      </c>
      <c r="G2299" s="4" t="s">
        <v>20</v>
      </c>
      <c r="H2299" s="4" t="s">
        <v>33</v>
      </c>
      <c r="I2299" s="4" t="s">
        <v>2</v>
      </c>
      <c r="J2299" s="4" t="s">
        <v>3</v>
      </c>
      <c r="K2299" s="4" t="s">
        <v>14</v>
      </c>
      <c r="L2299" s="4" t="s">
        <v>15</v>
      </c>
      <c r="M2299" s="8">
        <v>2</v>
      </c>
      <c r="N2299" s="5">
        <v>36.299999999999997</v>
      </c>
      <c r="O2299" s="6">
        <v>0.15</v>
      </c>
      <c r="P2299" s="5">
        <v>13.38</v>
      </c>
      <c r="Q2299" s="5">
        <f t="shared" si="105"/>
        <v>61.709999999999994</v>
      </c>
      <c r="R2299" s="5">
        <f t="shared" si="106"/>
        <v>26.76</v>
      </c>
      <c r="S2299" s="5">
        <f t="shared" si="107"/>
        <v>34.949999999999989</v>
      </c>
      <c r="T2299" s="7"/>
    </row>
    <row r="2300" spans="1:20" ht="15">
      <c r="A2300" s="2">
        <v>595</v>
      </c>
      <c r="B2300" s="3">
        <v>46334</v>
      </c>
      <c r="C2300" s="10">
        <f>YEAR(SalesDataTable[[#This Row],[Order Date]])</f>
        <v>2026</v>
      </c>
      <c r="D2300" s="10" t="str">
        <f>"Q"&amp;ROUNDUP(MONTH(SalesDataTable[[#This Row],[Order Date]])/3,0)</f>
        <v>Q4</v>
      </c>
      <c r="E2300" s="10">
        <f>MONTH(SalesDataTable[[#This Row],[Order Date]])</f>
        <v>11</v>
      </c>
      <c r="F2300" s="10" t="str">
        <f>TEXT(SalesDataTable[[#This Row],[Order Date]],"mmm")</f>
        <v>Nov</v>
      </c>
      <c r="G2300" s="4" t="s">
        <v>6</v>
      </c>
      <c r="H2300" s="4" t="s">
        <v>43</v>
      </c>
      <c r="I2300" s="4" t="s">
        <v>2</v>
      </c>
      <c r="J2300" s="4" t="s">
        <v>13</v>
      </c>
      <c r="K2300" s="4" t="s">
        <v>34</v>
      </c>
      <c r="L2300" s="4" t="s">
        <v>42</v>
      </c>
      <c r="M2300" s="8">
        <v>2</v>
      </c>
      <c r="N2300" s="5">
        <v>36.159999999999997</v>
      </c>
      <c r="O2300" s="6">
        <v>0.1</v>
      </c>
      <c r="P2300" s="5">
        <v>13.79</v>
      </c>
      <c r="Q2300" s="5">
        <f t="shared" si="105"/>
        <v>65.087999999999994</v>
      </c>
      <c r="R2300" s="5">
        <f t="shared" si="106"/>
        <v>27.58</v>
      </c>
      <c r="S2300" s="5">
        <f t="shared" si="107"/>
        <v>37.507999999999996</v>
      </c>
      <c r="T2300" s="7"/>
    </row>
    <row r="2301" spans="1:20" ht="15">
      <c r="A2301" s="2">
        <v>1623</v>
      </c>
      <c r="B2301" s="3">
        <v>46334</v>
      </c>
      <c r="C2301" s="10">
        <f>YEAR(SalesDataTable[[#This Row],[Order Date]])</f>
        <v>2026</v>
      </c>
      <c r="D2301" s="10" t="str">
        <f>"Q"&amp;ROUNDUP(MONTH(SalesDataTable[[#This Row],[Order Date]])/3,0)</f>
        <v>Q4</v>
      </c>
      <c r="E2301" s="10">
        <f>MONTH(SalesDataTable[[#This Row],[Order Date]])</f>
        <v>11</v>
      </c>
      <c r="F2301" s="10" t="str">
        <f>TEXT(SalesDataTable[[#This Row],[Order Date]],"mmm")</f>
        <v>Nov</v>
      </c>
      <c r="G2301" s="4" t="s">
        <v>11</v>
      </c>
      <c r="H2301" s="4" t="s">
        <v>25</v>
      </c>
      <c r="I2301" s="4" t="s">
        <v>2</v>
      </c>
      <c r="J2301" s="4" t="s">
        <v>3</v>
      </c>
      <c r="K2301" s="4" t="s">
        <v>14</v>
      </c>
      <c r="L2301" s="4" t="s">
        <v>15</v>
      </c>
      <c r="M2301" s="8">
        <v>2</v>
      </c>
      <c r="N2301" s="5">
        <v>35.49</v>
      </c>
      <c r="O2301" s="6">
        <v>0.1</v>
      </c>
      <c r="P2301" s="5">
        <v>13.78</v>
      </c>
      <c r="Q2301" s="5">
        <f t="shared" si="105"/>
        <v>63.882000000000005</v>
      </c>
      <c r="R2301" s="5">
        <f t="shared" si="106"/>
        <v>27.56</v>
      </c>
      <c r="S2301" s="5">
        <f t="shared" si="107"/>
        <v>36.322000000000003</v>
      </c>
      <c r="T2301" s="7"/>
    </row>
    <row r="2302" spans="1:20" ht="15">
      <c r="A2302" s="2">
        <v>2638</v>
      </c>
      <c r="B2302" s="3">
        <v>46334</v>
      </c>
      <c r="C2302" s="10">
        <f>YEAR(SalesDataTable[[#This Row],[Order Date]])</f>
        <v>2026</v>
      </c>
      <c r="D2302" s="10" t="str">
        <f>"Q"&amp;ROUNDUP(MONTH(SalesDataTable[[#This Row],[Order Date]])/3,0)</f>
        <v>Q4</v>
      </c>
      <c r="E2302" s="10">
        <f>MONTH(SalesDataTable[[#This Row],[Order Date]])</f>
        <v>11</v>
      </c>
      <c r="F2302" s="10" t="str">
        <f>TEXT(SalesDataTable[[#This Row],[Order Date]],"mmm")</f>
        <v>Nov</v>
      </c>
      <c r="G2302" s="4" t="s">
        <v>0</v>
      </c>
      <c r="H2302" s="4" t="s">
        <v>36</v>
      </c>
      <c r="I2302" s="4" t="s">
        <v>2</v>
      </c>
      <c r="J2302" s="4" t="s">
        <v>13</v>
      </c>
      <c r="K2302" s="4" t="s">
        <v>9</v>
      </c>
      <c r="L2302" s="4" t="s">
        <v>46</v>
      </c>
      <c r="M2302" s="8">
        <v>1</v>
      </c>
      <c r="N2302" s="5">
        <v>69.760000000000005</v>
      </c>
      <c r="O2302" s="6">
        <v>0.15</v>
      </c>
      <c r="P2302" s="5">
        <v>32.39</v>
      </c>
      <c r="Q2302" s="5">
        <f t="shared" si="105"/>
        <v>59.295999999999999</v>
      </c>
      <c r="R2302" s="5">
        <f t="shared" si="106"/>
        <v>32.39</v>
      </c>
      <c r="S2302" s="5">
        <f t="shared" si="107"/>
        <v>26.905999999999999</v>
      </c>
      <c r="T2302" s="7"/>
    </row>
    <row r="2303" spans="1:20" ht="15">
      <c r="A2303" s="2">
        <v>2666</v>
      </c>
      <c r="B2303" s="3">
        <v>46334</v>
      </c>
      <c r="C2303" s="10">
        <f>YEAR(SalesDataTable[[#This Row],[Order Date]])</f>
        <v>2026</v>
      </c>
      <c r="D2303" s="10" t="str">
        <f>"Q"&amp;ROUNDUP(MONTH(SalesDataTable[[#This Row],[Order Date]])/3,0)</f>
        <v>Q4</v>
      </c>
      <c r="E2303" s="10">
        <f>MONTH(SalesDataTable[[#This Row],[Order Date]])</f>
        <v>11</v>
      </c>
      <c r="F2303" s="10" t="str">
        <f>TEXT(SalesDataTable[[#This Row],[Order Date]],"mmm")</f>
        <v>Nov</v>
      </c>
      <c r="G2303" s="4" t="s">
        <v>6</v>
      </c>
      <c r="H2303" s="4" t="s">
        <v>43</v>
      </c>
      <c r="I2303" s="4" t="s">
        <v>19</v>
      </c>
      <c r="J2303" s="4" t="s">
        <v>16</v>
      </c>
      <c r="K2303" s="4" t="s">
        <v>23</v>
      </c>
      <c r="L2303" s="4" t="s">
        <v>40</v>
      </c>
      <c r="M2303" s="8">
        <v>6</v>
      </c>
      <c r="N2303" s="5">
        <v>81.37</v>
      </c>
      <c r="O2303" s="6">
        <v>0</v>
      </c>
      <c r="P2303" s="5">
        <v>39.5</v>
      </c>
      <c r="Q2303" s="5">
        <f t="shared" si="105"/>
        <v>488.22</v>
      </c>
      <c r="R2303" s="5">
        <f t="shared" si="106"/>
        <v>237</v>
      </c>
      <c r="S2303" s="5">
        <f t="shared" si="107"/>
        <v>251.22000000000003</v>
      </c>
      <c r="T2303" s="7"/>
    </row>
    <row r="2304" spans="1:20" ht="15">
      <c r="A2304" s="2">
        <v>3505</v>
      </c>
      <c r="B2304" s="3">
        <v>46334</v>
      </c>
      <c r="C2304" s="10">
        <f>YEAR(SalesDataTable[[#This Row],[Order Date]])</f>
        <v>2026</v>
      </c>
      <c r="D2304" s="10" t="str">
        <f>"Q"&amp;ROUNDUP(MONTH(SalesDataTable[[#This Row],[Order Date]])/3,0)</f>
        <v>Q4</v>
      </c>
      <c r="E2304" s="10">
        <f>MONTH(SalesDataTable[[#This Row],[Order Date]])</f>
        <v>11</v>
      </c>
      <c r="F2304" s="10" t="str">
        <f>TEXT(SalesDataTable[[#This Row],[Order Date]],"mmm")</f>
        <v>Nov</v>
      </c>
      <c r="G2304" s="4" t="s">
        <v>6</v>
      </c>
      <c r="H2304" s="4" t="s">
        <v>43</v>
      </c>
      <c r="I2304" s="4" t="s">
        <v>8</v>
      </c>
      <c r="J2304" s="4" t="s">
        <v>3</v>
      </c>
      <c r="K2304" s="4" t="s">
        <v>4</v>
      </c>
      <c r="L2304" s="4" t="s">
        <v>5</v>
      </c>
      <c r="M2304" s="8">
        <v>5</v>
      </c>
      <c r="N2304" s="5">
        <v>82.82</v>
      </c>
      <c r="O2304" s="6">
        <v>0.15</v>
      </c>
      <c r="P2304" s="5">
        <v>43.8</v>
      </c>
      <c r="Q2304" s="5">
        <f t="shared" si="105"/>
        <v>351.98499999999996</v>
      </c>
      <c r="R2304" s="5">
        <f t="shared" si="106"/>
        <v>219</v>
      </c>
      <c r="S2304" s="5">
        <f t="shared" si="107"/>
        <v>132.98499999999996</v>
      </c>
      <c r="T2304" s="7"/>
    </row>
    <row r="2305" spans="1:20" ht="15">
      <c r="A2305" s="2">
        <v>3626</v>
      </c>
      <c r="B2305" s="3">
        <v>46334</v>
      </c>
      <c r="C2305" s="10">
        <f>YEAR(SalesDataTable[[#This Row],[Order Date]])</f>
        <v>2026</v>
      </c>
      <c r="D2305" s="10" t="str">
        <f>"Q"&amp;ROUNDUP(MONTH(SalesDataTable[[#This Row],[Order Date]])/3,0)</f>
        <v>Q4</v>
      </c>
      <c r="E2305" s="10">
        <f>MONTH(SalesDataTable[[#This Row],[Order Date]])</f>
        <v>11</v>
      </c>
      <c r="F2305" s="10" t="str">
        <f>TEXT(SalesDataTable[[#This Row],[Order Date]],"mmm")</f>
        <v>Nov</v>
      </c>
      <c r="G2305" s="4" t="s">
        <v>20</v>
      </c>
      <c r="H2305" s="4" t="s">
        <v>47</v>
      </c>
      <c r="I2305" s="4" t="s">
        <v>8</v>
      </c>
      <c r="J2305" s="4" t="s">
        <v>16</v>
      </c>
      <c r="K2305" s="4" t="s">
        <v>4</v>
      </c>
      <c r="L2305" s="4" t="s">
        <v>22</v>
      </c>
      <c r="M2305" s="8">
        <v>15</v>
      </c>
      <c r="N2305" s="5">
        <v>51.05</v>
      </c>
      <c r="O2305" s="6">
        <v>0.1</v>
      </c>
      <c r="P2305" s="5">
        <v>21.95</v>
      </c>
      <c r="Q2305" s="5">
        <f t="shared" si="105"/>
        <v>689.17500000000007</v>
      </c>
      <c r="R2305" s="5">
        <f t="shared" si="106"/>
        <v>329.25</v>
      </c>
      <c r="S2305" s="5">
        <f t="shared" si="107"/>
        <v>359.92500000000007</v>
      </c>
      <c r="T2305" s="7"/>
    </row>
    <row r="2306" spans="1:20" ht="15">
      <c r="A2306" s="2">
        <v>3801</v>
      </c>
      <c r="B2306" s="3">
        <v>46334</v>
      </c>
      <c r="C2306" s="10">
        <f>YEAR(SalesDataTable[[#This Row],[Order Date]])</f>
        <v>2026</v>
      </c>
      <c r="D2306" s="10" t="str">
        <f>"Q"&amp;ROUNDUP(MONTH(SalesDataTable[[#This Row],[Order Date]])/3,0)</f>
        <v>Q4</v>
      </c>
      <c r="E2306" s="10">
        <f>MONTH(SalesDataTable[[#This Row],[Order Date]])</f>
        <v>11</v>
      </c>
      <c r="F2306" s="10" t="str">
        <f>TEXT(SalesDataTable[[#This Row],[Order Date]],"mmm")</f>
        <v>Nov</v>
      </c>
      <c r="G2306" s="4" t="s">
        <v>0</v>
      </c>
      <c r="H2306" s="4" t="s">
        <v>50</v>
      </c>
      <c r="I2306" s="4" t="s">
        <v>2</v>
      </c>
      <c r="J2306" s="4" t="s">
        <v>3</v>
      </c>
      <c r="K2306" s="4" t="s">
        <v>4</v>
      </c>
      <c r="L2306" s="4" t="s">
        <v>30</v>
      </c>
      <c r="M2306" s="8">
        <v>3</v>
      </c>
      <c r="N2306" s="5">
        <v>101.68</v>
      </c>
      <c r="O2306" s="6">
        <v>0.1</v>
      </c>
      <c r="P2306" s="5">
        <v>51.9</v>
      </c>
      <c r="Q2306" s="5">
        <f t="shared" ref="Q2306:Q2369" si="108">M2306*N2306*(1-O2306)</f>
        <v>274.536</v>
      </c>
      <c r="R2306" s="5">
        <f t="shared" ref="R2306:R2369" si="109">M2306*P2306</f>
        <v>155.69999999999999</v>
      </c>
      <c r="S2306" s="5">
        <f t="shared" ref="S2306:S2369" si="110">Q2306-R2306</f>
        <v>118.83600000000001</v>
      </c>
      <c r="T2306" s="7"/>
    </row>
    <row r="2307" spans="1:20" ht="15">
      <c r="A2307" s="2">
        <v>4685</v>
      </c>
      <c r="B2307" s="3">
        <v>46334</v>
      </c>
      <c r="C2307" s="10">
        <f>YEAR(SalesDataTable[[#This Row],[Order Date]])</f>
        <v>2026</v>
      </c>
      <c r="D2307" s="10" t="str">
        <f>"Q"&amp;ROUNDUP(MONTH(SalesDataTable[[#This Row],[Order Date]])/3,0)</f>
        <v>Q4</v>
      </c>
      <c r="E2307" s="10">
        <f>MONTH(SalesDataTable[[#This Row],[Order Date]])</f>
        <v>11</v>
      </c>
      <c r="F2307" s="10" t="str">
        <f>TEXT(SalesDataTable[[#This Row],[Order Date]],"mmm")</f>
        <v>Nov</v>
      </c>
      <c r="G2307" s="4" t="s">
        <v>20</v>
      </c>
      <c r="H2307" s="4" t="s">
        <v>47</v>
      </c>
      <c r="I2307" s="4" t="s">
        <v>8</v>
      </c>
      <c r="J2307" s="4" t="s">
        <v>16</v>
      </c>
      <c r="K2307" s="4" t="s">
        <v>23</v>
      </c>
      <c r="L2307" s="4" t="s">
        <v>40</v>
      </c>
      <c r="M2307" s="8">
        <v>6</v>
      </c>
      <c r="N2307" s="5">
        <v>80.83</v>
      </c>
      <c r="O2307" s="6">
        <v>0.15</v>
      </c>
      <c r="P2307" s="5">
        <v>39.32</v>
      </c>
      <c r="Q2307" s="5">
        <f t="shared" si="108"/>
        <v>412.233</v>
      </c>
      <c r="R2307" s="5">
        <f t="shared" si="109"/>
        <v>235.92000000000002</v>
      </c>
      <c r="S2307" s="5">
        <f t="shared" si="110"/>
        <v>176.31299999999999</v>
      </c>
      <c r="T2307" s="7"/>
    </row>
    <row r="2308" spans="1:20" ht="15">
      <c r="A2308" s="2">
        <v>4843</v>
      </c>
      <c r="B2308" s="3">
        <v>46334</v>
      </c>
      <c r="C2308" s="10">
        <f>YEAR(SalesDataTable[[#This Row],[Order Date]])</f>
        <v>2026</v>
      </c>
      <c r="D2308" s="10" t="str">
        <f>"Q"&amp;ROUNDUP(MONTH(SalesDataTable[[#This Row],[Order Date]])/3,0)</f>
        <v>Q4</v>
      </c>
      <c r="E2308" s="10">
        <f>MONTH(SalesDataTable[[#This Row],[Order Date]])</f>
        <v>11</v>
      </c>
      <c r="F2308" s="10" t="str">
        <f>TEXT(SalesDataTable[[#This Row],[Order Date]],"mmm")</f>
        <v>Nov</v>
      </c>
      <c r="G2308" s="4" t="s">
        <v>6</v>
      </c>
      <c r="H2308" s="4" t="s">
        <v>43</v>
      </c>
      <c r="I2308" s="4" t="s">
        <v>2</v>
      </c>
      <c r="J2308" s="4" t="s">
        <v>13</v>
      </c>
      <c r="K2308" s="4" t="s">
        <v>23</v>
      </c>
      <c r="L2308" s="4" t="s">
        <v>51</v>
      </c>
      <c r="M2308" s="8">
        <v>6</v>
      </c>
      <c r="N2308" s="5">
        <v>123.67</v>
      </c>
      <c r="O2308" s="6">
        <v>0.15</v>
      </c>
      <c r="P2308" s="5">
        <v>60.55</v>
      </c>
      <c r="Q2308" s="5">
        <f t="shared" si="108"/>
        <v>630.71699999999998</v>
      </c>
      <c r="R2308" s="5">
        <f t="shared" si="109"/>
        <v>363.29999999999995</v>
      </c>
      <c r="S2308" s="5">
        <f t="shared" si="110"/>
        <v>267.41700000000003</v>
      </c>
      <c r="T2308" s="7"/>
    </row>
    <row r="2309" spans="1:20" ht="15">
      <c r="A2309" s="2">
        <v>4890</v>
      </c>
      <c r="B2309" s="3">
        <v>46334</v>
      </c>
      <c r="C2309" s="10">
        <f>YEAR(SalesDataTable[[#This Row],[Order Date]])</f>
        <v>2026</v>
      </c>
      <c r="D2309" s="10" t="str">
        <f>"Q"&amp;ROUNDUP(MONTH(SalesDataTable[[#This Row],[Order Date]])/3,0)</f>
        <v>Q4</v>
      </c>
      <c r="E2309" s="10">
        <f>MONTH(SalesDataTable[[#This Row],[Order Date]])</f>
        <v>11</v>
      </c>
      <c r="F2309" s="10" t="str">
        <f>TEXT(SalesDataTable[[#This Row],[Order Date]],"mmm")</f>
        <v>Nov</v>
      </c>
      <c r="G2309" s="4" t="s">
        <v>0</v>
      </c>
      <c r="H2309" s="4" t="s">
        <v>50</v>
      </c>
      <c r="I2309" s="4" t="s">
        <v>2</v>
      </c>
      <c r="J2309" s="4" t="s">
        <v>13</v>
      </c>
      <c r="K2309" s="4" t="s">
        <v>9</v>
      </c>
      <c r="L2309" s="4" t="s">
        <v>10</v>
      </c>
      <c r="M2309" s="8">
        <v>2</v>
      </c>
      <c r="N2309" s="5">
        <v>93.16</v>
      </c>
      <c r="O2309" s="6">
        <v>0.1</v>
      </c>
      <c r="P2309" s="5">
        <v>44.19</v>
      </c>
      <c r="Q2309" s="5">
        <f t="shared" si="108"/>
        <v>167.68799999999999</v>
      </c>
      <c r="R2309" s="5">
        <f t="shared" si="109"/>
        <v>88.38</v>
      </c>
      <c r="S2309" s="5">
        <f t="shared" si="110"/>
        <v>79.307999999999993</v>
      </c>
      <c r="T2309" s="7"/>
    </row>
    <row r="2310" spans="1:20" ht="15">
      <c r="A2310" s="2">
        <v>4913</v>
      </c>
      <c r="B2310" s="3">
        <v>46334</v>
      </c>
      <c r="C2310" s="10">
        <f>YEAR(SalesDataTable[[#This Row],[Order Date]])</f>
        <v>2026</v>
      </c>
      <c r="D2310" s="10" t="str">
        <f>"Q"&amp;ROUNDUP(MONTH(SalesDataTable[[#This Row],[Order Date]])/3,0)</f>
        <v>Q4</v>
      </c>
      <c r="E2310" s="10">
        <f>MONTH(SalesDataTable[[#This Row],[Order Date]])</f>
        <v>11</v>
      </c>
      <c r="F2310" s="10" t="str">
        <f>TEXT(SalesDataTable[[#This Row],[Order Date]],"mmm")</f>
        <v>Nov</v>
      </c>
      <c r="G2310" s="4" t="s">
        <v>11</v>
      </c>
      <c r="H2310" s="4" t="s">
        <v>12</v>
      </c>
      <c r="I2310" s="4" t="s">
        <v>28</v>
      </c>
      <c r="J2310" s="4" t="s">
        <v>13</v>
      </c>
      <c r="K2310" s="4" t="s">
        <v>4</v>
      </c>
      <c r="L2310" s="4" t="s">
        <v>5</v>
      </c>
      <c r="M2310" s="8">
        <v>1</v>
      </c>
      <c r="N2310" s="5">
        <v>83.79</v>
      </c>
      <c r="O2310" s="6">
        <v>0.1</v>
      </c>
      <c r="P2310" s="5">
        <v>42.8</v>
      </c>
      <c r="Q2310" s="5">
        <f t="shared" si="108"/>
        <v>75.411000000000001</v>
      </c>
      <c r="R2310" s="5">
        <f t="shared" si="109"/>
        <v>42.8</v>
      </c>
      <c r="S2310" s="5">
        <f t="shared" si="110"/>
        <v>32.611000000000004</v>
      </c>
      <c r="T2310" s="7"/>
    </row>
    <row r="2311" spans="1:20" ht="15">
      <c r="A2311" s="2">
        <v>5079</v>
      </c>
      <c r="B2311" s="3">
        <v>46334</v>
      </c>
      <c r="C2311" s="10">
        <f>YEAR(SalesDataTable[[#This Row],[Order Date]])</f>
        <v>2026</v>
      </c>
      <c r="D2311" s="10" t="str">
        <f>"Q"&amp;ROUNDUP(MONTH(SalesDataTable[[#This Row],[Order Date]])/3,0)</f>
        <v>Q4</v>
      </c>
      <c r="E2311" s="10">
        <f>MONTH(SalesDataTable[[#This Row],[Order Date]])</f>
        <v>11</v>
      </c>
      <c r="F2311" s="10" t="str">
        <f>TEXT(SalesDataTable[[#This Row],[Order Date]],"mmm")</f>
        <v>Nov</v>
      </c>
      <c r="G2311" s="4" t="s">
        <v>11</v>
      </c>
      <c r="H2311" s="4" t="s">
        <v>52</v>
      </c>
      <c r="I2311" s="4" t="s">
        <v>2</v>
      </c>
      <c r="J2311" s="4" t="s">
        <v>13</v>
      </c>
      <c r="K2311" s="4" t="s">
        <v>34</v>
      </c>
      <c r="L2311" s="4" t="s">
        <v>38</v>
      </c>
      <c r="M2311" s="8">
        <v>1</v>
      </c>
      <c r="N2311" s="5">
        <v>120.98</v>
      </c>
      <c r="O2311" s="6">
        <v>0.1</v>
      </c>
      <c r="P2311" s="5">
        <v>70.59</v>
      </c>
      <c r="Q2311" s="5">
        <f t="shared" si="108"/>
        <v>108.88200000000001</v>
      </c>
      <c r="R2311" s="5">
        <f t="shared" si="109"/>
        <v>70.59</v>
      </c>
      <c r="S2311" s="5">
        <f t="shared" si="110"/>
        <v>38.292000000000002</v>
      </c>
      <c r="T2311" s="7"/>
    </row>
    <row r="2312" spans="1:20" ht="15">
      <c r="A2312" s="2">
        <v>366</v>
      </c>
      <c r="B2312" s="3">
        <v>46335</v>
      </c>
      <c r="C2312" s="10">
        <f>YEAR(SalesDataTable[[#This Row],[Order Date]])</f>
        <v>2026</v>
      </c>
      <c r="D2312" s="10" t="str">
        <f>"Q"&amp;ROUNDUP(MONTH(SalesDataTable[[#This Row],[Order Date]])/3,0)</f>
        <v>Q4</v>
      </c>
      <c r="E2312" s="10">
        <f>MONTH(SalesDataTable[[#This Row],[Order Date]])</f>
        <v>11</v>
      </c>
      <c r="F2312" s="10" t="str">
        <f>TEXT(SalesDataTable[[#This Row],[Order Date]],"mmm")</f>
        <v>Nov</v>
      </c>
      <c r="G2312" s="4" t="s">
        <v>20</v>
      </c>
      <c r="H2312" s="4" t="s">
        <v>47</v>
      </c>
      <c r="I2312" s="4" t="s">
        <v>19</v>
      </c>
      <c r="J2312" s="4" t="s">
        <v>3</v>
      </c>
      <c r="K2312" s="4" t="s">
        <v>9</v>
      </c>
      <c r="L2312" s="4" t="s">
        <v>37</v>
      </c>
      <c r="M2312" s="8">
        <v>1</v>
      </c>
      <c r="N2312" s="5">
        <v>152.05000000000001</v>
      </c>
      <c r="O2312" s="6">
        <v>0.15</v>
      </c>
      <c r="P2312" s="5">
        <v>80.56</v>
      </c>
      <c r="Q2312" s="5">
        <f t="shared" si="108"/>
        <v>129.24250000000001</v>
      </c>
      <c r="R2312" s="5">
        <f t="shared" si="109"/>
        <v>80.56</v>
      </c>
      <c r="S2312" s="5">
        <f t="shared" si="110"/>
        <v>48.682500000000005</v>
      </c>
      <c r="T2312" s="7"/>
    </row>
    <row r="2313" spans="1:20" ht="15">
      <c r="A2313" s="2">
        <v>567</v>
      </c>
      <c r="B2313" s="3">
        <v>46335</v>
      </c>
      <c r="C2313" s="10">
        <f>YEAR(SalesDataTable[[#This Row],[Order Date]])</f>
        <v>2026</v>
      </c>
      <c r="D2313" s="10" t="str">
        <f>"Q"&amp;ROUNDUP(MONTH(SalesDataTable[[#This Row],[Order Date]])/3,0)</f>
        <v>Q4</v>
      </c>
      <c r="E2313" s="10">
        <f>MONTH(SalesDataTable[[#This Row],[Order Date]])</f>
        <v>11</v>
      </c>
      <c r="F2313" s="10" t="str">
        <f>TEXT(SalesDataTable[[#This Row],[Order Date]],"mmm")</f>
        <v>Nov</v>
      </c>
      <c r="G2313" s="4" t="s">
        <v>0</v>
      </c>
      <c r="H2313" s="4" t="s">
        <v>36</v>
      </c>
      <c r="I2313" s="4" t="s">
        <v>19</v>
      </c>
      <c r="J2313" s="4" t="s">
        <v>13</v>
      </c>
      <c r="K2313" s="4" t="s">
        <v>14</v>
      </c>
      <c r="L2313" s="4" t="s">
        <v>15</v>
      </c>
      <c r="M2313" s="8">
        <v>3</v>
      </c>
      <c r="N2313" s="5">
        <v>36.14</v>
      </c>
      <c r="O2313" s="6">
        <v>0.1</v>
      </c>
      <c r="P2313" s="5">
        <v>13.23</v>
      </c>
      <c r="Q2313" s="5">
        <f t="shared" si="108"/>
        <v>97.578000000000003</v>
      </c>
      <c r="R2313" s="5">
        <f t="shared" si="109"/>
        <v>39.69</v>
      </c>
      <c r="S2313" s="5">
        <f t="shared" si="110"/>
        <v>57.888000000000005</v>
      </c>
      <c r="T2313" s="7"/>
    </row>
    <row r="2314" spans="1:20" ht="15">
      <c r="A2314" s="2">
        <v>1051</v>
      </c>
      <c r="B2314" s="3">
        <v>46335</v>
      </c>
      <c r="C2314" s="10">
        <f>YEAR(SalesDataTable[[#This Row],[Order Date]])</f>
        <v>2026</v>
      </c>
      <c r="D2314" s="10" t="str">
        <f>"Q"&amp;ROUNDUP(MONTH(SalesDataTable[[#This Row],[Order Date]])/3,0)</f>
        <v>Q4</v>
      </c>
      <c r="E2314" s="10">
        <f>MONTH(SalesDataTable[[#This Row],[Order Date]])</f>
        <v>11</v>
      </c>
      <c r="F2314" s="10" t="str">
        <f>TEXT(SalesDataTable[[#This Row],[Order Date]],"mmm")</f>
        <v>Nov</v>
      </c>
      <c r="G2314" s="4" t="s">
        <v>20</v>
      </c>
      <c r="H2314" s="4" t="s">
        <v>47</v>
      </c>
      <c r="I2314" s="4" t="s">
        <v>8</v>
      </c>
      <c r="J2314" s="4" t="s">
        <v>16</v>
      </c>
      <c r="K2314" s="4" t="s">
        <v>9</v>
      </c>
      <c r="L2314" s="4" t="s">
        <v>10</v>
      </c>
      <c r="M2314" s="8">
        <v>12</v>
      </c>
      <c r="N2314" s="5">
        <v>90.99</v>
      </c>
      <c r="O2314" s="6">
        <v>0.2</v>
      </c>
      <c r="P2314" s="5">
        <v>45.51</v>
      </c>
      <c r="Q2314" s="5">
        <f t="shared" si="108"/>
        <v>873.50399999999991</v>
      </c>
      <c r="R2314" s="5">
        <f t="shared" si="109"/>
        <v>546.12</v>
      </c>
      <c r="S2314" s="5">
        <f t="shared" si="110"/>
        <v>327.3839999999999</v>
      </c>
      <c r="T2314" s="7"/>
    </row>
    <row r="2315" spans="1:20" ht="15">
      <c r="A2315" s="2">
        <v>1934</v>
      </c>
      <c r="B2315" s="3">
        <v>46335</v>
      </c>
      <c r="C2315" s="10">
        <f>YEAR(SalesDataTable[[#This Row],[Order Date]])</f>
        <v>2026</v>
      </c>
      <c r="D2315" s="10" t="str">
        <f>"Q"&amp;ROUNDUP(MONTH(SalesDataTable[[#This Row],[Order Date]])/3,0)</f>
        <v>Q4</v>
      </c>
      <c r="E2315" s="10">
        <f>MONTH(SalesDataTable[[#This Row],[Order Date]])</f>
        <v>11</v>
      </c>
      <c r="F2315" s="10" t="str">
        <f>TEXT(SalesDataTable[[#This Row],[Order Date]],"mmm")</f>
        <v>Nov</v>
      </c>
      <c r="G2315" s="4" t="s">
        <v>20</v>
      </c>
      <c r="H2315" s="4" t="s">
        <v>47</v>
      </c>
      <c r="I2315" s="4" t="s">
        <v>28</v>
      </c>
      <c r="J2315" s="4" t="s">
        <v>16</v>
      </c>
      <c r="K2315" s="4" t="s">
        <v>4</v>
      </c>
      <c r="L2315" s="4" t="s">
        <v>22</v>
      </c>
      <c r="M2315" s="8">
        <v>1</v>
      </c>
      <c r="N2315" s="5">
        <v>50.55</v>
      </c>
      <c r="O2315" s="6">
        <v>0.05</v>
      </c>
      <c r="P2315" s="5">
        <v>22.09</v>
      </c>
      <c r="Q2315" s="5">
        <f t="shared" si="108"/>
        <v>48.022499999999994</v>
      </c>
      <c r="R2315" s="5">
        <f t="shared" si="109"/>
        <v>22.09</v>
      </c>
      <c r="S2315" s="5">
        <f t="shared" si="110"/>
        <v>25.932499999999994</v>
      </c>
      <c r="T2315" s="7"/>
    </row>
    <row r="2316" spans="1:20" ht="15">
      <c r="A2316" s="2">
        <v>2056</v>
      </c>
      <c r="B2316" s="3">
        <v>46335</v>
      </c>
      <c r="C2316" s="10">
        <f>YEAR(SalesDataTable[[#This Row],[Order Date]])</f>
        <v>2026</v>
      </c>
      <c r="D2316" s="10" t="str">
        <f>"Q"&amp;ROUNDUP(MONTH(SalesDataTable[[#This Row],[Order Date]])/3,0)</f>
        <v>Q4</v>
      </c>
      <c r="E2316" s="10">
        <f>MONTH(SalesDataTable[[#This Row],[Order Date]])</f>
        <v>11</v>
      </c>
      <c r="F2316" s="10" t="str">
        <f>TEXT(SalesDataTable[[#This Row],[Order Date]],"mmm")</f>
        <v>Nov</v>
      </c>
      <c r="G2316" s="4" t="s">
        <v>0</v>
      </c>
      <c r="H2316" s="4" t="s">
        <v>1</v>
      </c>
      <c r="I2316" s="4" t="s">
        <v>19</v>
      </c>
      <c r="J2316" s="4" t="s">
        <v>13</v>
      </c>
      <c r="K2316" s="4" t="s">
        <v>34</v>
      </c>
      <c r="L2316" s="4" t="s">
        <v>45</v>
      </c>
      <c r="M2316" s="8">
        <v>1</v>
      </c>
      <c r="N2316" s="5">
        <v>51.65</v>
      </c>
      <c r="O2316" s="6">
        <v>0.15</v>
      </c>
      <c r="P2316" s="5">
        <v>21.86</v>
      </c>
      <c r="Q2316" s="5">
        <f t="shared" si="108"/>
        <v>43.902499999999996</v>
      </c>
      <c r="R2316" s="5">
        <f t="shared" si="109"/>
        <v>21.86</v>
      </c>
      <c r="S2316" s="5">
        <f t="shared" si="110"/>
        <v>22.042499999999997</v>
      </c>
      <c r="T2316" s="7"/>
    </row>
    <row r="2317" spans="1:20" ht="15">
      <c r="A2317" s="2">
        <v>2115</v>
      </c>
      <c r="B2317" s="3">
        <v>46335</v>
      </c>
      <c r="C2317" s="10">
        <f>YEAR(SalesDataTable[[#This Row],[Order Date]])</f>
        <v>2026</v>
      </c>
      <c r="D2317" s="10" t="str">
        <f>"Q"&amp;ROUNDUP(MONTH(SalesDataTable[[#This Row],[Order Date]])/3,0)</f>
        <v>Q4</v>
      </c>
      <c r="E2317" s="10">
        <f>MONTH(SalesDataTable[[#This Row],[Order Date]])</f>
        <v>11</v>
      </c>
      <c r="F2317" s="10" t="str">
        <f>TEXT(SalesDataTable[[#This Row],[Order Date]],"mmm")</f>
        <v>Nov</v>
      </c>
      <c r="G2317" s="4" t="s">
        <v>6</v>
      </c>
      <c r="H2317" s="4" t="s">
        <v>43</v>
      </c>
      <c r="I2317" s="4" t="s">
        <v>2</v>
      </c>
      <c r="J2317" s="4" t="s">
        <v>13</v>
      </c>
      <c r="K2317" s="4" t="s">
        <v>4</v>
      </c>
      <c r="L2317" s="4" t="s">
        <v>5</v>
      </c>
      <c r="M2317" s="8">
        <v>5</v>
      </c>
      <c r="N2317" s="5">
        <v>82.96</v>
      </c>
      <c r="O2317" s="6">
        <v>0</v>
      </c>
      <c r="P2317" s="5">
        <v>43.55</v>
      </c>
      <c r="Q2317" s="5">
        <f t="shared" si="108"/>
        <v>414.79999999999995</v>
      </c>
      <c r="R2317" s="5">
        <f t="shared" si="109"/>
        <v>217.75</v>
      </c>
      <c r="S2317" s="5">
        <f t="shared" si="110"/>
        <v>197.04999999999995</v>
      </c>
      <c r="T2317" s="7"/>
    </row>
    <row r="2318" spans="1:20" ht="15">
      <c r="A2318" s="2">
        <v>2437</v>
      </c>
      <c r="B2318" s="3">
        <v>46335</v>
      </c>
      <c r="C2318" s="10">
        <f>YEAR(SalesDataTable[[#This Row],[Order Date]])</f>
        <v>2026</v>
      </c>
      <c r="D2318" s="10" t="str">
        <f>"Q"&amp;ROUNDUP(MONTH(SalesDataTable[[#This Row],[Order Date]])/3,0)</f>
        <v>Q4</v>
      </c>
      <c r="E2318" s="10">
        <f>MONTH(SalesDataTable[[#This Row],[Order Date]])</f>
        <v>11</v>
      </c>
      <c r="F2318" s="10" t="str">
        <f>TEXT(SalesDataTable[[#This Row],[Order Date]],"mmm")</f>
        <v>Nov</v>
      </c>
      <c r="G2318" s="4" t="s">
        <v>20</v>
      </c>
      <c r="H2318" s="4" t="s">
        <v>21</v>
      </c>
      <c r="I2318" s="4" t="s">
        <v>28</v>
      </c>
      <c r="J2318" s="4" t="s">
        <v>16</v>
      </c>
      <c r="K2318" s="4" t="s">
        <v>9</v>
      </c>
      <c r="L2318" s="4" t="s">
        <v>46</v>
      </c>
      <c r="M2318" s="8">
        <v>1</v>
      </c>
      <c r="N2318" s="5">
        <v>70.3</v>
      </c>
      <c r="O2318" s="6">
        <v>0.05</v>
      </c>
      <c r="P2318" s="5">
        <v>33.31</v>
      </c>
      <c r="Q2318" s="5">
        <f t="shared" si="108"/>
        <v>66.784999999999997</v>
      </c>
      <c r="R2318" s="5">
        <f t="shared" si="109"/>
        <v>33.31</v>
      </c>
      <c r="S2318" s="5">
        <f t="shared" si="110"/>
        <v>33.474999999999994</v>
      </c>
      <c r="T2318" s="7"/>
    </row>
    <row r="2319" spans="1:20" ht="15">
      <c r="A2319" s="2">
        <v>3380</v>
      </c>
      <c r="B2319" s="3">
        <v>46335</v>
      </c>
      <c r="C2319" s="10">
        <f>YEAR(SalesDataTable[[#This Row],[Order Date]])</f>
        <v>2026</v>
      </c>
      <c r="D2319" s="10" t="str">
        <f>"Q"&amp;ROUNDUP(MONTH(SalesDataTable[[#This Row],[Order Date]])/3,0)</f>
        <v>Q4</v>
      </c>
      <c r="E2319" s="10">
        <f>MONTH(SalesDataTable[[#This Row],[Order Date]])</f>
        <v>11</v>
      </c>
      <c r="F2319" s="10" t="str">
        <f>TEXT(SalesDataTable[[#This Row],[Order Date]],"mmm")</f>
        <v>Nov</v>
      </c>
      <c r="G2319" s="4" t="s">
        <v>11</v>
      </c>
      <c r="H2319" s="4" t="s">
        <v>12</v>
      </c>
      <c r="I2319" s="4" t="s">
        <v>19</v>
      </c>
      <c r="J2319" s="4" t="s">
        <v>3</v>
      </c>
      <c r="K2319" s="4" t="s">
        <v>14</v>
      </c>
      <c r="L2319" s="4" t="s">
        <v>32</v>
      </c>
      <c r="M2319" s="8">
        <v>2</v>
      </c>
      <c r="N2319" s="5">
        <v>47.12</v>
      </c>
      <c r="O2319" s="6">
        <v>0.15</v>
      </c>
      <c r="P2319" s="5">
        <v>18.64</v>
      </c>
      <c r="Q2319" s="5">
        <f t="shared" si="108"/>
        <v>80.103999999999999</v>
      </c>
      <c r="R2319" s="5">
        <f t="shared" si="109"/>
        <v>37.28</v>
      </c>
      <c r="S2319" s="5">
        <f t="shared" si="110"/>
        <v>42.823999999999998</v>
      </c>
      <c r="T2319" s="7"/>
    </row>
    <row r="2320" spans="1:20" ht="15">
      <c r="A2320" s="2">
        <v>3648</v>
      </c>
      <c r="B2320" s="3">
        <v>46335</v>
      </c>
      <c r="C2320" s="10">
        <f>YEAR(SalesDataTable[[#This Row],[Order Date]])</f>
        <v>2026</v>
      </c>
      <c r="D2320" s="10" t="str">
        <f>"Q"&amp;ROUNDUP(MONTH(SalesDataTable[[#This Row],[Order Date]])/3,0)</f>
        <v>Q4</v>
      </c>
      <c r="E2320" s="10">
        <f>MONTH(SalesDataTable[[#This Row],[Order Date]])</f>
        <v>11</v>
      </c>
      <c r="F2320" s="10" t="str">
        <f>TEXT(SalesDataTable[[#This Row],[Order Date]],"mmm")</f>
        <v>Nov</v>
      </c>
      <c r="G2320" s="4" t="s">
        <v>0</v>
      </c>
      <c r="H2320" s="4" t="s">
        <v>50</v>
      </c>
      <c r="I2320" s="4" t="s">
        <v>28</v>
      </c>
      <c r="J2320" s="4" t="s">
        <v>13</v>
      </c>
      <c r="K2320" s="4" t="s">
        <v>34</v>
      </c>
      <c r="L2320" s="4" t="s">
        <v>35</v>
      </c>
      <c r="M2320" s="8">
        <v>4</v>
      </c>
      <c r="N2320" s="5">
        <v>39.82</v>
      </c>
      <c r="O2320" s="6">
        <v>0.2</v>
      </c>
      <c r="P2320" s="5">
        <v>14.98</v>
      </c>
      <c r="Q2320" s="5">
        <f t="shared" si="108"/>
        <v>127.42400000000001</v>
      </c>
      <c r="R2320" s="5">
        <f t="shared" si="109"/>
        <v>59.92</v>
      </c>
      <c r="S2320" s="5">
        <f t="shared" si="110"/>
        <v>67.504000000000005</v>
      </c>
      <c r="T2320" s="7"/>
    </row>
    <row r="2321" spans="1:20" ht="15">
      <c r="A2321" s="2">
        <v>3692</v>
      </c>
      <c r="B2321" s="3">
        <v>46335</v>
      </c>
      <c r="C2321" s="10">
        <f>YEAR(SalesDataTable[[#This Row],[Order Date]])</f>
        <v>2026</v>
      </c>
      <c r="D2321" s="10" t="str">
        <f>"Q"&amp;ROUNDUP(MONTH(SalesDataTable[[#This Row],[Order Date]])/3,0)</f>
        <v>Q4</v>
      </c>
      <c r="E2321" s="10">
        <f>MONTH(SalesDataTable[[#This Row],[Order Date]])</f>
        <v>11</v>
      </c>
      <c r="F2321" s="10" t="str">
        <f>TEXT(SalesDataTable[[#This Row],[Order Date]],"mmm")</f>
        <v>Nov</v>
      </c>
      <c r="G2321" s="4" t="s">
        <v>6</v>
      </c>
      <c r="H2321" s="4" t="s">
        <v>49</v>
      </c>
      <c r="I2321" s="4" t="s">
        <v>2</v>
      </c>
      <c r="J2321" s="4" t="s">
        <v>3</v>
      </c>
      <c r="K2321" s="4" t="s">
        <v>9</v>
      </c>
      <c r="L2321" s="4" t="s">
        <v>37</v>
      </c>
      <c r="M2321" s="8">
        <v>4</v>
      </c>
      <c r="N2321" s="5">
        <v>154.27000000000001</v>
      </c>
      <c r="O2321" s="6">
        <v>0.05</v>
      </c>
      <c r="P2321" s="5">
        <v>78.36</v>
      </c>
      <c r="Q2321" s="5">
        <f t="shared" si="108"/>
        <v>586.226</v>
      </c>
      <c r="R2321" s="5">
        <f t="shared" si="109"/>
        <v>313.44</v>
      </c>
      <c r="S2321" s="5">
        <f t="shared" si="110"/>
        <v>272.786</v>
      </c>
      <c r="T2321" s="7"/>
    </row>
    <row r="2322" spans="1:20" ht="15">
      <c r="A2322" s="2">
        <v>4406</v>
      </c>
      <c r="B2322" s="3">
        <v>46335</v>
      </c>
      <c r="C2322" s="10">
        <f>YEAR(SalesDataTable[[#This Row],[Order Date]])</f>
        <v>2026</v>
      </c>
      <c r="D2322" s="10" t="str">
        <f>"Q"&amp;ROUNDUP(MONTH(SalesDataTable[[#This Row],[Order Date]])/3,0)</f>
        <v>Q4</v>
      </c>
      <c r="E2322" s="10">
        <f>MONTH(SalesDataTable[[#This Row],[Order Date]])</f>
        <v>11</v>
      </c>
      <c r="F2322" s="10" t="str">
        <f>TEXT(SalesDataTable[[#This Row],[Order Date]],"mmm")</f>
        <v>Nov</v>
      </c>
      <c r="G2322" s="4" t="s">
        <v>0</v>
      </c>
      <c r="H2322" s="4" t="s">
        <v>1</v>
      </c>
      <c r="I2322" s="4" t="s">
        <v>2</v>
      </c>
      <c r="J2322" s="4" t="s">
        <v>13</v>
      </c>
      <c r="K2322" s="4" t="s">
        <v>9</v>
      </c>
      <c r="L2322" s="4" t="s">
        <v>17</v>
      </c>
      <c r="M2322" s="8">
        <v>1</v>
      </c>
      <c r="N2322" s="5">
        <v>143.02000000000001</v>
      </c>
      <c r="O2322" s="6">
        <v>0.1</v>
      </c>
      <c r="P2322" s="5">
        <v>79.25</v>
      </c>
      <c r="Q2322" s="5">
        <f t="shared" si="108"/>
        <v>128.71800000000002</v>
      </c>
      <c r="R2322" s="5">
        <f t="shared" si="109"/>
        <v>79.25</v>
      </c>
      <c r="S2322" s="5">
        <f t="shared" si="110"/>
        <v>49.468000000000018</v>
      </c>
      <c r="T2322" s="7"/>
    </row>
    <row r="2323" spans="1:20" ht="15">
      <c r="A2323" s="2">
        <v>4550</v>
      </c>
      <c r="B2323" s="3">
        <v>46335</v>
      </c>
      <c r="C2323" s="10">
        <f>YEAR(SalesDataTable[[#This Row],[Order Date]])</f>
        <v>2026</v>
      </c>
      <c r="D2323" s="10" t="str">
        <f>"Q"&amp;ROUNDUP(MONTH(SalesDataTable[[#This Row],[Order Date]])/3,0)</f>
        <v>Q4</v>
      </c>
      <c r="E2323" s="10">
        <f>MONTH(SalesDataTable[[#This Row],[Order Date]])</f>
        <v>11</v>
      </c>
      <c r="F2323" s="10" t="str">
        <f>TEXT(SalesDataTable[[#This Row],[Order Date]],"mmm")</f>
        <v>Nov</v>
      </c>
      <c r="G2323" s="4" t="s">
        <v>11</v>
      </c>
      <c r="H2323" s="4" t="s">
        <v>39</v>
      </c>
      <c r="I2323" s="4" t="s">
        <v>19</v>
      </c>
      <c r="J2323" s="4" t="s">
        <v>3</v>
      </c>
      <c r="K2323" s="4" t="s">
        <v>34</v>
      </c>
      <c r="L2323" s="4" t="s">
        <v>42</v>
      </c>
      <c r="M2323" s="8">
        <v>1</v>
      </c>
      <c r="N2323" s="5">
        <v>35.36</v>
      </c>
      <c r="O2323" s="6">
        <v>0</v>
      </c>
      <c r="P2323" s="5">
        <v>13.74</v>
      </c>
      <c r="Q2323" s="5">
        <f t="shared" si="108"/>
        <v>35.36</v>
      </c>
      <c r="R2323" s="5">
        <f t="shared" si="109"/>
        <v>13.74</v>
      </c>
      <c r="S2323" s="5">
        <f t="shared" si="110"/>
        <v>21.619999999999997</v>
      </c>
      <c r="T2323" s="7"/>
    </row>
    <row r="2324" spans="1:20" ht="15">
      <c r="A2324" s="2">
        <v>4855</v>
      </c>
      <c r="B2324" s="3">
        <v>46335</v>
      </c>
      <c r="C2324" s="10">
        <f>YEAR(SalesDataTable[[#This Row],[Order Date]])</f>
        <v>2026</v>
      </c>
      <c r="D2324" s="10" t="str">
        <f>"Q"&amp;ROUNDUP(MONTH(SalesDataTable[[#This Row],[Order Date]])/3,0)</f>
        <v>Q4</v>
      </c>
      <c r="E2324" s="10">
        <f>MONTH(SalesDataTable[[#This Row],[Order Date]])</f>
        <v>11</v>
      </c>
      <c r="F2324" s="10" t="str">
        <f>TEXT(SalesDataTable[[#This Row],[Order Date]],"mmm")</f>
        <v>Nov</v>
      </c>
      <c r="G2324" s="4" t="s">
        <v>6</v>
      </c>
      <c r="H2324" s="4" t="s">
        <v>27</v>
      </c>
      <c r="I2324" s="4" t="s">
        <v>2</v>
      </c>
      <c r="J2324" s="4" t="s">
        <v>3</v>
      </c>
      <c r="K2324" s="4" t="s">
        <v>9</v>
      </c>
      <c r="L2324" s="4" t="s">
        <v>37</v>
      </c>
      <c r="M2324" s="8">
        <v>1</v>
      </c>
      <c r="N2324" s="5">
        <v>156.82</v>
      </c>
      <c r="O2324" s="6">
        <v>0.1</v>
      </c>
      <c r="P2324" s="5">
        <v>77.12</v>
      </c>
      <c r="Q2324" s="5">
        <f t="shared" si="108"/>
        <v>141.13800000000001</v>
      </c>
      <c r="R2324" s="5">
        <f t="shared" si="109"/>
        <v>77.12</v>
      </c>
      <c r="S2324" s="5">
        <f t="shared" si="110"/>
        <v>64.018000000000001</v>
      </c>
      <c r="T2324" s="7"/>
    </row>
    <row r="2325" spans="1:20" ht="15">
      <c r="A2325" s="2">
        <v>5151</v>
      </c>
      <c r="B2325" s="3">
        <v>46335</v>
      </c>
      <c r="C2325" s="10">
        <f>YEAR(SalesDataTable[[#This Row],[Order Date]])</f>
        <v>2026</v>
      </c>
      <c r="D2325" s="10" t="str">
        <f>"Q"&amp;ROUNDUP(MONTH(SalesDataTable[[#This Row],[Order Date]])/3,0)</f>
        <v>Q4</v>
      </c>
      <c r="E2325" s="10">
        <f>MONTH(SalesDataTable[[#This Row],[Order Date]])</f>
        <v>11</v>
      </c>
      <c r="F2325" s="10" t="str">
        <f>TEXT(SalesDataTable[[#This Row],[Order Date]],"mmm")</f>
        <v>Nov</v>
      </c>
      <c r="G2325" s="4" t="s">
        <v>11</v>
      </c>
      <c r="H2325" s="4" t="s">
        <v>52</v>
      </c>
      <c r="I2325" s="4" t="s">
        <v>8</v>
      </c>
      <c r="J2325" s="4" t="s">
        <v>16</v>
      </c>
      <c r="K2325" s="4" t="s">
        <v>34</v>
      </c>
      <c r="L2325" s="4" t="s">
        <v>35</v>
      </c>
      <c r="M2325" s="8">
        <v>10</v>
      </c>
      <c r="N2325" s="5">
        <v>40.98</v>
      </c>
      <c r="O2325" s="6">
        <v>0.1</v>
      </c>
      <c r="P2325" s="5">
        <v>14.6</v>
      </c>
      <c r="Q2325" s="5">
        <f t="shared" si="108"/>
        <v>368.82</v>
      </c>
      <c r="R2325" s="5">
        <f t="shared" si="109"/>
        <v>146</v>
      </c>
      <c r="S2325" s="5">
        <f t="shared" si="110"/>
        <v>222.82</v>
      </c>
      <c r="T2325" s="7"/>
    </row>
    <row r="2326" spans="1:20" ht="15">
      <c r="A2326" s="2">
        <v>5189</v>
      </c>
      <c r="B2326" s="3">
        <v>46335</v>
      </c>
      <c r="C2326" s="10">
        <f>YEAR(SalesDataTable[[#This Row],[Order Date]])</f>
        <v>2026</v>
      </c>
      <c r="D2326" s="10" t="str">
        <f>"Q"&amp;ROUNDUP(MONTH(SalesDataTable[[#This Row],[Order Date]])/3,0)</f>
        <v>Q4</v>
      </c>
      <c r="E2326" s="10">
        <f>MONTH(SalesDataTable[[#This Row],[Order Date]])</f>
        <v>11</v>
      </c>
      <c r="F2326" s="10" t="str">
        <f>TEXT(SalesDataTable[[#This Row],[Order Date]],"mmm")</f>
        <v>Nov</v>
      </c>
      <c r="G2326" s="4" t="s">
        <v>20</v>
      </c>
      <c r="H2326" s="4" t="s">
        <v>33</v>
      </c>
      <c r="I2326" s="4" t="s">
        <v>19</v>
      </c>
      <c r="J2326" s="4" t="s">
        <v>13</v>
      </c>
      <c r="K2326" s="4" t="s">
        <v>9</v>
      </c>
      <c r="L2326" s="4" t="s">
        <v>17</v>
      </c>
      <c r="M2326" s="8">
        <v>3</v>
      </c>
      <c r="N2326" s="5">
        <v>144.22999999999999</v>
      </c>
      <c r="O2326" s="6">
        <v>0</v>
      </c>
      <c r="P2326" s="5">
        <v>80.959999999999994</v>
      </c>
      <c r="Q2326" s="5">
        <f t="shared" si="108"/>
        <v>432.68999999999994</v>
      </c>
      <c r="R2326" s="5">
        <f t="shared" si="109"/>
        <v>242.88</v>
      </c>
      <c r="S2326" s="5">
        <f t="shared" si="110"/>
        <v>189.80999999999995</v>
      </c>
      <c r="T2326" s="7"/>
    </row>
    <row r="2327" spans="1:20" ht="15">
      <c r="A2327" s="2">
        <v>726</v>
      </c>
      <c r="B2327" s="3">
        <v>46336</v>
      </c>
      <c r="C2327" s="10">
        <f>YEAR(SalesDataTable[[#This Row],[Order Date]])</f>
        <v>2026</v>
      </c>
      <c r="D2327" s="10" t="str">
        <f>"Q"&amp;ROUNDUP(MONTH(SalesDataTable[[#This Row],[Order Date]])/3,0)</f>
        <v>Q4</v>
      </c>
      <c r="E2327" s="10">
        <f>MONTH(SalesDataTable[[#This Row],[Order Date]])</f>
        <v>11</v>
      </c>
      <c r="F2327" s="10" t="str">
        <f>TEXT(SalesDataTable[[#This Row],[Order Date]],"mmm")</f>
        <v>Nov</v>
      </c>
      <c r="G2327" s="4" t="s">
        <v>20</v>
      </c>
      <c r="H2327" s="4" t="s">
        <v>31</v>
      </c>
      <c r="I2327" s="4" t="s">
        <v>2</v>
      </c>
      <c r="J2327" s="4" t="s">
        <v>13</v>
      </c>
      <c r="K2327" s="4" t="s">
        <v>9</v>
      </c>
      <c r="L2327" s="4" t="s">
        <v>10</v>
      </c>
      <c r="M2327" s="8">
        <v>1</v>
      </c>
      <c r="N2327" s="5">
        <v>90.23</v>
      </c>
      <c r="O2327" s="6">
        <v>0</v>
      </c>
      <c r="P2327" s="5">
        <v>44.06</v>
      </c>
      <c r="Q2327" s="5">
        <f t="shared" si="108"/>
        <v>90.23</v>
      </c>
      <c r="R2327" s="5">
        <f t="shared" si="109"/>
        <v>44.06</v>
      </c>
      <c r="S2327" s="5">
        <f t="shared" si="110"/>
        <v>46.17</v>
      </c>
      <c r="T2327" s="7"/>
    </row>
    <row r="2328" spans="1:20" ht="15">
      <c r="A2328" s="2">
        <v>2154</v>
      </c>
      <c r="B2328" s="3">
        <v>46336</v>
      </c>
      <c r="C2328" s="10">
        <f>YEAR(SalesDataTable[[#This Row],[Order Date]])</f>
        <v>2026</v>
      </c>
      <c r="D2328" s="10" t="str">
        <f>"Q"&amp;ROUNDUP(MONTH(SalesDataTable[[#This Row],[Order Date]])/3,0)</f>
        <v>Q4</v>
      </c>
      <c r="E2328" s="10">
        <f>MONTH(SalesDataTable[[#This Row],[Order Date]])</f>
        <v>11</v>
      </c>
      <c r="F2328" s="10" t="str">
        <f>TEXT(SalesDataTable[[#This Row],[Order Date]],"mmm")</f>
        <v>Nov</v>
      </c>
      <c r="G2328" s="4" t="s">
        <v>20</v>
      </c>
      <c r="H2328" s="4" t="s">
        <v>31</v>
      </c>
      <c r="I2328" s="4" t="s">
        <v>2</v>
      </c>
      <c r="J2328" s="4" t="s">
        <v>13</v>
      </c>
      <c r="K2328" s="4" t="s">
        <v>9</v>
      </c>
      <c r="L2328" s="4" t="s">
        <v>37</v>
      </c>
      <c r="M2328" s="8">
        <v>5</v>
      </c>
      <c r="N2328" s="5">
        <v>152.82</v>
      </c>
      <c r="O2328" s="6">
        <v>0.1</v>
      </c>
      <c r="P2328" s="5">
        <v>80.09</v>
      </c>
      <c r="Q2328" s="5">
        <f t="shared" si="108"/>
        <v>687.68999999999994</v>
      </c>
      <c r="R2328" s="5">
        <f t="shared" si="109"/>
        <v>400.45000000000005</v>
      </c>
      <c r="S2328" s="5">
        <f t="shared" si="110"/>
        <v>287.2399999999999</v>
      </c>
      <c r="T2328" s="7"/>
    </row>
    <row r="2329" spans="1:20" ht="15">
      <c r="A2329" s="2">
        <v>4403</v>
      </c>
      <c r="B2329" s="3">
        <v>46336</v>
      </c>
      <c r="C2329" s="10">
        <f>YEAR(SalesDataTable[[#This Row],[Order Date]])</f>
        <v>2026</v>
      </c>
      <c r="D2329" s="10" t="str">
        <f>"Q"&amp;ROUNDUP(MONTH(SalesDataTable[[#This Row],[Order Date]])/3,0)</f>
        <v>Q4</v>
      </c>
      <c r="E2329" s="10">
        <f>MONTH(SalesDataTable[[#This Row],[Order Date]])</f>
        <v>11</v>
      </c>
      <c r="F2329" s="10" t="str">
        <f>TEXT(SalesDataTable[[#This Row],[Order Date]],"mmm")</f>
        <v>Nov</v>
      </c>
      <c r="G2329" s="4" t="s">
        <v>0</v>
      </c>
      <c r="H2329" s="4" t="s">
        <v>1</v>
      </c>
      <c r="I2329" s="4" t="s">
        <v>2</v>
      </c>
      <c r="J2329" s="4" t="s">
        <v>16</v>
      </c>
      <c r="K2329" s="4" t="s">
        <v>14</v>
      </c>
      <c r="L2329" s="4" t="s">
        <v>15</v>
      </c>
      <c r="M2329" s="8">
        <v>2</v>
      </c>
      <c r="N2329" s="5">
        <v>36.61</v>
      </c>
      <c r="O2329" s="6">
        <v>0.05</v>
      </c>
      <c r="P2329" s="5">
        <v>13.31</v>
      </c>
      <c r="Q2329" s="5">
        <f t="shared" si="108"/>
        <v>69.558999999999997</v>
      </c>
      <c r="R2329" s="5">
        <f t="shared" si="109"/>
        <v>26.62</v>
      </c>
      <c r="S2329" s="5">
        <f t="shared" si="110"/>
        <v>42.938999999999993</v>
      </c>
      <c r="T2329" s="7"/>
    </row>
    <row r="2330" spans="1:20" ht="15">
      <c r="A2330" s="2">
        <v>4924</v>
      </c>
      <c r="B2330" s="3">
        <v>46336</v>
      </c>
      <c r="C2330" s="10">
        <f>YEAR(SalesDataTable[[#This Row],[Order Date]])</f>
        <v>2026</v>
      </c>
      <c r="D2330" s="10" t="str">
        <f>"Q"&amp;ROUNDUP(MONTH(SalesDataTable[[#This Row],[Order Date]])/3,0)</f>
        <v>Q4</v>
      </c>
      <c r="E2330" s="10">
        <f>MONTH(SalesDataTable[[#This Row],[Order Date]])</f>
        <v>11</v>
      </c>
      <c r="F2330" s="10" t="str">
        <f>TEXT(SalesDataTable[[#This Row],[Order Date]],"mmm")</f>
        <v>Nov</v>
      </c>
      <c r="G2330" s="4" t="s">
        <v>20</v>
      </c>
      <c r="H2330" s="4" t="s">
        <v>33</v>
      </c>
      <c r="I2330" s="4" t="s">
        <v>8</v>
      </c>
      <c r="J2330" s="4" t="s">
        <v>16</v>
      </c>
      <c r="K2330" s="4" t="s">
        <v>9</v>
      </c>
      <c r="L2330" s="4" t="s">
        <v>37</v>
      </c>
      <c r="M2330" s="8">
        <v>12</v>
      </c>
      <c r="N2330" s="5">
        <v>150.75</v>
      </c>
      <c r="O2330" s="6">
        <v>0.1</v>
      </c>
      <c r="P2330" s="5">
        <v>80.569999999999993</v>
      </c>
      <c r="Q2330" s="5">
        <f t="shared" si="108"/>
        <v>1628.1000000000001</v>
      </c>
      <c r="R2330" s="5">
        <f t="shared" si="109"/>
        <v>966.83999999999992</v>
      </c>
      <c r="S2330" s="5">
        <f t="shared" si="110"/>
        <v>661.26000000000022</v>
      </c>
      <c r="T2330" s="7"/>
    </row>
    <row r="2331" spans="1:20" ht="15">
      <c r="A2331" s="2">
        <v>25</v>
      </c>
      <c r="B2331" s="3">
        <v>46337</v>
      </c>
      <c r="C2331" s="10">
        <f>YEAR(SalesDataTable[[#This Row],[Order Date]])</f>
        <v>2026</v>
      </c>
      <c r="D2331" s="10" t="str">
        <f>"Q"&amp;ROUNDUP(MONTH(SalesDataTable[[#This Row],[Order Date]])/3,0)</f>
        <v>Q4</v>
      </c>
      <c r="E2331" s="10">
        <f>MONTH(SalesDataTable[[#This Row],[Order Date]])</f>
        <v>11</v>
      </c>
      <c r="F2331" s="10" t="str">
        <f>TEXT(SalesDataTable[[#This Row],[Order Date]],"mmm")</f>
        <v>Nov</v>
      </c>
      <c r="G2331" s="4" t="s">
        <v>0</v>
      </c>
      <c r="H2331" s="4" t="s">
        <v>1</v>
      </c>
      <c r="I2331" s="4" t="s">
        <v>2</v>
      </c>
      <c r="J2331" s="4" t="s">
        <v>3</v>
      </c>
      <c r="K2331" s="4" t="s">
        <v>9</v>
      </c>
      <c r="L2331" s="4" t="s">
        <v>17</v>
      </c>
      <c r="M2331" s="8">
        <v>1</v>
      </c>
      <c r="N2331" s="5">
        <v>145.83000000000001</v>
      </c>
      <c r="O2331" s="6">
        <v>0.1</v>
      </c>
      <c r="P2331" s="5">
        <v>79.14</v>
      </c>
      <c r="Q2331" s="5">
        <f t="shared" si="108"/>
        <v>131.24700000000001</v>
      </c>
      <c r="R2331" s="5">
        <f t="shared" si="109"/>
        <v>79.14</v>
      </c>
      <c r="S2331" s="5">
        <f t="shared" si="110"/>
        <v>52.107000000000014</v>
      </c>
      <c r="T2331" s="7"/>
    </row>
    <row r="2332" spans="1:20" ht="15">
      <c r="A2332" s="2">
        <v>252</v>
      </c>
      <c r="B2332" s="3">
        <v>46337</v>
      </c>
      <c r="C2332" s="10">
        <f>YEAR(SalesDataTable[[#This Row],[Order Date]])</f>
        <v>2026</v>
      </c>
      <c r="D2332" s="10" t="str">
        <f>"Q"&amp;ROUNDUP(MONTH(SalesDataTable[[#This Row],[Order Date]])/3,0)</f>
        <v>Q4</v>
      </c>
      <c r="E2332" s="10">
        <f>MONTH(SalesDataTable[[#This Row],[Order Date]])</f>
        <v>11</v>
      </c>
      <c r="F2332" s="10" t="str">
        <f>TEXT(SalesDataTable[[#This Row],[Order Date]],"mmm")</f>
        <v>Nov</v>
      </c>
      <c r="G2332" s="4" t="s">
        <v>0</v>
      </c>
      <c r="H2332" s="4" t="s">
        <v>1</v>
      </c>
      <c r="I2332" s="4" t="s">
        <v>2</v>
      </c>
      <c r="J2332" s="4" t="s">
        <v>3</v>
      </c>
      <c r="K2332" s="4" t="s">
        <v>14</v>
      </c>
      <c r="L2332" s="4" t="s">
        <v>48</v>
      </c>
      <c r="M2332" s="8">
        <v>4</v>
      </c>
      <c r="N2332" s="5">
        <v>162.04</v>
      </c>
      <c r="O2332" s="6">
        <v>0</v>
      </c>
      <c r="P2332" s="5">
        <v>85.77</v>
      </c>
      <c r="Q2332" s="5">
        <f t="shared" si="108"/>
        <v>648.16</v>
      </c>
      <c r="R2332" s="5">
        <f t="shared" si="109"/>
        <v>343.08</v>
      </c>
      <c r="S2332" s="5">
        <f t="shared" si="110"/>
        <v>305.08</v>
      </c>
      <c r="T2332" s="7"/>
    </row>
    <row r="2333" spans="1:20" ht="15">
      <c r="A2333" s="2">
        <v>1203</v>
      </c>
      <c r="B2333" s="3">
        <v>46337</v>
      </c>
      <c r="C2333" s="10">
        <f>YEAR(SalesDataTable[[#This Row],[Order Date]])</f>
        <v>2026</v>
      </c>
      <c r="D2333" s="10" t="str">
        <f>"Q"&amp;ROUNDUP(MONTH(SalesDataTable[[#This Row],[Order Date]])/3,0)</f>
        <v>Q4</v>
      </c>
      <c r="E2333" s="10">
        <f>MONTH(SalesDataTable[[#This Row],[Order Date]])</f>
        <v>11</v>
      </c>
      <c r="F2333" s="10" t="str">
        <f>TEXT(SalesDataTable[[#This Row],[Order Date]],"mmm")</f>
        <v>Nov</v>
      </c>
      <c r="G2333" s="4" t="s">
        <v>20</v>
      </c>
      <c r="H2333" s="4" t="s">
        <v>33</v>
      </c>
      <c r="I2333" s="4" t="s">
        <v>19</v>
      </c>
      <c r="J2333" s="4" t="s">
        <v>3</v>
      </c>
      <c r="K2333" s="4" t="s">
        <v>9</v>
      </c>
      <c r="L2333" s="4" t="s">
        <v>17</v>
      </c>
      <c r="M2333" s="8">
        <v>2</v>
      </c>
      <c r="N2333" s="5">
        <v>141.33000000000001</v>
      </c>
      <c r="O2333" s="6">
        <v>0.05</v>
      </c>
      <c r="P2333" s="5">
        <v>79.739999999999995</v>
      </c>
      <c r="Q2333" s="5">
        <f t="shared" si="108"/>
        <v>268.52699999999999</v>
      </c>
      <c r="R2333" s="5">
        <f t="shared" si="109"/>
        <v>159.47999999999999</v>
      </c>
      <c r="S2333" s="5">
        <f t="shared" si="110"/>
        <v>109.047</v>
      </c>
      <c r="T2333" s="7"/>
    </row>
    <row r="2334" spans="1:20" ht="15">
      <c r="A2334" s="2">
        <v>1567</v>
      </c>
      <c r="B2334" s="3">
        <v>46337</v>
      </c>
      <c r="C2334" s="10">
        <f>YEAR(SalesDataTable[[#This Row],[Order Date]])</f>
        <v>2026</v>
      </c>
      <c r="D2334" s="10" t="str">
        <f>"Q"&amp;ROUNDUP(MONTH(SalesDataTable[[#This Row],[Order Date]])/3,0)</f>
        <v>Q4</v>
      </c>
      <c r="E2334" s="10">
        <f>MONTH(SalesDataTable[[#This Row],[Order Date]])</f>
        <v>11</v>
      </c>
      <c r="F2334" s="10" t="str">
        <f>TEXT(SalesDataTable[[#This Row],[Order Date]],"mmm")</f>
        <v>Nov</v>
      </c>
      <c r="G2334" s="4" t="s">
        <v>11</v>
      </c>
      <c r="H2334" s="4" t="s">
        <v>52</v>
      </c>
      <c r="I2334" s="4" t="s">
        <v>2</v>
      </c>
      <c r="J2334" s="4" t="s">
        <v>3</v>
      </c>
      <c r="K2334" s="4" t="s">
        <v>23</v>
      </c>
      <c r="L2334" s="4" t="s">
        <v>51</v>
      </c>
      <c r="M2334" s="8">
        <v>1</v>
      </c>
      <c r="N2334" s="5">
        <v>125.11</v>
      </c>
      <c r="O2334" s="6">
        <v>0.1</v>
      </c>
      <c r="P2334" s="5">
        <v>61.65</v>
      </c>
      <c r="Q2334" s="5">
        <f t="shared" si="108"/>
        <v>112.599</v>
      </c>
      <c r="R2334" s="5">
        <f t="shared" si="109"/>
        <v>61.65</v>
      </c>
      <c r="S2334" s="5">
        <f t="shared" si="110"/>
        <v>50.949000000000005</v>
      </c>
      <c r="T2334" s="7"/>
    </row>
    <row r="2335" spans="1:20" ht="15">
      <c r="A2335" s="2">
        <v>2060</v>
      </c>
      <c r="B2335" s="3">
        <v>46337</v>
      </c>
      <c r="C2335" s="10">
        <f>YEAR(SalesDataTable[[#This Row],[Order Date]])</f>
        <v>2026</v>
      </c>
      <c r="D2335" s="10" t="str">
        <f>"Q"&amp;ROUNDUP(MONTH(SalesDataTable[[#This Row],[Order Date]])/3,0)</f>
        <v>Q4</v>
      </c>
      <c r="E2335" s="10">
        <f>MONTH(SalesDataTable[[#This Row],[Order Date]])</f>
        <v>11</v>
      </c>
      <c r="F2335" s="10" t="str">
        <f>TEXT(SalesDataTable[[#This Row],[Order Date]],"mmm")</f>
        <v>Nov</v>
      </c>
      <c r="G2335" s="4" t="s">
        <v>11</v>
      </c>
      <c r="H2335" s="4" t="s">
        <v>25</v>
      </c>
      <c r="I2335" s="4" t="s">
        <v>2</v>
      </c>
      <c r="J2335" s="4" t="s">
        <v>16</v>
      </c>
      <c r="K2335" s="4" t="s">
        <v>23</v>
      </c>
      <c r="L2335" s="4" t="s">
        <v>51</v>
      </c>
      <c r="M2335" s="8">
        <v>3</v>
      </c>
      <c r="N2335" s="5">
        <v>124.55</v>
      </c>
      <c r="O2335" s="6">
        <v>0.15</v>
      </c>
      <c r="P2335" s="5">
        <v>60.68</v>
      </c>
      <c r="Q2335" s="5">
        <f t="shared" si="108"/>
        <v>317.60249999999996</v>
      </c>
      <c r="R2335" s="5">
        <f t="shared" si="109"/>
        <v>182.04</v>
      </c>
      <c r="S2335" s="5">
        <f t="shared" si="110"/>
        <v>135.56249999999997</v>
      </c>
      <c r="T2335" s="7"/>
    </row>
    <row r="2336" spans="1:20" ht="15">
      <c r="A2336" s="2">
        <v>2485</v>
      </c>
      <c r="B2336" s="3">
        <v>46337</v>
      </c>
      <c r="C2336" s="10">
        <f>YEAR(SalesDataTable[[#This Row],[Order Date]])</f>
        <v>2026</v>
      </c>
      <c r="D2336" s="10" t="str">
        <f>"Q"&amp;ROUNDUP(MONTH(SalesDataTable[[#This Row],[Order Date]])/3,0)</f>
        <v>Q4</v>
      </c>
      <c r="E2336" s="10">
        <f>MONTH(SalesDataTable[[#This Row],[Order Date]])</f>
        <v>11</v>
      </c>
      <c r="F2336" s="10" t="str">
        <f>TEXT(SalesDataTable[[#This Row],[Order Date]],"mmm")</f>
        <v>Nov</v>
      </c>
      <c r="G2336" s="4" t="s">
        <v>11</v>
      </c>
      <c r="H2336" s="4" t="s">
        <v>39</v>
      </c>
      <c r="I2336" s="4" t="s">
        <v>19</v>
      </c>
      <c r="J2336" s="4" t="s">
        <v>3</v>
      </c>
      <c r="K2336" s="4" t="s">
        <v>9</v>
      </c>
      <c r="L2336" s="4" t="s">
        <v>17</v>
      </c>
      <c r="M2336" s="8">
        <v>1</v>
      </c>
      <c r="N2336" s="5">
        <v>143.77000000000001</v>
      </c>
      <c r="O2336" s="6">
        <v>0.1</v>
      </c>
      <c r="P2336" s="5">
        <v>81.02</v>
      </c>
      <c r="Q2336" s="5">
        <f t="shared" si="108"/>
        <v>129.393</v>
      </c>
      <c r="R2336" s="5">
        <f t="shared" si="109"/>
        <v>81.02</v>
      </c>
      <c r="S2336" s="5">
        <f t="shared" si="110"/>
        <v>48.373000000000005</v>
      </c>
      <c r="T2336" s="7"/>
    </row>
    <row r="2337" spans="1:20" ht="15">
      <c r="A2337" s="2">
        <v>3101</v>
      </c>
      <c r="B2337" s="3">
        <v>46337</v>
      </c>
      <c r="C2337" s="10">
        <f>YEAR(SalesDataTable[[#This Row],[Order Date]])</f>
        <v>2026</v>
      </c>
      <c r="D2337" s="10" t="str">
        <f>"Q"&amp;ROUNDUP(MONTH(SalesDataTable[[#This Row],[Order Date]])/3,0)</f>
        <v>Q4</v>
      </c>
      <c r="E2337" s="10">
        <f>MONTH(SalesDataTable[[#This Row],[Order Date]])</f>
        <v>11</v>
      </c>
      <c r="F2337" s="10" t="str">
        <f>TEXT(SalesDataTable[[#This Row],[Order Date]],"mmm")</f>
        <v>Nov</v>
      </c>
      <c r="G2337" s="4" t="s">
        <v>20</v>
      </c>
      <c r="H2337" s="4" t="s">
        <v>33</v>
      </c>
      <c r="I2337" s="4" t="s">
        <v>2</v>
      </c>
      <c r="J2337" s="4" t="s">
        <v>13</v>
      </c>
      <c r="K2337" s="4" t="s">
        <v>23</v>
      </c>
      <c r="L2337" s="4" t="s">
        <v>51</v>
      </c>
      <c r="M2337" s="8">
        <v>3</v>
      </c>
      <c r="N2337" s="5">
        <v>124.72</v>
      </c>
      <c r="O2337" s="6">
        <v>0.15</v>
      </c>
      <c r="P2337" s="5">
        <v>60.35</v>
      </c>
      <c r="Q2337" s="5">
        <f t="shared" si="108"/>
        <v>318.03599999999994</v>
      </c>
      <c r="R2337" s="5">
        <f t="shared" si="109"/>
        <v>181.05</v>
      </c>
      <c r="S2337" s="5">
        <f t="shared" si="110"/>
        <v>136.98599999999993</v>
      </c>
      <c r="T2337" s="7"/>
    </row>
    <row r="2338" spans="1:20" ht="15">
      <c r="A2338" s="2">
        <v>3165</v>
      </c>
      <c r="B2338" s="3">
        <v>46337</v>
      </c>
      <c r="C2338" s="10">
        <f>YEAR(SalesDataTable[[#This Row],[Order Date]])</f>
        <v>2026</v>
      </c>
      <c r="D2338" s="10" t="str">
        <f>"Q"&amp;ROUNDUP(MONTH(SalesDataTable[[#This Row],[Order Date]])/3,0)</f>
        <v>Q4</v>
      </c>
      <c r="E2338" s="10">
        <f>MONTH(SalesDataTable[[#This Row],[Order Date]])</f>
        <v>11</v>
      </c>
      <c r="F2338" s="10" t="str">
        <f>TEXT(SalesDataTable[[#This Row],[Order Date]],"mmm")</f>
        <v>Nov</v>
      </c>
      <c r="G2338" s="4" t="s">
        <v>11</v>
      </c>
      <c r="H2338" s="4" t="s">
        <v>12</v>
      </c>
      <c r="I2338" s="4" t="s">
        <v>19</v>
      </c>
      <c r="J2338" s="4" t="s">
        <v>3</v>
      </c>
      <c r="K2338" s="4" t="s">
        <v>34</v>
      </c>
      <c r="L2338" s="4" t="s">
        <v>42</v>
      </c>
      <c r="M2338" s="8">
        <v>1</v>
      </c>
      <c r="N2338" s="5">
        <v>35.729999999999997</v>
      </c>
      <c r="O2338" s="6">
        <v>0.1</v>
      </c>
      <c r="P2338" s="5">
        <v>14.15</v>
      </c>
      <c r="Q2338" s="5">
        <f t="shared" si="108"/>
        <v>32.156999999999996</v>
      </c>
      <c r="R2338" s="5">
        <f t="shared" si="109"/>
        <v>14.15</v>
      </c>
      <c r="S2338" s="5">
        <f t="shared" si="110"/>
        <v>18.006999999999998</v>
      </c>
      <c r="T2338" s="7"/>
    </row>
    <row r="2339" spans="1:20" ht="15">
      <c r="A2339" s="2">
        <v>4179</v>
      </c>
      <c r="B2339" s="3">
        <v>46337</v>
      </c>
      <c r="C2339" s="10">
        <f>YEAR(SalesDataTable[[#This Row],[Order Date]])</f>
        <v>2026</v>
      </c>
      <c r="D2339" s="10" t="str">
        <f>"Q"&amp;ROUNDUP(MONTH(SalesDataTable[[#This Row],[Order Date]])/3,0)</f>
        <v>Q4</v>
      </c>
      <c r="E2339" s="10">
        <f>MONTH(SalesDataTable[[#This Row],[Order Date]])</f>
        <v>11</v>
      </c>
      <c r="F2339" s="10" t="str">
        <f>TEXT(SalesDataTable[[#This Row],[Order Date]],"mmm")</f>
        <v>Nov</v>
      </c>
      <c r="G2339" s="4" t="s">
        <v>11</v>
      </c>
      <c r="H2339" s="4" t="s">
        <v>18</v>
      </c>
      <c r="I2339" s="4" t="s">
        <v>19</v>
      </c>
      <c r="J2339" s="4" t="s">
        <v>16</v>
      </c>
      <c r="K2339" s="4" t="s">
        <v>14</v>
      </c>
      <c r="L2339" s="4" t="s">
        <v>48</v>
      </c>
      <c r="M2339" s="8">
        <v>2</v>
      </c>
      <c r="N2339" s="5">
        <v>166.1</v>
      </c>
      <c r="O2339" s="6">
        <v>0.05</v>
      </c>
      <c r="P2339" s="5">
        <v>88.2</v>
      </c>
      <c r="Q2339" s="5">
        <f t="shared" si="108"/>
        <v>315.58999999999997</v>
      </c>
      <c r="R2339" s="5">
        <f t="shared" si="109"/>
        <v>176.4</v>
      </c>
      <c r="S2339" s="5">
        <f t="shared" si="110"/>
        <v>139.18999999999997</v>
      </c>
      <c r="T2339" s="7"/>
    </row>
    <row r="2340" spans="1:20" ht="15">
      <c r="A2340" s="2">
        <v>4829</v>
      </c>
      <c r="B2340" s="3">
        <v>46337</v>
      </c>
      <c r="C2340" s="10">
        <f>YEAR(SalesDataTable[[#This Row],[Order Date]])</f>
        <v>2026</v>
      </c>
      <c r="D2340" s="10" t="str">
        <f>"Q"&amp;ROUNDUP(MONTH(SalesDataTable[[#This Row],[Order Date]])/3,0)</f>
        <v>Q4</v>
      </c>
      <c r="E2340" s="10">
        <f>MONTH(SalesDataTable[[#This Row],[Order Date]])</f>
        <v>11</v>
      </c>
      <c r="F2340" s="10" t="str">
        <f>TEXT(SalesDataTable[[#This Row],[Order Date]],"mmm")</f>
        <v>Nov</v>
      </c>
      <c r="G2340" s="4" t="s">
        <v>11</v>
      </c>
      <c r="H2340" s="4" t="s">
        <v>52</v>
      </c>
      <c r="I2340" s="4" t="s">
        <v>28</v>
      </c>
      <c r="J2340" s="4" t="s">
        <v>13</v>
      </c>
      <c r="K2340" s="4" t="s">
        <v>4</v>
      </c>
      <c r="L2340" s="4" t="s">
        <v>5</v>
      </c>
      <c r="M2340" s="8">
        <v>2</v>
      </c>
      <c r="N2340" s="5">
        <v>81.27</v>
      </c>
      <c r="O2340" s="6">
        <v>0.05</v>
      </c>
      <c r="P2340" s="5">
        <v>43.04</v>
      </c>
      <c r="Q2340" s="5">
        <f t="shared" si="108"/>
        <v>154.41299999999998</v>
      </c>
      <c r="R2340" s="5">
        <f t="shared" si="109"/>
        <v>86.08</v>
      </c>
      <c r="S2340" s="5">
        <f t="shared" si="110"/>
        <v>68.332999999999984</v>
      </c>
      <c r="T2340" s="7"/>
    </row>
    <row r="2341" spans="1:20" ht="15">
      <c r="A2341" s="2">
        <v>4943</v>
      </c>
      <c r="B2341" s="3">
        <v>46337</v>
      </c>
      <c r="C2341" s="10">
        <f>YEAR(SalesDataTable[[#This Row],[Order Date]])</f>
        <v>2026</v>
      </c>
      <c r="D2341" s="10" t="str">
        <f>"Q"&amp;ROUNDUP(MONTH(SalesDataTable[[#This Row],[Order Date]])/3,0)</f>
        <v>Q4</v>
      </c>
      <c r="E2341" s="10">
        <f>MONTH(SalesDataTable[[#This Row],[Order Date]])</f>
        <v>11</v>
      </c>
      <c r="F2341" s="10" t="str">
        <f>TEXT(SalesDataTable[[#This Row],[Order Date]],"mmm")</f>
        <v>Nov</v>
      </c>
      <c r="G2341" s="4" t="s">
        <v>0</v>
      </c>
      <c r="H2341" s="4" t="s">
        <v>36</v>
      </c>
      <c r="I2341" s="4" t="s">
        <v>8</v>
      </c>
      <c r="J2341" s="4" t="s">
        <v>3</v>
      </c>
      <c r="K2341" s="4" t="s">
        <v>23</v>
      </c>
      <c r="L2341" s="4" t="s">
        <v>29</v>
      </c>
      <c r="M2341" s="8">
        <v>10</v>
      </c>
      <c r="N2341" s="5">
        <v>191.98</v>
      </c>
      <c r="O2341" s="6">
        <v>0.1</v>
      </c>
      <c r="P2341" s="5">
        <v>102.73</v>
      </c>
      <c r="Q2341" s="5">
        <f t="shared" si="108"/>
        <v>1727.82</v>
      </c>
      <c r="R2341" s="5">
        <f t="shared" si="109"/>
        <v>1027.3</v>
      </c>
      <c r="S2341" s="5">
        <f t="shared" si="110"/>
        <v>700.52</v>
      </c>
      <c r="T2341" s="7"/>
    </row>
    <row r="2342" spans="1:20" ht="15">
      <c r="A2342" s="2">
        <v>887</v>
      </c>
      <c r="B2342" s="3">
        <v>46338</v>
      </c>
      <c r="C2342" s="10">
        <f>YEAR(SalesDataTable[[#This Row],[Order Date]])</f>
        <v>2026</v>
      </c>
      <c r="D2342" s="10" t="str">
        <f>"Q"&amp;ROUNDUP(MONTH(SalesDataTable[[#This Row],[Order Date]])/3,0)</f>
        <v>Q4</v>
      </c>
      <c r="E2342" s="10">
        <f>MONTH(SalesDataTable[[#This Row],[Order Date]])</f>
        <v>11</v>
      </c>
      <c r="F2342" s="10" t="str">
        <f>TEXT(SalesDataTable[[#This Row],[Order Date]],"mmm")</f>
        <v>Nov</v>
      </c>
      <c r="G2342" s="4" t="s">
        <v>20</v>
      </c>
      <c r="H2342" s="4" t="s">
        <v>33</v>
      </c>
      <c r="I2342" s="4" t="s">
        <v>19</v>
      </c>
      <c r="J2342" s="4" t="s">
        <v>3</v>
      </c>
      <c r="K2342" s="4" t="s">
        <v>9</v>
      </c>
      <c r="L2342" s="4" t="s">
        <v>10</v>
      </c>
      <c r="M2342" s="8">
        <v>6</v>
      </c>
      <c r="N2342" s="5">
        <v>89.87</v>
      </c>
      <c r="O2342" s="6">
        <v>0.2</v>
      </c>
      <c r="P2342" s="5">
        <v>44.47</v>
      </c>
      <c r="Q2342" s="5">
        <f t="shared" si="108"/>
        <v>431.37600000000003</v>
      </c>
      <c r="R2342" s="5">
        <f t="shared" si="109"/>
        <v>266.82</v>
      </c>
      <c r="S2342" s="5">
        <f t="shared" si="110"/>
        <v>164.55600000000004</v>
      </c>
      <c r="T2342" s="7"/>
    </row>
    <row r="2343" spans="1:20" ht="15">
      <c r="A2343" s="2">
        <v>1090</v>
      </c>
      <c r="B2343" s="3">
        <v>46338</v>
      </c>
      <c r="C2343" s="10">
        <f>YEAR(SalesDataTable[[#This Row],[Order Date]])</f>
        <v>2026</v>
      </c>
      <c r="D2343" s="10" t="str">
        <f>"Q"&amp;ROUNDUP(MONTH(SalesDataTable[[#This Row],[Order Date]])/3,0)</f>
        <v>Q4</v>
      </c>
      <c r="E2343" s="10">
        <f>MONTH(SalesDataTable[[#This Row],[Order Date]])</f>
        <v>11</v>
      </c>
      <c r="F2343" s="10" t="str">
        <f>TEXT(SalesDataTable[[#This Row],[Order Date]],"mmm")</f>
        <v>Nov</v>
      </c>
      <c r="G2343" s="4" t="s">
        <v>6</v>
      </c>
      <c r="H2343" s="4" t="s">
        <v>49</v>
      </c>
      <c r="I2343" s="4" t="s">
        <v>28</v>
      </c>
      <c r="J2343" s="4" t="s">
        <v>13</v>
      </c>
      <c r="K2343" s="4" t="s">
        <v>4</v>
      </c>
      <c r="L2343" s="4" t="s">
        <v>22</v>
      </c>
      <c r="M2343" s="8">
        <v>3</v>
      </c>
      <c r="N2343" s="5">
        <v>51.44</v>
      </c>
      <c r="O2343" s="6">
        <v>0.1</v>
      </c>
      <c r="P2343" s="5">
        <v>23.11</v>
      </c>
      <c r="Q2343" s="5">
        <f t="shared" si="108"/>
        <v>138.88800000000001</v>
      </c>
      <c r="R2343" s="5">
        <f t="shared" si="109"/>
        <v>69.33</v>
      </c>
      <c r="S2343" s="5">
        <f t="shared" si="110"/>
        <v>69.558000000000007</v>
      </c>
      <c r="T2343" s="7"/>
    </row>
    <row r="2344" spans="1:20" ht="15">
      <c r="A2344" s="2">
        <v>2090</v>
      </c>
      <c r="B2344" s="3">
        <v>46338</v>
      </c>
      <c r="C2344" s="10">
        <f>YEAR(SalesDataTable[[#This Row],[Order Date]])</f>
        <v>2026</v>
      </c>
      <c r="D2344" s="10" t="str">
        <f>"Q"&amp;ROUNDUP(MONTH(SalesDataTable[[#This Row],[Order Date]])/3,0)</f>
        <v>Q4</v>
      </c>
      <c r="E2344" s="10">
        <f>MONTH(SalesDataTable[[#This Row],[Order Date]])</f>
        <v>11</v>
      </c>
      <c r="F2344" s="10" t="str">
        <f>TEXT(SalesDataTable[[#This Row],[Order Date]],"mmm")</f>
        <v>Nov</v>
      </c>
      <c r="G2344" s="4" t="s">
        <v>20</v>
      </c>
      <c r="H2344" s="4" t="s">
        <v>21</v>
      </c>
      <c r="I2344" s="4" t="s">
        <v>28</v>
      </c>
      <c r="J2344" s="4" t="s">
        <v>13</v>
      </c>
      <c r="K2344" s="4" t="s">
        <v>14</v>
      </c>
      <c r="L2344" s="4" t="s">
        <v>32</v>
      </c>
      <c r="M2344" s="8">
        <v>4</v>
      </c>
      <c r="N2344" s="5">
        <v>46.68</v>
      </c>
      <c r="O2344" s="6">
        <v>0.05</v>
      </c>
      <c r="P2344" s="5">
        <v>17.96</v>
      </c>
      <c r="Q2344" s="5">
        <f t="shared" si="108"/>
        <v>177.38399999999999</v>
      </c>
      <c r="R2344" s="5">
        <f t="shared" si="109"/>
        <v>71.84</v>
      </c>
      <c r="S2344" s="5">
        <f t="shared" si="110"/>
        <v>105.54399999999998</v>
      </c>
      <c r="T2344" s="7"/>
    </row>
    <row r="2345" spans="1:20" ht="15">
      <c r="A2345" s="2">
        <v>2561</v>
      </c>
      <c r="B2345" s="3">
        <v>46338</v>
      </c>
      <c r="C2345" s="10">
        <f>YEAR(SalesDataTable[[#This Row],[Order Date]])</f>
        <v>2026</v>
      </c>
      <c r="D2345" s="10" t="str">
        <f>"Q"&amp;ROUNDUP(MONTH(SalesDataTable[[#This Row],[Order Date]])/3,0)</f>
        <v>Q4</v>
      </c>
      <c r="E2345" s="10">
        <f>MONTH(SalesDataTable[[#This Row],[Order Date]])</f>
        <v>11</v>
      </c>
      <c r="F2345" s="10" t="str">
        <f>TEXT(SalesDataTable[[#This Row],[Order Date]],"mmm")</f>
        <v>Nov</v>
      </c>
      <c r="G2345" s="4" t="s">
        <v>6</v>
      </c>
      <c r="H2345" s="4" t="s">
        <v>43</v>
      </c>
      <c r="I2345" s="4" t="s">
        <v>19</v>
      </c>
      <c r="J2345" s="4" t="s">
        <v>13</v>
      </c>
      <c r="K2345" s="4" t="s">
        <v>9</v>
      </c>
      <c r="L2345" s="4" t="s">
        <v>46</v>
      </c>
      <c r="M2345" s="8">
        <v>4</v>
      </c>
      <c r="N2345" s="5">
        <v>73.05</v>
      </c>
      <c r="O2345" s="6">
        <v>0.2</v>
      </c>
      <c r="P2345" s="5">
        <v>32.82</v>
      </c>
      <c r="Q2345" s="5">
        <f t="shared" si="108"/>
        <v>233.76</v>
      </c>
      <c r="R2345" s="5">
        <f t="shared" si="109"/>
        <v>131.28</v>
      </c>
      <c r="S2345" s="5">
        <f t="shared" si="110"/>
        <v>102.47999999999999</v>
      </c>
      <c r="T2345" s="7"/>
    </row>
    <row r="2346" spans="1:20" ht="15">
      <c r="A2346" s="2">
        <v>2855</v>
      </c>
      <c r="B2346" s="3">
        <v>46338</v>
      </c>
      <c r="C2346" s="10">
        <f>YEAR(SalesDataTable[[#This Row],[Order Date]])</f>
        <v>2026</v>
      </c>
      <c r="D2346" s="10" t="str">
        <f>"Q"&amp;ROUNDUP(MONTH(SalesDataTable[[#This Row],[Order Date]])/3,0)</f>
        <v>Q4</v>
      </c>
      <c r="E2346" s="10">
        <f>MONTH(SalesDataTable[[#This Row],[Order Date]])</f>
        <v>11</v>
      </c>
      <c r="F2346" s="10" t="str">
        <f>TEXT(SalesDataTable[[#This Row],[Order Date]],"mmm")</f>
        <v>Nov</v>
      </c>
      <c r="G2346" s="4" t="s">
        <v>11</v>
      </c>
      <c r="H2346" s="4" t="s">
        <v>39</v>
      </c>
      <c r="I2346" s="4" t="s">
        <v>28</v>
      </c>
      <c r="J2346" s="4" t="s">
        <v>13</v>
      </c>
      <c r="K2346" s="4" t="s">
        <v>23</v>
      </c>
      <c r="L2346" s="4" t="s">
        <v>51</v>
      </c>
      <c r="M2346" s="8">
        <v>1</v>
      </c>
      <c r="N2346" s="5">
        <v>125.32</v>
      </c>
      <c r="O2346" s="6">
        <v>0.15</v>
      </c>
      <c r="P2346" s="5">
        <v>59.49</v>
      </c>
      <c r="Q2346" s="5">
        <f t="shared" si="108"/>
        <v>106.52199999999999</v>
      </c>
      <c r="R2346" s="5">
        <f t="shared" si="109"/>
        <v>59.49</v>
      </c>
      <c r="S2346" s="5">
        <f t="shared" si="110"/>
        <v>47.031999999999989</v>
      </c>
      <c r="T2346" s="7"/>
    </row>
    <row r="2347" spans="1:20" ht="15">
      <c r="A2347" s="2">
        <v>4421</v>
      </c>
      <c r="B2347" s="3">
        <v>46338</v>
      </c>
      <c r="C2347" s="10">
        <f>YEAR(SalesDataTable[[#This Row],[Order Date]])</f>
        <v>2026</v>
      </c>
      <c r="D2347" s="10" t="str">
        <f>"Q"&amp;ROUNDUP(MONTH(SalesDataTable[[#This Row],[Order Date]])/3,0)</f>
        <v>Q4</v>
      </c>
      <c r="E2347" s="10">
        <f>MONTH(SalesDataTable[[#This Row],[Order Date]])</f>
        <v>11</v>
      </c>
      <c r="F2347" s="10" t="str">
        <f>TEXT(SalesDataTable[[#This Row],[Order Date]],"mmm")</f>
        <v>Nov</v>
      </c>
      <c r="G2347" s="4" t="s">
        <v>6</v>
      </c>
      <c r="H2347" s="4" t="s">
        <v>41</v>
      </c>
      <c r="I2347" s="4" t="s">
        <v>28</v>
      </c>
      <c r="J2347" s="4" t="s">
        <v>16</v>
      </c>
      <c r="K2347" s="4" t="s">
        <v>34</v>
      </c>
      <c r="L2347" s="4" t="s">
        <v>38</v>
      </c>
      <c r="M2347" s="8">
        <v>2</v>
      </c>
      <c r="N2347" s="5">
        <v>123.49</v>
      </c>
      <c r="O2347" s="6">
        <v>0.15</v>
      </c>
      <c r="P2347" s="5">
        <v>68.08</v>
      </c>
      <c r="Q2347" s="5">
        <f t="shared" si="108"/>
        <v>209.93299999999999</v>
      </c>
      <c r="R2347" s="5">
        <f t="shared" si="109"/>
        <v>136.16</v>
      </c>
      <c r="S2347" s="5">
        <f t="shared" si="110"/>
        <v>73.772999999999996</v>
      </c>
      <c r="T2347" s="7"/>
    </row>
    <row r="2348" spans="1:20" ht="15">
      <c r="A2348" s="2">
        <v>195</v>
      </c>
      <c r="B2348" s="3">
        <v>46339</v>
      </c>
      <c r="C2348" s="10">
        <f>YEAR(SalesDataTable[[#This Row],[Order Date]])</f>
        <v>2026</v>
      </c>
      <c r="D2348" s="10" t="str">
        <f>"Q"&amp;ROUNDUP(MONTH(SalesDataTable[[#This Row],[Order Date]])/3,0)</f>
        <v>Q4</v>
      </c>
      <c r="E2348" s="10">
        <f>MONTH(SalesDataTable[[#This Row],[Order Date]])</f>
        <v>11</v>
      </c>
      <c r="F2348" s="10" t="str">
        <f>TEXT(SalesDataTable[[#This Row],[Order Date]],"mmm")</f>
        <v>Nov</v>
      </c>
      <c r="G2348" s="4" t="s">
        <v>6</v>
      </c>
      <c r="H2348" s="4" t="s">
        <v>43</v>
      </c>
      <c r="I2348" s="4" t="s">
        <v>19</v>
      </c>
      <c r="J2348" s="4" t="s">
        <v>3</v>
      </c>
      <c r="K2348" s="4" t="s">
        <v>14</v>
      </c>
      <c r="L2348" s="4" t="s">
        <v>32</v>
      </c>
      <c r="M2348" s="8">
        <v>1</v>
      </c>
      <c r="N2348" s="5">
        <v>47.37</v>
      </c>
      <c r="O2348" s="6">
        <v>0.2</v>
      </c>
      <c r="P2348" s="5">
        <v>18.739999999999998</v>
      </c>
      <c r="Q2348" s="5">
        <f t="shared" si="108"/>
        <v>37.896000000000001</v>
      </c>
      <c r="R2348" s="5">
        <f t="shared" si="109"/>
        <v>18.739999999999998</v>
      </c>
      <c r="S2348" s="5">
        <f t="shared" si="110"/>
        <v>19.156000000000002</v>
      </c>
      <c r="T2348" s="7"/>
    </row>
    <row r="2349" spans="1:20" ht="15">
      <c r="A2349" s="2">
        <v>520</v>
      </c>
      <c r="B2349" s="3">
        <v>46339</v>
      </c>
      <c r="C2349" s="10">
        <f>YEAR(SalesDataTable[[#This Row],[Order Date]])</f>
        <v>2026</v>
      </c>
      <c r="D2349" s="10" t="str">
        <f>"Q"&amp;ROUNDUP(MONTH(SalesDataTable[[#This Row],[Order Date]])/3,0)</f>
        <v>Q4</v>
      </c>
      <c r="E2349" s="10">
        <f>MONTH(SalesDataTable[[#This Row],[Order Date]])</f>
        <v>11</v>
      </c>
      <c r="F2349" s="10" t="str">
        <f>TEXT(SalesDataTable[[#This Row],[Order Date]],"mmm")</f>
        <v>Nov</v>
      </c>
      <c r="G2349" s="4" t="s">
        <v>6</v>
      </c>
      <c r="H2349" s="4" t="s">
        <v>43</v>
      </c>
      <c r="I2349" s="4" t="s">
        <v>8</v>
      </c>
      <c r="J2349" s="4" t="s">
        <v>16</v>
      </c>
      <c r="K2349" s="4" t="s">
        <v>9</v>
      </c>
      <c r="L2349" s="4" t="s">
        <v>10</v>
      </c>
      <c r="M2349" s="8">
        <v>6</v>
      </c>
      <c r="N2349" s="5">
        <v>92.31</v>
      </c>
      <c r="O2349" s="6">
        <v>0.05</v>
      </c>
      <c r="P2349" s="5">
        <v>46.12</v>
      </c>
      <c r="Q2349" s="5">
        <f t="shared" si="108"/>
        <v>526.16700000000003</v>
      </c>
      <c r="R2349" s="5">
        <f t="shared" si="109"/>
        <v>276.71999999999997</v>
      </c>
      <c r="S2349" s="5">
        <f t="shared" si="110"/>
        <v>249.44700000000006</v>
      </c>
      <c r="T2349" s="7"/>
    </row>
    <row r="2350" spans="1:20" ht="15">
      <c r="A2350" s="2">
        <v>646</v>
      </c>
      <c r="B2350" s="3">
        <v>46339</v>
      </c>
      <c r="C2350" s="10">
        <f>YEAR(SalesDataTable[[#This Row],[Order Date]])</f>
        <v>2026</v>
      </c>
      <c r="D2350" s="10" t="str">
        <f>"Q"&amp;ROUNDUP(MONTH(SalesDataTable[[#This Row],[Order Date]])/3,0)</f>
        <v>Q4</v>
      </c>
      <c r="E2350" s="10">
        <f>MONTH(SalesDataTable[[#This Row],[Order Date]])</f>
        <v>11</v>
      </c>
      <c r="F2350" s="10" t="str">
        <f>TEXT(SalesDataTable[[#This Row],[Order Date]],"mmm")</f>
        <v>Nov</v>
      </c>
      <c r="G2350" s="4" t="s">
        <v>11</v>
      </c>
      <c r="H2350" s="4" t="s">
        <v>52</v>
      </c>
      <c r="I2350" s="4" t="s">
        <v>19</v>
      </c>
      <c r="J2350" s="4" t="s">
        <v>3</v>
      </c>
      <c r="K2350" s="4" t="s">
        <v>4</v>
      </c>
      <c r="L2350" s="4" t="s">
        <v>22</v>
      </c>
      <c r="M2350" s="8">
        <v>1</v>
      </c>
      <c r="N2350" s="5">
        <v>49.53</v>
      </c>
      <c r="O2350" s="6">
        <v>0.1</v>
      </c>
      <c r="P2350" s="5">
        <v>22.18</v>
      </c>
      <c r="Q2350" s="5">
        <f t="shared" si="108"/>
        <v>44.577000000000005</v>
      </c>
      <c r="R2350" s="5">
        <f t="shared" si="109"/>
        <v>22.18</v>
      </c>
      <c r="S2350" s="5">
        <f t="shared" si="110"/>
        <v>22.397000000000006</v>
      </c>
      <c r="T2350" s="7"/>
    </row>
    <row r="2351" spans="1:20" ht="15">
      <c r="A2351" s="2">
        <v>893</v>
      </c>
      <c r="B2351" s="3">
        <v>46339</v>
      </c>
      <c r="C2351" s="10">
        <f>YEAR(SalesDataTable[[#This Row],[Order Date]])</f>
        <v>2026</v>
      </c>
      <c r="D2351" s="10" t="str">
        <f>"Q"&amp;ROUNDUP(MONTH(SalesDataTable[[#This Row],[Order Date]])/3,0)</f>
        <v>Q4</v>
      </c>
      <c r="E2351" s="10">
        <f>MONTH(SalesDataTable[[#This Row],[Order Date]])</f>
        <v>11</v>
      </c>
      <c r="F2351" s="10" t="str">
        <f>TEXT(SalesDataTable[[#This Row],[Order Date]],"mmm")</f>
        <v>Nov</v>
      </c>
      <c r="G2351" s="4" t="s">
        <v>20</v>
      </c>
      <c r="H2351" s="4" t="s">
        <v>33</v>
      </c>
      <c r="I2351" s="4" t="s">
        <v>2</v>
      </c>
      <c r="J2351" s="4" t="s">
        <v>13</v>
      </c>
      <c r="K2351" s="4" t="s">
        <v>14</v>
      </c>
      <c r="L2351" s="4" t="s">
        <v>32</v>
      </c>
      <c r="M2351" s="8">
        <v>4</v>
      </c>
      <c r="N2351" s="5">
        <v>47.62</v>
      </c>
      <c r="O2351" s="6">
        <v>0.2</v>
      </c>
      <c r="P2351" s="5">
        <v>18.100000000000001</v>
      </c>
      <c r="Q2351" s="5">
        <f t="shared" si="108"/>
        <v>152.38399999999999</v>
      </c>
      <c r="R2351" s="5">
        <f t="shared" si="109"/>
        <v>72.400000000000006</v>
      </c>
      <c r="S2351" s="5">
        <f t="shared" si="110"/>
        <v>79.98399999999998</v>
      </c>
      <c r="T2351" s="7"/>
    </row>
    <row r="2352" spans="1:20" ht="15">
      <c r="A2352" s="2">
        <v>916</v>
      </c>
      <c r="B2352" s="3">
        <v>46339</v>
      </c>
      <c r="C2352" s="10">
        <f>YEAR(SalesDataTable[[#This Row],[Order Date]])</f>
        <v>2026</v>
      </c>
      <c r="D2352" s="10" t="str">
        <f>"Q"&amp;ROUNDUP(MONTH(SalesDataTable[[#This Row],[Order Date]])/3,0)</f>
        <v>Q4</v>
      </c>
      <c r="E2352" s="10">
        <f>MONTH(SalesDataTable[[#This Row],[Order Date]])</f>
        <v>11</v>
      </c>
      <c r="F2352" s="10" t="str">
        <f>TEXT(SalesDataTable[[#This Row],[Order Date]],"mmm")</f>
        <v>Nov</v>
      </c>
      <c r="G2352" s="4" t="s">
        <v>6</v>
      </c>
      <c r="H2352" s="4" t="s">
        <v>27</v>
      </c>
      <c r="I2352" s="4" t="s">
        <v>2</v>
      </c>
      <c r="J2352" s="4" t="s">
        <v>13</v>
      </c>
      <c r="K2352" s="4" t="s">
        <v>4</v>
      </c>
      <c r="L2352" s="4" t="s">
        <v>22</v>
      </c>
      <c r="M2352" s="8">
        <v>4</v>
      </c>
      <c r="N2352" s="5">
        <v>51.93</v>
      </c>
      <c r="O2352" s="6">
        <v>0.05</v>
      </c>
      <c r="P2352" s="5">
        <v>22.62</v>
      </c>
      <c r="Q2352" s="5">
        <f t="shared" si="108"/>
        <v>197.334</v>
      </c>
      <c r="R2352" s="5">
        <f t="shared" si="109"/>
        <v>90.48</v>
      </c>
      <c r="S2352" s="5">
        <f t="shared" si="110"/>
        <v>106.854</v>
      </c>
      <c r="T2352" s="7"/>
    </row>
    <row r="2353" spans="1:20" ht="15">
      <c r="A2353" s="2">
        <v>1295</v>
      </c>
      <c r="B2353" s="3">
        <v>46339</v>
      </c>
      <c r="C2353" s="10">
        <f>YEAR(SalesDataTable[[#This Row],[Order Date]])</f>
        <v>2026</v>
      </c>
      <c r="D2353" s="10" t="str">
        <f>"Q"&amp;ROUNDUP(MONTH(SalesDataTable[[#This Row],[Order Date]])/3,0)</f>
        <v>Q4</v>
      </c>
      <c r="E2353" s="10">
        <f>MONTH(SalesDataTable[[#This Row],[Order Date]])</f>
        <v>11</v>
      </c>
      <c r="F2353" s="10" t="str">
        <f>TEXT(SalesDataTable[[#This Row],[Order Date]],"mmm")</f>
        <v>Nov</v>
      </c>
      <c r="G2353" s="4" t="s">
        <v>6</v>
      </c>
      <c r="H2353" s="4" t="s">
        <v>41</v>
      </c>
      <c r="I2353" s="4" t="s">
        <v>28</v>
      </c>
      <c r="J2353" s="4" t="s">
        <v>13</v>
      </c>
      <c r="K2353" s="4" t="s">
        <v>9</v>
      </c>
      <c r="L2353" s="4" t="s">
        <v>37</v>
      </c>
      <c r="M2353" s="8">
        <v>1</v>
      </c>
      <c r="N2353" s="5">
        <v>155.44999999999999</v>
      </c>
      <c r="O2353" s="6">
        <v>0.05</v>
      </c>
      <c r="P2353" s="5">
        <v>77.25</v>
      </c>
      <c r="Q2353" s="5">
        <f t="shared" si="108"/>
        <v>147.67749999999998</v>
      </c>
      <c r="R2353" s="5">
        <f t="shared" si="109"/>
        <v>77.25</v>
      </c>
      <c r="S2353" s="5">
        <f t="shared" si="110"/>
        <v>70.427499999999981</v>
      </c>
      <c r="T2353" s="7"/>
    </row>
    <row r="2354" spans="1:20" ht="15">
      <c r="A2354" s="2">
        <v>3438</v>
      </c>
      <c r="B2354" s="3">
        <v>46339</v>
      </c>
      <c r="C2354" s="10">
        <f>YEAR(SalesDataTable[[#This Row],[Order Date]])</f>
        <v>2026</v>
      </c>
      <c r="D2354" s="10" t="str">
        <f>"Q"&amp;ROUNDUP(MONTH(SalesDataTable[[#This Row],[Order Date]])/3,0)</f>
        <v>Q4</v>
      </c>
      <c r="E2354" s="10">
        <f>MONTH(SalesDataTable[[#This Row],[Order Date]])</f>
        <v>11</v>
      </c>
      <c r="F2354" s="10" t="str">
        <f>TEXT(SalesDataTable[[#This Row],[Order Date]],"mmm")</f>
        <v>Nov</v>
      </c>
      <c r="G2354" s="4" t="s">
        <v>0</v>
      </c>
      <c r="H2354" s="4" t="s">
        <v>1</v>
      </c>
      <c r="I2354" s="4" t="s">
        <v>2</v>
      </c>
      <c r="J2354" s="4" t="s">
        <v>3</v>
      </c>
      <c r="K2354" s="4" t="s">
        <v>4</v>
      </c>
      <c r="L2354" s="4" t="s">
        <v>26</v>
      </c>
      <c r="M2354" s="8">
        <v>4</v>
      </c>
      <c r="N2354" s="5">
        <v>40.03</v>
      </c>
      <c r="O2354" s="6">
        <v>0.05</v>
      </c>
      <c r="P2354" s="5">
        <v>16.78</v>
      </c>
      <c r="Q2354" s="5">
        <f t="shared" si="108"/>
        <v>152.114</v>
      </c>
      <c r="R2354" s="5">
        <f t="shared" si="109"/>
        <v>67.12</v>
      </c>
      <c r="S2354" s="5">
        <f t="shared" si="110"/>
        <v>84.994</v>
      </c>
      <c r="T2354" s="7"/>
    </row>
    <row r="2355" spans="1:20" ht="15">
      <c r="A2355" s="2">
        <v>3573</v>
      </c>
      <c r="B2355" s="3">
        <v>46339</v>
      </c>
      <c r="C2355" s="10">
        <f>YEAR(SalesDataTable[[#This Row],[Order Date]])</f>
        <v>2026</v>
      </c>
      <c r="D2355" s="10" t="str">
        <f>"Q"&amp;ROUNDUP(MONTH(SalesDataTable[[#This Row],[Order Date]])/3,0)</f>
        <v>Q4</v>
      </c>
      <c r="E2355" s="10">
        <f>MONTH(SalesDataTable[[#This Row],[Order Date]])</f>
        <v>11</v>
      </c>
      <c r="F2355" s="10" t="str">
        <f>TEXT(SalesDataTable[[#This Row],[Order Date]],"mmm")</f>
        <v>Nov</v>
      </c>
      <c r="G2355" s="4" t="s">
        <v>0</v>
      </c>
      <c r="H2355" s="4" t="s">
        <v>36</v>
      </c>
      <c r="I2355" s="4" t="s">
        <v>2</v>
      </c>
      <c r="J2355" s="4" t="s">
        <v>3</v>
      </c>
      <c r="K2355" s="4" t="s">
        <v>9</v>
      </c>
      <c r="L2355" s="4" t="s">
        <v>37</v>
      </c>
      <c r="M2355" s="8">
        <v>2</v>
      </c>
      <c r="N2355" s="5">
        <v>152.96</v>
      </c>
      <c r="O2355" s="6">
        <v>0.1</v>
      </c>
      <c r="P2355" s="5">
        <v>79.12</v>
      </c>
      <c r="Q2355" s="5">
        <f t="shared" si="108"/>
        <v>275.32800000000003</v>
      </c>
      <c r="R2355" s="5">
        <f t="shared" si="109"/>
        <v>158.24</v>
      </c>
      <c r="S2355" s="5">
        <f t="shared" si="110"/>
        <v>117.08800000000002</v>
      </c>
      <c r="T2355" s="7"/>
    </row>
    <row r="2356" spans="1:20" ht="15">
      <c r="A2356" s="2">
        <v>4257</v>
      </c>
      <c r="B2356" s="3">
        <v>46339</v>
      </c>
      <c r="C2356" s="10">
        <f>YEAR(SalesDataTable[[#This Row],[Order Date]])</f>
        <v>2026</v>
      </c>
      <c r="D2356" s="10" t="str">
        <f>"Q"&amp;ROUNDUP(MONTH(SalesDataTable[[#This Row],[Order Date]])/3,0)</f>
        <v>Q4</v>
      </c>
      <c r="E2356" s="10">
        <f>MONTH(SalesDataTable[[#This Row],[Order Date]])</f>
        <v>11</v>
      </c>
      <c r="F2356" s="10" t="str">
        <f>TEXT(SalesDataTable[[#This Row],[Order Date]],"mmm")</f>
        <v>Nov</v>
      </c>
      <c r="G2356" s="4" t="s">
        <v>20</v>
      </c>
      <c r="H2356" s="4" t="s">
        <v>47</v>
      </c>
      <c r="I2356" s="4" t="s">
        <v>19</v>
      </c>
      <c r="J2356" s="4" t="s">
        <v>13</v>
      </c>
      <c r="K2356" s="4" t="s">
        <v>34</v>
      </c>
      <c r="L2356" s="4" t="s">
        <v>38</v>
      </c>
      <c r="M2356" s="8">
        <v>2</v>
      </c>
      <c r="N2356" s="5">
        <v>124.06</v>
      </c>
      <c r="O2356" s="6">
        <v>0.05</v>
      </c>
      <c r="P2356" s="5">
        <v>69.98</v>
      </c>
      <c r="Q2356" s="5">
        <f t="shared" si="108"/>
        <v>235.714</v>
      </c>
      <c r="R2356" s="5">
        <f t="shared" si="109"/>
        <v>139.96</v>
      </c>
      <c r="S2356" s="5">
        <f t="shared" si="110"/>
        <v>95.753999999999991</v>
      </c>
      <c r="T2356" s="7"/>
    </row>
    <row r="2357" spans="1:20" ht="15">
      <c r="A2357" s="2">
        <v>4389</v>
      </c>
      <c r="B2357" s="3">
        <v>46339</v>
      </c>
      <c r="C2357" s="10">
        <f>YEAR(SalesDataTable[[#This Row],[Order Date]])</f>
        <v>2026</v>
      </c>
      <c r="D2357" s="10" t="str">
        <f>"Q"&amp;ROUNDUP(MONTH(SalesDataTable[[#This Row],[Order Date]])/3,0)</f>
        <v>Q4</v>
      </c>
      <c r="E2357" s="10">
        <f>MONTH(SalesDataTable[[#This Row],[Order Date]])</f>
        <v>11</v>
      </c>
      <c r="F2357" s="10" t="str">
        <f>TEXT(SalesDataTable[[#This Row],[Order Date]],"mmm")</f>
        <v>Nov</v>
      </c>
      <c r="G2357" s="4" t="s">
        <v>11</v>
      </c>
      <c r="H2357" s="4" t="s">
        <v>39</v>
      </c>
      <c r="I2357" s="4" t="s">
        <v>28</v>
      </c>
      <c r="J2357" s="4" t="s">
        <v>13</v>
      </c>
      <c r="K2357" s="4" t="s">
        <v>9</v>
      </c>
      <c r="L2357" s="4" t="s">
        <v>37</v>
      </c>
      <c r="M2357" s="8">
        <v>1</v>
      </c>
      <c r="N2357" s="5">
        <v>151.66</v>
      </c>
      <c r="O2357" s="6">
        <v>0.1</v>
      </c>
      <c r="P2357" s="5">
        <v>80.209999999999994</v>
      </c>
      <c r="Q2357" s="5">
        <f t="shared" si="108"/>
        <v>136.494</v>
      </c>
      <c r="R2357" s="5">
        <f t="shared" si="109"/>
        <v>80.209999999999994</v>
      </c>
      <c r="S2357" s="5">
        <f t="shared" si="110"/>
        <v>56.284000000000006</v>
      </c>
      <c r="T2357" s="7"/>
    </row>
    <row r="2358" spans="1:20" ht="15">
      <c r="A2358" s="2">
        <v>4887</v>
      </c>
      <c r="B2358" s="3">
        <v>46339</v>
      </c>
      <c r="C2358" s="10">
        <f>YEAR(SalesDataTable[[#This Row],[Order Date]])</f>
        <v>2026</v>
      </c>
      <c r="D2358" s="10" t="str">
        <f>"Q"&amp;ROUNDUP(MONTH(SalesDataTable[[#This Row],[Order Date]])/3,0)</f>
        <v>Q4</v>
      </c>
      <c r="E2358" s="10">
        <f>MONTH(SalesDataTable[[#This Row],[Order Date]])</f>
        <v>11</v>
      </c>
      <c r="F2358" s="10" t="str">
        <f>TEXT(SalesDataTable[[#This Row],[Order Date]],"mmm")</f>
        <v>Nov</v>
      </c>
      <c r="G2358" s="4" t="s">
        <v>20</v>
      </c>
      <c r="H2358" s="4" t="s">
        <v>33</v>
      </c>
      <c r="I2358" s="4" t="s">
        <v>2</v>
      </c>
      <c r="J2358" s="4" t="s">
        <v>13</v>
      </c>
      <c r="K2358" s="4" t="s">
        <v>9</v>
      </c>
      <c r="L2358" s="4" t="s">
        <v>17</v>
      </c>
      <c r="M2358" s="8">
        <v>2</v>
      </c>
      <c r="N2358" s="5">
        <v>142.30000000000001</v>
      </c>
      <c r="O2358" s="6">
        <v>0.15</v>
      </c>
      <c r="P2358" s="5">
        <v>77.760000000000005</v>
      </c>
      <c r="Q2358" s="5">
        <f t="shared" si="108"/>
        <v>241.91000000000003</v>
      </c>
      <c r="R2358" s="5">
        <f t="shared" si="109"/>
        <v>155.52000000000001</v>
      </c>
      <c r="S2358" s="5">
        <f t="shared" si="110"/>
        <v>86.390000000000015</v>
      </c>
      <c r="T2358" s="7"/>
    </row>
    <row r="2359" spans="1:20" ht="15">
      <c r="A2359" s="2">
        <v>5007</v>
      </c>
      <c r="B2359" s="3">
        <v>46339</v>
      </c>
      <c r="C2359" s="10">
        <f>YEAR(SalesDataTable[[#This Row],[Order Date]])</f>
        <v>2026</v>
      </c>
      <c r="D2359" s="10" t="str">
        <f>"Q"&amp;ROUNDUP(MONTH(SalesDataTable[[#This Row],[Order Date]])/3,0)</f>
        <v>Q4</v>
      </c>
      <c r="E2359" s="10">
        <f>MONTH(SalesDataTable[[#This Row],[Order Date]])</f>
        <v>11</v>
      </c>
      <c r="F2359" s="10" t="str">
        <f>TEXT(SalesDataTable[[#This Row],[Order Date]],"mmm")</f>
        <v>Nov</v>
      </c>
      <c r="G2359" s="4" t="s">
        <v>6</v>
      </c>
      <c r="H2359" s="4" t="s">
        <v>49</v>
      </c>
      <c r="I2359" s="4" t="s">
        <v>2</v>
      </c>
      <c r="J2359" s="4" t="s">
        <v>16</v>
      </c>
      <c r="K2359" s="4" t="s">
        <v>14</v>
      </c>
      <c r="L2359" s="4" t="s">
        <v>48</v>
      </c>
      <c r="M2359" s="8">
        <v>4</v>
      </c>
      <c r="N2359" s="5">
        <v>161.97</v>
      </c>
      <c r="O2359" s="6">
        <v>0.05</v>
      </c>
      <c r="P2359" s="5">
        <v>87.2</v>
      </c>
      <c r="Q2359" s="5">
        <f t="shared" si="108"/>
        <v>615.48599999999999</v>
      </c>
      <c r="R2359" s="5">
        <f t="shared" si="109"/>
        <v>348.8</v>
      </c>
      <c r="S2359" s="5">
        <f t="shared" si="110"/>
        <v>266.68599999999998</v>
      </c>
      <c r="T2359" s="7"/>
    </row>
    <row r="2360" spans="1:20" ht="15">
      <c r="A2360" s="2">
        <v>5111</v>
      </c>
      <c r="B2360" s="3">
        <v>46339</v>
      </c>
      <c r="C2360" s="10">
        <f>YEAR(SalesDataTable[[#This Row],[Order Date]])</f>
        <v>2026</v>
      </c>
      <c r="D2360" s="10" t="str">
        <f>"Q"&amp;ROUNDUP(MONTH(SalesDataTable[[#This Row],[Order Date]])/3,0)</f>
        <v>Q4</v>
      </c>
      <c r="E2360" s="10">
        <f>MONTH(SalesDataTable[[#This Row],[Order Date]])</f>
        <v>11</v>
      </c>
      <c r="F2360" s="10" t="str">
        <f>TEXT(SalesDataTable[[#This Row],[Order Date]],"mmm")</f>
        <v>Nov</v>
      </c>
      <c r="G2360" s="4" t="s">
        <v>6</v>
      </c>
      <c r="H2360" s="4" t="s">
        <v>49</v>
      </c>
      <c r="I2360" s="4" t="s">
        <v>8</v>
      </c>
      <c r="J2360" s="4" t="s">
        <v>16</v>
      </c>
      <c r="K2360" s="4" t="s">
        <v>14</v>
      </c>
      <c r="L2360" s="4" t="s">
        <v>44</v>
      </c>
      <c r="M2360" s="8">
        <v>5</v>
      </c>
      <c r="N2360" s="5">
        <v>133.99</v>
      </c>
      <c r="O2360" s="6">
        <v>0.15</v>
      </c>
      <c r="P2360" s="5">
        <v>65.55</v>
      </c>
      <c r="Q2360" s="5">
        <f t="shared" si="108"/>
        <v>569.45749999999998</v>
      </c>
      <c r="R2360" s="5">
        <f t="shared" si="109"/>
        <v>327.75</v>
      </c>
      <c r="S2360" s="5">
        <f t="shared" si="110"/>
        <v>241.70749999999998</v>
      </c>
      <c r="T2360" s="7"/>
    </row>
    <row r="2361" spans="1:20" ht="15">
      <c r="A2361" s="2">
        <v>5177</v>
      </c>
      <c r="B2361" s="3">
        <v>46339</v>
      </c>
      <c r="C2361" s="10">
        <f>YEAR(SalesDataTable[[#This Row],[Order Date]])</f>
        <v>2026</v>
      </c>
      <c r="D2361" s="10" t="str">
        <f>"Q"&amp;ROUNDUP(MONTH(SalesDataTable[[#This Row],[Order Date]])/3,0)</f>
        <v>Q4</v>
      </c>
      <c r="E2361" s="10">
        <f>MONTH(SalesDataTable[[#This Row],[Order Date]])</f>
        <v>11</v>
      </c>
      <c r="F2361" s="10" t="str">
        <f>TEXT(SalesDataTable[[#This Row],[Order Date]],"mmm")</f>
        <v>Nov</v>
      </c>
      <c r="G2361" s="4" t="s">
        <v>6</v>
      </c>
      <c r="H2361" s="4" t="s">
        <v>27</v>
      </c>
      <c r="I2361" s="4" t="s">
        <v>19</v>
      </c>
      <c r="J2361" s="4" t="s">
        <v>3</v>
      </c>
      <c r="K2361" s="4" t="s">
        <v>23</v>
      </c>
      <c r="L2361" s="4" t="s">
        <v>40</v>
      </c>
      <c r="M2361" s="8">
        <v>2</v>
      </c>
      <c r="N2361" s="5">
        <v>83.18</v>
      </c>
      <c r="O2361" s="6">
        <v>0.1</v>
      </c>
      <c r="P2361" s="5">
        <v>40.479999999999997</v>
      </c>
      <c r="Q2361" s="5">
        <f t="shared" si="108"/>
        <v>149.72400000000002</v>
      </c>
      <c r="R2361" s="5">
        <f t="shared" si="109"/>
        <v>80.959999999999994</v>
      </c>
      <c r="S2361" s="5">
        <f t="shared" si="110"/>
        <v>68.764000000000024</v>
      </c>
      <c r="T2361" s="7"/>
    </row>
    <row r="2362" spans="1:20" ht="15">
      <c r="A2362" s="2">
        <v>584</v>
      </c>
      <c r="B2362" s="3">
        <v>46340</v>
      </c>
      <c r="C2362" s="10">
        <f>YEAR(SalesDataTable[[#This Row],[Order Date]])</f>
        <v>2026</v>
      </c>
      <c r="D2362" s="10" t="str">
        <f>"Q"&amp;ROUNDUP(MONTH(SalesDataTable[[#This Row],[Order Date]])/3,0)</f>
        <v>Q4</v>
      </c>
      <c r="E2362" s="10">
        <f>MONTH(SalesDataTable[[#This Row],[Order Date]])</f>
        <v>11</v>
      </c>
      <c r="F2362" s="10" t="str">
        <f>TEXT(SalesDataTable[[#This Row],[Order Date]],"mmm")</f>
        <v>Nov</v>
      </c>
      <c r="G2362" s="4" t="s">
        <v>6</v>
      </c>
      <c r="H2362" s="4" t="s">
        <v>43</v>
      </c>
      <c r="I2362" s="4" t="s">
        <v>2</v>
      </c>
      <c r="J2362" s="4" t="s">
        <v>13</v>
      </c>
      <c r="K2362" s="4" t="s">
        <v>9</v>
      </c>
      <c r="L2362" s="4" t="s">
        <v>10</v>
      </c>
      <c r="M2362" s="8">
        <v>1</v>
      </c>
      <c r="N2362" s="5">
        <v>91.95</v>
      </c>
      <c r="O2362" s="6">
        <v>0</v>
      </c>
      <c r="P2362" s="5">
        <v>46.64</v>
      </c>
      <c r="Q2362" s="5">
        <f t="shared" si="108"/>
        <v>91.95</v>
      </c>
      <c r="R2362" s="5">
        <f t="shared" si="109"/>
        <v>46.64</v>
      </c>
      <c r="S2362" s="5">
        <f t="shared" si="110"/>
        <v>45.31</v>
      </c>
      <c r="T2362" s="7"/>
    </row>
    <row r="2363" spans="1:20" ht="15">
      <c r="A2363" s="2">
        <v>621</v>
      </c>
      <c r="B2363" s="3">
        <v>46340</v>
      </c>
      <c r="C2363" s="10">
        <f>YEAR(SalesDataTable[[#This Row],[Order Date]])</f>
        <v>2026</v>
      </c>
      <c r="D2363" s="10" t="str">
        <f>"Q"&amp;ROUNDUP(MONTH(SalesDataTable[[#This Row],[Order Date]])/3,0)</f>
        <v>Q4</v>
      </c>
      <c r="E2363" s="10">
        <f>MONTH(SalesDataTable[[#This Row],[Order Date]])</f>
        <v>11</v>
      </c>
      <c r="F2363" s="10" t="str">
        <f>TEXT(SalesDataTable[[#This Row],[Order Date]],"mmm")</f>
        <v>Nov</v>
      </c>
      <c r="G2363" s="4" t="s">
        <v>20</v>
      </c>
      <c r="H2363" s="4" t="s">
        <v>47</v>
      </c>
      <c r="I2363" s="4" t="s">
        <v>8</v>
      </c>
      <c r="J2363" s="4" t="s">
        <v>16</v>
      </c>
      <c r="K2363" s="4" t="s">
        <v>14</v>
      </c>
      <c r="L2363" s="4" t="s">
        <v>15</v>
      </c>
      <c r="M2363" s="8">
        <v>5</v>
      </c>
      <c r="N2363" s="5">
        <v>35.68</v>
      </c>
      <c r="O2363" s="6">
        <v>0.15</v>
      </c>
      <c r="P2363" s="5">
        <v>13.48</v>
      </c>
      <c r="Q2363" s="5">
        <f t="shared" si="108"/>
        <v>151.64000000000001</v>
      </c>
      <c r="R2363" s="5">
        <f t="shared" si="109"/>
        <v>67.400000000000006</v>
      </c>
      <c r="S2363" s="5">
        <f t="shared" si="110"/>
        <v>84.240000000000009</v>
      </c>
      <c r="T2363" s="7"/>
    </row>
    <row r="2364" spans="1:20" ht="15">
      <c r="A2364" s="2">
        <v>623</v>
      </c>
      <c r="B2364" s="3">
        <v>46340</v>
      </c>
      <c r="C2364" s="10">
        <f>YEAR(SalesDataTable[[#This Row],[Order Date]])</f>
        <v>2026</v>
      </c>
      <c r="D2364" s="10" t="str">
        <f>"Q"&amp;ROUNDUP(MONTH(SalesDataTable[[#This Row],[Order Date]])/3,0)</f>
        <v>Q4</v>
      </c>
      <c r="E2364" s="10">
        <f>MONTH(SalesDataTable[[#This Row],[Order Date]])</f>
        <v>11</v>
      </c>
      <c r="F2364" s="10" t="str">
        <f>TEXT(SalesDataTable[[#This Row],[Order Date]],"mmm")</f>
        <v>Nov</v>
      </c>
      <c r="G2364" s="4" t="s">
        <v>11</v>
      </c>
      <c r="H2364" s="4" t="s">
        <v>52</v>
      </c>
      <c r="I2364" s="4" t="s">
        <v>2</v>
      </c>
      <c r="J2364" s="4" t="s">
        <v>3</v>
      </c>
      <c r="K2364" s="4" t="s">
        <v>23</v>
      </c>
      <c r="L2364" s="4" t="s">
        <v>24</v>
      </c>
      <c r="M2364" s="8">
        <v>3</v>
      </c>
      <c r="N2364" s="5">
        <v>336.58</v>
      </c>
      <c r="O2364" s="6">
        <v>0.15</v>
      </c>
      <c r="P2364" s="5">
        <v>198.99</v>
      </c>
      <c r="Q2364" s="5">
        <f t="shared" si="108"/>
        <v>858.279</v>
      </c>
      <c r="R2364" s="5">
        <f t="shared" si="109"/>
        <v>596.97</v>
      </c>
      <c r="S2364" s="5">
        <f t="shared" si="110"/>
        <v>261.30899999999997</v>
      </c>
      <c r="T2364" s="7"/>
    </row>
    <row r="2365" spans="1:20" ht="15">
      <c r="A2365" s="2">
        <v>1431</v>
      </c>
      <c r="B2365" s="3">
        <v>46340</v>
      </c>
      <c r="C2365" s="10">
        <f>YEAR(SalesDataTable[[#This Row],[Order Date]])</f>
        <v>2026</v>
      </c>
      <c r="D2365" s="10" t="str">
        <f>"Q"&amp;ROUNDUP(MONTH(SalesDataTable[[#This Row],[Order Date]])/3,0)</f>
        <v>Q4</v>
      </c>
      <c r="E2365" s="10">
        <f>MONTH(SalesDataTable[[#This Row],[Order Date]])</f>
        <v>11</v>
      </c>
      <c r="F2365" s="10" t="str">
        <f>TEXT(SalesDataTable[[#This Row],[Order Date]],"mmm")</f>
        <v>Nov</v>
      </c>
      <c r="G2365" s="4" t="s">
        <v>11</v>
      </c>
      <c r="H2365" s="4" t="s">
        <v>12</v>
      </c>
      <c r="I2365" s="4" t="s">
        <v>2</v>
      </c>
      <c r="J2365" s="4" t="s">
        <v>13</v>
      </c>
      <c r="K2365" s="4" t="s">
        <v>34</v>
      </c>
      <c r="L2365" s="4" t="s">
        <v>42</v>
      </c>
      <c r="M2365" s="8">
        <v>2</v>
      </c>
      <c r="N2365" s="5">
        <v>36.979999999999997</v>
      </c>
      <c r="O2365" s="6">
        <v>0.15</v>
      </c>
      <c r="P2365" s="5">
        <v>14.13</v>
      </c>
      <c r="Q2365" s="5">
        <f t="shared" si="108"/>
        <v>62.865999999999993</v>
      </c>
      <c r="R2365" s="5">
        <f t="shared" si="109"/>
        <v>28.26</v>
      </c>
      <c r="S2365" s="5">
        <f t="shared" si="110"/>
        <v>34.605999999999995</v>
      </c>
      <c r="T2365" s="7"/>
    </row>
    <row r="2366" spans="1:20" ht="15">
      <c r="A2366" s="2">
        <v>1520</v>
      </c>
      <c r="B2366" s="3">
        <v>46340</v>
      </c>
      <c r="C2366" s="10">
        <f>YEAR(SalesDataTable[[#This Row],[Order Date]])</f>
        <v>2026</v>
      </c>
      <c r="D2366" s="10" t="str">
        <f>"Q"&amp;ROUNDUP(MONTH(SalesDataTable[[#This Row],[Order Date]])/3,0)</f>
        <v>Q4</v>
      </c>
      <c r="E2366" s="10">
        <f>MONTH(SalesDataTable[[#This Row],[Order Date]])</f>
        <v>11</v>
      </c>
      <c r="F2366" s="10" t="str">
        <f>TEXT(SalesDataTable[[#This Row],[Order Date]],"mmm")</f>
        <v>Nov</v>
      </c>
      <c r="G2366" s="4" t="s">
        <v>20</v>
      </c>
      <c r="H2366" s="4" t="s">
        <v>47</v>
      </c>
      <c r="I2366" s="4" t="s">
        <v>28</v>
      </c>
      <c r="J2366" s="4" t="s">
        <v>13</v>
      </c>
      <c r="K2366" s="4" t="s">
        <v>34</v>
      </c>
      <c r="L2366" s="4" t="s">
        <v>42</v>
      </c>
      <c r="M2366" s="8">
        <v>2</v>
      </c>
      <c r="N2366" s="5">
        <v>36.15</v>
      </c>
      <c r="O2366" s="6">
        <v>0</v>
      </c>
      <c r="P2366" s="5">
        <v>13.51</v>
      </c>
      <c r="Q2366" s="5">
        <f t="shared" si="108"/>
        <v>72.3</v>
      </c>
      <c r="R2366" s="5">
        <f t="shared" si="109"/>
        <v>27.02</v>
      </c>
      <c r="S2366" s="5">
        <f t="shared" si="110"/>
        <v>45.28</v>
      </c>
      <c r="T2366" s="7"/>
    </row>
    <row r="2367" spans="1:20" ht="15">
      <c r="A2367" s="2">
        <v>1791</v>
      </c>
      <c r="B2367" s="3">
        <v>46340</v>
      </c>
      <c r="C2367" s="10">
        <f>YEAR(SalesDataTable[[#This Row],[Order Date]])</f>
        <v>2026</v>
      </c>
      <c r="D2367" s="10" t="str">
        <f>"Q"&amp;ROUNDUP(MONTH(SalesDataTable[[#This Row],[Order Date]])/3,0)</f>
        <v>Q4</v>
      </c>
      <c r="E2367" s="10">
        <f>MONTH(SalesDataTable[[#This Row],[Order Date]])</f>
        <v>11</v>
      </c>
      <c r="F2367" s="10" t="str">
        <f>TEXT(SalesDataTable[[#This Row],[Order Date]],"mmm")</f>
        <v>Nov</v>
      </c>
      <c r="G2367" s="4" t="s">
        <v>11</v>
      </c>
      <c r="H2367" s="4" t="s">
        <v>12</v>
      </c>
      <c r="I2367" s="4" t="s">
        <v>2</v>
      </c>
      <c r="J2367" s="4" t="s">
        <v>16</v>
      </c>
      <c r="K2367" s="4" t="s">
        <v>34</v>
      </c>
      <c r="L2367" s="4" t="s">
        <v>38</v>
      </c>
      <c r="M2367" s="8">
        <v>1</v>
      </c>
      <c r="N2367" s="5">
        <v>121.86</v>
      </c>
      <c r="O2367" s="6">
        <v>0.05</v>
      </c>
      <c r="P2367" s="5">
        <v>69.900000000000006</v>
      </c>
      <c r="Q2367" s="5">
        <f t="shared" si="108"/>
        <v>115.767</v>
      </c>
      <c r="R2367" s="5">
        <f t="shared" si="109"/>
        <v>69.900000000000006</v>
      </c>
      <c r="S2367" s="5">
        <f t="shared" si="110"/>
        <v>45.86699999999999</v>
      </c>
      <c r="T2367" s="7"/>
    </row>
    <row r="2368" spans="1:20" ht="15">
      <c r="A2368" s="2">
        <v>2191</v>
      </c>
      <c r="B2368" s="3">
        <v>46340</v>
      </c>
      <c r="C2368" s="10">
        <f>YEAR(SalesDataTable[[#This Row],[Order Date]])</f>
        <v>2026</v>
      </c>
      <c r="D2368" s="10" t="str">
        <f>"Q"&amp;ROUNDUP(MONTH(SalesDataTable[[#This Row],[Order Date]])/3,0)</f>
        <v>Q4</v>
      </c>
      <c r="E2368" s="10">
        <f>MONTH(SalesDataTable[[#This Row],[Order Date]])</f>
        <v>11</v>
      </c>
      <c r="F2368" s="10" t="str">
        <f>TEXT(SalesDataTable[[#This Row],[Order Date]],"mmm")</f>
        <v>Nov</v>
      </c>
      <c r="G2368" s="4" t="s">
        <v>11</v>
      </c>
      <c r="H2368" s="4" t="s">
        <v>25</v>
      </c>
      <c r="I2368" s="4" t="s">
        <v>19</v>
      </c>
      <c r="J2368" s="4" t="s">
        <v>3</v>
      </c>
      <c r="K2368" s="4" t="s">
        <v>4</v>
      </c>
      <c r="L2368" s="4" t="s">
        <v>22</v>
      </c>
      <c r="M2368" s="8">
        <v>6</v>
      </c>
      <c r="N2368" s="5">
        <v>49.85</v>
      </c>
      <c r="O2368" s="6">
        <v>0.05</v>
      </c>
      <c r="P2368" s="5">
        <v>22.68</v>
      </c>
      <c r="Q2368" s="5">
        <f t="shared" si="108"/>
        <v>284.14499999999998</v>
      </c>
      <c r="R2368" s="5">
        <f t="shared" si="109"/>
        <v>136.07999999999998</v>
      </c>
      <c r="S2368" s="5">
        <f t="shared" si="110"/>
        <v>148.065</v>
      </c>
      <c r="T2368" s="7"/>
    </row>
    <row r="2369" spans="1:20" ht="15">
      <c r="A2369" s="2">
        <v>2365</v>
      </c>
      <c r="B2369" s="3">
        <v>46340</v>
      </c>
      <c r="C2369" s="10">
        <f>YEAR(SalesDataTable[[#This Row],[Order Date]])</f>
        <v>2026</v>
      </c>
      <c r="D2369" s="10" t="str">
        <f>"Q"&amp;ROUNDUP(MONTH(SalesDataTable[[#This Row],[Order Date]])/3,0)</f>
        <v>Q4</v>
      </c>
      <c r="E2369" s="10">
        <f>MONTH(SalesDataTable[[#This Row],[Order Date]])</f>
        <v>11</v>
      </c>
      <c r="F2369" s="10" t="str">
        <f>TEXT(SalesDataTable[[#This Row],[Order Date]],"mmm")</f>
        <v>Nov</v>
      </c>
      <c r="G2369" s="4" t="s">
        <v>11</v>
      </c>
      <c r="H2369" s="4" t="s">
        <v>25</v>
      </c>
      <c r="I2369" s="4" t="s">
        <v>19</v>
      </c>
      <c r="J2369" s="4" t="s">
        <v>16</v>
      </c>
      <c r="K2369" s="4" t="s">
        <v>9</v>
      </c>
      <c r="L2369" s="4" t="s">
        <v>10</v>
      </c>
      <c r="M2369" s="8">
        <v>2</v>
      </c>
      <c r="N2369" s="5">
        <v>91.95</v>
      </c>
      <c r="O2369" s="6">
        <v>0.05</v>
      </c>
      <c r="P2369" s="5">
        <v>46.45</v>
      </c>
      <c r="Q2369" s="5">
        <f t="shared" si="108"/>
        <v>174.70499999999998</v>
      </c>
      <c r="R2369" s="5">
        <f t="shared" si="109"/>
        <v>92.9</v>
      </c>
      <c r="S2369" s="5">
        <f t="shared" si="110"/>
        <v>81.804999999999978</v>
      </c>
      <c r="T2369" s="7"/>
    </row>
    <row r="2370" spans="1:20" ht="15">
      <c r="A2370" s="2">
        <v>2603</v>
      </c>
      <c r="B2370" s="3">
        <v>46340</v>
      </c>
      <c r="C2370" s="10">
        <f>YEAR(SalesDataTable[[#This Row],[Order Date]])</f>
        <v>2026</v>
      </c>
      <c r="D2370" s="10" t="str">
        <f>"Q"&amp;ROUNDUP(MONTH(SalesDataTable[[#This Row],[Order Date]])/3,0)</f>
        <v>Q4</v>
      </c>
      <c r="E2370" s="10">
        <f>MONTH(SalesDataTable[[#This Row],[Order Date]])</f>
        <v>11</v>
      </c>
      <c r="F2370" s="10" t="str">
        <f>TEXT(SalesDataTable[[#This Row],[Order Date]],"mmm")</f>
        <v>Nov</v>
      </c>
      <c r="G2370" s="4" t="s">
        <v>20</v>
      </c>
      <c r="H2370" s="4" t="s">
        <v>33</v>
      </c>
      <c r="I2370" s="4" t="s">
        <v>28</v>
      </c>
      <c r="J2370" s="4" t="s">
        <v>3</v>
      </c>
      <c r="K2370" s="4" t="s">
        <v>4</v>
      </c>
      <c r="L2370" s="4" t="s">
        <v>22</v>
      </c>
      <c r="M2370" s="8">
        <v>2</v>
      </c>
      <c r="N2370" s="5">
        <v>51.71</v>
      </c>
      <c r="O2370" s="6">
        <v>0.15</v>
      </c>
      <c r="P2370" s="5">
        <v>22.93</v>
      </c>
      <c r="Q2370" s="5">
        <f t="shared" ref="Q2370:Q2433" si="111">M2370*N2370*(1-O2370)</f>
        <v>87.906999999999996</v>
      </c>
      <c r="R2370" s="5">
        <f t="shared" ref="R2370:R2433" si="112">M2370*P2370</f>
        <v>45.86</v>
      </c>
      <c r="S2370" s="5">
        <f t="shared" ref="S2370:S2433" si="113">Q2370-R2370</f>
        <v>42.046999999999997</v>
      </c>
      <c r="T2370" s="7"/>
    </row>
    <row r="2371" spans="1:20" ht="15">
      <c r="A2371" s="2">
        <v>4098</v>
      </c>
      <c r="B2371" s="3">
        <v>46340</v>
      </c>
      <c r="C2371" s="10">
        <f>YEAR(SalesDataTable[[#This Row],[Order Date]])</f>
        <v>2026</v>
      </c>
      <c r="D2371" s="10" t="str">
        <f>"Q"&amp;ROUNDUP(MONTH(SalesDataTable[[#This Row],[Order Date]])/3,0)</f>
        <v>Q4</v>
      </c>
      <c r="E2371" s="10">
        <f>MONTH(SalesDataTable[[#This Row],[Order Date]])</f>
        <v>11</v>
      </c>
      <c r="F2371" s="10" t="str">
        <f>TEXT(SalesDataTable[[#This Row],[Order Date]],"mmm")</f>
        <v>Nov</v>
      </c>
      <c r="G2371" s="4" t="s">
        <v>6</v>
      </c>
      <c r="H2371" s="4" t="s">
        <v>7</v>
      </c>
      <c r="I2371" s="4" t="s">
        <v>19</v>
      </c>
      <c r="J2371" s="4" t="s">
        <v>3</v>
      </c>
      <c r="K2371" s="4" t="s">
        <v>34</v>
      </c>
      <c r="L2371" s="4" t="s">
        <v>35</v>
      </c>
      <c r="M2371" s="8">
        <v>1</v>
      </c>
      <c r="N2371" s="5">
        <v>41.05</v>
      </c>
      <c r="O2371" s="6">
        <v>0.05</v>
      </c>
      <c r="P2371" s="5">
        <v>14.6</v>
      </c>
      <c r="Q2371" s="5">
        <f t="shared" si="111"/>
        <v>38.997499999999995</v>
      </c>
      <c r="R2371" s="5">
        <f t="shared" si="112"/>
        <v>14.6</v>
      </c>
      <c r="S2371" s="5">
        <f t="shared" si="113"/>
        <v>24.397499999999994</v>
      </c>
      <c r="T2371" s="7"/>
    </row>
    <row r="2372" spans="1:20" ht="15">
      <c r="A2372" s="2">
        <v>1176</v>
      </c>
      <c r="B2372" s="3">
        <v>46341</v>
      </c>
      <c r="C2372" s="10">
        <f>YEAR(SalesDataTable[[#This Row],[Order Date]])</f>
        <v>2026</v>
      </c>
      <c r="D2372" s="10" t="str">
        <f>"Q"&amp;ROUNDUP(MONTH(SalesDataTable[[#This Row],[Order Date]])/3,0)</f>
        <v>Q4</v>
      </c>
      <c r="E2372" s="10">
        <f>MONTH(SalesDataTable[[#This Row],[Order Date]])</f>
        <v>11</v>
      </c>
      <c r="F2372" s="10" t="str">
        <f>TEXT(SalesDataTable[[#This Row],[Order Date]],"mmm")</f>
        <v>Nov</v>
      </c>
      <c r="G2372" s="4" t="s">
        <v>6</v>
      </c>
      <c r="H2372" s="4" t="s">
        <v>27</v>
      </c>
      <c r="I2372" s="4" t="s">
        <v>8</v>
      </c>
      <c r="J2372" s="4" t="s">
        <v>16</v>
      </c>
      <c r="K2372" s="4" t="s">
        <v>23</v>
      </c>
      <c r="L2372" s="4" t="s">
        <v>24</v>
      </c>
      <c r="M2372" s="8">
        <v>10</v>
      </c>
      <c r="N2372" s="5">
        <v>333.09</v>
      </c>
      <c r="O2372" s="6">
        <v>0.15</v>
      </c>
      <c r="P2372" s="5">
        <v>197.95</v>
      </c>
      <c r="Q2372" s="5">
        <f t="shared" si="111"/>
        <v>2831.2649999999994</v>
      </c>
      <c r="R2372" s="5">
        <f t="shared" si="112"/>
        <v>1979.5</v>
      </c>
      <c r="S2372" s="5">
        <f t="shared" si="113"/>
        <v>851.76499999999942</v>
      </c>
      <c r="T2372" s="7"/>
    </row>
    <row r="2373" spans="1:20" ht="15">
      <c r="A2373" s="2">
        <v>1895</v>
      </c>
      <c r="B2373" s="3">
        <v>46341</v>
      </c>
      <c r="C2373" s="10">
        <f>YEAR(SalesDataTable[[#This Row],[Order Date]])</f>
        <v>2026</v>
      </c>
      <c r="D2373" s="10" t="str">
        <f>"Q"&amp;ROUNDUP(MONTH(SalesDataTable[[#This Row],[Order Date]])/3,0)</f>
        <v>Q4</v>
      </c>
      <c r="E2373" s="10">
        <f>MONTH(SalesDataTable[[#This Row],[Order Date]])</f>
        <v>11</v>
      </c>
      <c r="F2373" s="10" t="str">
        <f>TEXT(SalesDataTable[[#This Row],[Order Date]],"mmm")</f>
        <v>Nov</v>
      </c>
      <c r="G2373" s="4" t="s">
        <v>20</v>
      </c>
      <c r="H2373" s="4" t="s">
        <v>21</v>
      </c>
      <c r="I2373" s="4" t="s">
        <v>2</v>
      </c>
      <c r="J2373" s="4" t="s">
        <v>16</v>
      </c>
      <c r="K2373" s="4" t="s">
        <v>4</v>
      </c>
      <c r="L2373" s="4" t="s">
        <v>22</v>
      </c>
      <c r="M2373" s="8">
        <v>3</v>
      </c>
      <c r="N2373" s="5">
        <v>51.79</v>
      </c>
      <c r="O2373" s="6">
        <v>0.2</v>
      </c>
      <c r="P2373" s="5">
        <v>22.23</v>
      </c>
      <c r="Q2373" s="5">
        <f t="shared" si="111"/>
        <v>124.29600000000001</v>
      </c>
      <c r="R2373" s="5">
        <f t="shared" si="112"/>
        <v>66.69</v>
      </c>
      <c r="S2373" s="5">
        <f t="shared" si="113"/>
        <v>57.606000000000009</v>
      </c>
      <c r="T2373" s="7"/>
    </row>
    <row r="2374" spans="1:20" ht="15">
      <c r="A2374" s="2">
        <v>3385</v>
      </c>
      <c r="B2374" s="3">
        <v>46341</v>
      </c>
      <c r="C2374" s="10">
        <f>YEAR(SalesDataTable[[#This Row],[Order Date]])</f>
        <v>2026</v>
      </c>
      <c r="D2374" s="10" t="str">
        <f>"Q"&amp;ROUNDUP(MONTH(SalesDataTable[[#This Row],[Order Date]])/3,0)</f>
        <v>Q4</v>
      </c>
      <c r="E2374" s="10">
        <f>MONTH(SalesDataTable[[#This Row],[Order Date]])</f>
        <v>11</v>
      </c>
      <c r="F2374" s="10" t="str">
        <f>TEXT(SalesDataTable[[#This Row],[Order Date]],"mmm")</f>
        <v>Nov</v>
      </c>
      <c r="G2374" s="4" t="s">
        <v>6</v>
      </c>
      <c r="H2374" s="4" t="s">
        <v>41</v>
      </c>
      <c r="I2374" s="4" t="s">
        <v>28</v>
      </c>
      <c r="J2374" s="4" t="s">
        <v>13</v>
      </c>
      <c r="K2374" s="4" t="s">
        <v>9</v>
      </c>
      <c r="L2374" s="4" t="s">
        <v>46</v>
      </c>
      <c r="M2374" s="8">
        <v>1</v>
      </c>
      <c r="N2374" s="5">
        <v>71.040000000000006</v>
      </c>
      <c r="O2374" s="6">
        <v>0.1</v>
      </c>
      <c r="P2374" s="5">
        <v>31.59</v>
      </c>
      <c r="Q2374" s="5">
        <f t="shared" si="111"/>
        <v>63.936000000000007</v>
      </c>
      <c r="R2374" s="5">
        <f t="shared" si="112"/>
        <v>31.59</v>
      </c>
      <c r="S2374" s="5">
        <f t="shared" si="113"/>
        <v>32.346000000000004</v>
      </c>
      <c r="T2374" s="7"/>
    </row>
    <row r="2375" spans="1:20" ht="15">
      <c r="A2375" s="2">
        <v>3581</v>
      </c>
      <c r="B2375" s="3">
        <v>46341</v>
      </c>
      <c r="C2375" s="10">
        <f>YEAR(SalesDataTable[[#This Row],[Order Date]])</f>
        <v>2026</v>
      </c>
      <c r="D2375" s="10" t="str">
        <f>"Q"&amp;ROUNDUP(MONTH(SalesDataTable[[#This Row],[Order Date]])/3,0)</f>
        <v>Q4</v>
      </c>
      <c r="E2375" s="10">
        <f>MONTH(SalesDataTable[[#This Row],[Order Date]])</f>
        <v>11</v>
      </c>
      <c r="F2375" s="10" t="str">
        <f>TEXT(SalesDataTable[[#This Row],[Order Date]],"mmm")</f>
        <v>Nov</v>
      </c>
      <c r="G2375" s="4" t="s">
        <v>20</v>
      </c>
      <c r="H2375" s="4" t="s">
        <v>21</v>
      </c>
      <c r="I2375" s="4" t="s">
        <v>28</v>
      </c>
      <c r="J2375" s="4" t="s">
        <v>16</v>
      </c>
      <c r="K2375" s="4" t="s">
        <v>9</v>
      </c>
      <c r="L2375" s="4" t="s">
        <v>17</v>
      </c>
      <c r="M2375" s="8">
        <v>2</v>
      </c>
      <c r="N2375" s="5">
        <v>141.21</v>
      </c>
      <c r="O2375" s="6">
        <v>0.1</v>
      </c>
      <c r="P2375" s="5">
        <v>78.31</v>
      </c>
      <c r="Q2375" s="5">
        <f t="shared" si="111"/>
        <v>254.17800000000003</v>
      </c>
      <c r="R2375" s="5">
        <f t="shared" si="112"/>
        <v>156.62</v>
      </c>
      <c r="S2375" s="5">
        <f t="shared" si="113"/>
        <v>97.558000000000021</v>
      </c>
      <c r="T2375" s="7"/>
    </row>
    <row r="2376" spans="1:20" ht="15">
      <c r="A2376" s="2">
        <v>4528</v>
      </c>
      <c r="B2376" s="3">
        <v>46341</v>
      </c>
      <c r="C2376" s="10">
        <f>YEAR(SalesDataTable[[#This Row],[Order Date]])</f>
        <v>2026</v>
      </c>
      <c r="D2376" s="10" t="str">
        <f>"Q"&amp;ROUNDUP(MONTH(SalesDataTable[[#This Row],[Order Date]])/3,0)</f>
        <v>Q4</v>
      </c>
      <c r="E2376" s="10">
        <f>MONTH(SalesDataTable[[#This Row],[Order Date]])</f>
        <v>11</v>
      </c>
      <c r="F2376" s="10" t="str">
        <f>TEXT(SalesDataTable[[#This Row],[Order Date]],"mmm")</f>
        <v>Nov</v>
      </c>
      <c r="G2376" s="4" t="s">
        <v>0</v>
      </c>
      <c r="H2376" s="4" t="s">
        <v>50</v>
      </c>
      <c r="I2376" s="4" t="s">
        <v>28</v>
      </c>
      <c r="J2376" s="4" t="s">
        <v>13</v>
      </c>
      <c r="K2376" s="4" t="s">
        <v>9</v>
      </c>
      <c r="L2376" s="4" t="s">
        <v>17</v>
      </c>
      <c r="M2376" s="8">
        <v>2</v>
      </c>
      <c r="N2376" s="5">
        <v>141.63999999999999</v>
      </c>
      <c r="O2376" s="6">
        <v>0.15</v>
      </c>
      <c r="P2376" s="5">
        <v>80.349999999999994</v>
      </c>
      <c r="Q2376" s="5">
        <f t="shared" si="111"/>
        <v>240.78799999999998</v>
      </c>
      <c r="R2376" s="5">
        <f t="shared" si="112"/>
        <v>160.69999999999999</v>
      </c>
      <c r="S2376" s="5">
        <f t="shared" si="113"/>
        <v>80.087999999999994</v>
      </c>
      <c r="T2376" s="7"/>
    </row>
    <row r="2377" spans="1:20" ht="15">
      <c r="A2377" s="2">
        <v>4633</v>
      </c>
      <c r="B2377" s="3">
        <v>46341</v>
      </c>
      <c r="C2377" s="10">
        <f>YEAR(SalesDataTable[[#This Row],[Order Date]])</f>
        <v>2026</v>
      </c>
      <c r="D2377" s="10" t="str">
        <f>"Q"&amp;ROUNDUP(MONTH(SalesDataTable[[#This Row],[Order Date]])/3,0)</f>
        <v>Q4</v>
      </c>
      <c r="E2377" s="10">
        <f>MONTH(SalesDataTable[[#This Row],[Order Date]])</f>
        <v>11</v>
      </c>
      <c r="F2377" s="10" t="str">
        <f>TEXT(SalesDataTable[[#This Row],[Order Date]],"mmm")</f>
        <v>Nov</v>
      </c>
      <c r="G2377" s="4" t="s">
        <v>11</v>
      </c>
      <c r="H2377" s="4" t="s">
        <v>39</v>
      </c>
      <c r="I2377" s="4" t="s">
        <v>2</v>
      </c>
      <c r="J2377" s="4" t="s">
        <v>3</v>
      </c>
      <c r="K2377" s="4" t="s">
        <v>9</v>
      </c>
      <c r="L2377" s="4" t="s">
        <v>46</v>
      </c>
      <c r="M2377" s="8">
        <v>1</v>
      </c>
      <c r="N2377" s="5">
        <v>71.78</v>
      </c>
      <c r="O2377" s="6">
        <v>0.15</v>
      </c>
      <c r="P2377" s="5">
        <v>32.869999999999997</v>
      </c>
      <c r="Q2377" s="5">
        <f t="shared" si="111"/>
        <v>61.012999999999998</v>
      </c>
      <c r="R2377" s="5">
        <f t="shared" si="112"/>
        <v>32.869999999999997</v>
      </c>
      <c r="S2377" s="5">
        <f t="shared" si="113"/>
        <v>28.143000000000001</v>
      </c>
      <c r="T2377" s="7"/>
    </row>
    <row r="2378" spans="1:20" ht="15">
      <c r="A2378" s="2">
        <v>5195</v>
      </c>
      <c r="B2378" s="3">
        <v>46341</v>
      </c>
      <c r="C2378" s="10">
        <f>YEAR(SalesDataTable[[#This Row],[Order Date]])</f>
        <v>2026</v>
      </c>
      <c r="D2378" s="10" t="str">
        <f>"Q"&amp;ROUNDUP(MONTH(SalesDataTable[[#This Row],[Order Date]])/3,0)</f>
        <v>Q4</v>
      </c>
      <c r="E2378" s="10">
        <f>MONTH(SalesDataTable[[#This Row],[Order Date]])</f>
        <v>11</v>
      </c>
      <c r="F2378" s="10" t="str">
        <f>TEXT(SalesDataTable[[#This Row],[Order Date]],"mmm")</f>
        <v>Nov</v>
      </c>
      <c r="G2378" s="4" t="s">
        <v>11</v>
      </c>
      <c r="H2378" s="4" t="s">
        <v>52</v>
      </c>
      <c r="I2378" s="4" t="s">
        <v>2</v>
      </c>
      <c r="J2378" s="4" t="s">
        <v>16</v>
      </c>
      <c r="K2378" s="4" t="s">
        <v>9</v>
      </c>
      <c r="L2378" s="4" t="s">
        <v>37</v>
      </c>
      <c r="M2378" s="8">
        <v>3</v>
      </c>
      <c r="N2378" s="5">
        <v>153.88999999999999</v>
      </c>
      <c r="O2378" s="6">
        <v>0.1</v>
      </c>
      <c r="P2378" s="5">
        <v>80.36</v>
      </c>
      <c r="Q2378" s="5">
        <f t="shared" si="111"/>
        <v>415.50299999999999</v>
      </c>
      <c r="R2378" s="5">
        <f t="shared" si="112"/>
        <v>241.07999999999998</v>
      </c>
      <c r="S2378" s="5">
        <f t="shared" si="113"/>
        <v>174.423</v>
      </c>
      <c r="T2378" s="7"/>
    </row>
    <row r="2379" spans="1:20" ht="15">
      <c r="A2379" s="2">
        <v>2778</v>
      </c>
      <c r="B2379" s="3">
        <v>46342</v>
      </c>
      <c r="C2379" s="10">
        <f>YEAR(SalesDataTable[[#This Row],[Order Date]])</f>
        <v>2026</v>
      </c>
      <c r="D2379" s="10" t="str">
        <f>"Q"&amp;ROUNDUP(MONTH(SalesDataTable[[#This Row],[Order Date]])/3,0)</f>
        <v>Q4</v>
      </c>
      <c r="E2379" s="10">
        <f>MONTH(SalesDataTable[[#This Row],[Order Date]])</f>
        <v>11</v>
      </c>
      <c r="F2379" s="10" t="str">
        <f>TEXT(SalesDataTable[[#This Row],[Order Date]],"mmm")</f>
        <v>Nov</v>
      </c>
      <c r="G2379" s="4" t="s">
        <v>20</v>
      </c>
      <c r="H2379" s="4" t="s">
        <v>21</v>
      </c>
      <c r="I2379" s="4" t="s">
        <v>28</v>
      </c>
      <c r="J2379" s="4" t="s">
        <v>3</v>
      </c>
      <c r="K2379" s="4" t="s">
        <v>9</v>
      </c>
      <c r="L2379" s="4" t="s">
        <v>17</v>
      </c>
      <c r="M2379" s="8">
        <v>1</v>
      </c>
      <c r="N2379" s="5">
        <v>145.4</v>
      </c>
      <c r="O2379" s="6">
        <v>0.1</v>
      </c>
      <c r="P2379" s="5">
        <v>77.66</v>
      </c>
      <c r="Q2379" s="5">
        <f t="shared" si="111"/>
        <v>130.86000000000001</v>
      </c>
      <c r="R2379" s="5">
        <f t="shared" si="112"/>
        <v>77.66</v>
      </c>
      <c r="S2379" s="5">
        <f t="shared" si="113"/>
        <v>53.200000000000017</v>
      </c>
      <c r="T2379" s="7"/>
    </row>
    <row r="2380" spans="1:20" ht="15">
      <c r="A2380" s="2">
        <v>341</v>
      </c>
      <c r="B2380" s="3">
        <v>46343</v>
      </c>
      <c r="C2380" s="10">
        <f>YEAR(SalesDataTable[[#This Row],[Order Date]])</f>
        <v>2026</v>
      </c>
      <c r="D2380" s="10" t="str">
        <f>"Q"&amp;ROUNDUP(MONTH(SalesDataTable[[#This Row],[Order Date]])/3,0)</f>
        <v>Q4</v>
      </c>
      <c r="E2380" s="10">
        <f>MONTH(SalesDataTable[[#This Row],[Order Date]])</f>
        <v>11</v>
      </c>
      <c r="F2380" s="10" t="str">
        <f>TEXT(SalesDataTable[[#This Row],[Order Date]],"mmm")</f>
        <v>Nov</v>
      </c>
      <c r="G2380" s="4" t="s">
        <v>20</v>
      </c>
      <c r="H2380" s="4" t="s">
        <v>33</v>
      </c>
      <c r="I2380" s="4" t="s">
        <v>2</v>
      </c>
      <c r="J2380" s="4" t="s">
        <v>3</v>
      </c>
      <c r="K2380" s="4" t="s">
        <v>14</v>
      </c>
      <c r="L2380" s="4" t="s">
        <v>44</v>
      </c>
      <c r="M2380" s="8">
        <v>1</v>
      </c>
      <c r="N2380" s="5">
        <v>132.94999999999999</v>
      </c>
      <c r="O2380" s="6">
        <v>0.05</v>
      </c>
      <c r="P2380" s="5">
        <v>65.36</v>
      </c>
      <c r="Q2380" s="5">
        <f t="shared" si="111"/>
        <v>126.30249999999998</v>
      </c>
      <c r="R2380" s="5">
        <f t="shared" si="112"/>
        <v>65.36</v>
      </c>
      <c r="S2380" s="5">
        <f t="shared" si="113"/>
        <v>60.942499999999981</v>
      </c>
      <c r="T2380" s="7"/>
    </row>
    <row r="2381" spans="1:20" ht="15">
      <c r="A2381" s="2">
        <v>374</v>
      </c>
      <c r="B2381" s="3">
        <v>46343</v>
      </c>
      <c r="C2381" s="10">
        <f>YEAR(SalesDataTable[[#This Row],[Order Date]])</f>
        <v>2026</v>
      </c>
      <c r="D2381" s="10" t="str">
        <f>"Q"&amp;ROUNDUP(MONTH(SalesDataTable[[#This Row],[Order Date]])/3,0)</f>
        <v>Q4</v>
      </c>
      <c r="E2381" s="10">
        <f>MONTH(SalesDataTable[[#This Row],[Order Date]])</f>
        <v>11</v>
      </c>
      <c r="F2381" s="10" t="str">
        <f>TEXT(SalesDataTable[[#This Row],[Order Date]],"mmm")</f>
        <v>Nov</v>
      </c>
      <c r="G2381" s="4" t="s">
        <v>20</v>
      </c>
      <c r="H2381" s="4" t="s">
        <v>31</v>
      </c>
      <c r="I2381" s="4" t="s">
        <v>19</v>
      </c>
      <c r="J2381" s="4" t="s">
        <v>3</v>
      </c>
      <c r="K2381" s="4" t="s">
        <v>34</v>
      </c>
      <c r="L2381" s="4" t="s">
        <v>45</v>
      </c>
      <c r="M2381" s="8">
        <v>1</v>
      </c>
      <c r="N2381" s="5">
        <v>51.34</v>
      </c>
      <c r="O2381" s="6">
        <v>0.15</v>
      </c>
      <c r="P2381" s="5">
        <v>21.37</v>
      </c>
      <c r="Q2381" s="5">
        <f t="shared" si="111"/>
        <v>43.639000000000003</v>
      </c>
      <c r="R2381" s="5">
        <f t="shared" si="112"/>
        <v>21.37</v>
      </c>
      <c r="S2381" s="5">
        <f t="shared" si="113"/>
        <v>22.269000000000002</v>
      </c>
      <c r="T2381" s="7"/>
    </row>
    <row r="2382" spans="1:20" ht="15">
      <c r="A2382" s="2">
        <v>598</v>
      </c>
      <c r="B2382" s="3">
        <v>46343</v>
      </c>
      <c r="C2382" s="10">
        <f>YEAR(SalesDataTable[[#This Row],[Order Date]])</f>
        <v>2026</v>
      </c>
      <c r="D2382" s="10" t="str">
        <f>"Q"&amp;ROUNDUP(MONTH(SalesDataTable[[#This Row],[Order Date]])/3,0)</f>
        <v>Q4</v>
      </c>
      <c r="E2382" s="10">
        <f>MONTH(SalesDataTable[[#This Row],[Order Date]])</f>
        <v>11</v>
      </c>
      <c r="F2382" s="10" t="str">
        <f>TEXT(SalesDataTable[[#This Row],[Order Date]],"mmm")</f>
        <v>Nov</v>
      </c>
      <c r="G2382" s="4" t="s">
        <v>0</v>
      </c>
      <c r="H2382" s="4" t="s">
        <v>1</v>
      </c>
      <c r="I2382" s="4" t="s">
        <v>2</v>
      </c>
      <c r="J2382" s="4" t="s">
        <v>13</v>
      </c>
      <c r="K2382" s="4" t="s">
        <v>4</v>
      </c>
      <c r="L2382" s="4" t="s">
        <v>22</v>
      </c>
      <c r="M2382" s="8">
        <v>1</v>
      </c>
      <c r="N2382" s="5">
        <v>49.98</v>
      </c>
      <c r="O2382" s="6">
        <v>0.1</v>
      </c>
      <c r="P2382" s="5">
        <v>22.25</v>
      </c>
      <c r="Q2382" s="5">
        <f t="shared" si="111"/>
        <v>44.981999999999999</v>
      </c>
      <c r="R2382" s="5">
        <f t="shared" si="112"/>
        <v>22.25</v>
      </c>
      <c r="S2382" s="5">
        <f t="shared" si="113"/>
        <v>22.731999999999999</v>
      </c>
      <c r="T2382" s="7"/>
    </row>
    <row r="2383" spans="1:20" ht="15">
      <c r="A2383" s="2">
        <v>690</v>
      </c>
      <c r="B2383" s="3">
        <v>46343</v>
      </c>
      <c r="C2383" s="10">
        <f>YEAR(SalesDataTable[[#This Row],[Order Date]])</f>
        <v>2026</v>
      </c>
      <c r="D2383" s="10" t="str">
        <f>"Q"&amp;ROUNDUP(MONTH(SalesDataTable[[#This Row],[Order Date]])/3,0)</f>
        <v>Q4</v>
      </c>
      <c r="E2383" s="10">
        <f>MONTH(SalesDataTable[[#This Row],[Order Date]])</f>
        <v>11</v>
      </c>
      <c r="F2383" s="10" t="str">
        <f>TEXT(SalesDataTable[[#This Row],[Order Date]],"mmm")</f>
        <v>Nov</v>
      </c>
      <c r="G2383" s="4" t="s">
        <v>20</v>
      </c>
      <c r="H2383" s="4" t="s">
        <v>33</v>
      </c>
      <c r="I2383" s="4" t="s">
        <v>2</v>
      </c>
      <c r="J2383" s="4" t="s">
        <v>3</v>
      </c>
      <c r="K2383" s="4" t="s">
        <v>14</v>
      </c>
      <c r="L2383" s="4" t="s">
        <v>48</v>
      </c>
      <c r="M2383" s="8">
        <v>2</v>
      </c>
      <c r="N2383" s="5">
        <v>168.08</v>
      </c>
      <c r="O2383" s="6">
        <v>0.1</v>
      </c>
      <c r="P2383" s="5">
        <v>87.63</v>
      </c>
      <c r="Q2383" s="5">
        <f t="shared" si="111"/>
        <v>302.54400000000004</v>
      </c>
      <c r="R2383" s="5">
        <f t="shared" si="112"/>
        <v>175.26</v>
      </c>
      <c r="S2383" s="5">
        <f t="shared" si="113"/>
        <v>127.28400000000005</v>
      </c>
      <c r="T2383" s="7"/>
    </row>
    <row r="2384" spans="1:20" ht="15">
      <c r="A2384" s="2">
        <v>1296</v>
      </c>
      <c r="B2384" s="3">
        <v>46343</v>
      </c>
      <c r="C2384" s="10">
        <f>YEAR(SalesDataTable[[#This Row],[Order Date]])</f>
        <v>2026</v>
      </c>
      <c r="D2384" s="10" t="str">
        <f>"Q"&amp;ROUNDUP(MONTH(SalesDataTable[[#This Row],[Order Date]])/3,0)</f>
        <v>Q4</v>
      </c>
      <c r="E2384" s="10">
        <f>MONTH(SalesDataTable[[#This Row],[Order Date]])</f>
        <v>11</v>
      </c>
      <c r="F2384" s="10" t="str">
        <f>TEXT(SalesDataTable[[#This Row],[Order Date]],"mmm")</f>
        <v>Nov</v>
      </c>
      <c r="G2384" s="4" t="s">
        <v>20</v>
      </c>
      <c r="H2384" s="4" t="s">
        <v>47</v>
      </c>
      <c r="I2384" s="4" t="s">
        <v>2</v>
      </c>
      <c r="J2384" s="4" t="s">
        <v>13</v>
      </c>
      <c r="K2384" s="4" t="s">
        <v>23</v>
      </c>
      <c r="L2384" s="4" t="s">
        <v>29</v>
      </c>
      <c r="M2384" s="8">
        <v>1</v>
      </c>
      <c r="N2384" s="5">
        <v>191.85</v>
      </c>
      <c r="O2384" s="6">
        <v>0.15</v>
      </c>
      <c r="P2384" s="5">
        <v>104.41</v>
      </c>
      <c r="Q2384" s="5">
        <f t="shared" si="111"/>
        <v>163.07249999999999</v>
      </c>
      <c r="R2384" s="5">
        <f t="shared" si="112"/>
        <v>104.41</v>
      </c>
      <c r="S2384" s="5">
        <f t="shared" si="113"/>
        <v>58.662499999999994</v>
      </c>
      <c r="T2384" s="7"/>
    </row>
    <row r="2385" spans="1:20" ht="15">
      <c r="A2385" s="2">
        <v>1585</v>
      </c>
      <c r="B2385" s="3">
        <v>46343</v>
      </c>
      <c r="C2385" s="10">
        <f>YEAR(SalesDataTable[[#This Row],[Order Date]])</f>
        <v>2026</v>
      </c>
      <c r="D2385" s="10" t="str">
        <f>"Q"&amp;ROUNDUP(MONTH(SalesDataTable[[#This Row],[Order Date]])/3,0)</f>
        <v>Q4</v>
      </c>
      <c r="E2385" s="10">
        <f>MONTH(SalesDataTable[[#This Row],[Order Date]])</f>
        <v>11</v>
      </c>
      <c r="F2385" s="10" t="str">
        <f>TEXT(SalesDataTable[[#This Row],[Order Date]],"mmm")</f>
        <v>Nov</v>
      </c>
      <c r="G2385" s="4" t="s">
        <v>6</v>
      </c>
      <c r="H2385" s="4" t="s">
        <v>49</v>
      </c>
      <c r="I2385" s="4" t="s">
        <v>19</v>
      </c>
      <c r="J2385" s="4" t="s">
        <v>3</v>
      </c>
      <c r="K2385" s="4" t="s">
        <v>9</v>
      </c>
      <c r="L2385" s="4" t="s">
        <v>10</v>
      </c>
      <c r="M2385" s="8">
        <v>4</v>
      </c>
      <c r="N2385" s="5">
        <v>93.99</v>
      </c>
      <c r="O2385" s="6">
        <v>0.1</v>
      </c>
      <c r="P2385" s="5">
        <v>44.07</v>
      </c>
      <c r="Q2385" s="5">
        <f t="shared" si="111"/>
        <v>338.36399999999998</v>
      </c>
      <c r="R2385" s="5">
        <f t="shared" si="112"/>
        <v>176.28</v>
      </c>
      <c r="S2385" s="5">
        <f t="shared" si="113"/>
        <v>162.08399999999997</v>
      </c>
      <c r="T2385" s="7"/>
    </row>
    <row r="2386" spans="1:20" ht="15">
      <c r="A2386" s="2">
        <v>2194</v>
      </c>
      <c r="B2386" s="3">
        <v>46343</v>
      </c>
      <c r="C2386" s="10">
        <f>YEAR(SalesDataTable[[#This Row],[Order Date]])</f>
        <v>2026</v>
      </c>
      <c r="D2386" s="10" t="str">
        <f>"Q"&amp;ROUNDUP(MONTH(SalesDataTable[[#This Row],[Order Date]])/3,0)</f>
        <v>Q4</v>
      </c>
      <c r="E2386" s="10">
        <f>MONTH(SalesDataTable[[#This Row],[Order Date]])</f>
        <v>11</v>
      </c>
      <c r="F2386" s="10" t="str">
        <f>TEXT(SalesDataTable[[#This Row],[Order Date]],"mmm")</f>
        <v>Nov</v>
      </c>
      <c r="G2386" s="4" t="s">
        <v>20</v>
      </c>
      <c r="H2386" s="4" t="s">
        <v>47</v>
      </c>
      <c r="I2386" s="4" t="s">
        <v>2</v>
      </c>
      <c r="J2386" s="4" t="s">
        <v>3</v>
      </c>
      <c r="K2386" s="4" t="s">
        <v>14</v>
      </c>
      <c r="L2386" s="4" t="s">
        <v>15</v>
      </c>
      <c r="M2386" s="8">
        <v>4</v>
      </c>
      <c r="N2386" s="5">
        <v>36.57</v>
      </c>
      <c r="O2386" s="6">
        <v>0.05</v>
      </c>
      <c r="P2386" s="5">
        <v>13.35</v>
      </c>
      <c r="Q2386" s="5">
        <f t="shared" si="111"/>
        <v>138.96600000000001</v>
      </c>
      <c r="R2386" s="5">
        <f t="shared" si="112"/>
        <v>53.4</v>
      </c>
      <c r="S2386" s="5">
        <f t="shared" si="113"/>
        <v>85.566000000000003</v>
      </c>
      <c r="T2386" s="7"/>
    </row>
    <row r="2387" spans="1:20" ht="15">
      <c r="A2387" s="2">
        <v>2221</v>
      </c>
      <c r="B2387" s="3">
        <v>46343</v>
      </c>
      <c r="C2387" s="10">
        <f>YEAR(SalesDataTable[[#This Row],[Order Date]])</f>
        <v>2026</v>
      </c>
      <c r="D2387" s="10" t="str">
        <f>"Q"&amp;ROUNDUP(MONTH(SalesDataTable[[#This Row],[Order Date]])/3,0)</f>
        <v>Q4</v>
      </c>
      <c r="E2387" s="10">
        <f>MONTH(SalesDataTable[[#This Row],[Order Date]])</f>
        <v>11</v>
      </c>
      <c r="F2387" s="10" t="str">
        <f>TEXT(SalesDataTable[[#This Row],[Order Date]],"mmm")</f>
        <v>Nov</v>
      </c>
      <c r="G2387" s="4" t="s">
        <v>6</v>
      </c>
      <c r="H2387" s="4" t="s">
        <v>43</v>
      </c>
      <c r="I2387" s="4" t="s">
        <v>28</v>
      </c>
      <c r="J2387" s="4" t="s">
        <v>3</v>
      </c>
      <c r="K2387" s="4" t="s">
        <v>4</v>
      </c>
      <c r="L2387" s="4" t="s">
        <v>26</v>
      </c>
      <c r="M2387" s="8">
        <v>1</v>
      </c>
      <c r="N2387" s="5">
        <v>39.81</v>
      </c>
      <c r="O2387" s="6">
        <v>0.05</v>
      </c>
      <c r="P2387" s="5">
        <v>16.25</v>
      </c>
      <c r="Q2387" s="5">
        <f t="shared" si="111"/>
        <v>37.819499999999998</v>
      </c>
      <c r="R2387" s="5">
        <f t="shared" si="112"/>
        <v>16.25</v>
      </c>
      <c r="S2387" s="5">
        <f t="shared" si="113"/>
        <v>21.569499999999998</v>
      </c>
      <c r="T2387" s="7"/>
    </row>
    <row r="2388" spans="1:20" ht="15">
      <c r="A2388" s="2">
        <v>3836</v>
      </c>
      <c r="B2388" s="3">
        <v>46343</v>
      </c>
      <c r="C2388" s="10">
        <f>YEAR(SalesDataTable[[#This Row],[Order Date]])</f>
        <v>2026</v>
      </c>
      <c r="D2388" s="10" t="str">
        <f>"Q"&amp;ROUNDUP(MONTH(SalesDataTable[[#This Row],[Order Date]])/3,0)</f>
        <v>Q4</v>
      </c>
      <c r="E2388" s="10">
        <f>MONTH(SalesDataTable[[#This Row],[Order Date]])</f>
        <v>11</v>
      </c>
      <c r="F2388" s="10" t="str">
        <f>TEXT(SalesDataTable[[#This Row],[Order Date]],"mmm")</f>
        <v>Nov</v>
      </c>
      <c r="G2388" s="4" t="s">
        <v>20</v>
      </c>
      <c r="H2388" s="4" t="s">
        <v>21</v>
      </c>
      <c r="I2388" s="4" t="s">
        <v>19</v>
      </c>
      <c r="J2388" s="4" t="s">
        <v>3</v>
      </c>
      <c r="K2388" s="4" t="s">
        <v>9</v>
      </c>
      <c r="L2388" s="4" t="s">
        <v>10</v>
      </c>
      <c r="M2388" s="8">
        <v>1</v>
      </c>
      <c r="N2388" s="5">
        <v>91.43</v>
      </c>
      <c r="O2388" s="6">
        <v>0.1</v>
      </c>
      <c r="P2388" s="5">
        <v>45.06</v>
      </c>
      <c r="Q2388" s="5">
        <f t="shared" si="111"/>
        <v>82.287000000000006</v>
      </c>
      <c r="R2388" s="5">
        <f t="shared" si="112"/>
        <v>45.06</v>
      </c>
      <c r="S2388" s="5">
        <f t="shared" si="113"/>
        <v>37.227000000000004</v>
      </c>
      <c r="T2388" s="7"/>
    </row>
    <row r="2389" spans="1:20" ht="15">
      <c r="A2389" s="2">
        <v>4437</v>
      </c>
      <c r="B2389" s="3">
        <v>46343</v>
      </c>
      <c r="C2389" s="10">
        <f>YEAR(SalesDataTable[[#This Row],[Order Date]])</f>
        <v>2026</v>
      </c>
      <c r="D2389" s="10" t="str">
        <f>"Q"&amp;ROUNDUP(MONTH(SalesDataTable[[#This Row],[Order Date]])/3,0)</f>
        <v>Q4</v>
      </c>
      <c r="E2389" s="10">
        <f>MONTH(SalesDataTable[[#This Row],[Order Date]])</f>
        <v>11</v>
      </c>
      <c r="F2389" s="10" t="str">
        <f>TEXT(SalesDataTable[[#This Row],[Order Date]],"mmm")</f>
        <v>Nov</v>
      </c>
      <c r="G2389" s="4" t="s">
        <v>11</v>
      </c>
      <c r="H2389" s="4" t="s">
        <v>12</v>
      </c>
      <c r="I2389" s="4" t="s">
        <v>2</v>
      </c>
      <c r="J2389" s="4" t="s">
        <v>3</v>
      </c>
      <c r="K2389" s="4" t="s">
        <v>34</v>
      </c>
      <c r="L2389" s="4" t="s">
        <v>38</v>
      </c>
      <c r="M2389" s="8">
        <v>1</v>
      </c>
      <c r="N2389" s="5">
        <v>122.64</v>
      </c>
      <c r="O2389" s="6">
        <v>0</v>
      </c>
      <c r="P2389" s="5">
        <v>68.58</v>
      </c>
      <c r="Q2389" s="5">
        <f t="shared" si="111"/>
        <v>122.64</v>
      </c>
      <c r="R2389" s="5">
        <f t="shared" si="112"/>
        <v>68.58</v>
      </c>
      <c r="S2389" s="5">
        <f t="shared" si="113"/>
        <v>54.06</v>
      </c>
      <c r="T2389" s="7"/>
    </row>
    <row r="2390" spans="1:20" ht="15">
      <c r="A2390" s="2">
        <v>4735</v>
      </c>
      <c r="B2390" s="3">
        <v>46343</v>
      </c>
      <c r="C2390" s="10">
        <f>YEAR(SalesDataTable[[#This Row],[Order Date]])</f>
        <v>2026</v>
      </c>
      <c r="D2390" s="10" t="str">
        <f>"Q"&amp;ROUNDUP(MONTH(SalesDataTable[[#This Row],[Order Date]])/3,0)</f>
        <v>Q4</v>
      </c>
      <c r="E2390" s="10">
        <f>MONTH(SalesDataTable[[#This Row],[Order Date]])</f>
        <v>11</v>
      </c>
      <c r="F2390" s="10" t="str">
        <f>TEXT(SalesDataTable[[#This Row],[Order Date]],"mmm")</f>
        <v>Nov</v>
      </c>
      <c r="G2390" s="4" t="s">
        <v>6</v>
      </c>
      <c r="H2390" s="4" t="s">
        <v>43</v>
      </c>
      <c r="I2390" s="4" t="s">
        <v>2</v>
      </c>
      <c r="J2390" s="4" t="s">
        <v>16</v>
      </c>
      <c r="K2390" s="4" t="s">
        <v>4</v>
      </c>
      <c r="L2390" s="4" t="s">
        <v>5</v>
      </c>
      <c r="M2390" s="8">
        <v>1</v>
      </c>
      <c r="N2390" s="5">
        <v>80.959999999999994</v>
      </c>
      <c r="O2390" s="6">
        <v>0.1</v>
      </c>
      <c r="P2390" s="5">
        <v>43.86</v>
      </c>
      <c r="Q2390" s="5">
        <f t="shared" si="111"/>
        <v>72.86399999999999</v>
      </c>
      <c r="R2390" s="5">
        <f t="shared" si="112"/>
        <v>43.86</v>
      </c>
      <c r="S2390" s="5">
        <f t="shared" si="113"/>
        <v>29.003999999999991</v>
      </c>
      <c r="T2390" s="7"/>
    </row>
    <row r="2391" spans="1:20" ht="15">
      <c r="A2391" s="2">
        <v>554</v>
      </c>
      <c r="B2391" s="3">
        <v>46344</v>
      </c>
      <c r="C2391" s="10">
        <f>YEAR(SalesDataTable[[#This Row],[Order Date]])</f>
        <v>2026</v>
      </c>
      <c r="D2391" s="10" t="str">
        <f>"Q"&amp;ROUNDUP(MONTH(SalesDataTable[[#This Row],[Order Date]])/3,0)</f>
        <v>Q4</v>
      </c>
      <c r="E2391" s="10">
        <f>MONTH(SalesDataTable[[#This Row],[Order Date]])</f>
        <v>11</v>
      </c>
      <c r="F2391" s="10" t="str">
        <f>TEXT(SalesDataTable[[#This Row],[Order Date]],"mmm")</f>
        <v>Nov</v>
      </c>
      <c r="G2391" s="4" t="s">
        <v>11</v>
      </c>
      <c r="H2391" s="4" t="s">
        <v>25</v>
      </c>
      <c r="I2391" s="4" t="s">
        <v>28</v>
      </c>
      <c r="J2391" s="4" t="s">
        <v>16</v>
      </c>
      <c r="K2391" s="4" t="s">
        <v>34</v>
      </c>
      <c r="L2391" s="4" t="s">
        <v>42</v>
      </c>
      <c r="M2391" s="8">
        <v>1</v>
      </c>
      <c r="N2391" s="5">
        <v>36.380000000000003</v>
      </c>
      <c r="O2391" s="6">
        <v>0.05</v>
      </c>
      <c r="P2391" s="5">
        <v>14.06</v>
      </c>
      <c r="Q2391" s="5">
        <f t="shared" si="111"/>
        <v>34.561</v>
      </c>
      <c r="R2391" s="5">
        <f t="shared" si="112"/>
        <v>14.06</v>
      </c>
      <c r="S2391" s="5">
        <f t="shared" si="113"/>
        <v>20.500999999999998</v>
      </c>
      <c r="T2391" s="7"/>
    </row>
    <row r="2392" spans="1:20" ht="15">
      <c r="A2392" s="2">
        <v>1205</v>
      </c>
      <c r="B2392" s="3">
        <v>46344</v>
      </c>
      <c r="C2392" s="10">
        <f>YEAR(SalesDataTable[[#This Row],[Order Date]])</f>
        <v>2026</v>
      </c>
      <c r="D2392" s="10" t="str">
        <f>"Q"&amp;ROUNDUP(MONTH(SalesDataTable[[#This Row],[Order Date]])/3,0)</f>
        <v>Q4</v>
      </c>
      <c r="E2392" s="10">
        <f>MONTH(SalesDataTable[[#This Row],[Order Date]])</f>
        <v>11</v>
      </c>
      <c r="F2392" s="10" t="str">
        <f>TEXT(SalesDataTable[[#This Row],[Order Date]],"mmm")</f>
        <v>Nov</v>
      </c>
      <c r="G2392" s="4" t="s">
        <v>20</v>
      </c>
      <c r="H2392" s="4" t="s">
        <v>47</v>
      </c>
      <c r="I2392" s="4" t="s">
        <v>2</v>
      </c>
      <c r="J2392" s="4" t="s">
        <v>3</v>
      </c>
      <c r="K2392" s="4" t="s">
        <v>4</v>
      </c>
      <c r="L2392" s="4" t="s">
        <v>30</v>
      </c>
      <c r="M2392" s="8">
        <v>2</v>
      </c>
      <c r="N2392" s="5">
        <v>100.72</v>
      </c>
      <c r="O2392" s="6">
        <v>0.1</v>
      </c>
      <c r="P2392" s="5">
        <v>51.68</v>
      </c>
      <c r="Q2392" s="5">
        <f t="shared" si="111"/>
        <v>181.29599999999999</v>
      </c>
      <c r="R2392" s="5">
        <f t="shared" si="112"/>
        <v>103.36</v>
      </c>
      <c r="S2392" s="5">
        <f t="shared" si="113"/>
        <v>77.935999999999993</v>
      </c>
      <c r="T2392" s="7"/>
    </row>
    <row r="2393" spans="1:20" ht="15">
      <c r="A2393" s="2">
        <v>1979</v>
      </c>
      <c r="B2393" s="3">
        <v>46344</v>
      </c>
      <c r="C2393" s="10">
        <f>YEAR(SalesDataTable[[#This Row],[Order Date]])</f>
        <v>2026</v>
      </c>
      <c r="D2393" s="10" t="str">
        <f>"Q"&amp;ROUNDUP(MONTH(SalesDataTable[[#This Row],[Order Date]])/3,0)</f>
        <v>Q4</v>
      </c>
      <c r="E2393" s="10">
        <f>MONTH(SalesDataTable[[#This Row],[Order Date]])</f>
        <v>11</v>
      </c>
      <c r="F2393" s="10" t="str">
        <f>TEXT(SalesDataTable[[#This Row],[Order Date]],"mmm")</f>
        <v>Nov</v>
      </c>
      <c r="G2393" s="4" t="s">
        <v>6</v>
      </c>
      <c r="H2393" s="4" t="s">
        <v>41</v>
      </c>
      <c r="I2393" s="4" t="s">
        <v>19</v>
      </c>
      <c r="J2393" s="4" t="s">
        <v>3</v>
      </c>
      <c r="K2393" s="4" t="s">
        <v>23</v>
      </c>
      <c r="L2393" s="4" t="s">
        <v>51</v>
      </c>
      <c r="M2393" s="8">
        <v>3</v>
      </c>
      <c r="N2393" s="5">
        <v>120.29</v>
      </c>
      <c r="O2393" s="6">
        <v>0</v>
      </c>
      <c r="P2393" s="5">
        <v>62.04</v>
      </c>
      <c r="Q2393" s="5">
        <f t="shared" si="111"/>
        <v>360.87</v>
      </c>
      <c r="R2393" s="5">
        <f t="shared" si="112"/>
        <v>186.12</v>
      </c>
      <c r="S2393" s="5">
        <f t="shared" si="113"/>
        <v>174.75</v>
      </c>
      <c r="T2393" s="7"/>
    </row>
    <row r="2394" spans="1:20" ht="15">
      <c r="A2394" s="2">
        <v>2151</v>
      </c>
      <c r="B2394" s="3">
        <v>46344</v>
      </c>
      <c r="C2394" s="10">
        <f>YEAR(SalesDataTable[[#This Row],[Order Date]])</f>
        <v>2026</v>
      </c>
      <c r="D2394" s="10" t="str">
        <f>"Q"&amp;ROUNDUP(MONTH(SalesDataTable[[#This Row],[Order Date]])/3,0)</f>
        <v>Q4</v>
      </c>
      <c r="E2394" s="10">
        <f>MONTH(SalesDataTable[[#This Row],[Order Date]])</f>
        <v>11</v>
      </c>
      <c r="F2394" s="10" t="str">
        <f>TEXT(SalesDataTable[[#This Row],[Order Date]],"mmm")</f>
        <v>Nov</v>
      </c>
      <c r="G2394" s="4" t="s">
        <v>6</v>
      </c>
      <c r="H2394" s="4" t="s">
        <v>7</v>
      </c>
      <c r="I2394" s="4" t="s">
        <v>2</v>
      </c>
      <c r="J2394" s="4" t="s">
        <v>13</v>
      </c>
      <c r="K2394" s="4" t="s">
        <v>23</v>
      </c>
      <c r="L2394" s="4" t="s">
        <v>51</v>
      </c>
      <c r="M2394" s="8">
        <v>2</v>
      </c>
      <c r="N2394" s="5">
        <v>124.18</v>
      </c>
      <c r="O2394" s="6">
        <v>0.15</v>
      </c>
      <c r="P2394" s="5">
        <v>60.72</v>
      </c>
      <c r="Q2394" s="5">
        <f t="shared" si="111"/>
        <v>211.10599999999999</v>
      </c>
      <c r="R2394" s="5">
        <f t="shared" si="112"/>
        <v>121.44</v>
      </c>
      <c r="S2394" s="5">
        <f t="shared" si="113"/>
        <v>89.665999999999997</v>
      </c>
      <c r="T2394" s="7"/>
    </row>
    <row r="2395" spans="1:20" ht="15">
      <c r="A2395" s="2">
        <v>2730</v>
      </c>
      <c r="B2395" s="3">
        <v>46344</v>
      </c>
      <c r="C2395" s="10">
        <f>YEAR(SalesDataTable[[#This Row],[Order Date]])</f>
        <v>2026</v>
      </c>
      <c r="D2395" s="10" t="str">
        <f>"Q"&amp;ROUNDUP(MONTH(SalesDataTable[[#This Row],[Order Date]])/3,0)</f>
        <v>Q4</v>
      </c>
      <c r="E2395" s="10">
        <f>MONTH(SalesDataTable[[#This Row],[Order Date]])</f>
        <v>11</v>
      </c>
      <c r="F2395" s="10" t="str">
        <f>TEXT(SalesDataTable[[#This Row],[Order Date]],"mmm")</f>
        <v>Nov</v>
      </c>
      <c r="G2395" s="4" t="s">
        <v>0</v>
      </c>
      <c r="H2395" s="4" t="s">
        <v>1</v>
      </c>
      <c r="I2395" s="4" t="s">
        <v>2</v>
      </c>
      <c r="J2395" s="4" t="s">
        <v>3</v>
      </c>
      <c r="K2395" s="4" t="s">
        <v>9</v>
      </c>
      <c r="L2395" s="4" t="s">
        <v>37</v>
      </c>
      <c r="M2395" s="8">
        <v>3</v>
      </c>
      <c r="N2395" s="5">
        <v>154.07</v>
      </c>
      <c r="O2395" s="6">
        <v>0.05</v>
      </c>
      <c r="P2395" s="5">
        <v>77.73</v>
      </c>
      <c r="Q2395" s="5">
        <f t="shared" si="111"/>
        <v>439.09949999999998</v>
      </c>
      <c r="R2395" s="5">
        <f t="shared" si="112"/>
        <v>233.19</v>
      </c>
      <c r="S2395" s="5">
        <f t="shared" si="113"/>
        <v>205.90949999999998</v>
      </c>
      <c r="T2395" s="7"/>
    </row>
    <row r="2396" spans="1:20" ht="15">
      <c r="A2396" s="2">
        <v>2779</v>
      </c>
      <c r="B2396" s="3">
        <v>46344</v>
      </c>
      <c r="C2396" s="10">
        <f>YEAR(SalesDataTable[[#This Row],[Order Date]])</f>
        <v>2026</v>
      </c>
      <c r="D2396" s="10" t="str">
        <f>"Q"&amp;ROUNDUP(MONTH(SalesDataTable[[#This Row],[Order Date]])/3,0)</f>
        <v>Q4</v>
      </c>
      <c r="E2396" s="10">
        <f>MONTH(SalesDataTable[[#This Row],[Order Date]])</f>
        <v>11</v>
      </c>
      <c r="F2396" s="10" t="str">
        <f>TEXT(SalesDataTable[[#This Row],[Order Date]],"mmm")</f>
        <v>Nov</v>
      </c>
      <c r="G2396" s="4" t="s">
        <v>0</v>
      </c>
      <c r="H2396" s="4" t="s">
        <v>50</v>
      </c>
      <c r="I2396" s="4" t="s">
        <v>8</v>
      </c>
      <c r="J2396" s="4" t="s">
        <v>16</v>
      </c>
      <c r="K2396" s="4" t="s">
        <v>34</v>
      </c>
      <c r="L2396" s="4" t="s">
        <v>38</v>
      </c>
      <c r="M2396" s="8">
        <v>4</v>
      </c>
      <c r="N2396" s="5">
        <v>123.4</v>
      </c>
      <c r="O2396" s="6">
        <v>0.05</v>
      </c>
      <c r="P2396" s="5">
        <v>70.930000000000007</v>
      </c>
      <c r="Q2396" s="5">
        <f t="shared" si="111"/>
        <v>468.92</v>
      </c>
      <c r="R2396" s="5">
        <f t="shared" si="112"/>
        <v>283.72000000000003</v>
      </c>
      <c r="S2396" s="5">
        <f t="shared" si="113"/>
        <v>185.2</v>
      </c>
      <c r="T2396" s="7"/>
    </row>
    <row r="2397" spans="1:20" ht="15">
      <c r="A2397" s="2">
        <v>2853</v>
      </c>
      <c r="B2397" s="3">
        <v>46344</v>
      </c>
      <c r="C2397" s="10">
        <f>YEAR(SalesDataTable[[#This Row],[Order Date]])</f>
        <v>2026</v>
      </c>
      <c r="D2397" s="10" t="str">
        <f>"Q"&amp;ROUNDUP(MONTH(SalesDataTable[[#This Row],[Order Date]])/3,0)</f>
        <v>Q4</v>
      </c>
      <c r="E2397" s="10">
        <f>MONTH(SalesDataTable[[#This Row],[Order Date]])</f>
        <v>11</v>
      </c>
      <c r="F2397" s="10" t="str">
        <f>TEXT(SalesDataTable[[#This Row],[Order Date]],"mmm")</f>
        <v>Nov</v>
      </c>
      <c r="G2397" s="4" t="s">
        <v>11</v>
      </c>
      <c r="H2397" s="4" t="s">
        <v>18</v>
      </c>
      <c r="I2397" s="4" t="s">
        <v>2</v>
      </c>
      <c r="J2397" s="4" t="s">
        <v>13</v>
      </c>
      <c r="K2397" s="4" t="s">
        <v>4</v>
      </c>
      <c r="L2397" s="4" t="s">
        <v>30</v>
      </c>
      <c r="M2397" s="8">
        <v>1</v>
      </c>
      <c r="N2397" s="5">
        <v>104.64</v>
      </c>
      <c r="O2397" s="6">
        <v>0</v>
      </c>
      <c r="P2397" s="5">
        <v>50.79</v>
      </c>
      <c r="Q2397" s="5">
        <f t="shared" si="111"/>
        <v>104.64</v>
      </c>
      <c r="R2397" s="5">
        <f t="shared" si="112"/>
        <v>50.79</v>
      </c>
      <c r="S2397" s="5">
        <f t="shared" si="113"/>
        <v>53.85</v>
      </c>
      <c r="T2397" s="7"/>
    </row>
    <row r="2398" spans="1:20" ht="15">
      <c r="A2398" s="2">
        <v>3825</v>
      </c>
      <c r="B2398" s="3">
        <v>46344</v>
      </c>
      <c r="C2398" s="10">
        <f>YEAR(SalesDataTable[[#This Row],[Order Date]])</f>
        <v>2026</v>
      </c>
      <c r="D2398" s="10" t="str">
        <f>"Q"&amp;ROUNDUP(MONTH(SalesDataTable[[#This Row],[Order Date]])/3,0)</f>
        <v>Q4</v>
      </c>
      <c r="E2398" s="10">
        <f>MONTH(SalesDataTable[[#This Row],[Order Date]])</f>
        <v>11</v>
      </c>
      <c r="F2398" s="10" t="str">
        <f>TEXT(SalesDataTable[[#This Row],[Order Date]],"mmm")</f>
        <v>Nov</v>
      </c>
      <c r="G2398" s="4" t="s">
        <v>20</v>
      </c>
      <c r="H2398" s="4" t="s">
        <v>33</v>
      </c>
      <c r="I2398" s="4" t="s">
        <v>2</v>
      </c>
      <c r="J2398" s="4" t="s">
        <v>13</v>
      </c>
      <c r="K2398" s="4" t="s">
        <v>14</v>
      </c>
      <c r="L2398" s="4" t="s">
        <v>32</v>
      </c>
      <c r="M2398" s="8">
        <v>2</v>
      </c>
      <c r="N2398" s="5">
        <v>46.44</v>
      </c>
      <c r="O2398" s="6">
        <v>0.1</v>
      </c>
      <c r="P2398" s="5">
        <v>18.190000000000001</v>
      </c>
      <c r="Q2398" s="5">
        <f t="shared" si="111"/>
        <v>83.591999999999999</v>
      </c>
      <c r="R2398" s="5">
        <f t="shared" si="112"/>
        <v>36.380000000000003</v>
      </c>
      <c r="S2398" s="5">
        <f t="shared" si="113"/>
        <v>47.211999999999996</v>
      </c>
      <c r="T2398" s="7"/>
    </row>
    <row r="2399" spans="1:20" ht="15">
      <c r="A2399" s="2">
        <v>4808</v>
      </c>
      <c r="B2399" s="3">
        <v>46344</v>
      </c>
      <c r="C2399" s="10">
        <f>YEAR(SalesDataTable[[#This Row],[Order Date]])</f>
        <v>2026</v>
      </c>
      <c r="D2399" s="10" t="str">
        <f>"Q"&amp;ROUNDUP(MONTH(SalesDataTable[[#This Row],[Order Date]])/3,0)</f>
        <v>Q4</v>
      </c>
      <c r="E2399" s="10">
        <f>MONTH(SalesDataTable[[#This Row],[Order Date]])</f>
        <v>11</v>
      </c>
      <c r="F2399" s="10" t="str">
        <f>TEXT(SalesDataTable[[#This Row],[Order Date]],"mmm")</f>
        <v>Nov</v>
      </c>
      <c r="G2399" s="4" t="s">
        <v>11</v>
      </c>
      <c r="H2399" s="4" t="s">
        <v>52</v>
      </c>
      <c r="I2399" s="4" t="s">
        <v>2</v>
      </c>
      <c r="J2399" s="4" t="s">
        <v>13</v>
      </c>
      <c r="K2399" s="4" t="s">
        <v>23</v>
      </c>
      <c r="L2399" s="4" t="s">
        <v>40</v>
      </c>
      <c r="M2399" s="8">
        <v>2</v>
      </c>
      <c r="N2399" s="5">
        <v>81.67</v>
      </c>
      <c r="O2399" s="6">
        <v>0.05</v>
      </c>
      <c r="P2399" s="5">
        <v>40.43</v>
      </c>
      <c r="Q2399" s="5">
        <f t="shared" si="111"/>
        <v>155.173</v>
      </c>
      <c r="R2399" s="5">
        <f t="shared" si="112"/>
        <v>80.86</v>
      </c>
      <c r="S2399" s="5">
        <f t="shared" si="113"/>
        <v>74.313000000000002</v>
      </c>
      <c r="T2399" s="7"/>
    </row>
    <row r="2400" spans="1:20" ht="15">
      <c r="A2400" s="2">
        <v>5131</v>
      </c>
      <c r="B2400" s="3">
        <v>46344</v>
      </c>
      <c r="C2400" s="10">
        <f>YEAR(SalesDataTable[[#This Row],[Order Date]])</f>
        <v>2026</v>
      </c>
      <c r="D2400" s="10" t="str">
        <f>"Q"&amp;ROUNDUP(MONTH(SalesDataTable[[#This Row],[Order Date]])/3,0)</f>
        <v>Q4</v>
      </c>
      <c r="E2400" s="10">
        <f>MONTH(SalesDataTable[[#This Row],[Order Date]])</f>
        <v>11</v>
      </c>
      <c r="F2400" s="10" t="str">
        <f>TEXT(SalesDataTable[[#This Row],[Order Date]],"mmm")</f>
        <v>Nov</v>
      </c>
      <c r="G2400" s="4" t="s">
        <v>20</v>
      </c>
      <c r="H2400" s="4" t="s">
        <v>33</v>
      </c>
      <c r="I2400" s="4" t="s">
        <v>19</v>
      </c>
      <c r="J2400" s="4" t="s">
        <v>13</v>
      </c>
      <c r="K2400" s="4" t="s">
        <v>9</v>
      </c>
      <c r="L2400" s="4" t="s">
        <v>46</v>
      </c>
      <c r="M2400" s="8">
        <v>3</v>
      </c>
      <c r="N2400" s="5">
        <v>70.599999999999994</v>
      </c>
      <c r="O2400" s="6">
        <v>0.05</v>
      </c>
      <c r="P2400" s="5">
        <v>32.68</v>
      </c>
      <c r="Q2400" s="5">
        <f t="shared" si="111"/>
        <v>201.20999999999998</v>
      </c>
      <c r="R2400" s="5">
        <f t="shared" si="112"/>
        <v>98.039999999999992</v>
      </c>
      <c r="S2400" s="5">
        <f t="shared" si="113"/>
        <v>103.16999999999999</v>
      </c>
      <c r="T2400" s="7"/>
    </row>
    <row r="2401" spans="1:20" ht="15">
      <c r="A2401" s="2">
        <v>1502</v>
      </c>
      <c r="B2401" s="3">
        <v>46345</v>
      </c>
      <c r="C2401" s="10">
        <f>YEAR(SalesDataTable[[#This Row],[Order Date]])</f>
        <v>2026</v>
      </c>
      <c r="D2401" s="10" t="str">
        <f>"Q"&amp;ROUNDUP(MONTH(SalesDataTable[[#This Row],[Order Date]])/3,0)</f>
        <v>Q4</v>
      </c>
      <c r="E2401" s="10">
        <f>MONTH(SalesDataTable[[#This Row],[Order Date]])</f>
        <v>11</v>
      </c>
      <c r="F2401" s="10" t="str">
        <f>TEXT(SalesDataTable[[#This Row],[Order Date]],"mmm")</f>
        <v>Nov</v>
      </c>
      <c r="G2401" s="4" t="s">
        <v>20</v>
      </c>
      <c r="H2401" s="4" t="s">
        <v>31</v>
      </c>
      <c r="I2401" s="4" t="s">
        <v>28</v>
      </c>
      <c r="J2401" s="4" t="s">
        <v>13</v>
      </c>
      <c r="K2401" s="4" t="s">
        <v>34</v>
      </c>
      <c r="L2401" s="4" t="s">
        <v>42</v>
      </c>
      <c r="M2401" s="8">
        <v>1</v>
      </c>
      <c r="N2401" s="5">
        <v>35.770000000000003</v>
      </c>
      <c r="O2401" s="6">
        <v>0.15</v>
      </c>
      <c r="P2401" s="5">
        <v>13.69</v>
      </c>
      <c r="Q2401" s="5">
        <f t="shared" si="111"/>
        <v>30.404500000000002</v>
      </c>
      <c r="R2401" s="5">
        <f t="shared" si="112"/>
        <v>13.69</v>
      </c>
      <c r="S2401" s="5">
        <f t="shared" si="113"/>
        <v>16.714500000000001</v>
      </c>
      <c r="T2401" s="7"/>
    </row>
    <row r="2402" spans="1:20" ht="15">
      <c r="A2402" s="2">
        <v>2470</v>
      </c>
      <c r="B2402" s="3">
        <v>46345</v>
      </c>
      <c r="C2402" s="10">
        <f>YEAR(SalesDataTable[[#This Row],[Order Date]])</f>
        <v>2026</v>
      </c>
      <c r="D2402" s="10" t="str">
        <f>"Q"&amp;ROUNDUP(MONTH(SalesDataTable[[#This Row],[Order Date]])/3,0)</f>
        <v>Q4</v>
      </c>
      <c r="E2402" s="10">
        <f>MONTH(SalesDataTable[[#This Row],[Order Date]])</f>
        <v>11</v>
      </c>
      <c r="F2402" s="10" t="str">
        <f>TEXT(SalesDataTable[[#This Row],[Order Date]],"mmm")</f>
        <v>Nov</v>
      </c>
      <c r="G2402" s="4" t="s">
        <v>6</v>
      </c>
      <c r="H2402" s="4" t="s">
        <v>27</v>
      </c>
      <c r="I2402" s="4" t="s">
        <v>19</v>
      </c>
      <c r="J2402" s="4" t="s">
        <v>16</v>
      </c>
      <c r="K2402" s="4" t="s">
        <v>9</v>
      </c>
      <c r="L2402" s="4" t="s">
        <v>10</v>
      </c>
      <c r="M2402" s="8">
        <v>1</v>
      </c>
      <c r="N2402" s="5">
        <v>92.13</v>
      </c>
      <c r="O2402" s="6">
        <v>0.15</v>
      </c>
      <c r="P2402" s="5">
        <v>45.85</v>
      </c>
      <c r="Q2402" s="5">
        <f t="shared" si="111"/>
        <v>78.31049999999999</v>
      </c>
      <c r="R2402" s="5">
        <f t="shared" si="112"/>
        <v>45.85</v>
      </c>
      <c r="S2402" s="5">
        <f t="shared" si="113"/>
        <v>32.460499999999989</v>
      </c>
      <c r="T2402" s="7"/>
    </row>
    <row r="2403" spans="1:20" ht="15">
      <c r="A2403" s="2">
        <v>3452</v>
      </c>
      <c r="B2403" s="3">
        <v>46345</v>
      </c>
      <c r="C2403" s="10">
        <f>YEAR(SalesDataTable[[#This Row],[Order Date]])</f>
        <v>2026</v>
      </c>
      <c r="D2403" s="10" t="str">
        <f>"Q"&amp;ROUNDUP(MONTH(SalesDataTable[[#This Row],[Order Date]])/3,0)</f>
        <v>Q4</v>
      </c>
      <c r="E2403" s="10">
        <f>MONTH(SalesDataTable[[#This Row],[Order Date]])</f>
        <v>11</v>
      </c>
      <c r="F2403" s="10" t="str">
        <f>TEXT(SalesDataTable[[#This Row],[Order Date]],"mmm")</f>
        <v>Nov</v>
      </c>
      <c r="G2403" s="4" t="s">
        <v>6</v>
      </c>
      <c r="H2403" s="4" t="s">
        <v>43</v>
      </c>
      <c r="I2403" s="4" t="s">
        <v>2</v>
      </c>
      <c r="J2403" s="4" t="s">
        <v>3</v>
      </c>
      <c r="K2403" s="4" t="s">
        <v>9</v>
      </c>
      <c r="L2403" s="4" t="s">
        <v>37</v>
      </c>
      <c r="M2403" s="8">
        <v>5</v>
      </c>
      <c r="N2403" s="5">
        <v>151.09</v>
      </c>
      <c r="O2403" s="6">
        <v>0.05</v>
      </c>
      <c r="P2403" s="5">
        <v>79.33</v>
      </c>
      <c r="Q2403" s="5">
        <f t="shared" si="111"/>
        <v>717.67750000000001</v>
      </c>
      <c r="R2403" s="5">
        <f t="shared" si="112"/>
        <v>396.65</v>
      </c>
      <c r="S2403" s="5">
        <f t="shared" si="113"/>
        <v>321.02750000000003</v>
      </c>
      <c r="T2403" s="7"/>
    </row>
    <row r="2404" spans="1:20" ht="15">
      <c r="A2404" s="2">
        <v>4207</v>
      </c>
      <c r="B2404" s="3">
        <v>46345</v>
      </c>
      <c r="C2404" s="10">
        <f>YEAR(SalesDataTable[[#This Row],[Order Date]])</f>
        <v>2026</v>
      </c>
      <c r="D2404" s="10" t="str">
        <f>"Q"&amp;ROUNDUP(MONTH(SalesDataTable[[#This Row],[Order Date]])/3,0)</f>
        <v>Q4</v>
      </c>
      <c r="E2404" s="10">
        <f>MONTH(SalesDataTable[[#This Row],[Order Date]])</f>
        <v>11</v>
      </c>
      <c r="F2404" s="10" t="str">
        <f>TEXT(SalesDataTable[[#This Row],[Order Date]],"mmm")</f>
        <v>Nov</v>
      </c>
      <c r="G2404" s="4" t="s">
        <v>6</v>
      </c>
      <c r="H2404" s="4" t="s">
        <v>43</v>
      </c>
      <c r="I2404" s="4" t="s">
        <v>2</v>
      </c>
      <c r="J2404" s="4" t="s">
        <v>13</v>
      </c>
      <c r="K2404" s="4" t="s">
        <v>4</v>
      </c>
      <c r="L2404" s="4" t="s">
        <v>30</v>
      </c>
      <c r="M2404" s="8">
        <v>2</v>
      </c>
      <c r="N2404" s="5">
        <v>103.99</v>
      </c>
      <c r="O2404" s="6">
        <v>0</v>
      </c>
      <c r="P2404" s="5">
        <v>50.36</v>
      </c>
      <c r="Q2404" s="5">
        <f t="shared" si="111"/>
        <v>207.98</v>
      </c>
      <c r="R2404" s="5">
        <f t="shared" si="112"/>
        <v>100.72</v>
      </c>
      <c r="S2404" s="5">
        <f t="shared" si="113"/>
        <v>107.25999999999999</v>
      </c>
      <c r="T2404" s="7"/>
    </row>
    <row r="2405" spans="1:20" ht="15">
      <c r="A2405" s="2">
        <v>695</v>
      </c>
      <c r="B2405" s="3">
        <v>46346</v>
      </c>
      <c r="C2405" s="10">
        <f>YEAR(SalesDataTable[[#This Row],[Order Date]])</f>
        <v>2026</v>
      </c>
      <c r="D2405" s="10" t="str">
        <f>"Q"&amp;ROUNDUP(MONTH(SalesDataTable[[#This Row],[Order Date]])/3,0)</f>
        <v>Q4</v>
      </c>
      <c r="E2405" s="10">
        <f>MONTH(SalesDataTable[[#This Row],[Order Date]])</f>
        <v>11</v>
      </c>
      <c r="F2405" s="10" t="str">
        <f>TEXT(SalesDataTable[[#This Row],[Order Date]],"mmm")</f>
        <v>Nov</v>
      </c>
      <c r="G2405" s="4" t="s">
        <v>11</v>
      </c>
      <c r="H2405" s="4" t="s">
        <v>18</v>
      </c>
      <c r="I2405" s="4" t="s">
        <v>2</v>
      </c>
      <c r="J2405" s="4" t="s">
        <v>3</v>
      </c>
      <c r="K2405" s="4" t="s">
        <v>14</v>
      </c>
      <c r="L2405" s="4" t="s">
        <v>15</v>
      </c>
      <c r="M2405" s="8">
        <v>1</v>
      </c>
      <c r="N2405" s="5">
        <v>36.909999999999997</v>
      </c>
      <c r="O2405" s="6">
        <v>0.1</v>
      </c>
      <c r="P2405" s="5">
        <v>13.43</v>
      </c>
      <c r="Q2405" s="5">
        <f t="shared" si="111"/>
        <v>33.219000000000001</v>
      </c>
      <c r="R2405" s="5">
        <f t="shared" si="112"/>
        <v>13.43</v>
      </c>
      <c r="S2405" s="5">
        <f t="shared" si="113"/>
        <v>19.789000000000001</v>
      </c>
      <c r="T2405" s="7"/>
    </row>
    <row r="2406" spans="1:20" ht="15">
      <c r="A2406" s="2">
        <v>1127</v>
      </c>
      <c r="B2406" s="3">
        <v>46346</v>
      </c>
      <c r="C2406" s="10">
        <f>YEAR(SalesDataTable[[#This Row],[Order Date]])</f>
        <v>2026</v>
      </c>
      <c r="D2406" s="10" t="str">
        <f>"Q"&amp;ROUNDUP(MONTH(SalesDataTable[[#This Row],[Order Date]])/3,0)</f>
        <v>Q4</v>
      </c>
      <c r="E2406" s="10">
        <f>MONTH(SalesDataTable[[#This Row],[Order Date]])</f>
        <v>11</v>
      </c>
      <c r="F2406" s="10" t="str">
        <f>TEXT(SalesDataTable[[#This Row],[Order Date]],"mmm")</f>
        <v>Nov</v>
      </c>
      <c r="G2406" s="4" t="s">
        <v>0</v>
      </c>
      <c r="H2406" s="4" t="s">
        <v>1</v>
      </c>
      <c r="I2406" s="4" t="s">
        <v>28</v>
      </c>
      <c r="J2406" s="4" t="s">
        <v>13</v>
      </c>
      <c r="K2406" s="4" t="s">
        <v>4</v>
      </c>
      <c r="L2406" s="4" t="s">
        <v>5</v>
      </c>
      <c r="M2406" s="8">
        <v>2</v>
      </c>
      <c r="N2406" s="5">
        <v>81.02</v>
      </c>
      <c r="O2406" s="6">
        <v>0</v>
      </c>
      <c r="P2406" s="5">
        <v>43.22</v>
      </c>
      <c r="Q2406" s="5">
        <f t="shared" si="111"/>
        <v>162.04</v>
      </c>
      <c r="R2406" s="5">
        <f t="shared" si="112"/>
        <v>86.44</v>
      </c>
      <c r="S2406" s="5">
        <f t="shared" si="113"/>
        <v>75.599999999999994</v>
      </c>
      <c r="T2406" s="7"/>
    </row>
    <row r="2407" spans="1:20" ht="15">
      <c r="A2407" s="2">
        <v>1174</v>
      </c>
      <c r="B2407" s="3">
        <v>46346</v>
      </c>
      <c r="C2407" s="10">
        <f>YEAR(SalesDataTable[[#This Row],[Order Date]])</f>
        <v>2026</v>
      </c>
      <c r="D2407" s="10" t="str">
        <f>"Q"&amp;ROUNDUP(MONTH(SalesDataTable[[#This Row],[Order Date]])/3,0)</f>
        <v>Q4</v>
      </c>
      <c r="E2407" s="10">
        <f>MONTH(SalesDataTable[[#This Row],[Order Date]])</f>
        <v>11</v>
      </c>
      <c r="F2407" s="10" t="str">
        <f>TEXT(SalesDataTable[[#This Row],[Order Date]],"mmm")</f>
        <v>Nov</v>
      </c>
      <c r="G2407" s="4" t="s">
        <v>0</v>
      </c>
      <c r="H2407" s="4" t="s">
        <v>1</v>
      </c>
      <c r="I2407" s="4" t="s">
        <v>28</v>
      </c>
      <c r="J2407" s="4" t="s">
        <v>13</v>
      </c>
      <c r="K2407" s="4" t="s">
        <v>14</v>
      </c>
      <c r="L2407" s="4" t="s">
        <v>48</v>
      </c>
      <c r="M2407" s="8">
        <v>3</v>
      </c>
      <c r="N2407" s="5">
        <v>164.36</v>
      </c>
      <c r="O2407" s="6">
        <v>0.05</v>
      </c>
      <c r="P2407" s="5">
        <v>88.7</v>
      </c>
      <c r="Q2407" s="5">
        <f t="shared" si="111"/>
        <v>468.42600000000004</v>
      </c>
      <c r="R2407" s="5">
        <f t="shared" si="112"/>
        <v>266.10000000000002</v>
      </c>
      <c r="S2407" s="5">
        <f t="shared" si="113"/>
        <v>202.32600000000002</v>
      </c>
      <c r="T2407" s="7"/>
    </row>
    <row r="2408" spans="1:20" ht="15">
      <c r="A2408" s="2">
        <v>3968</v>
      </c>
      <c r="B2408" s="3">
        <v>46346</v>
      </c>
      <c r="C2408" s="10">
        <f>YEAR(SalesDataTable[[#This Row],[Order Date]])</f>
        <v>2026</v>
      </c>
      <c r="D2408" s="10" t="str">
        <f>"Q"&amp;ROUNDUP(MONTH(SalesDataTable[[#This Row],[Order Date]])/3,0)</f>
        <v>Q4</v>
      </c>
      <c r="E2408" s="10">
        <f>MONTH(SalesDataTable[[#This Row],[Order Date]])</f>
        <v>11</v>
      </c>
      <c r="F2408" s="10" t="str">
        <f>TEXT(SalesDataTable[[#This Row],[Order Date]],"mmm")</f>
        <v>Nov</v>
      </c>
      <c r="G2408" s="4" t="s">
        <v>6</v>
      </c>
      <c r="H2408" s="4" t="s">
        <v>41</v>
      </c>
      <c r="I2408" s="4" t="s">
        <v>8</v>
      </c>
      <c r="J2408" s="4" t="s">
        <v>16</v>
      </c>
      <c r="K2408" s="4" t="s">
        <v>34</v>
      </c>
      <c r="L2408" s="4" t="s">
        <v>45</v>
      </c>
      <c r="M2408" s="8">
        <v>5</v>
      </c>
      <c r="N2408" s="5">
        <v>51.36</v>
      </c>
      <c r="O2408" s="6">
        <v>0.1</v>
      </c>
      <c r="P2408" s="5">
        <v>22.45</v>
      </c>
      <c r="Q2408" s="5">
        <f t="shared" si="111"/>
        <v>231.12</v>
      </c>
      <c r="R2408" s="5">
        <f t="shared" si="112"/>
        <v>112.25</v>
      </c>
      <c r="S2408" s="5">
        <f t="shared" si="113"/>
        <v>118.87</v>
      </c>
      <c r="T2408" s="7"/>
    </row>
    <row r="2409" spans="1:20" ht="15">
      <c r="A2409" s="2">
        <v>4049</v>
      </c>
      <c r="B2409" s="3">
        <v>46346</v>
      </c>
      <c r="C2409" s="10">
        <f>YEAR(SalesDataTable[[#This Row],[Order Date]])</f>
        <v>2026</v>
      </c>
      <c r="D2409" s="10" t="str">
        <f>"Q"&amp;ROUNDUP(MONTH(SalesDataTable[[#This Row],[Order Date]])/3,0)</f>
        <v>Q4</v>
      </c>
      <c r="E2409" s="10">
        <f>MONTH(SalesDataTable[[#This Row],[Order Date]])</f>
        <v>11</v>
      </c>
      <c r="F2409" s="10" t="str">
        <f>TEXT(SalesDataTable[[#This Row],[Order Date]],"mmm")</f>
        <v>Nov</v>
      </c>
      <c r="G2409" s="4" t="s">
        <v>11</v>
      </c>
      <c r="H2409" s="4" t="s">
        <v>52</v>
      </c>
      <c r="I2409" s="4" t="s">
        <v>28</v>
      </c>
      <c r="J2409" s="4" t="s">
        <v>3</v>
      </c>
      <c r="K2409" s="4" t="s">
        <v>14</v>
      </c>
      <c r="L2409" s="4" t="s">
        <v>15</v>
      </c>
      <c r="M2409" s="8">
        <v>1</v>
      </c>
      <c r="N2409" s="5">
        <v>36.590000000000003</v>
      </c>
      <c r="O2409" s="6">
        <v>0</v>
      </c>
      <c r="P2409" s="5">
        <v>13.73</v>
      </c>
      <c r="Q2409" s="5">
        <f t="shared" si="111"/>
        <v>36.590000000000003</v>
      </c>
      <c r="R2409" s="5">
        <f t="shared" si="112"/>
        <v>13.73</v>
      </c>
      <c r="S2409" s="5">
        <f t="shared" si="113"/>
        <v>22.860000000000003</v>
      </c>
      <c r="T2409" s="7"/>
    </row>
    <row r="2410" spans="1:20" ht="15">
      <c r="A2410" s="2">
        <v>3</v>
      </c>
      <c r="B2410" s="3">
        <v>46347</v>
      </c>
      <c r="C2410" s="10">
        <f>YEAR(SalesDataTable[[#This Row],[Order Date]])</f>
        <v>2026</v>
      </c>
      <c r="D2410" s="10" t="str">
        <f>"Q"&amp;ROUNDUP(MONTH(SalesDataTable[[#This Row],[Order Date]])/3,0)</f>
        <v>Q4</v>
      </c>
      <c r="E2410" s="10">
        <f>MONTH(SalesDataTable[[#This Row],[Order Date]])</f>
        <v>11</v>
      </c>
      <c r="F2410" s="10" t="str">
        <f>TEXT(SalesDataTable[[#This Row],[Order Date]],"mmm")</f>
        <v>Nov</v>
      </c>
      <c r="G2410" s="4" t="s">
        <v>20</v>
      </c>
      <c r="H2410" s="4" t="s">
        <v>31</v>
      </c>
      <c r="I2410" s="4" t="s">
        <v>19</v>
      </c>
      <c r="J2410" s="4" t="s">
        <v>3</v>
      </c>
      <c r="K2410" s="4" t="s">
        <v>23</v>
      </c>
      <c r="L2410" s="4" t="s">
        <v>51</v>
      </c>
      <c r="M2410" s="8">
        <v>5</v>
      </c>
      <c r="N2410" s="5">
        <v>122.33</v>
      </c>
      <c r="O2410" s="6">
        <v>0.15</v>
      </c>
      <c r="P2410" s="5">
        <v>58.98</v>
      </c>
      <c r="Q2410" s="5">
        <f t="shared" si="111"/>
        <v>519.90249999999992</v>
      </c>
      <c r="R2410" s="5">
        <f t="shared" si="112"/>
        <v>294.89999999999998</v>
      </c>
      <c r="S2410" s="5">
        <f t="shared" si="113"/>
        <v>225.00249999999994</v>
      </c>
      <c r="T2410" s="7"/>
    </row>
    <row r="2411" spans="1:20" ht="15">
      <c r="A2411" s="2">
        <v>1603</v>
      </c>
      <c r="B2411" s="3">
        <v>46347</v>
      </c>
      <c r="C2411" s="10">
        <f>YEAR(SalesDataTable[[#This Row],[Order Date]])</f>
        <v>2026</v>
      </c>
      <c r="D2411" s="10" t="str">
        <f>"Q"&amp;ROUNDUP(MONTH(SalesDataTable[[#This Row],[Order Date]])/3,0)</f>
        <v>Q4</v>
      </c>
      <c r="E2411" s="10">
        <f>MONTH(SalesDataTable[[#This Row],[Order Date]])</f>
        <v>11</v>
      </c>
      <c r="F2411" s="10" t="str">
        <f>TEXT(SalesDataTable[[#This Row],[Order Date]],"mmm")</f>
        <v>Nov</v>
      </c>
      <c r="G2411" s="4" t="s">
        <v>20</v>
      </c>
      <c r="H2411" s="4" t="s">
        <v>33</v>
      </c>
      <c r="I2411" s="4" t="s">
        <v>2</v>
      </c>
      <c r="J2411" s="4" t="s">
        <v>3</v>
      </c>
      <c r="K2411" s="4" t="s">
        <v>23</v>
      </c>
      <c r="L2411" s="4" t="s">
        <v>40</v>
      </c>
      <c r="M2411" s="8">
        <v>1</v>
      </c>
      <c r="N2411" s="5">
        <v>83.49</v>
      </c>
      <c r="O2411" s="6">
        <v>0.05</v>
      </c>
      <c r="P2411" s="5">
        <v>39.659999999999997</v>
      </c>
      <c r="Q2411" s="5">
        <f t="shared" si="111"/>
        <v>79.315499999999986</v>
      </c>
      <c r="R2411" s="5">
        <f t="shared" si="112"/>
        <v>39.659999999999997</v>
      </c>
      <c r="S2411" s="5">
        <f t="shared" si="113"/>
        <v>39.655499999999989</v>
      </c>
      <c r="T2411" s="7"/>
    </row>
    <row r="2412" spans="1:20" ht="15">
      <c r="A2412" s="2">
        <v>2073</v>
      </c>
      <c r="B2412" s="3">
        <v>46347</v>
      </c>
      <c r="C2412" s="10">
        <f>YEAR(SalesDataTable[[#This Row],[Order Date]])</f>
        <v>2026</v>
      </c>
      <c r="D2412" s="10" t="str">
        <f>"Q"&amp;ROUNDUP(MONTH(SalesDataTable[[#This Row],[Order Date]])/3,0)</f>
        <v>Q4</v>
      </c>
      <c r="E2412" s="10">
        <f>MONTH(SalesDataTable[[#This Row],[Order Date]])</f>
        <v>11</v>
      </c>
      <c r="F2412" s="10" t="str">
        <f>TEXT(SalesDataTable[[#This Row],[Order Date]],"mmm")</f>
        <v>Nov</v>
      </c>
      <c r="G2412" s="4" t="s">
        <v>6</v>
      </c>
      <c r="H2412" s="4" t="s">
        <v>43</v>
      </c>
      <c r="I2412" s="4" t="s">
        <v>2</v>
      </c>
      <c r="J2412" s="4" t="s">
        <v>13</v>
      </c>
      <c r="K2412" s="4" t="s">
        <v>4</v>
      </c>
      <c r="L2412" s="4" t="s">
        <v>22</v>
      </c>
      <c r="M2412" s="8">
        <v>2</v>
      </c>
      <c r="N2412" s="5">
        <v>51.48</v>
      </c>
      <c r="O2412" s="6">
        <v>0.1</v>
      </c>
      <c r="P2412" s="5">
        <v>22.51</v>
      </c>
      <c r="Q2412" s="5">
        <f t="shared" si="111"/>
        <v>92.664000000000001</v>
      </c>
      <c r="R2412" s="5">
        <f t="shared" si="112"/>
        <v>45.02</v>
      </c>
      <c r="S2412" s="5">
        <f t="shared" si="113"/>
        <v>47.643999999999998</v>
      </c>
      <c r="T2412" s="7"/>
    </row>
    <row r="2413" spans="1:20" ht="15">
      <c r="A2413" s="2">
        <v>2487</v>
      </c>
      <c r="B2413" s="3">
        <v>46347</v>
      </c>
      <c r="C2413" s="10">
        <f>YEAR(SalesDataTable[[#This Row],[Order Date]])</f>
        <v>2026</v>
      </c>
      <c r="D2413" s="10" t="str">
        <f>"Q"&amp;ROUNDUP(MONTH(SalesDataTable[[#This Row],[Order Date]])/3,0)</f>
        <v>Q4</v>
      </c>
      <c r="E2413" s="10">
        <f>MONTH(SalesDataTable[[#This Row],[Order Date]])</f>
        <v>11</v>
      </c>
      <c r="F2413" s="10" t="str">
        <f>TEXT(SalesDataTable[[#This Row],[Order Date]],"mmm")</f>
        <v>Nov</v>
      </c>
      <c r="G2413" s="4" t="s">
        <v>11</v>
      </c>
      <c r="H2413" s="4" t="s">
        <v>12</v>
      </c>
      <c r="I2413" s="4" t="s">
        <v>28</v>
      </c>
      <c r="J2413" s="4" t="s">
        <v>13</v>
      </c>
      <c r="K2413" s="4" t="s">
        <v>23</v>
      </c>
      <c r="L2413" s="4" t="s">
        <v>51</v>
      </c>
      <c r="M2413" s="8">
        <v>1</v>
      </c>
      <c r="N2413" s="5">
        <v>123.43</v>
      </c>
      <c r="O2413" s="6">
        <v>0.15</v>
      </c>
      <c r="P2413" s="5">
        <v>60.8</v>
      </c>
      <c r="Q2413" s="5">
        <f t="shared" si="111"/>
        <v>104.91550000000001</v>
      </c>
      <c r="R2413" s="5">
        <f t="shared" si="112"/>
        <v>60.8</v>
      </c>
      <c r="S2413" s="5">
        <f t="shared" si="113"/>
        <v>44.115500000000011</v>
      </c>
      <c r="T2413" s="7"/>
    </row>
    <row r="2414" spans="1:20" ht="15">
      <c r="A2414" s="2">
        <v>3407</v>
      </c>
      <c r="B2414" s="3">
        <v>46347</v>
      </c>
      <c r="C2414" s="10">
        <f>YEAR(SalesDataTable[[#This Row],[Order Date]])</f>
        <v>2026</v>
      </c>
      <c r="D2414" s="10" t="str">
        <f>"Q"&amp;ROUNDUP(MONTH(SalesDataTable[[#This Row],[Order Date]])/3,0)</f>
        <v>Q4</v>
      </c>
      <c r="E2414" s="10">
        <f>MONTH(SalesDataTable[[#This Row],[Order Date]])</f>
        <v>11</v>
      </c>
      <c r="F2414" s="10" t="str">
        <f>TEXT(SalesDataTable[[#This Row],[Order Date]],"mmm")</f>
        <v>Nov</v>
      </c>
      <c r="G2414" s="4" t="s">
        <v>20</v>
      </c>
      <c r="H2414" s="4" t="s">
        <v>31</v>
      </c>
      <c r="I2414" s="4" t="s">
        <v>2</v>
      </c>
      <c r="J2414" s="4" t="s">
        <v>13</v>
      </c>
      <c r="K2414" s="4" t="s">
        <v>14</v>
      </c>
      <c r="L2414" s="4" t="s">
        <v>48</v>
      </c>
      <c r="M2414" s="8">
        <v>1</v>
      </c>
      <c r="N2414" s="5">
        <v>164.85</v>
      </c>
      <c r="O2414" s="6">
        <v>0.1</v>
      </c>
      <c r="P2414" s="5">
        <v>89.4</v>
      </c>
      <c r="Q2414" s="5">
        <f t="shared" si="111"/>
        <v>148.36500000000001</v>
      </c>
      <c r="R2414" s="5">
        <f t="shared" si="112"/>
        <v>89.4</v>
      </c>
      <c r="S2414" s="5">
        <f t="shared" si="113"/>
        <v>58.965000000000003</v>
      </c>
      <c r="T2414" s="7"/>
    </row>
    <row r="2415" spans="1:20" ht="15">
      <c r="A2415" s="2">
        <v>4052</v>
      </c>
      <c r="B2415" s="3">
        <v>46347</v>
      </c>
      <c r="C2415" s="10">
        <f>YEAR(SalesDataTable[[#This Row],[Order Date]])</f>
        <v>2026</v>
      </c>
      <c r="D2415" s="10" t="str">
        <f>"Q"&amp;ROUNDUP(MONTH(SalesDataTable[[#This Row],[Order Date]])/3,0)</f>
        <v>Q4</v>
      </c>
      <c r="E2415" s="10">
        <f>MONTH(SalesDataTable[[#This Row],[Order Date]])</f>
        <v>11</v>
      </c>
      <c r="F2415" s="10" t="str">
        <f>TEXT(SalesDataTable[[#This Row],[Order Date]],"mmm")</f>
        <v>Nov</v>
      </c>
      <c r="G2415" s="4" t="s">
        <v>0</v>
      </c>
      <c r="H2415" s="4" t="s">
        <v>1</v>
      </c>
      <c r="I2415" s="4" t="s">
        <v>2</v>
      </c>
      <c r="J2415" s="4" t="s">
        <v>13</v>
      </c>
      <c r="K2415" s="4" t="s">
        <v>14</v>
      </c>
      <c r="L2415" s="4" t="s">
        <v>32</v>
      </c>
      <c r="M2415" s="8">
        <v>1</v>
      </c>
      <c r="N2415" s="5">
        <v>46.82</v>
      </c>
      <c r="O2415" s="6">
        <v>0.2</v>
      </c>
      <c r="P2415" s="5">
        <v>18.27</v>
      </c>
      <c r="Q2415" s="5">
        <f t="shared" si="111"/>
        <v>37.456000000000003</v>
      </c>
      <c r="R2415" s="5">
        <f t="shared" si="112"/>
        <v>18.27</v>
      </c>
      <c r="S2415" s="5">
        <f t="shared" si="113"/>
        <v>19.186000000000003</v>
      </c>
      <c r="T2415" s="7"/>
    </row>
    <row r="2416" spans="1:20" ht="15">
      <c r="A2416" s="2">
        <v>119</v>
      </c>
      <c r="B2416" s="3">
        <v>46348</v>
      </c>
      <c r="C2416" s="10">
        <f>YEAR(SalesDataTable[[#This Row],[Order Date]])</f>
        <v>2026</v>
      </c>
      <c r="D2416" s="10" t="str">
        <f>"Q"&amp;ROUNDUP(MONTH(SalesDataTable[[#This Row],[Order Date]])/3,0)</f>
        <v>Q4</v>
      </c>
      <c r="E2416" s="10">
        <f>MONTH(SalesDataTable[[#This Row],[Order Date]])</f>
        <v>11</v>
      </c>
      <c r="F2416" s="10" t="str">
        <f>TEXT(SalesDataTable[[#This Row],[Order Date]],"mmm")</f>
        <v>Nov</v>
      </c>
      <c r="G2416" s="4" t="s">
        <v>0</v>
      </c>
      <c r="H2416" s="4" t="s">
        <v>36</v>
      </c>
      <c r="I2416" s="4" t="s">
        <v>2</v>
      </c>
      <c r="J2416" s="4" t="s">
        <v>13</v>
      </c>
      <c r="K2416" s="4" t="s">
        <v>34</v>
      </c>
      <c r="L2416" s="4" t="s">
        <v>35</v>
      </c>
      <c r="M2416" s="8">
        <v>1</v>
      </c>
      <c r="N2416" s="5">
        <v>41.16</v>
      </c>
      <c r="O2416" s="6">
        <v>0.1</v>
      </c>
      <c r="P2416" s="5">
        <v>14.82</v>
      </c>
      <c r="Q2416" s="5">
        <f t="shared" si="111"/>
        <v>37.043999999999997</v>
      </c>
      <c r="R2416" s="5">
        <f t="shared" si="112"/>
        <v>14.82</v>
      </c>
      <c r="S2416" s="5">
        <f t="shared" si="113"/>
        <v>22.223999999999997</v>
      </c>
      <c r="T2416" s="7"/>
    </row>
    <row r="2417" spans="1:20" ht="15">
      <c r="A2417" s="2">
        <v>298</v>
      </c>
      <c r="B2417" s="3">
        <v>46348</v>
      </c>
      <c r="C2417" s="10">
        <f>YEAR(SalesDataTable[[#This Row],[Order Date]])</f>
        <v>2026</v>
      </c>
      <c r="D2417" s="10" t="str">
        <f>"Q"&amp;ROUNDUP(MONTH(SalesDataTable[[#This Row],[Order Date]])/3,0)</f>
        <v>Q4</v>
      </c>
      <c r="E2417" s="10">
        <f>MONTH(SalesDataTable[[#This Row],[Order Date]])</f>
        <v>11</v>
      </c>
      <c r="F2417" s="10" t="str">
        <f>TEXT(SalesDataTable[[#This Row],[Order Date]],"mmm")</f>
        <v>Nov</v>
      </c>
      <c r="G2417" s="4" t="s">
        <v>6</v>
      </c>
      <c r="H2417" s="4" t="s">
        <v>43</v>
      </c>
      <c r="I2417" s="4" t="s">
        <v>28</v>
      </c>
      <c r="J2417" s="4" t="s">
        <v>13</v>
      </c>
      <c r="K2417" s="4" t="s">
        <v>23</v>
      </c>
      <c r="L2417" s="4" t="s">
        <v>29</v>
      </c>
      <c r="M2417" s="8">
        <v>1</v>
      </c>
      <c r="N2417" s="5">
        <v>196.08</v>
      </c>
      <c r="O2417" s="6">
        <v>0.1</v>
      </c>
      <c r="P2417" s="5">
        <v>104.19</v>
      </c>
      <c r="Q2417" s="5">
        <f t="shared" si="111"/>
        <v>176.47200000000001</v>
      </c>
      <c r="R2417" s="5">
        <f t="shared" si="112"/>
        <v>104.19</v>
      </c>
      <c r="S2417" s="5">
        <f t="shared" si="113"/>
        <v>72.282000000000011</v>
      </c>
      <c r="T2417" s="7"/>
    </row>
    <row r="2418" spans="1:20" ht="15">
      <c r="A2418" s="2">
        <v>419</v>
      </c>
      <c r="B2418" s="3">
        <v>46348</v>
      </c>
      <c r="C2418" s="10">
        <f>YEAR(SalesDataTable[[#This Row],[Order Date]])</f>
        <v>2026</v>
      </c>
      <c r="D2418" s="10" t="str">
        <f>"Q"&amp;ROUNDUP(MONTH(SalesDataTable[[#This Row],[Order Date]])/3,0)</f>
        <v>Q4</v>
      </c>
      <c r="E2418" s="10">
        <f>MONTH(SalesDataTable[[#This Row],[Order Date]])</f>
        <v>11</v>
      </c>
      <c r="F2418" s="10" t="str">
        <f>TEXT(SalesDataTable[[#This Row],[Order Date]],"mmm")</f>
        <v>Nov</v>
      </c>
      <c r="G2418" s="4" t="s">
        <v>20</v>
      </c>
      <c r="H2418" s="4" t="s">
        <v>33</v>
      </c>
      <c r="I2418" s="4" t="s">
        <v>19</v>
      </c>
      <c r="J2418" s="4" t="s">
        <v>13</v>
      </c>
      <c r="K2418" s="4" t="s">
        <v>23</v>
      </c>
      <c r="L2418" s="4" t="s">
        <v>29</v>
      </c>
      <c r="M2418" s="8">
        <v>1</v>
      </c>
      <c r="N2418" s="5">
        <v>192.62</v>
      </c>
      <c r="O2418" s="6">
        <v>0.1</v>
      </c>
      <c r="P2418" s="5">
        <v>105.97</v>
      </c>
      <c r="Q2418" s="5">
        <f t="shared" si="111"/>
        <v>173.358</v>
      </c>
      <c r="R2418" s="5">
        <f t="shared" si="112"/>
        <v>105.97</v>
      </c>
      <c r="S2418" s="5">
        <f t="shared" si="113"/>
        <v>67.388000000000005</v>
      </c>
      <c r="T2418" s="7"/>
    </row>
    <row r="2419" spans="1:20" ht="15">
      <c r="A2419" s="2">
        <v>1181</v>
      </c>
      <c r="B2419" s="3">
        <v>46348</v>
      </c>
      <c r="C2419" s="10">
        <f>YEAR(SalesDataTable[[#This Row],[Order Date]])</f>
        <v>2026</v>
      </c>
      <c r="D2419" s="10" t="str">
        <f>"Q"&amp;ROUNDUP(MONTH(SalesDataTable[[#This Row],[Order Date]])/3,0)</f>
        <v>Q4</v>
      </c>
      <c r="E2419" s="10">
        <f>MONTH(SalesDataTable[[#This Row],[Order Date]])</f>
        <v>11</v>
      </c>
      <c r="F2419" s="10" t="str">
        <f>TEXT(SalesDataTable[[#This Row],[Order Date]],"mmm")</f>
        <v>Nov</v>
      </c>
      <c r="G2419" s="4" t="s">
        <v>6</v>
      </c>
      <c r="H2419" s="4" t="s">
        <v>43</v>
      </c>
      <c r="I2419" s="4" t="s">
        <v>28</v>
      </c>
      <c r="J2419" s="4" t="s">
        <v>13</v>
      </c>
      <c r="K2419" s="4" t="s">
        <v>4</v>
      </c>
      <c r="L2419" s="4" t="s">
        <v>30</v>
      </c>
      <c r="M2419" s="8">
        <v>2</v>
      </c>
      <c r="N2419" s="5">
        <v>102.87</v>
      </c>
      <c r="O2419" s="6">
        <v>0.05</v>
      </c>
      <c r="P2419" s="5">
        <v>51.69</v>
      </c>
      <c r="Q2419" s="5">
        <f t="shared" si="111"/>
        <v>195.453</v>
      </c>
      <c r="R2419" s="5">
        <f t="shared" si="112"/>
        <v>103.38</v>
      </c>
      <c r="S2419" s="5">
        <f t="shared" si="113"/>
        <v>92.073000000000008</v>
      </c>
      <c r="T2419" s="7"/>
    </row>
    <row r="2420" spans="1:20" ht="15">
      <c r="A2420" s="2">
        <v>1924</v>
      </c>
      <c r="B2420" s="3">
        <v>46348</v>
      </c>
      <c r="C2420" s="10">
        <f>YEAR(SalesDataTable[[#This Row],[Order Date]])</f>
        <v>2026</v>
      </c>
      <c r="D2420" s="10" t="str">
        <f>"Q"&amp;ROUNDUP(MONTH(SalesDataTable[[#This Row],[Order Date]])/3,0)</f>
        <v>Q4</v>
      </c>
      <c r="E2420" s="10">
        <f>MONTH(SalesDataTable[[#This Row],[Order Date]])</f>
        <v>11</v>
      </c>
      <c r="F2420" s="10" t="str">
        <f>TEXT(SalesDataTable[[#This Row],[Order Date]],"mmm")</f>
        <v>Nov</v>
      </c>
      <c r="G2420" s="4" t="s">
        <v>0</v>
      </c>
      <c r="H2420" s="4" t="s">
        <v>50</v>
      </c>
      <c r="I2420" s="4" t="s">
        <v>2</v>
      </c>
      <c r="J2420" s="4" t="s">
        <v>13</v>
      </c>
      <c r="K2420" s="4" t="s">
        <v>4</v>
      </c>
      <c r="L2420" s="4" t="s">
        <v>22</v>
      </c>
      <c r="M2420" s="8">
        <v>3</v>
      </c>
      <c r="N2420" s="5">
        <v>50.99</v>
      </c>
      <c r="O2420" s="6">
        <v>0.2</v>
      </c>
      <c r="P2420" s="5">
        <v>22.53</v>
      </c>
      <c r="Q2420" s="5">
        <f t="shared" si="111"/>
        <v>122.376</v>
      </c>
      <c r="R2420" s="5">
        <f t="shared" si="112"/>
        <v>67.59</v>
      </c>
      <c r="S2420" s="5">
        <f t="shared" si="113"/>
        <v>54.786000000000001</v>
      </c>
      <c r="T2420" s="7"/>
    </row>
    <row r="2421" spans="1:20" ht="15">
      <c r="A2421" s="2">
        <v>3829</v>
      </c>
      <c r="B2421" s="3">
        <v>46348</v>
      </c>
      <c r="C2421" s="10">
        <f>YEAR(SalesDataTable[[#This Row],[Order Date]])</f>
        <v>2026</v>
      </c>
      <c r="D2421" s="10" t="str">
        <f>"Q"&amp;ROUNDUP(MONTH(SalesDataTable[[#This Row],[Order Date]])/3,0)</f>
        <v>Q4</v>
      </c>
      <c r="E2421" s="10">
        <f>MONTH(SalesDataTable[[#This Row],[Order Date]])</f>
        <v>11</v>
      </c>
      <c r="F2421" s="10" t="str">
        <f>TEXT(SalesDataTable[[#This Row],[Order Date]],"mmm")</f>
        <v>Nov</v>
      </c>
      <c r="G2421" s="4" t="s">
        <v>6</v>
      </c>
      <c r="H2421" s="4" t="s">
        <v>43</v>
      </c>
      <c r="I2421" s="4" t="s">
        <v>19</v>
      </c>
      <c r="J2421" s="4" t="s">
        <v>13</v>
      </c>
      <c r="K2421" s="4" t="s">
        <v>4</v>
      </c>
      <c r="L2421" s="4" t="s">
        <v>26</v>
      </c>
      <c r="M2421" s="8">
        <v>1</v>
      </c>
      <c r="N2421" s="5">
        <v>39.94</v>
      </c>
      <c r="O2421" s="6">
        <v>0.1</v>
      </c>
      <c r="P2421" s="5">
        <v>16.89</v>
      </c>
      <c r="Q2421" s="5">
        <f t="shared" si="111"/>
        <v>35.945999999999998</v>
      </c>
      <c r="R2421" s="5">
        <f t="shared" si="112"/>
        <v>16.89</v>
      </c>
      <c r="S2421" s="5">
        <f t="shared" si="113"/>
        <v>19.055999999999997</v>
      </c>
      <c r="T2421" s="7"/>
    </row>
    <row r="2422" spans="1:20" ht="15">
      <c r="A2422" s="2">
        <v>5065</v>
      </c>
      <c r="B2422" s="3">
        <v>46348</v>
      </c>
      <c r="C2422" s="10">
        <f>YEAR(SalesDataTable[[#This Row],[Order Date]])</f>
        <v>2026</v>
      </c>
      <c r="D2422" s="10" t="str">
        <f>"Q"&amp;ROUNDUP(MONTH(SalesDataTable[[#This Row],[Order Date]])/3,0)</f>
        <v>Q4</v>
      </c>
      <c r="E2422" s="10">
        <f>MONTH(SalesDataTable[[#This Row],[Order Date]])</f>
        <v>11</v>
      </c>
      <c r="F2422" s="10" t="str">
        <f>TEXT(SalesDataTable[[#This Row],[Order Date]],"mmm")</f>
        <v>Nov</v>
      </c>
      <c r="G2422" s="4" t="s">
        <v>20</v>
      </c>
      <c r="H2422" s="4" t="s">
        <v>33</v>
      </c>
      <c r="I2422" s="4" t="s">
        <v>2</v>
      </c>
      <c r="J2422" s="4" t="s">
        <v>13</v>
      </c>
      <c r="K2422" s="4" t="s">
        <v>14</v>
      </c>
      <c r="L2422" s="4" t="s">
        <v>48</v>
      </c>
      <c r="M2422" s="8">
        <v>2</v>
      </c>
      <c r="N2422" s="5">
        <v>166.15</v>
      </c>
      <c r="O2422" s="6">
        <v>0</v>
      </c>
      <c r="P2422" s="5">
        <v>86.42</v>
      </c>
      <c r="Q2422" s="5">
        <f t="shared" si="111"/>
        <v>332.3</v>
      </c>
      <c r="R2422" s="5">
        <f t="shared" si="112"/>
        <v>172.84</v>
      </c>
      <c r="S2422" s="5">
        <f t="shared" si="113"/>
        <v>159.46</v>
      </c>
      <c r="T2422" s="7"/>
    </row>
    <row r="2423" spans="1:20" ht="15">
      <c r="A2423" s="2">
        <v>5146</v>
      </c>
      <c r="B2423" s="3">
        <v>46348</v>
      </c>
      <c r="C2423" s="10">
        <f>YEAR(SalesDataTable[[#This Row],[Order Date]])</f>
        <v>2026</v>
      </c>
      <c r="D2423" s="10" t="str">
        <f>"Q"&amp;ROUNDUP(MONTH(SalesDataTable[[#This Row],[Order Date]])/3,0)</f>
        <v>Q4</v>
      </c>
      <c r="E2423" s="10">
        <f>MONTH(SalesDataTable[[#This Row],[Order Date]])</f>
        <v>11</v>
      </c>
      <c r="F2423" s="10" t="str">
        <f>TEXT(SalesDataTable[[#This Row],[Order Date]],"mmm")</f>
        <v>Nov</v>
      </c>
      <c r="G2423" s="4" t="s">
        <v>6</v>
      </c>
      <c r="H2423" s="4" t="s">
        <v>27</v>
      </c>
      <c r="I2423" s="4" t="s">
        <v>2</v>
      </c>
      <c r="J2423" s="4" t="s">
        <v>13</v>
      </c>
      <c r="K2423" s="4" t="s">
        <v>34</v>
      </c>
      <c r="L2423" s="4" t="s">
        <v>42</v>
      </c>
      <c r="M2423" s="8">
        <v>1</v>
      </c>
      <c r="N2423" s="5">
        <v>35.79</v>
      </c>
      <c r="O2423" s="6">
        <v>0.1</v>
      </c>
      <c r="P2423" s="5">
        <v>14.17</v>
      </c>
      <c r="Q2423" s="5">
        <f t="shared" si="111"/>
        <v>32.210999999999999</v>
      </c>
      <c r="R2423" s="5">
        <f t="shared" si="112"/>
        <v>14.17</v>
      </c>
      <c r="S2423" s="5">
        <f t="shared" si="113"/>
        <v>18.040999999999997</v>
      </c>
      <c r="T2423" s="7"/>
    </row>
    <row r="2424" spans="1:20" ht="15">
      <c r="A2424" s="2">
        <v>320</v>
      </c>
      <c r="B2424" s="3">
        <v>46349</v>
      </c>
      <c r="C2424" s="10">
        <f>YEAR(SalesDataTable[[#This Row],[Order Date]])</f>
        <v>2026</v>
      </c>
      <c r="D2424" s="10" t="str">
        <f>"Q"&amp;ROUNDUP(MONTH(SalesDataTable[[#This Row],[Order Date]])/3,0)</f>
        <v>Q4</v>
      </c>
      <c r="E2424" s="10">
        <f>MONTH(SalesDataTable[[#This Row],[Order Date]])</f>
        <v>11</v>
      </c>
      <c r="F2424" s="10" t="str">
        <f>TEXT(SalesDataTable[[#This Row],[Order Date]],"mmm")</f>
        <v>Nov</v>
      </c>
      <c r="G2424" s="4" t="s">
        <v>11</v>
      </c>
      <c r="H2424" s="4" t="s">
        <v>12</v>
      </c>
      <c r="I2424" s="4" t="s">
        <v>2</v>
      </c>
      <c r="J2424" s="4" t="s">
        <v>13</v>
      </c>
      <c r="K2424" s="4" t="s">
        <v>23</v>
      </c>
      <c r="L2424" s="4" t="s">
        <v>29</v>
      </c>
      <c r="M2424" s="8">
        <v>5</v>
      </c>
      <c r="N2424" s="5">
        <v>196.53</v>
      </c>
      <c r="O2424" s="6">
        <v>0.15</v>
      </c>
      <c r="P2424" s="5">
        <v>105.01</v>
      </c>
      <c r="Q2424" s="5">
        <f t="shared" si="111"/>
        <v>835.25249999999994</v>
      </c>
      <c r="R2424" s="5">
        <f t="shared" si="112"/>
        <v>525.05000000000007</v>
      </c>
      <c r="S2424" s="5">
        <f t="shared" si="113"/>
        <v>310.20249999999987</v>
      </c>
      <c r="T2424" s="7"/>
    </row>
    <row r="2425" spans="1:20" ht="15">
      <c r="A2425" s="2">
        <v>1250</v>
      </c>
      <c r="B2425" s="3">
        <v>46349</v>
      </c>
      <c r="C2425" s="10">
        <f>YEAR(SalesDataTable[[#This Row],[Order Date]])</f>
        <v>2026</v>
      </c>
      <c r="D2425" s="10" t="str">
        <f>"Q"&amp;ROUNDUP(MONTH(SalesDataTable[[#This Row],[Order Date]])/3,0)</f>
        <v>Q4</v>
      </c>
      <c r="E2425" s="10">
        <f>MONTH(SalesDataTable[[#This Row],[Order Date]])</f>
        <v>11</v>
      </c>
      <c r="F2425" s="10" t="str">
        <f>TEXT(SalesDataTable[[#This Row],[Order Date]],"mmm")</f>
        <v>Nov</v>
      </c>
      <c r="G2425" s="4" t="s">
        <v>6</v>
      </c>
      <c r="H2425" s="4" t="s">
        <v>43</v>
      </c>
      <c r="I2425" s="4" t="s">
        <v>2</v>
      </c>
      <c r="J2425" s="4" t="s">
        <v>13</v>
      </c>
      <c r="K2425" s="4" t="s">
        <v>14</v>
      </c>
      <c r="L2425" s="4" t="s">
        <v>15</v>
      </c>
      <c r="M2425" s="8">
        <v>6</v>
      </c>
      <c r="N2425" s="5">
        <v>36.35</v>
      </c>
      <c r="O2425" s="6">
        <v>0</v>
      </c>
      <c r="P2425" s="5">
        <v>13.24</v>
      </c>
      <c r="Q2425" s="5">
        <f t="shared" si="111"/>
        <v>218.10000000000002</v>
      </c>
      <c r="R2425" s="5">
        <f t="shared" si="112"/>
        <v>79.44</v>
      </c>
      <c r="S2425" s="5">
        <f t="shared" si="113"/>
        <v>138.66000000000003</v>
      </c>
      <c r="T2425" s="7"/>
    </row>
    <row r="2426" spans="1:20" ht="15">
      <c r="A2426" s="2">
        <v>2584</v>
      </c>
      <c r="B2426" s="3">
        <v>46349</v>
      </c>
      <c r="C2426" s="10">
        <f>YEAR(SalesDataTable[[#This Row],[Order Date]])</f>
        <v>2026</v>
      </c>
      <c r="D2426" s="10" t="str">
        <f>"Q"&amp;ROUNDUP(MONTH(SalesDataTable[[#This Row],[Order Date]])/3,0)</f>
        <v>Q4</v>
      </c>
      <c r="E2426" s="10">
        <f>MONTH(SalesDataTable[[#This Row],[Order Date]])</f>
        <v>11</v>
      </c>
      <c r="F2426" s="10" t="str">
        <f>TEXT(SalesDataTable[[#This Row],[Order Date]],"mmm")</f>
        <v>Nov</v>
      </c>
      <c r="G2426" s="4" t="s">
        <v>6</v>
      </c>
      <c r="H2426" s="4" t="s">
        <v>27</v>
      </c>
      <c r="I2426" s="4" t="s">
        <v>8</v>
      </c>
      <c r="J2426" s="4" t="s">
        <v>3</v>
      </c>
      <c r="K2426" s="4" t="s">
        <v>23</v>
      </c>
      <c r="L2426" s="4" t="s">
        <v>29</v>
      </c>
      <c r="M2426" s="8">
        <v>15</v>
      </c>
      <c r="N2426" s="5">
        <v>192.23</v>
      </c>
      <c r="O2426" s="6">
        <v>0.15</v>
      </c>
      <c r="P2426" s="5">
        <v>106.34</v>
      </c>
      <c r="Q2426" s="5">
        <f t="shared" si="111"/>
        <v>2450.9324999999999</v>
      </c>
      <c r="R2426" s="5">
        <f t="shared" si="112"/>
        <v>1595.1000000000001</v>
      </c>
      <c r="S2426" s="5">
        <f t="shared" si="113"/>
        <v>855.83249999999975</v>
      </c>
      <c r="T2426" s="7"/>
    </row>
    <row r="2427" spans="1:20" ht="15">
      <c r="A2427" s="2">
        <v>2717</v>
      </c>
      <c r="B2427" s="3">
        <v>46349</v>
      </c>
      <c r="C2427" s="10">
        <f>YEAR(SalesDataTable[[#This Row],[Order Date]])</f>
        <v>2026</v>
      </c>
      <c r="D2427" s="10" t="str">
        <f>"Q"&amp;ROUNDUP(MONTH(SalesDataTable[[#This Row],[Order Date]])/3,0)</f>
        <v>Q4</v>
      </c>
      <c r="E2427" s="10">
        <f>MONTH(SalesDataTable[[#This Row],[Order Date]])</f>
        <v>11</v>
      </c>
      <c r="F2427" s="10" t="str">
        <f>TEXT(SalesDataTable[[#This Row],[Order Date]],"mmm")</f>
        <v>Nov</v>
      </c>
      <c r="G2427" s="4" t="s">
        <v>6</v>
      </c>
      <c r="H2427" s="4" t="s">
        <v>43</v>
      </c>
      <c r="I2427" s="4" t="s">
        <v>2</v>
      </c>
      <c r="J2427" s="4" t="s">
        <v>13</v>
      </c>
      <c r="K2427" s="4" t="s">
        <v>14</v>
      </c>
      <c r="L2427" s="4" t="s">
        <v>48</v>
      </c>
      <c r="M2427" s="8">
        <v>2</v>
      </c>
      <c r="N2427" s="5">
        <v>167.9</v>
      </c>
      <c r="O2427" s="6">
        <v>0.15</v>
      </c>
      <c r="P2427" s="5">
        <v>89.55</v>
      </c>
      <c r="Q2427" s="5">
        <f t="shared" si="111"/>
        <v>285.43</v>
      </c>
      <c r="R2427" s="5">
        <f t="shared" si="112"/>
        <v>179.1</v>
      </c>
      <c r="S2427" s="5">
        <f t="shared" si="113"/>
        <v>106.33000000000001</v>
      </c>
      <c r="T2427" s="7"/>
    </row>
    <row r="2428" spans="1:20" ht="15">
      <c r="A2428" s="2">
        <v>2737</v>
      </c>
      <c r="B2428" s="3">
        <v>46349</v>
      </c>
      <c r="C2428" s="10">
        <f>YEAR(SalesDataTable[[#This Row],[Order Date]])</f>
        <v>2026</v>
      </c>
      <c r="D2428" s="10" t="str">
        <f>"Q"&amp;ROUNDUP(MONTH(SalesDataTable[[#This Row],[Order Date]])/3,0)</f>
        <v>Q4</v>
      </c>
      <c r="E2428" s="10">
        <f>MONTH(SalesDataTable[[#This Row],[Order Date]])</f>
        <v>11</v>
      </c>
      <c r="F2428" s="10" t="str">
        <f>TEXT(SalesDataTable[[#This Row],[Order Date]],"mmm")</f>
        <v>Nov</v>
      </c>
      <c r="G2428" s="4" t="s">
        <v>6</v>
      </c>
      <c r="H2428" s="4" t="s">
        <v>27</v>
      </c>
      <c r="I2428" s="4" t="s">
        <v>2</v>
      </c>
      <c r="J2428" s="4" t="s">
        <v>16</v>
      </c>
      <c r="K2428" s="4" t="s">
        <v>23</v>
      </c>
      <c r="L2428" s="4" t="s">
        <v>40</v>
      </c>
      <c r="M2428" s="8">
        <v>2</v>
      </c>
      <c r="N2428" s="5">
        <v>80.709999999999994</v>
      </c>
      <c r="O2428" s="6">
        <v>0.1</v>
      </c>
      <c r="P2428" s="5">
        <v>39.33</v>
      </c>
      <c r="Q2428" s="5">
        <f t="shared" si="111"/>
        <v>145.27799999999999</v>
      </c>
      <c r="R2428" s="5">
        <f t="shared" si="112"/>
        <v>78.66</v>
      </c>
      <c r="S2428" s="5">
        <f t="shared" si="113"/>
        <v>66.617999999999995</v>
      </c>
      <c r="T2428" s="7"/>
    </row>
    <row r="2429" spans="1:20" ht="15">
      <c r="A2429" s="2">
        <v>3021</v>
      </c>
      <c r="B2429" s="3">
        <v>46349</v>
      </c>
      <c r="C2429" s="10">
        <f>YEAR(SalesDataTable[[#This Row],[Order Date]])</f>
        <v>2026</v>
      </c>
      <c r="D2429" s="10" t="str">
        <f>"Q"&amp;ROUNDUP(MONTH(SalesDataTable[[#This Row],[Order Date]])/3,0)</f>
        <v>Q4</v>
      </c>
      <c r="E2429" s="10">
        <f>MONTH(SalesDataTable[[#This Row],[Order Date]])</f>
        <v>11</v>
      </c>
      <c r="F2429" s="10" t="str">
        <f>TEXT(SalesDataTable[[#This Row],[Order Date]],"mmm")</f>
        <v>Nov</v>
      </c>
      <c r="G2429" s="4" t="s">
        <v>0</v>
      </c>
      <c r="H2429" s="4" t="s">
        <v>50</v>
      </c>
      <c r="I2429" s="4" t="s">
        <v>2</v>
      </c>
      <c r="J2429" s="4" t="s">
        <v>16</v>
      </c>
      <c r="K2429" s="4" t="s">
        <v>9</v>
      </c>
      <c r="L2429" s="4" t="s">
        <v>46</v>
      </c>
      <c r="M2429" s="8">
        <v>1</v>
      </c>
      <c r="N2429" s="5">
        <v>71.66</v>
      </c>
      <c r="O2429" s="6">
        <v>0.2</v>
      </c>
      <c r="P2429" s="5">
        <v>31.83</v>
      </c>
      <c r="Q2429" s="5">
        <f t="shared" si="111"/>
        <v>57.328000000000003</v>
      </c>
      <c r="R2429" s="5">
        <f t="shared" si="112"/>
        <v>31.83</v>
      </c>
      <c r="S2429" s="5">
        <f t="shared" si="113"/>
        <v>25.498000000000005</v>
      </c>
      <c r="T2429" s="7"/>
    </row>
    <row r="2430" spans="1:20" ht="15">
      <c r="A2430" s="2">
        <v>5199</v>
      </c>
      <c r="B2430" s="3">
        <v>46349</v>
      </c>
      <c r="C2430" s="10">
        <f>YEAR(SalesDataTable[[#This Row],[Order Date]])</f>
        <v>2026</v>
      </c>
      <c r="D2430" s="10" t="str">
        <f>"Q"&amp;ROUNDUP(MONTH(SalesDataTable[[#This Row],[Order Date]])/3,0)</f>
        <v>Q4</v>
      </c>
      <c r="E2430" s="10">
        <f>MONTH(SalesDataTable[[#This Row],[Order Date]])</f>
        <v>11</v>
      </c>
      <c r="F2430" s="10" t="str">
        <f>TEXT(SalesDataTable[[#This Row],[Order Date]],"mmm")</f>
        <v>Nov</v>
      </c>
      <c r="G2430" s="4" t="s">
        <v>11</v>
      </c>
      <c r="H2430" s="4" t="s">
        <v>18</v>
      </c>
      <c r="I2430" s="4" t="s">
        <v>2</v>
      </c>
      <c r="J2430" s="4" t="s">
        <v>3</v>
      </c>
      <c r="K2430" s="4" t="s">
        <v>23</v>
      </c>
      <c r="L2430" s="4" t="s">
        <v>51</v>
      </c>
      <c r="M2430" s="8">
        <v>5</v>
      </c>
      <c r="N2430" s="5">
        <v>125.23</v>
      </c>
      <c r="O2430" s="6">
        <v>0.05</v>
      </c>
      <c r="P2430" s="5">
        <v>59.84</v>
      </c>
      <c r="Q2430" s="5">
        <f t="shared" si="111"/>
        <v>594.84249999999997</v>
      </c>
      <c r="R2430" s="5">
        <f t="shared" si="112"/>
        <v>299.20000000000005</v>
      </c>
      <c r="S2430" s="5">
        <f t="shared" si="113"/>
        <v>295.64249999999993</v>
      </c>
      <c r="T2430" s="7"/>
    </row>
    <row r="2431" spans="1:20" ht="15">
      <c r="A2431" s="2">
        <v>1202</v>
      </c>
      <c r="B2431" s="3">
        <v>46350</v>
      </c>
      <c r="C2431" s="10">
        <f>YEAR(SalesDataTable[[#This Row],[Order Date]])</f>
        <v>2026</v>
      </c>
      <c r="D2431" s="10" t="str">
        <f>"Q"&amp;ROUNDUP(MONTH(SalesDataTable[[#This Row],[Order Date]])/3,0)</f>
        <v>Q4</v>
      </c>
      <c r="E2431" s="10">
        <f>MONTH(SalesDataTable[[#This Row],[Order Date]])</f>
        <v>11</v>
      </c>
      <c r="F2431" s="10" t="str">
        <f>TEXT(SalesDataTable[[#This Row],[Order Date]],"mmm")</f>
        <v>Nov</v>
      </c>
      <c r="G2431" s="4" t="s">
        <v>0</v>
      </c>
      <c r="H2431" s="4" t="s">
        <v>50</v>
      </c>
      <c r="I2431" s="4" t="s">
        <v>28</v>
      </c>
      <c r="J2431" s="4" t="s">
        <v>3</v>
      </c>
      <c r="K2431" s="4" t="s">
        <v>9</v>
      </c>
      <c r="L2431" s="4" t="s">
        <v>10</v>
      </c>
      <c r="M2431" s="8">
        <v>2</v>
      </c>
      <c r="N2431" s="5">
        <v>91.33</v>
      </c>
      <c r="O2431" s="6">
        <v>0.15</v>
      </c>
      <c r="P2431" s="5">
        <v>45.45</v>
      </c>
      <c r="Q2431" s="5">
        <f t="shared" si="111"/>
        <v>155.261</v>
      </c>
      <c r="R2431" s="5">
        <f t="shared" si="112"/>
        <v>90.9</v>
      </c>
      <c r="S2431" s="5">
        <f t="shared" si="113"/>
        <v>64.36099999999999</v>
      </c>
      <c r="T2431" s="7"/>
    </row>
    <row r="2432" spans="1:20" ht="15">
      <c r="A2432" s="2">
        <v>1365</v>
      </c>
      <c r="B2432" s="3">
        <v>46350</v>
      </c>
      <c r="C2432" s="10">
        <f>YEAR(SalesDataTable[[#This Row],[Order Date]])</f>
        <v>2026</v>
      </c>
      <c r="D2432" s="10" t="str">
        <f>"Q"&amp;ROUNDUP(MONTH(SalesDataTable[[#This Row],[Order Date]])/3,0)</f>
        <v>Q4</v>
      </c>
      <c r="E2432" s="10">
        <f>MONTH(SalesDataTable[[#This Row],[Order Date]])</f>
        <v>11</v>
      </c>
      <c r="F2432" s="10" t="str">
        <f>TEXT(SalesDataTable[[#This Row],[Order Date]],"mmm")</f>
        <v>Nov</v>
      </c>
      <c r="G2432" s="4" t="s">
        <v>0</v>
      </c>
      <c r="H2432" s="4" t="s">
        <v>1</v>
      </c>
      <c r="I2432" s="4" t="s">
        <v>28</v>
      </c>
      <c r="J2432" s="4" t="s">
        <v>13</v>
      </c>
      <c r="K2432" s="4" t="s">
        <v>9</v>
      </c>
      <c r="L2432" s="4" t="s">
        <v>37</v>
      </c>
      <c r="M2432" s="8">
        <v>4</v>
      </c>
      <c r="N2432" s="5">
        <v>155.91</v>
      </c>
      <c r="O2432" s="6">
        <v>0</v>
      </c>
      <c r="P2432" s="5">
        <v>79.91</v>
      </c>
      <c r="Q2432" s="5">
        <f t="shared" si="111"/>
        <v>623.64</v>
      </c>
      <c r="R2432" s="5">
        <f t="shared" si="112"/>
        <v>319.64</v>
      </c>
      <c r="S2432" s="5">
        <f t="shared" si="113"/>
        <v>304</v>
      </c>
      <c r="T2432" s="7"/>
    </row>
    <row r="2433" spans="1:20" ht="15">
      <c r="A2433" s="2">
        <v>2575</v>
      </c>
      <c r="B2433" s="3">
        <v>46350</v>
      </c>
      <c r="C2433" s="10">
        <f>YEAR(SalesDataTable[[#This Row],[Order Date]])</f>
        <v>2026</v>
      </c>
      <c r="D2433" s="10" t="str">
        <f>"Q"&amp;ROUNDUP(MONTH(SalesDataTable[[#This Row],[Order Date]])/3,0)</f>
        <v>Q4</v>
      </c>
      <c r="E2433" s="10">
        <f>MONTH(SalesDataTable[[#This Row],[Order Date]])</f>
        <v>11</v>
      </c>
      <c r="F2433" s="10" t="str">
        <f>TEXT(SalesDataTable[[#This Row],[Order Date]],"mmm")</f>
        <v>Nov</v>
      </c>
      <c r="G2433" s="4" t="s">
        <v>11</v>
      </c>
      <c r="H2433" s="4" t="s">
        <v>39</v>
      </c>
      <c r="I2433" s="4" t="s">
        <v>19</v>
      </c>
      <c r="J2433" s="4" t="s">
        <v>3</v>
      </c>
      <c r="K2433" s="4" t="s">
        <v>34</v>
      </c>
      <c r="L2433" s="4" t="s">
        <v>35</v>
      </c>
      <c r="M2433" s="8">
        <v>1</v>
      </c>
      <c r="N2433" s="5">
        <v>39.42</v>
      </c>
      <c r="O2433" s="6">
        <v>0</v>
      </c>
      <c r="P2433" s="5">
        <v>14.63</v>
      </c>
      <c r="Q2433" s="5">
        <f t="shared" si="111"/>
        <v>39.42</v>
      </c>
      <c r="R2433" s="5">
        <f t="shared" si="112"/>
        <v>14.63</v>
      </c>
      <c r="S2433" s="5">
        <f t="shared" si="113"/>
        <v>24.79</v>
      </c>
      <c r="T2433" s="7"/>
    </row>
    <row r="2434" spans="1:20" ht="15">
      <c r="A2434" s="2">
        <v>2673</v>
      </c>
      <c r="B2434" s="3">
        <v>46350</v>
      </c>
      <c r="C2434" s="10">
        <f>YEAR(SalesDataTable[[#This Row],[Order Date]])</f>
        <v>2026</v>
      </c>
      <c r="D2434" s="10" t="str">
        <f>"Q"&amp;ROUNDUP(MONTH(SalesDataTable[[#This Row],[Order Date]])/3,0)</f>
        <v>Q4</v>
      </c>
      <c r="E2434" s="10">
        <f>MONTH(SalesDataTable[[#This Row],[Order Date]])</f>
        <v>11</v>
      </c>
      <c r="F2434" s="10" t="str">
        <f>TEXT(SalesDataTable[[#This Row],[Order Date]],"mmm")</f>
        <v>Nov</v>
      </c>
      <c r="G2434" s="4" t="s">
        <v>11</v>
      </c>
      <c r="H2434" s="4" t="s">
        <v>12</v>
      </c>
      <c r="I2434" s="4" t="s">
        <v>2</v>
      </c>
      <c r="J2434" s="4" t="s">
        <v>3</v>
      </c>
      <c r="K2434" s="4" t="s">
        <v>4</v>
      </c>
      <c r="L2434" s="4" t="s">
        <v>22</v>
      </c>
      <c r="M2434" s="8">
        <v>2</v>
      </c>
      <c r="N2434" s="5">
        <v>51.56</v>
      </c>
      <c r="O2434" s="6">
        <v>0.05</v>
      </c>
      <c r="P2434" s="5">
        <v>22.7</v>
      </c>
      <c r="Q2434" s="5">
        <f t="shared" ref="Q2434:Q2497" si="114">M2434*N2434*(1-O2434)</f>
        <v>97.963999999999999</v>
      </c>
      <c r="R2434" s="5">
        <f t="shared" ref="R2434:R2497" si="115">M2434*P2434</f>
        <v>45.4</v>
      </c>
      <c r="S2434" s="5">
        <f t="shared" ref="S2434:S2497" si="116">Q2434-R2434</f>
        <v>52.564</v>
      </c>
      <c r="T2434" s="7"/>
    </row>
    <row r="2435" spans="1:20" ht="15">
      <c r="A2435" s="2">
        <v>4145</v>
      </c>
      <c r="B2435" s="3">
        <v>46350</v>
      </c>
      <c r="C2435" s="10">
        <f>YEAR(SalesDataTable[[#This Row],[Order Date]])</f>
        <v>2026</v>
      </c>
      <c r="D2435" s="10" t="str">
        <f>"Q"&amp;ROUNDUP(MONTH(SalesDataTable[[#This Row],[Order Date]])/3,0)</f>
        <v>Q4</v>
      </c>
      <c r="E2435" s="10">
        <f>MONTH(SalesDataTable[[#This Row],[Order Date]])</f>
        <v>11</v>
      </c>
      <c r="F2435" s="10" t="str">
        <f>TEXT(SalesDataTable[[#This Row],[Order Date]],"mmm")</f>
        <v>Nov</v>
      </c>
      <c r="G2435" s="4" t="s">
        <v>0</v>
      </c>
      <c r="H2435" s="4" t="s">
        <v>1</v>
      </c>
      <c r="I2435" s="4" t="s">
        <v>2</v>
      </c>
      <c r="J2435" s="4" t="s">
        <v>3</v>
      </c>
      <c r="K2435" s="4" t="s">
        <v>23</v>
      </c>
      <c r="L2435" s="4" t="s">
        <v>51</v>
      </c>
      <c r="M2435" s="8">
        <v>1</v>
      </c>
      <c r="N2435" s="5">
        <v>120.49</v>
      </c>
      <c r="O2435" s="6">
        <v>0.15</v>
      </c>
      <c r="P2435" s="5">
        <v>61.22</v>
      </c>
      <c r="Q2435" s="5">
        <f t="shared" si="114"/>
        <v>102.4165</v>
      </c>
      <c r="R2435" s="5">
        <f t="shared" si="115"/>
        <v>61.22</v>
      </c>
      <c r="S2435" s="5">
        <f t="shared" si="116"/>
        <v>41.1965</v>
      </c>
      <c r="T2435" s="7"/>
    </row>
    <row r="2436" spans="1:20" ht="15">
      <c r="A2436" s="2">
        <v>4610</v>
      </c>
      <c r="B2436" s="3">
        <v>46350</v>
      </c>
      <c r="C2436" s="10">
        <f>YEAR(SalesDataTable[[#This Row],[Order Date]])</f>
        <v>2026</v>
      </c>
      <c r="D2436" s="10" t="str">
        <f>"Q"&amp;ROUNDUP(MONTH(SalesDataTable[[#This Row],[Order Date]])/3,0)</f>
        <v>Q4</v>
      </c>
      <c r="E2436" s="10">
        <f>MONTH(SalesDataTable[[#This Row],[Order Date]])</f>
        <v>11</v>
      </c>
      <c r="F2436" s="10" t="str">
        <f>TEXT(SalesDataTable[[#This Row],[Order Date]],"mmm")</f>
        <v>Nov</v>
      </c>
      <c r="G2436" s="4" t="s">
        <v>11</v>
      </c>
      <c r="H2436" s="4" t="s">
        <v>52</v>
      </c>
      <c r="I2436" s="4" t="s">
        <v>19</v>
      </c>
      <c r="J2436" s="4" t="s">
        <v>3</v>
      </c>
      <c r="K2436" s="4" t="s">
        <v>9</v>
      </c>
      <c r="L2436" s="4" t="s">
        <v>37</v>
      </c>
      <c r="M2436" s="8">
        <v>2</v>
      </c>
      <c r="N2436" s="5">
        <v>153.96</v>
      </c>
      <c r="O2436" s="6">
        <v>0</v>
      </c>
      <c r="P2436" s="5">
        <v>79.33</v>
      </c>
      <c r="Q2436" s="5">
        <f t="shared" si="114"/>
        <v>307.92</v>
      </c>
      <c r="R2436" s="5">
        <f t="shared" si="115"/>
        <v>158.66</v>
      </c>
      <c r="S2436" s="5">
        <f t="shared" si="116"/>
        <v>149.26000000000002</v>
      </c>
      <c r="T2436" s="7"/>
    </row>
    <row r="2437" spans="1:20" ht="15">
      <c r="A2437" s="2">
        <v>4721</v>
      </c>
      <c r="B2437" s="3">
        <v>46350</v>
      </c>
      <c r="C2437" s="10">
        <f>YEAR(SalesDataTable[[#This Row],[Order Date]])</f>
        <v>2026</v>
      </c>
      <c r="D2437" s="10" t="str">
        <f>"Q"&amp;ROUNDUP(MONTH(SalesDataTable[[#This Row],[Order Date]])/3,0)</f>
        <v>Q4</v>
      </c>
      <c r="E2437" s="10">
        <f>MONTH(SalesDataTable[[#This Row],[Order Date]])</f>
        <v>11</v>
      </c>
      <c r="F2437" s="10" t="str">
        <f>TEXT(SalesDataTable[[#This Row],[Order Date]],"mmm")</f>
        <v>Nov</v>
      </c>
      <c r="G2437" s="4" t="s">
        <v>11</v>
      </c>
      <c r="H2437" s="4" t="s">
        <v>52</v>
      </c>
      <c r="I2437" s="4" t="s">
        <v>19</v>
      </c>
      <c r="J2437" s="4" t="s">
        <v>13</v>
      </c>
      <c r="K2437" s="4" t="s">
        <v>4</v>
      </c>
      <c r="L2437" s="4" t="s">
        <v>26</v>
      </c>
      <c r="M2437" s="8">
        <v>1</v>
      </c>
      <c r="N2437" s="5">
        <v>39.85</v>
      </c>
      <c r="O2437" s="6">
        <v>0</v>
      </c>
      <c r="P2437" s="5">
        <v>16.3</v>
      </c>
      <c r="Q2437" s="5">
        <f t="shared" si="114"/>
        <v>39.85</v>
      </c>
      <c r="R2437" s="5">
        <f t="shared" si="115"/>
        <v>16.3</v>
      </c>
      <c r="S2437" s="5">
        <f t="shared" si="116"/>
        <v>23.55</v>
      </c>
      <c r="T2437" s="7"/>
    </row>
    <row r="2438" spans="1:20" ht="15">
      <c r="A2438" s="2">
        <v>324</v>
      </c>
      <c r="B2438" s="3">
        <v>46351</v>
      </c>
      <c r="C2438" s="10">
        <f>YEAR(SalesDataTable[[#This Row],[Order Date]])</f>
        <v>2026</v>
      </c>
      <c r="D2438" s="10" t="str">
        <f>"Q"&amp;ROUNDUP(MONTH(SalesDataTable[[#This Row],[Order Date]])/3,0)</f>
        <v>Q4</v>
      </c>
      <c r="E2438" s="10">
        <f>MONTH(SalesDataTable[[#This Row],[Order Date]])</f>
        <v>11</v>
      </c>
      <c r="F2438" s="10" t="str">
        <f>TEXT(SalesDataTable[[#This Row],[Order Date]],"mmm")</f>
        <v>Nov</v>
      </c>
      <c r="G2438" s="4" t="s">
        <v>20</v>
      </c>
      <c r="H2438" s="4" t="s">
        <v>47</v>
      </c>
      <c r="I2438" s="4" t="s">
        <v>28</v>
      </c>
      <c r="J2438" s="4" t="s">
        <v>3</v>
      </c>
      <c r="K2438" s="4" t="s">
        <v>4</v>
      </c>
      <c r="L2438" s="4" t="s">
        <v>30</v>
      </c>
      <c r="M2438" s="8">
        <v>2</v>
      </c>
      <c r="N2438" s="5">
        <v>103.88</v>
      </c>
      <c r="O2438" s="6">
        <v>0.15</v>
      </c>
      <c r="P2438" s="5">
        <v>49.26</v>
      </c>
      <c r="Q2438" s="5">
        <f t="shared" si="114"/>
        <v>176.59599999999998</v>
      </c>
      <c r="R2438" s="5">
        <f t="shared" si="115"/>
        <v>98.52</v>
      </c>
      <c r="S2438" s="5">
        <f t="shared" si="116"/>
        <v>78.075999999999979</v>
      </c>
      <c r="T2438" s="7"/>
    </row>
    <row r="2439" spans="1:20" ht="15">
      <c r="A2439" s="2">
        <v>559</v>
      </c>
      <c r="B2439" s="3">
        <v>46351</v>
      </c>
      <c r="C2439" s="10">
        <f>YEAR(SalesDataTable[[#This Row],[Order Date]])</f>
        <v>2026</v>
      </c>
      <c r="D2439" s="10" t="str">
        <f>"Q"&amp;ROUNDUP(MONTH(SalesDataTable[[#This Row],[Order Date]])/3,0)</f>
        <v>Q4</v>
      </c>
      <c r="E2439" s="10">
        <f>MONTH(SalesDataTable[[#This Row],[Order Date]])</f>
        <v>11</v>
      </c>
      <c r="F2439" s="10" t="str">
        <f>TEXT(SalesDataTable[[#This Row],[Order Date]],"mmm")</f>
        <v>Nov</v>
      </c>
      <c r="G2439" s="4" t="s">
        <v>20</v>
      </c>
      <c r="H2439" s="4" t="s">
        <v>31</v>
      </c>
      <c r="I2439" s="4" t="s">
        <v>2</v>
      </c>
      <c r="J2439" s="4" t="s">
        <v>3</v>
      </c>
      <c r="K2439" s="4" t="s">
        <v>14</v>
      </c>
      <c r="L2439" s="4" t="s">
        <v>44</v>
      </c>
      <c r="M2439" s="8">
        <v>2</v>
      </c>
      <c r="N2439" s="5">
        <v>134.19</v>
      </c>
      <c r="O2439" s="6">
        <v>0.1</v>
      </c>
      <c r="P2439" s="5">
        <v>65.39</v>
      </c>
      <c r="Q2439" s="5">
        <f t="shared" si="114"/>
        <v>241.542</v>
      </c>
      <c r="R2439" s="5">
        <f t="shared" si="115"/>
        <v>130.78</v>
      </c>
      <c r="S2439" s="5">
        <f t="shared" si="116"/>
        <v>110.762</v>
      </c>
      <c r="T2439" s="7"/>
    </row>
    <row r="2440" spans="1:20" ht="15">
      <c r="A2440" s="2">
        <v>1108</v>
      </c>
      <c r="B2440" s="3">
        <v>46351</v>
      </c>
      <c r="C2440" s="10">
        <f>YEAR(SalesDataTable[[#This Row],[Order Date]])</f>
        <v>2026</v>
      </c>
      <c r="D2440" s="10" t="str">
        <f>"Q"&amp;ROUNDUP(MONTH(SalesDataTable[[#This Row],[Order Date]])/3,0)</f>
        <v>Q4</v>
      </c>
      <c r="E2440" s="10">
        <f>MONTH(SalesDataTable[[#This Row],[Order Date]])</f>
        <v>11</v>
      </c>
      <c r="F2440" s="10" t="str">
        <f>TEXT(SalesDataTable[[#This Row],[Order Date]],"mmm")</f>
        <v>Nov</v>
      </c>
      <c r="G2440" s="4" t="s">
        <v>6</v>
      </c>
      <c r="H2440" s="4" t="s">
        <v>7</v>
      </c>
      <c r="I2440" s="4" t="s">
        <v>28</v>
      </c>
      <c r="J2440" s="4" t="s">
        <v>13</v>
      </c>
      <c r="K2440" s="4" t="s">
        <v>14</v>
      </c>
      <c r="L2440" s="4" t="s">
        <v>15</v>
      </c>
      <c r="M2440" s="8">
        <v>1</v>
      </c>
      <c r="N2440" s="5">
        <v>37.06</v>
      </c>
      <c r="O2440" s="6">
        <v>0.1</v>
      </c>
      <c r="P2440" s="5">
        <v>13.18</v>
      </c>
      <c r="Q2440" s="5">
        <f t="shared" si="114"/>
        <v>33.354000000000006</v>
      </c>
      <c r="R2440" s="5">
        <f t="shared" si="115"/>
        <v>13.18</v>
      </c>
      <c r="S2440" s="5">
        <f t="shared" si="116"/>
        <v>20.174000000000007</v>
      </c>
      <c r="T2440" s="7"/>
    </row>
    <row r="2441" spans="1:20" ht="15">
      <c r="A2441" s="2">
        <v>1344</v>
      </c>
      <c r="B2441" s="3">
        <v>46351</v>
      </c>
      <c r="C2441" s="10">
        <f>YEAR(SalesDataTable[[#This Row],[Order Date]])</f>
        <v>2026</v>
      </c>
      <c r="D2441" s="10" t="str">
        <f>"Q"&amp;ROUNDUP(MONTH(SalesDataTable[[#This Row],[Order Date]])/3,0)</f>
        <v>Q4</v>
      </c>
      <c r="E2441" s="10">
        <f>MONTH(SalesDataTable[[#This Row],[Order Date]])</f>
        <v>11</v>
      </c>
      <c r="F2441" s="10" t="str">
        <f>TEXT(SalesDataTable[[#This Row],[Order Date]],"mmm")</f>
        <v>Nov</v>
      </c>
      <c r="G2441" s="4" t="s">
        <v>11</v>
      </c>
      <c r="H2441" s="4" t="s">
        <v>39</v>
      </c>
      <c r="I2441" s="4" t="s">
        <v>2</v>
      </c>
      <c r="J2441" s="4" t="s">
        <v>13</v>
      </c>
      <c r="K2441" s="4" t="s">
        <v>14</v>
      </c>
      <c r="L2441" s="4" t="s">
        <v>44</v>
      </c>
      <c r="M2441" s="8">
        <v>4</v>
      </c>
      <c r="N2441" s="5">
        <v>135.21</v>
      </c>
      <c r="O2441" s="6">
        <v>0.05</v>
      </c>
      <c r="P2441" s="5">
        <v>68.64</v>
      </c>
      <c r="Q2441" s="5">
        <f t="shared" si="114"/>
        <v>513.798</v>
      </c>
      <c r="R2441" s="5">
        <f t="shared" si="115"/>
        <v>274.56</v>
      </c>
      <c r="S2441" s="5">
        <f t="shared" si="116"/>
        <v>239.238</v>
      </c>
      <c r="T2441" s="7"/>
    </row>
    <row r="2442" spans="1:20" ht="15">
      <c r="A2442" s="2">
        <v>1922</v>
      </c>
      <c r="B2442" s="3">
        <v>46351</v>
      </c>
      <c r="C2442" s="10">
        <f>YEAR(SalesDataTable[[#This Row],[Order Date]])</f>
        <v>2026</v>
      </c>
      <c r="D2442" s="10" t="str">
        <f>"Q"&amp;ROUNDUP(MONTH(SalesDataTable[[#This Row],[Order Date]])/3,0)</f>
        <v>Q4</v>
      </c>
      <c r="E2442" s="10">
        <f>MONTH(SalesDataTable[[#This Row],[Order Date]])</f>
        <v>11</v>
      </c>
      <c r="F2442" s="10" t="str">
        <f>TEXT(SalesDataTable[[#This Row],[Order Date]],"mmm")</f>
        <v>Nov</v>
      </c>
      <c r="G2442" s="4" t="s">
        <v>0</v>
      </c>
      <c r="H2442" s="4" t="s">
        <v>36</v>
      </c>
      <c r="I2442" s="4" t="s">
        <v>28</v>
      </c>
      <c r="J2442" s="4" t="s">
        <v>3</v>
      </c>
      <c r="K2442" s="4" t="s">
        <v>9</v>
      </c>
      <c r="L2442" s="4" t="s">
        <v>17</v>
      </c>
      <c r="M2442" s="8">
        <v>2</v>
      </c>
      <c r="N2442" s="5">
        <v>145.77000000000001</v>
      </c>
      <c r="O2442" s="6">
        <v>0.1</v>
      </c>
      <c r="P2442" s="5">
        <v>78.14</v>
      </c>
      <c r="Q2442" s="5">
        <f t="shared" si="114"/>
        <v>262.38600000000002</v>
      </c>
      <c r="R2442" s="5">
        <f t="shared" si="115"/>
        <v>156.28</v>
      </c>
      <c r="S2442" s="5">
        <f t="shared" si="116"/>
        <v>106.10600000000002</v>
      </c>
      <c r="T2442" s="7"/>
    </row>
    <row r="2443" spans="1:20" ht="15">
      <c r="A2443" s="2">
        <v>2343</v>
      </c>
      <c r="B2443" s="3">
        <v>46351</v>
      </c>
      <c r="C2443" s="10">
        <f>YEAR(SalesDataTable[[#This Row],[Order Date]])</f>
        <v>2026</v>
      </c>
      <c r="D2443" s="10" t="str">
        <f>"Q"&amp;ROUNDUP(MONTH(SalesDataTable[[#This Row],[Order Date]])/3,0)</f>
        <v>Q4</v>
      </c>
      <c r="E2443" s="10">
        <f>MONTH(SalesDataTable[[#This Row],[Order Date]])</f>
        <v>11</v>
      </c>
      <c r="F2443" s="10" t="str">
        <f>TEXT(SalesDataTable[[#This Row],[Order Date]],"mmm")</f>
        <v>Nov</v>
      </c>
      <c r="G2443" s="4" t="s">
        <v>0</v>
      </c>
      <c r="H2443" s="4" t="s">
        <v>50</v>
      </c>
      <c r="I2443" s="4" t="s">
        <v>19</v>
      </c>
      <c r="J2443" s="4" t="s">
        <v>13</v>
      </c>
      <c r="K2443" s="4" t="s">
        <v>23</v>
      </c>
      <c r="L2443" s="4" t="s">
        <v>51</v>
      </c>
      <c r="M2443" s="8">
        <v>1</v>
      </c>
      <c r="N2443" s="5">
        <v>121.53</v>
      </c>
      <c r="O2443" s="6">
        <v>0.15</v>
      </c>
      <c r="P2443" s="5">
        <v>62.14</v>
      </c>
      <c r="Q2443" s="5">
        <f t="shared" si="114"/>
        <v>103.3005</v>
      </c>
      <c r="R2443" s="5">
        <f t="shared" si="115"/>
        <v>62.14</v>
      </c>
      <c r="S2443" s="5">
        <f t="shared" si="116"/>
        <v>41.160499999999999</v>
      </c>
      <c r="T2443" s="7"/>
    </row>
    <row r="2444" spans="1:20" ht="15">
      <c r="A2444" s="2">
        <v>2466</v>
      </c>
      <c r="B2444" s="3">
        <v>46351</v>
      </c>
      <c r="C2444" s="10">
        <f>YEAR(SalesDataTable[[#This Row],[Order Date]])</f>
        <v>2026</v>
      </c>
      <c r="D2444" s="10" t="str">
        <f>"Q"&amp;ROUNDUP(MONTH(SalesDataTable[[#This Row],[Order Date]])/3,0)</f>
        <v>Q4</v>
      </c>
      <c r="E2444" s="10">
        <f>MONTH(SalesDataTable[[#This Row],[Order Date]])</f>
        <v>11</v>
      </c>
      <c r="F2444" s="10" t="str">
        <f>TEXT(SalesDataTable[[#This Row],[Order Date]],"mmm")</f>
        <v>Nov</v>
      </c>
      <c r="G2444" s="4" t="s">
        <v>11</v>
      </c>
      <c r="H2444" s="4" t="s">
        <v>12</v>
      </c>
      <c r="I2444" s="4" t="s">
        <v>2</v>
      </c>
      <c r="J2444" s="4" t="s">
        <v>16</v>
      </c>
      <c r="K2444" s="4" t="s">
        <v>4</v>
      </c>
      <c r="L2444" s="4" t="s">
        <v>26</v>
      </c>
      <c r="M2444" s="8">
        <v>2</v>
      </c>
      <c r="N2444" s="5">
        <v>40.51</v>
      </c>
      <c r="O2444" s="6">
        <v>0.05</v>
      </c>
      <c r="P2444" s="5">
        <v>16.45</v>
      </c>
      <c r="Q2444" s="5">
        <f t="shared" si="114"/>
        <v>76.968999999999994</v>
      </c>
      <c r="R2444" s="5">
        <f t="shared" si="115"/>
        <v>32.9</v>
      </c>
      <c r="S2444" s="5">
        <f t="shared" si="116"/>
        <v>44.068999999999996</v>
      </c>
      <c r="T2444" s="7"/>
    </row>
    <row r="2445" spans="1:20" ht="15">
      <c r="A2445" s="2">
        <v>2647</v>
      </c>
      <c r="B2445" s="3">
        <v>46351</v>
      </c>
      <c r="C2445" s="10">
        <f>YEAR(SalesDataTable[[#This Row],[Order Date]])</f>
        <v>2026</v>
      </c>
      <c r="D2445" s="10" t="str">
        <f>"Q"&amp;ROUNDUP(MONTH(SalesDataTable[[#This Row],[Order Date]])/3,0)</f>
        <v>Q4</v>
      </c>
      <c r="E2445" s="10">
        <f>MONTH(SalesDataTable[[#This Row],[Order Date]])</f>
        <v>11</v>
      </c>
      <c r="F2445" s="10" t="str">
        <f>TEXT(SalesDataTable[[#This Row],[Order Date]],"mmm")</f>
        <v>Nov</v>
      </c>
      <c r="G2445" s="4" t="s">
        <v>11</v>
      </c>
      <c r="H2445" s="4" t="s">
        <v>25</v>
      </c>
      <c r="I2445" s="4" t="s">
        <v>2</v>
      </c>
      <c r="J2445" s="4" t="s">
        <v>13</v>
      </c>
      <c r="K2445" s="4" t="s">
        <v>9</v>
      </c>
      <c r="L2445" s="4" t="s">
        <v>46</v>
      </c>
      <c r="M2445" s="8">
        <v>1</v>
      </c>
      <c r="N2445" s="5">
        <v>70.099999999999994</v>
      </c>
      <c r="O2445" s="6">
        <v>0.15</v>
      </c>
      <c r="P2445" s="5">
        <v>32.28</v>
      </c>
      <c r="Q2445" s="5">
        <f t="shared" si="114"/>
        <v>59.584999999999994</v>
      </c>
      <c r="R2445" s="5">
        <f t="shared" si="115"/>
        <v>32.28</v>
      </c>
      <c r="S2445" s="5">
        <f t="shared" si="116"/>
        <v>27.304999999999993</v>
      </c>
      <c r="T2445" s="7"/>
    </row>
    <row r="2446" spans="1:20" ht="15">
      <c r="A2446" s="2">
        <v>2958</v>
      </c>
      <c r="B2446" s="3">
        <v>46351</v>
      </c>
      <c r="C2446" s="10">
        <f>YEAR(SalesDataTable[[#This Row],[Order Date]])</f>
        <v>2026</v>
      </c>
      <c r="D2446" s="10" t="str">
        <f>"Q"&amp;ROUNDUP(MONTH(SalesDataTable[[#This Row],[Order Date]])/3,0)</f>
        <v>Q4</v>
      </c>
      <c r="E2446" s="10">
        <f>MONTH(SalesDataTable[[#This Row],[Order Date]])</f>
        <v>11</v>
      </c>
      <c r="F2446" s="10" t="str">
        <f>TEXT(SalesDataTable[[#This Row],[Order Date]],"mmm")</f>
        <v>Nov</v>
      </c>
      <c r="G2446" s="4" t="s">
        <v>6</v>
      </c>
      <c r="H2446" s="4" t="s">
        <v>43</v>
      </c>
      <c r="I2446" s="4" t="s">
        <v>28</v>
      </c>
      <c r="J2446" s="4" t="s">
        <v>13</v>
      </c>
      <c r="K2446" s="4" t="s">
        <v>9</v>
      </c>
      <c r="L2446" s="4" t="s">
        <v>17</v>
      </c>
      <c r="M2446" s="8">
        <v>1</v>
      </c>
      <c r="N2446" s="5">
        <v>144.25</v>
      </c>
      <c r="O2446" s="6">
        <v>0.1</v>
      </c>
      <c r="P2446" s="5">
        <v>79.55</v>
      </c>
      <c r="Q2446" s="5">
        <f t="shared" si="114"/>
        <v>129.82500000000002</v>
      </c>
      <c r="R2446" s="5">
        <f t="shared" si="115"/>
        <v>79.55</v>
      </c>
      <c r="S2446" s="5">
        <f t="shared" si="116"/>
        <v>50.27500000000002</v>
      </c>
      <c r="T2446" s="7"/>
    </row>
    <row r="2447" spans="1:20" ht="15">
      <c r="A2447" s="2">
        <v>3527</v>
      </c>
      <c r="B2447" s="3">
        <v>46351</v>
      </c>
      <c r="C2447" s="10">
        <f>YEAR(SalesDataTable[[#This Row],[Order Date]])</f>
        <v>2026</v>
      </c>
      <c r="D2447" s="10" t="str">
        <f>"Q"&amp;ROUNDUP(MONTH(SalesDataTable[[#This Row],[Order Date]])/3,0)</f>
        <v>Q4</v>
      </c>
      <c r="E2447" s="10">
        <f>MONTH(SalesDataTable[[#This Row],[Order Date]])</f>
        <v>11</v>
      </c>
      <c r="F2447" s="10" t="str">
        <f>TEXT(SalesDataTable[[#This Row],[Order Date]],"mmm")</f>
        <v>Nov</v>
      </c>
      <c r="G2447" s="4" t="s">
        <v>6</v>
      </c>
      <c r="H2447" s="4" t="s">
        <v>27</v>
      </c>
      <c r="I2447" s="4" t="s">
        <v>28</v>
      </c>
      <c r="J2447" s="4" t="s">
        <v>3</v>
      </c>
      <c r="K2447" s="4" t="s">
        <v>9</v>
      </c>
      <c r="L2447" s="4" t="s">
        <v>17</v>
      </c>
      <c r="M2447" s="8">
        <v>4</v>
      </c>
      <c r="N2447" s="5">
        <v>146.19</v>
      </c>
      <c r="O2447" s="6">
        <v>0.1</v>
      </c>
      <c r="P2447" s="5">
        <v>79.569999999999993</v>
      </c>
      <c r="Q2447" s="5">
        <f t="shared" si="114"/>
        <v>526.28399999999999</v>
      </c>
      <c r="R2447" s="5">
        <f t="shared" si="115"/>
        <v>318.27999999999997</v>
      </c>
      <c r="S2447" s="5">
        <f t="shared" si="116"/>
        <v>208.00400000000002</v>
      </c>
      <c r="T2447" s="7"/>
    </row>
    <row r="2448" spans="1:20" ht="15">
      <c r="A2448" s="2">
        <v>3729</v>
      </c>
      <c r="B2448" s="3">
        <v>46351</v>
      </c>
      <c r="C2448" s="10">
        <f>YEAR(SalesDataTable[[#This Row],[Order Date]])</f>
        <v>2026</v>
      </c>
      <c r="D2448" s="10" t="str">
        <f>"Q"&amp;ROUNDUP(MONTH(SalesDataTable[[#This Row],[Order Date]])/3,0)</f>
        <v>Q4</v>
      </c>
      <c r="E2448" s="10">
        <f>MONTH(SalesDataTable[[#This Row],[Order Date]])</f>
        <v>11</v>
      </c>
      <c r="F2448" s="10" t="str">
        <f>TEXT(SalesDataTable[[#This Row],[Order Date]],"mmm")</f>
        <v>Nov</v>
      </c>
      <c r="G2448" s="4" t="s">
        <v>0</v>
      </c>
      <c r="H2448" s="4" t="s">
        <v>36</v>
      </c>
      <c r="I2448" s="4" t="s">
        <v>2</v>
      </c>
      <c r="J2448" s="4" t="s">
        <v>13</v>
      </c>
      <c r="K2448" s="4" t="s">
        <v>23</v>
      </c>
      <c r="L2448" s="4" t="s">
        <v>40</v>
      </c>
      <c r="M2448" s="8">
        <v>1</v>
      </c>
      <c r="N2448" s="5">
        <v>81.89</v>
      </c>
      <c r="O2448" s="6">
        <v>0.05</v>
      </c>
      <c r="P2448" s="5">
        <v>38.33</v>
      </c>
      <c r="Q2448" s="5">
        <f t="shared" si="114"/>
        <v>77.79549999999999</v>
      </c>
      <c r="R2448" s="5">
        <f t="shared" si="115"/>
        <v>38.33</v>
      </c>
      <c r="S2448" s="5">
        <f t="shared" si="116"/>
        <v>39.465499999999992</v>
      </c>
      <c r="T2448" s="7"/>
    </row>
    <row r="2449" spans="1:20" ht="15">
      <c r="A2449" s="2">
        <v>4961</v>
      </c>
      <c r="B2449" s="3">
        <v>46351</v>
      </c>
      <c r="C2449" s="10">
        <f>YEAR(SalesDataTable[[#This Row],[Order Date]])</f>
        <v>2026</v>
      </c>
      <c r="D2449" s="10" t="str">
        <f>"Q"&amp;ROUNDUP(MONTH(SalesDataTable[[#This Row],[Order Date]])/3,0)</f>
        <v>Q4</v>
      </c>
      <c r="E2449" s="10">
        <f>MONTH(SalesDataTable[[#This Row],[Order Date]])</f>
        <v>11</v>
      </c>
      <c r="F2449" s="10" t="str">
        <f>TEXT(SalesDataTable[[#This Row],[Order Date]],"mmm")</f>
        <v>Nov</v>
      </c>
      <c r="G2449" s="4" t="s">
        <v>11</v>
      </c>
      <c r="H2449" s="4" t="s">
        <v>12</v>
      </c>
      <c r="I2449" s="4" t="s">
        <v>19</v>
      </c>
      <c r="J2449" s="4" t="s">
        <v>13</v>
      </c>
      <c r="K2449" s="4" t="s">
        <v>23</v>
      </c>
      <c r="L2449" s="4" t="s">
        <v>29</v>
      </c>
      <c r="M2449" s="8">
        <v>2</v>
      </c>
      <c r="N2449" s="5">
        <v>194.78</v>
      </c>
      <c r="O2449" s="6">
        <v>0.15</v>
      </c>
      <c r="P2449" s="5">
        <v>102.51</v>
      </c>
      <c r="Q2449" s="5">
        <f t="shared" si="114"/>
        <v>331.12599999999998</v>
      </c>
      <c r="R2449" s="5">
        <f t="shared" si="115"/>
        <v>205.02</v>
      </c>
      <c r="S2449" s="5">
        <f t="shared" si="116"/>
        <v>126.10599999999997</v>
      </c>
      <c r="T2449" s="7"/>
    </row>
    <row r="2450" spans="1:20" ht="15">
      <c r="A2450" s="2">
        <v>5034</v>
      </c>
      <c r="B2450" s="3">
        <v>46351</v>
      </c>
      <c r="C2450" s="10">
        <f>YEAR(SalesDataTable[[#This Row],[Order Date]])</f>
        <v>2026</v>
      </c>
      <c r="D2450" s="10" t="str">
        <f>"Q"&amp;ROUNDUP(MONTH(SalesDataTable[[#This Row],[Order Date]])/3,0)</f>
        <v>Q4</v>
      </c>
      <c r="E2450" s="10">
        <f>MONTH(SalesDataTable[[#This Row],[Order Date]])</f>
        <v>11</v>
      </c>
      <c r="F2450" s="10" t="str">
        <f>TEXT(SalesDataTable[[#This Row],[Order Date]],"mmm")</f>
        <v>Nov</v>
      </c>
      <c r="G2450" s="4" t="s">
        <v>6</v>
      </c>
      <c r="H2450" s="4" t="s">
        <v>49</v>
      </c>
      <c r="I2450" s="4" t="s">
        <v>2</v>
      </c>
      <c r="J2450" s="4" t="s">
        <v>3</v>
      </c>
      <c r="K2450" s="4" t="s">
        <v>9</v>
      </c>
      <c r="L2450" s="4" t="s">
        <v>17</v>
      </c>
      <c r="M2450" s="8">
        <v>1</v>
      </c>
      <c r="N2450" s="5">
        <v>141.63</v>
      </c>
      <c r="O2450" s="6">
        <v>0.05</v>
      </c>
      <c r="P2450" s="5">
        <v>77.17</v>
      </c>
      <c r="Q2450" s="5">
        <f t="shared" si="114"/>
        <v>134.54849999999999</v>
      </c>
      <c r="R2450" s="5">
        <f t="shared" si="115"/>
        <v>77.17</v>
      </c>
      <c r="S2450" s="5">
        <f t="shared" si="116"/>
        <v>57.378499999999988</v>
      </c>
      <c r="T2450" s="7"/>
    </row>
    <row r="2451" spans="1:20" ht="15">
      <c r="A2451" s="2">
        <v>343</v>
      </c>
      <c r="B2451" s="3">
        <v>46352</v>
      </c>
      <c r="C2451" s="10">
        <f>YEAR(SalesDataTable[[#This Row],[Order Date]])</f>
        <v>2026</v>
      </c>
      <c r="D2451" s="10" t="str">
        <f>"Q"&amp;ROUNDUP(MONTH(SalesDataTable[[#This Row],[Order Date]])/3,0)</f>
        <v>Q4</v>
      </c>
      <c r="E2451" s="10">
        <f>MONTH(SalesDataTable[[#This Row],[Order Date]])</f>
        <v>11</v>
      </c>
      <c r="F2451" s="10" t="str">
        <f>TEXT(SalesDataTable[[#This Row],[Order Date]],"mmm")</f>
        <v>Nov</v>
      </c>
      <c r="G2451" s="4" t="s">
        <v>11</v>
      </c>
      <c r="H2451" s="4" t="s">
        <v>52</v>
      </c>
      <c r="I2451" s="4" t="s">
        <v>2</v>
      </c>
      <c r="J2451" s="4" t="s">
        <v>3</v>
      </c>
      <c r="K2451" s="4" t="s">
        <v>4</v>
      </c>
      <c r="L2451" s="4" t="s">
        <v>26</v>
      </c>
      <c r="M2451" s="8">
        <v>1</v>
      </c>
      <c r="N2451" s="5">
        <v>40.86</v>
      </c>
      <c r="O2451" s="6">
        <v>0.05</v>
      </c>
      <c r="P2451" s="5">
        <v>17.14</v>
      </c>
      <c r="Q2451" s="5">
        <f t="shared" si="114"/>
        <v>38.817</v>
      </c>
      <c r="R2451" s="5">
        <f t="shared" si="115"/>
        <v>17.14</v>
      </c>
      <c r="S2451" s="5">
        <f t="shared" si="116"/>
        <v>21.677</v>
      </c>
      <c r="T2451" s="7"/>
    </row>
    <row r="2452" spans="1:20" ht="15">
      <c r="A2452" s="2">
        <v>405</v>
      </c>
      <c r="B2452" s="3">
        <v>46352</v>
      </c>
      <c r="C2452" s="10">
        <f>YEAR(SalesDataTable[[#This Row],[Order Date]])</f>
        <v>2026</v>
      </c>
      <c r="D2452" s="10" t="str">
        <f>"Q"&amp;ROUNDUP(MONTH(SalesDataTable[[#This Row],[Order Date]])/3,0)</f>
        <v>Q4</v>
      </c>
      <c r="E2452" s="10">
        <f>MONTH(SalesDataTable[[#This Row],[Order Date]])</f>
        <v>11</v>
      </c>
      <c r="F2452" s="10" t="str">
        <f>TEXT(SalesDataTable[[#This Row],[Order Date]],"mmm")</f>
        <v>Nov</v>
      </c>
      <c r="G2452" s="4" t="s">
        <v>20</v>
      </c>
      <c r="H2452" s="4" t="s">
        <v>33</v>
      </c>
      <c r="I2452" s="4" t="s">
        <v>2</v>
      </c>
      <c r="J2452" s="4" t="s">
        <v>13</v>
      </c>
      <c r="K2452" s="4" t="s">
        <v>9</v>
      </c>
      <c r="L2452" s="4" t="s">
        <v>17</v>
      </c>
      <c r="M2452" s="8">
        <v>1</v>
      </c>
      <c r="N2452" s="5">
        <v>141.61000000000001</v>
      </c>
      <c r="O2452" s="6">
        <v>0.05</v>
      </c>
      <c r="P2452" s="5">
        <v>77.7</v>
      </c>
      <c r="Q2452" s="5">
        <f t="shared" si="114"/>
        <v>134.52950000000001</v>
      </c>
      <c r="R2452" s="5">
        <f t="shared" si="115"/>
        <v>77.7</v>
      </c>
      <c r="S2452" s="5">
        <f t="shared" si="116"/>
        <v>56.82950000000001</v>
      </c>
      <c r="T2452" s="7"/>
    </row>
    <row r="2453" spans="1:20" ht="15">
      <c r="A2453" s="2">
        <v>485</v>
      </c>
      <c r="B2453" s="3">
        <v>46352</v>
      </c>
      <c r="C2453" s="10">
        <f>YEAR(SalesDataTable[[#This Row],[Order Date]])</f>
        <v>2026</v>
      </c>
      <c r="D2453" s="10" t="str">
        <f>"Q"&amp;ROUNDUP(MONTH(SalesDataTable[[#This Row],[Order Date]])/3,0)</f>
        <v>Q4</v>
      </c>
      <c r="E2453" s="10">
        <f>MONTH(SalesDataTable[[#This Row],[Order Date]])</f>
        <v>11</v>
      </c>
      <c r="F2453" s="10" t="str">
        <f>TEXT(SalesDataTable[[#This Row],[Order Date]],"mmm")</f>
        <v>Nov</v>
      </c>
      <c r="G2453" s="4" t="s">
        <v>20</v>
      </c>
      <c r="H2453" s="4" t="s">
        <v>31</v>
      </c>
      <c r="I2453" s="4" t="s">
        <v>2</v>
      </c>
      <c r="J2453" s="4" t="s">
        <v>13</v>
      </c>
      <c r="K2453" s="4" t="s">
        <v>23</v>
      </c>
      <c r="L2453" s="4" t="s">
        <v>51</v>
      </c>
      <c r="M2453" s="8">
        <v>2</v>
      </c>
      <c r="N2453" s="5">
        <v>122.15</v>
      </c>
      <c r="O2453" s="6">
        <v>0.1</v>
      </c>
      <c r="P2453" s="5">
        <v>61.15</v>
      </c>
      <c r="Q2453" s="5">
        <f t="shared" si="114"/>
        <v>219.87</v>
      </c>
      <c r="R2453" s="5">
        <f t="shared" si="115"/>
        <v>122.3</v>
      </c>
      <c r="S2453" s="5">
        <f t="shared" si="116"/>
        <v>97.570000000000007</v>
      </c>
      <c r="T2453" s="7"/>
    </row>
    <row r="2454" spans="1:20" ht="15">
      <c r="A2454" s="2">
        <v>807</v>
      </c>
      <c r="B2454" s="3">
        <v>46352</v>
      </c>
      <c r="C2454" s="10">
        <f>YEAR(SalesDataTable[[#This Row],[Order Date]])</f>
        <v>2026</v>
      </c>
      <c r="D2454" s="10" t="str">
        <f>"Q"&amp;ROUNDUP(MONTH(SalesDataTable[[#This Row],[Order Date]])/3,0)</f>
        <v>Q4</v>
      </c>
      <c r="E2454" s="10">
        <f>MONTH(SalesDataTable[[#This Row],[Order Date]])</f>
        <v>11</v>
      </c>
      <c r="F2454" s="10" t="str">
        <f>TEXT(SalesDataTable[[#This Row],[Order Date]],"mmm")</f>
        <v>Nov</v>
      </c>
      <c r="G2454" s="4" t="s">
        <v>11</v>
      </c>
      <c r="H2454" s="4" t="s">
        <v>25</v>
      </c>
      <c r="I2454" s="4" t="s">
        <v>19</v>
      </c>
      <c r="J2454" s="4" t="s">
        <v>3</v>
      </c>
      <c r="K2454" s="4" t="s">
        <v>14</v>
      </c>
      <c r="L2454" s="4" t="s">
        <v>44</v>
      </c>
      <c r="M2454" s="8">
        <v>5</v>
      </c>
      <c r="N2454" s="5">
        <v>130.24</v>
      </c>
      <c r="O2454" s="6">
        <v>0.1</v>
      </c>
      <c r="P2454" s="5">
        <v>66.75</v>
      </c>
      <c r="Q2454" s="5">
        <f t="shared" si="114"/>
        <v>586.08000000000004</v>
      </c>
      <c r="R2454" s="5">
        <f t="shared" si="115"/>
        <v>333.75</v>
      </c>
      <c r="S2454" s="5">
        <f t="shared" si="116"/>
        <v>252.33000000000004</v>
      </c>
      <c r="T2454" s="7"/>
    </row>
    <row r="2455" spans="1:20" ht="15">
      <c r="A2455" s="2">
        <v>1666</v>
      </c>
      <c r="B2455" s="3">
        <v>46352</v>
      </c>
      <c r="C2455" s="10">
        <f>YEAR(SalesDataTable[[#This Row],[Order Date]])</f>
        <v>2026</v>
      </c>
      <c r="D2455" s="10" t="str">
        <f>"Q"&amp;ROUNDUP(MONTH(SalesDataTable[[#This Row],[Order Date]])/3,0)</f>
        <v>Q4</v>
      </c>
      <c r="E2455" s="10">
        <f>MONTH(SalesDataTable[[#This Row],[Order Date]])</f>
        <v>11</v>
      </c>
      <c r="F2455" s="10" t="str">
        <f>TEXT(SalesDataTable[[#This Row],[Order Date]],"mmm")</f>
        <v>Nov</v>
      </c>
      <c r="G2455" s="4" t="s">
        <v>0</v>
      </c>
      <c r="H2455" s="4" t="s">
        <v>50</v>
      </c>
      <c r="I2455" s="4" t="s">
        <v>8</v>
      </c>
      <c r="J2455" s="4" t="s">
        <v>3</v>
      </c>
      <c r="K2455" s="4" t="s">
        <v>4</v>
      </c>
      <c r="L2455" s="4" t="s">
        <v>22</v>
      </c>
      <c r="M2455" s="8">
        <v>3</v>
      </c>
      <c r="N2455" s="5">
        <v>50.18</v>
      </c>
      <c r="O2455" s="6">
        <v>0.1</v>
      </c>
      <c r="P2455" s="5">
        <v>23.12</v>
      </c>
      <c r="Q2455" s="5">
        <f t="shared" si="114"/>
        <v>135.48599999999999</v>
      </c>
      <c r="R2455" s="5">
        <f t="shared" si="115"/>
        <v>69.36</v>
      </c>
      <c r="S2455" s="5">
        <f t="shared" si="116"/>
        <v>66.125999999999991</v>
      </c>
      <c r="T2455" s="7"/>
    </row>
    <row r="2456" spans="1:20" ht="15">
      <c r="A2456" s="2">
        <v>3442</v>
      </c>
      <c r="B2456" s="3">
        <v>46352</v>
      </c>
      <c r="C2456" s="10">
        <f>YEAR(SalesDataTable[[#This Row],[Order Date]])</f>
        <v>2026</v>
      </c>
      <c r="D2456" s="10" t="str">
        <f>"Q"&amp;ROUNDUP(MONTH(SalesDataTable[[#This Row],[Order Date]])/3,0)</f>
        <v>Q4</v>
      </c>
      <c r="E2456" s="10">
        <f>MONTH(SalesDataTable[[#This Row],[Order Date]])</f>
        <v>11</v>
      </c>
      <c r="F2456" s="10" t="str">
        <f>TEXT(SalesDataTable[[#This Row],[Order Date]],"mmm")</f>
        <v>Nov</v>
      </c>
      <c r="G2456" s="4" t="s">
        <v>0</v>
      </c>
      <c r="H2456" s="4" t="s">
        <v>36</v>
      </c>
      <c r="I2456" s="4" t="s">
        <v>19</v>
      </c>
      <c r="J2456" s="4" t="s">
        <v>13</v>
      </c>
      <c r="K2456" s="4" t="s">
        <v>34</v>
      </c>
      <c r="L2456" s="4" t="s">
        <v>45</v>
      </c>
      <c r="M2456" s="8">
        <v>2</v>
      </c>
      <c r="N2456" s="5">
        <v>50.93</v>
      </c>
      <c r="O2456" s="6">
        <v>0.15</v>
      </c>
      <c r="P2456" s="5">
        <v>22.35</v>
      </c>
      <c r="Q2456" s="5">
        <f t="shared" si="114"/>
        <v>86.581000000000003</v>
      </c>
      <c r="R2456" s="5">
        <f t="shared" si="115"/>
        <v>44.7</v>
      </c>
      <c r="S2456" s="5">
        <f t="shared" si="116"/>
        <v>41.881</v>
      </c>
      <c r="T2456" s="7"/>
    </row>
    <row r="2457" spans="1:20" ht="15">
      <c r="A2457" s="2">
        <v>4177</v>
      </c>
      <c r="B2457" s="3">
        <v>46352</v>
      </c>
      <c r="C2457" s="10">
        <f>YEAR(SalesDataTable[[#This Row],[Order Date]])</f>
        <v>2026</v>
      </c>
      <c r="D2457" s="10" t="str">
        <f>"Q"&amp;ROUNDUP(MONTH(SalesDataTable[[#This Row],[Order Date]])/3,0)</f>
        <v>Q4</v>
      </c>
      <c r="E2457" s="10">
        <f>MONTH(SalesDataTable[[#This Row],[Order Date]])</f>
        <v>11</v>
      </c>
      <c r="F2457" s="10" t="str">
        <f>TEXT(SalesDataTable[[#This Row],[Order Date]],"mmm")</f>
        <v>Nov</v>
      </c>
      <c r="G2457" s="4" t="s">
        <v>11</v>
      </c>
      <c r="H2457" s="4" t="s">
        <v>39</v>
      </c>
      <c r="I2457" s="4" t="s">
        <v>2</v>
      </c>
      <c r="J2457" s="4" t="s">
        <v>16</v>
      </c>
      <c r="K2457" s="4" t="s">
        <v>4</v>
      </c>
      <c r="L2457" s="4" t="s">
        <v>22</v>
      </c>
      <c r="M2457" s="8">
        <v>1</v>
      </c>
      <c r="N2457" s="5">
        <v>49.6</v>
      </c>
      <c r="O2457" s="6">
        <v>0</v>
      </c>
      <c r="P2457" s="5">
        <v>22.62</v>
      </c>
      <c r="Q2457" s="5">
        <f t="shared" si="114"/>
        <v>49.6</v>
      </c>
      <c r="R2457" s="5">
        <f t="shared" si="115"/>
        <v>22.62</v>
      </c>
      <c r="S2457" s="5">
        <f t="shared" si="116"/>
        <v>26.98</v>
      </c>
      <c r="T2457" s="7"/>
    </row>
    <row r="2458" spans="1:20" ht="15">
      <c r="A2458" s="2">
        <v>4659</v>
      </c>
      <c r="B2458" s="3">
        <v>46352</v>
      </c>
      <c r="C2458" s="10">
        <f>YEAR(SalesDataTable[[#This Row],[Order Date]])</f>
        <v>2026</v>
      </c>
      <c r="D2458" s="10" t="str">
        <f>"Q"&amp;ROUNDUP(MONTH(SalesDataTable[[#This Row],[Order Date]])/3,0)</f>
        <v>Q4</v>
      </c>
      <c r="E2458" s="10">
        <f>MONTH(SalesDataTable[[#This Row],[Order Date]])</f>
        <v>11</v>
      </c>
      <c r="F2458" s="10" t="str">
        <f>TEXT(SalesDataTable[[#This Row],[Order Date]],"mmm")</f>
        <v>Nov</v>
      </c>
      <c r="G2458" s="4" t="s">
        <v>6</v>
      </c>
      <c r="H2458" s="4" t="s">
        <v>41</v>
      </c>
      <c r="I2458" s="4" t="s">
        <v>8</v>
      </c>
      <c r="J2458" s="4" t="s">
        <v>16</v>
      </c>
      <c r="K2458" s="4" t="s">
        <v>23</v>
      </c>
      <c r="L2458" s="4" t="s">
        <v>40</v>
      </c>
      <c r="M2458" s="8">
        <v>3</v>
      </c>
      <c r="N2458" s="5">
        <v>83.3</v>
      </c>
      <c r="O2458" s="6">
        <v>0.15</v>
      </c>
      <c r="P2458" s="5">
        <v>38.74</v>
      </c>
      <c r="Q2458" s="5">
        <f t="shared" si="114"/>
        <v>212.41499999999996</v>
      </c>
      <c r="R2458" s="5">
        <f t="shared" si="115"/>
        <v>116.22</v>
      </c>
      <c r="S2458" s="5">
        <f t="shared" si="116"/>
        <v>96.194999999999965</v>
      </c>
      <c r="T2458" s="7"/>
    </row>
    <row r="2459" spans="1:20" ht="15">
      <c r="A2459" s="2">
        <v>4667</v>
      </c>
      <c r="B2459" s="3">
        <v>46352</v>
      </c>
      <c r="C2459" s="10">
        <f>YEAR(SalesDataTable[[#This Row],[Order Date]])</f>
        <v>2026</v>
      </c>
      <c r="D2459" s="10" t="str">
        <f>"Q"&amp;ROUNDUP(MONTH(SalesDataTable[[#This Row],[Order Date]])/3,0)</f>
        <v>Q4</v>
      </c>
      <c r="E2459" s="10">
        <f>MONTH(SalesDataTable[[#This Row],[Order Date]])</f>
        <v>11</v>
      </c>
      <c r="F2459" s="10" t="str">
        <f>TEXT(SalesDataTable[[#This Row],[Order Date]],"mmm")</f>
        <v>Nov</v>
      </c>
      <c r="G2459" s="4" t="s">
        <v>6</v>
      </c>
      <c r="H2459" s="4" t="s">
        <v>49</v>
      </c>
      <c r="I2459" s="4" t="s">
        <v>28</v>
      </c>
      <c r="J2459" s="4" t="s">
        <v>16</v>
      </c>
      <c r="K2459" s="4" t="s">
        <v>14</v>
      </c>
      <c r="L2459" s="4" t="s">
        <v>15</v>
      </c>
      <c r="M2459" s="8">
        <v>1</v>
      </c>
      <c r="N2459" s="5">
        <v>35.89</v>
      </c>
      <c r="O2459" s="6">
        <v>0.05</v>
      </c>
      <c r="P2459" s="5">
        <v>13.53</v>
      </c>
      <c r="Q2459" s="5">
        <f t="shared" si="114"/>
        <v>34.095500000000001</v>
      </c>
      <c r="R2459" s="5">
        <f t="shared" si="115"/>
        <v>13.53</v>
      </c>
      <c r="S2459" s="5">
        <f t="shared" si="116"/>
        <v>20.5655</v>
      </c>
      <c r="T2459" s="7"/>
    </row>
    <row r="2460" spans="1:20" ht="15">
      <c r="A2460" s="2">
        <v>197</v>
      </c>
      <c r="B2460" s="3">
        <v>46353</v>
      </c>
      <c r="C2460" s="10">
        <f>YEAR(SalesDataTable[[#This Row],[Order Date]])</f>
        <v>2026</v>
      </c>
      <c r="D2460" s="10" t="str">
        <f>"Q"&amp;ROUNDUP(MONTH(SalesDataTable[[#This Row],[Order Date]])/3,0)</f>
        <v>Q4</v>
      </c>
      <c r="E2460" s="10">
        <f>MONTH(SalesDataTable[[#This Row],[Order Date]])</f>
        <v>11</v>
      </c>
      <c r="F2460" s="10" t="str">
        <f>TEXT(SalesDataTable[[#This Row],[Order Date]],"mmm")</f>
        <v>Nov</v>
      </c>
      <c r="G2460" s="4" t="s">
        <v>20</v>
      </c>
      <c r="H2460" s="4" t="s">
        <v>21</v>
      </c>
      <c r="I2460" s="4" t="s">
        <v>19</v>
      </c>
      <c r="J2460" s="4" t="s">
        <v>13</v>
      </c>
      <c r="K2460" s="4" t="s">
        <v>23</v>
      </c>
      <c r="L2460" s="4" t="s">
        <v>29</v>
      </c>
      <c r="M2460" s="8">
        <v>1</v>
      </c>
      <c r="N2460" s="5">
        <v>195.32</v>
      </c>
      <c r="O2460" s="6">
        <v>0</v>
      </c>
      <c r="P2460" s="5">
        <v>103.21</v>
      </c>
      <c r="Q2460" s="5">
        <f t="shared" si="114"/>
        <v>195.32</v>
      </c>
      <c r="R2460" s="5">
        <f t="shared" si="115"/>
        <v>103.21</v>
      </c>
      <c r="S2460" s="5">
        <f t="shared" si="116"/>
        <v>92.11</v>
      </c>
      <c r="T2460" s="7"/>
    </row>
    <row r="2461" spans="1:20" ht="15">
      <c r="A2461" s="2">
        <v>361</v>
      </c>
      <c r="B2461" s="3">
        <v>46353</v>
      </c>
      <c r="C2461" s="10">
        <f>YEAR(SalesDataTable[[#This Row],[Order Date]])</f>
        <v>2026</v>
      </c>
      <c r="D2461" s="10" t="str">
        <f>"Q"&amp;ROUNDUP(MONTH(SalesDataTable[[#This Row],[Order Date]])/3,0)</f>
        <v>Q4</v>
      </c>
      <c r="E2461" s="10">
        <f>MONTH(SalesDataTable[[#This Row],[Order Date]])</f>
        <v>11</v>
      </c>
      <c r="F2461" s="10" t="str">
        <f>TEXT(SalesDataTable[[#This Row],[Order Date]],"mmm")</f>
        <v>Nov</v>
      </c>
      <c r="G2461" s="4" t="s">
        <v>6</v>
      </c>
      <c r="H2461" s="4" t="s">
        <v>27</v>
      </c>
      <c r="I2461" s="4" t="s">
        <v>2</v>
      </c>
      <c r="J2461" s="4" t="s">
        <v>3</v>
      </c>
      <c r="K2461" s="4" t="s">
        <v>14</v>
      </c>
      <c r="L2461" s="4" t="s">
        <v>15</v>
      </c>
      <c r="M2461" s="8">
        <v>1</v>
      </c>
      <c r="N2461" s="5">
        <v>36.36</v>
      </c>
      <c r="O2461" s="6">
        <v>0.05</v>
      </c>
      <c r="P2461" s="5">
        <v>13.33</v>
      </c>
      <c r="Q2461" s="5">
        <f t="shared" si="114"/>
        <v>34.541999999999994</v>
      </c>
      <c r="R2461" s="5">
        <f t="shared" si="115"/>
        <v>13.33</v>
      </c>
      <c r="S2461" s="5">
        <f t="shared" si="116"/>
        <v>21.211999999999996</v>
      </c>
      <c r="T2461" s="7"/>
    </row>
    <row r="2462" spans="1:20" ht="15">
      <c r="A2462" s="2">
        <v>841</v>
      </c>
      <c r="B2462" s="3">
        <v>46353</v>
      </c>
      <c r="C2462" s="10">
        <f>YEAR(SalesDataTable[[#This Row],[Order Date]])</f>
        <v>2026</v>
      </c>
      <c r="D2462" s="10" t="str">
        <f>"Q"&amp;ROUNDUP(MONTH(SalesDataTable[[#This Row],[Order Date]])/3,0)</f>
        <v>Q4</v>
      </c>
      <c r="E2462" s="10">
        <f>MONTH(SalesDataTable[[#This Row],[Order Date]])</f>
        <v>11</v>
      </c>
      <c r="F2462" s="10" t="str">
        <f>TEXT(SalesDataTable[[#This Row],[Order Date]],"mmm")</f>
        <v>Nov</v>
      </c>
      <c r="G2462" s="4" t="s">
        <v>6</v>
      </c>
      <c r="H2462" s="4" t="s">
        <v>43</v>
      </c>
      <c r="I2462" s="4" t="s">
        <v>2</v>
      </c>
      <c r="J2462" s="4" t="s">
        <v>3</v>
      </c>
      <c r="K2462" s="4" t="s">
        <v>14</v>
      </c>
      <c r="L2462" s="4" t="s">
        <v>15</v>
      </c>
      <c r="M2462" s="8">
        <v>2</v>
      </c>
      <c r="N2462" s="5">
        <v>35.85</v>
      </c>
      <c r="O2462" s="6">
        <v>0.05</v>
      </c>
      <c r="P2462" s="5">
        <v>13.69</v>
      </c>
      <c r="Q2462" s="5">
        <f t="shared" si="114"/>
        <v>68.114999999999995</v>
      </c>
      <c r="R2462" s="5">
        <f t="shared" si="115"/>
        <v>27.38</v>
      </c>
      <c r="S2462" s="5">
        <f t="shared" si="116"/>
        <v>40.734999999999999</v>
      </c>
      <c r="T2462" s="7"/>
    </row>
    <row r="2463" spans="1:20" ht="15">
      <c r="A2463" s="2">
        <v>903</v>
      </c>
      <c r="B2463" s="3">
        <v>46353</v>
      </c>
      <c r="C2463" s="10">
        <f>YEAR(SalesDataTable[[#This Row],[Order Date]])</f>
        <v>2026</v>
      </c>
      <c r="D2463" s="10" t="str">
        <f>"Q"&amp;ROUNDUP(MONTH(SalesDataTable[[#This Row],[Order Date]])/3,0)</f>
        <v>Q4</v>
      </c>
      <c r="E2463" s="10">
        <f>MONTH(SalesDataTable[[#This Row],[Order Date]])</f>
        <v>11</v>
      </c>
      <c r="F2463" s="10" t="str">
        <f>TEXT(SalesDataTable[[#This Row],[Order Date]],"mmm")</f>
        <v>Nov</v>
      </c>
      <c r="G2463" s="4" t="s">
        <v>20</v>
      </c>
      <c r="H2463" s="4" t="s">
        <v>33</v>
      </c>
      <c r="I2463" s="4" t="s">
        <v>2</v>
      </c>
      <c r="J2463" s="4" t="s">
        <v>13</v>
      </c>
      <c r="K2463" s="4" t="s">
        <v>14</v>
      </c>
      <c r="L2463" s="4" t="s">
        <v>32</v>
      </c>
      <c r="M2463" s="8">
        <v>4</v>
      </c>
      <c r="N2463" s="5">
        <v>46.73</v>
      </c>
      <c r="O2463" s="6">
        <v>0</v>
      </c>
      <c r="P2463" s="5">
        <v>17.989999999999998</v>
      </c>
      <c r="Q2463" s="5">
        <f t="shared" si="114"/>
        <v>186.92</v>
      </c>
      <c r="R2463" s="5">
        <f t="shared" si="115"/>
        <v>71.959999999999994</v>
      </c>
      <c r="S2463" s="5">
        <f t="shared" si="116"/>
        <v>114.96</v>
      </c>
      <c r="T2463" s="7"/>
    </row>
    <row r="2464" spans="1:20" ht="15">
      <c r="A2464" s="2">
        <v>1278</v>
      </c>
      <c r="B2464" s="3">
        <v>46353</v>
      </c>
      <c r="C2464" s="10">
        <f>YEAR(SalesDataTable[[#This Row],[Order Date]])</f>
        <v>2026</v>
      </c>
      <c r="D2464" s="10" t="str">
        <f>"Q"&amp;ROUNDUP(MONTH(SalesDataTable[[#This Row],[Order Date]])/3,0)</f>
        <v>Q4</v>
      </c>
      <c r="E2464" s="10">
        <f>MONTH(SalesDataTable[[#This Row],[Order Date]])</f>
        <v>11</v>
      </c>
      <c r="F2464" s="10" t="str">
        <f>TEXT(SalesDataTable[[#This Row],[Order Date]],"mmm")</f>
        <v>Nov</v>
      </c>
      <c r="G2464" s="4" t="s">
        <v>20</v>
      </c>
      <c r="H2464" s="4" t="s">
        <v>47</v>
      </c>
      <c r="I2464" s="4" t="s">
        <v>19</v>
      </c>
      <c r="J2464" s="4" t="s">
        <v>3</v>
      </c>
      <c r="K2464" s="4" t="s">
        <v>9</v>
      </c>
      <c r="L2464" s="4" t="s">
        <v>17</v>
      </c>
      <c r="M2464" s="8">
        <v>3</v>
      </c>
      <c r="N2464" s="5">
        <v>143.72</v>
      </c>
      <c r="O2464" s="6">
        <v>0.15</v>
      </c>
      <c r="P2464" s="5">
        <v>78.56</v>
      </c>
      <c r="Q2464" s="5">
        <f t="shared" si="114"/>
        <v>366.48599999999999</v>
      </c>
      <c r="R2464" s="5">
        <f t="shared" si="115"/>
        <v>235.68</v>
      </c>
      <c r="S2464" s="5">
        <f t="shared" si="116"/>
        <v>130.80599999999998</v>
      </c>
      <c r="T2464" s="7"/>
    </row>
    <row r="2465" spans="1:20" ht="15">
      <c r="A2465" s="2">
        <v>2091</v>
      </c>
      <c r="B2465" s="3">
        <v>46353</v>
      </c>
      <c r="C2465" s="10">
        <f>YEAR(SalesDataTable[[#This Row],[Order Date]])</f>
        <v>2026</v>
      </c>
      <c r="D2465" s="10" t="str">
        <f>"Q"&amp;ROUNDUP(MONTH(SalesDataTable[[#This Row],[Order Date]])/3,0)</f>
        <v>Q4</v>
      </c>
      <c r="E2465" s="10">
        <f>MONTH(SalesDataTable[[#This Row],[Order Date]])</f>
        <v>11</v>
      </c>
      <c r="F2465" s="10" t="str">
        <f>TEXT(SalesDataTable[[#This Row],[Order Date]],"mmm")</f>
        <v>Nov</v>
      </c>
      <c r="G2465" s="4" t="s">
        <v>6</v>
      </c>
      <c r="H2465" s="4" t="s">
        <v>43</v>
      </c>
      <c r="I2465" s="4" t="s">
        <v>28</v>
      </c>
      <c r="J2465" s="4" t="s">
        <v>13</v>
      </c>
      <c r="K2465" s="4" t="s">
        <v>34</v>
      </c>
      <c r="L2465" s="4" t="s">
        <v>42</v>
      </c>
      <c r="M2465" s="8">
        <v>1</v>
      </c>
      <c r="N2465" s="5">
        <v>35.590000000000003</v>
      </c>
      <c r="O2465" s="6">
        <v>0</v>
      </c>
      <c r="P2465" s="5">
        <v>13.57</v>
      </c>
      <c r="Q2465" s="5">
        <f t="shared" si="114"/>
        <v>35.590000000000003</v>
      </c>
      <c r="R2465" s="5">
        <f t="shared" si="115"/>
        <v>13.57</v>
      </c>
      <c r="S2465" s="5">
        <f t="shared" si="116"/>
        <v>22.020000000000003</v>
      </c>
      <c r="T2465" s="7"/>
    </row>
    <row r="2466" spans="1:20" ht="15">
      <c r="A2466" s="2">
        <v>3070</v>
      </c>
      <c r="B2466" s="3">
        <v>46353</v>
      </c>
      <c r="C2466" s="10">
        <f>YEAR(SalesDataTable[[#This Row],[Order Date]])</f>
        <v>2026</v>
      </c>
      <c r="D2466" s="10" t="str">
        <f>"Q"&amp;ROUNDUP(MONTH(SalesDataTable[[#This Row],[Order Date]])/3,0)</f>
        <v>Q4</v>
      </c>
      <c r="E2466" s="10">
        <f>MONTH(SalesDataTable[[#This Row],[Order Date]])</f>
        <v>11</v>
      </c>
      <c r="F2466" s="10" t="str">
        <f>TEXT(SalesDataTable[[#This Row],[Order Date]],"mmm")</f>
        <v>Nov</v>
      </c>
      <c r="G2466" s="4" t="s">
        <v>20</v>
      </c>
      <c r="H2466" s="4" t="s">
        <v>47</v>
      </c>
      <c r="I2466" s="4" t="s">
        <v>28</v>
      </c>
      <c r="J2466" s="4" t="s">
        <v>3</v>
      </c>
      <c r="K2466" s="4" t="s">
        <v>9</v>
      </c>
      <c r="L2466" s="4" t="s">
        <v>46</v>
      </c>
      <c r="M2466" s="8">
        <v>4</v>
      </c>
      <c r="N2466" s="5">
        <v>71.11</v>
      </c>
      <c r="O2466" s="6">
        <v>0.05</v>
      </c>
      <c r="P2466" s="5">
        <v>32.25</v>
      </c>
      <c r="Q2466" s="5">
        <f t="shared" si="114"/>
        <v>270.21799999999996</v>
      </c>
      <c r="R2466" s="5">
        <f t="shared" si="115"/>
        <v>129</v>
      </c>
      <c r="S2466" s="5">
        <f t="shared" si="116"/>
        <v>141.21799999999996</v>
      </c>
      <c r="T2466" s="7"/>
    </row>
    <row r="2467" spans="1:20" ht="15">
      <c r="A2467" s="2">
        <v>4007</v>
      </c>
      <c r="B2467" s="3">
        <v>46353</v>
      </c>
      <c r="C2467" s="10">
        <f>YEAR(SalesDataTable[[#This Row],[Order Date]])</f>
        <v>2026</v>
      </c>
      <c r="D2467" s="10" t="str">
        <f>"Q"&amp;ROUNDUP(MONTH(SalesDataTable[[#This Row],[Order Date]])/3,0)</f>
        <v>Q4</v>
      </c>
      <c r="E2467" s="10">
        <f>MONTH(SalesDataTable[[#This Row],[Order Date]])</f>
        <v>11</v>
      </c>
      <c r="F2467" s="10" t="str">
        <f>TEXT(SalesDataTable[[#This Row],[Order Date]],"mmm")</f>
        <v>Nov</v>
      </c>
      <c r="G2467" s="4" t="s">
        <v>0</v>
      </c>
      <c r="H2467" s="4" t="s">
        <v>36</v>
      </c>
      <c r="I2467" s="4" t="s">
        <v>28</v>
      </c>
      <c r="J2467" s="4" t="s">
        <v>16</v>
      </c>
      <c r="K2467" s="4" t="s">
        <v>4</v>
      </c>
      <c r="L2467" s="4" t="s">
        <v>22</v>
      </c>
      <c r="M2467" s="8">
        <v>5</v>
      </c>
      <c r="N2467" s="5">
        <v>51.04</v>
      </c>
      <c r="O2467" s="6">
        <v>0</v>
      </c>
      <c r="P2467" s="5">
        <v>22.69</v>
      </c>
      <c r="Q2467" s="5">
        <f t="shared" si="114"/>
        <v>255.2</v>
      </c>
      <c r="R2467" s="5">
        <f t="shared" si="115"/>
        <v>113.45</v>
      </c>
      <c r="S2467" s="5">
        <f t="shared" si="116"/>
        <v>141.75</v>
      </c>
      <c r="T2467" s="7"/>
    </row>
    <row r="2468" spans="1:20" ht="15">
      <c r="A2468" s="2">
        <v>4488</v>
      </c>
      <c r="B2468" s="3">
        <v>46353</v>
      </c>
      <c r="C2468" s="10">
        <f>YEAR(SalesDataTable[[#This Row],[Order Date]])</f>
        <v>2026</v>
      </c>
      <c r="D2468" s="10" t="str">
        <f>"Q"&amp;ROUNDUP(MONTH(SalesDataTable[[#This Row],[Order Date]])/3,0)</f>
        <v>Q4</v>
      </c>
      <c r="E2468" s="10">
        <f>MONTH(SalesDataTable[[#This Row],[Order Date]])</f>
        <v>11</v>
      </c>
      <c r="F2468" s="10" t="str">
        <f>TEXT(SalesDataTable[[#This Row],[Order Date]],"mmm")</f>
        <v>Nov</v>
      </c>
      <c r="G2468" s="4" t="s">
        <v>6</v>
      </c>
      <c r="H2468" s="4" t="s">
        <v>49</v>
      </c>
      <c r="I2468" s="4" t="s">
        <v>19</v>
      </c>
      <c r="J2468" s="4" t="s">
        <v>3</v>
      </c>
      <c r="K2468" s="4" t="s">
        <v>14</v>
      </c>
      <c r="L2468" s="4" t="s">
        <v>48</v>
      </c>
      <c r="M2468" s="8">
        <v>3</v>
      </c>
      <c r="N2468" s="5">
        <v>161.66</v>
      </c>
      <c r="O2468" s="6">
        <v>0.05</v>
      </c>
      <c r="P2468" s="5">
        <v>88.3</v>
      </c>
      <c r="Q2468" s="5">
        <f t="shared" si="114"/>
        <v>460.73099999999999</v>
      </c>
      <c r="R2468" s="5">
        <f t="shared" si="115"/>
        <v>264.89999999999998</v>
      </c>
      <c r="S2468" s="5">
        <f t="shared" si="116"/>
        <v>195.83100000000002</v>
      </c>
      <c r="T2468" s="7"/>
    </row>
    <row r="2469" spans="1:20" ht="15">
      <c r="A2469" s="2">
        <v>5159</v>
      </c>
      <c r="B2469" s="3">
        <v>46353</v>
      </c>
      <c r="C2469" s="10">
        <f>YEAR(SalesDataTable[[#This Row],[Order Date]])</f>
        <v>2026</v>
      </c>
      <c r="D2469" s="10" t="str">
        <f>"Q"&amp;ROUNDUP(MONTH(SalesDataTable[[#This Row],[Order Date]])/3,0)</f>
        <v>Q4</v>
      </c>
      <c r="E2469" s="10">
        <f>MONTH(SalesDataTable[[#This Row],[Order Date]])</f>
        <v>11</v>
      </c>
      <c r="F2469" s="10" t="str">
        <f>TEXT(SalesDataTable[[#This Row],[Order Date]],"mmm")</f>
        <v>Nov</v>
      </c>
      <c r="G2469" s="4" t="s">
        <v>20</v>
      </c>
      <c r="H2469" s="4" t="s">
        <v>47</v>
      </c>
      <c r="I2469" s="4" t="s">
        <v>2</v>
      </c>
      <c r="J2469" s="4" t="s">
        <v>16</v>
      </c>
      <c r="K2469" s="4" t="s">
        <v>23</v>
      </c>
      <c r="L2469" s="4" t="s">
        <v>40</v>
      </c>
      <c r="M2469" s="8">
        <v>2</v>
      </c>
      <c r="N2469" s="5">
        <v>80.400000000000006</v>
      </c>
      <c r="O2469" s="6">
        <v>0.15</v>
      </c>
      <c r="P2469" s="5">
        <v>38.869999999999997</v>
      </c>
      <c r="Q2469" s="5">
        <f t="shared" si="114"/>
        <v>136.68</v>
      </c>
      <c r="R2469" s="5">
        <f t="shared" si="115"/>
        <v>77.739999999999995</v>
      </c>
      <c r="S2469" s="5">
        <f t="shared" si="116"/>
        <v>58.940000000000012</v>
      </c>
      <c r="T2469" s="7"/>
    </row>
    <row r="2470" spans="1:20" ht="15">
      <c r="A2470" s="2">
        <v>669</v>
      </c>
      <c r="B2470" s="3">
        <v>46354</v>
      </c>
      <c r="C2470" s="10">
        <f>YEAR(SalesDataTable[[#This Row],[Order Date]])</f>
        <v>2026</v>
      </c>
      <c r="D2470" s="10" t="str">
        <f>"Q"&amp;ROUNDUP(MONTH(SalesDataTable[[#This Row],[Order Date]])/3,0)</f>
        <v>Q4</v>
      </c>
      <c r="E2470" s="10">
        <f>MONTH(SalesDataTable[[#This Row],[Order Date]])</f>
        <v>11</v>
      </c>
      <c r="F2470" s="10" t="str">
        <f>TEXT(SalesDataTable[[#This Row],[Order Date]],"mmm")</f>
        <v>Nov</v>
      </c>
      <c r="G2470" s="4" t="s">
        <v>11</v>
      </c>
      <c r="H2470" s="4" t="s">
        <v>18</v>
      </c>
      <c r="I2470" s="4" t="s">
        <v>2</v>
      </c>
      <c r="J2470" s="4" t="s">
        <v>3</v>
      </c>
      <c r="K2470" s="4" t="s">
        <v>34</v>
      </c>
      <c r="L2470" s="4" t="s">
        <v>42</v>
      </c>
      <c r="M2470" s="8">
        <v>3</v>
      </c>
      <c r="N2470" s="5">
        <v>36.81</v>
      </c>
      <c r="O2470" s="6">
        <v>0.05</v>
      </c>
      <c r="P2470" s="5">
        <v>13.82</v>
      </c>
      <c r="Q2470" s="5">
        <f t="shared" si="114"/>
        <v>104.9085</v>
      </c>
      <c r="R2470" s="5">
        <f t="shared" si="115"/>
        <v>41.46</v>
      </c>
      <c r="S2470" s="5">
        <f t="shared" si="116"/>
        <v>63.448500000000003</v>
      </c>
      <c r="T2470" s="7"/>
    </row>
    <row r="2471" spans="1:20" ht="15">
      <c r="A2471" s="2">
        <v>686</v>
      </c>
      <c r="B2471" s="3">
        <v>46354</v>
      </c>
      <c r="C2471" s="10">
        <f>YEAR(SalesDataTable[[#This Row],[Order Date]])</f>
        <v>2026</v>
      </c>
      <c r="D2471" s="10" t="str">
        <f>"Q"&amp;ROUNDUP(MONTH(SalesDataTable[[#This Row],[Order Date]])/3,0)</f>
        <v>Q4</v>
      </c>
      <c r="E2471" s="10">
        <f>MONTH(SalesDataTable[[#This Row],[Order Date]])</f>
        <v>11</v>
      </c>
      <c r="F2471" s="10" t="str">
        <f>TEXT(SalesDataTable[[#This Row],[Order Date]],"mmm")</f>
        <v>Nov</v>
      </c>
      <c r="G2471" s="4" t="s">
        <v>6</v>
      </c>
      <c r="H2471" s="4" t="s">
        <v>43</v>
      </c>
      <c r="I2471" s="4" t="s">
        <v>28</v>
      </c>
      <c r="J2471" s="4" t="s">
        <v>3</v>
      </c>
      <c r="K2471" s="4" t="s">
        <v>14</v>
      </c>
      <c r="L2471" s="4" t="s">
        <v>44</v>
      </c>
      <c r="M2471" s="8">
        <v>2</v>
      </c>
      <c r="N2471" s="5">
        <v>132.61000000000001</v>
      </c>
      <c r="O2471" s="6">
        <v>0.1</v>
      </c>
      <c r="P2471" s="5">
        <v>67.3</v>
      </c>
      <c r="Q2471" s="5">
        <f t="shared" si="114"/>
        <v>238.69800000000004</v>
      </c>
      <c r="R2471" s="5">
        <f t="shared" si="115"/>
        <v>134.6</v>
      </c>
      <c r="S2471" s="5">
        <f t="shared" si="116"/>
        <v>104.09800000000004</v>
      </c>
      <c r="T2471" s="7"/>
    </row>
    <row r="2472" spans="1:20" ht="15">
      <c r="A2472" s="2">
        <v>990</v>
      </c>
      <c r="B2472" s="3">
        <v>46354</v>
      </c>
      <c r="C2472" s="10">
        <f>YEAR(SalesDataTable[[#This Row],[Order Date]])</f>
        <v>2026</v>
      </c>
      <c r="D2472" s="10" t="str">
        <f>"Q"&amp;ROUNDUP(MONTH(SalesDataTable[[#This Row],[Order Date]])/3,0)</f>
        <v>Q4</v>
      </c>
      <c r="E2472" s="10">
        <f>MONTH(SalesDataTable[[#This Row],[Order Date]])</f>
        <v>11</v>
      </c>
      <c r="F2472" s="10" t="str">
        <f>TEXT(SalesDataTable[[#This Row],[Order Date]],"mmm")</f>
        <v>Nov</v>
      </c>
      <c r="G2472" s="4" t="s">
        <v>0</v>
      </c>
      <c r="H2472" s="4" t="s">
        <v>50</v>
      </c>
      <c r="I2472" s="4" t="s">
        <v>2</v>
      </c>
      <c r="J2472" s="4" t="s">
        <v>3</v>
      </c>
      <c r="K2472" s="4" t="s">
        <v>4</v>
      </c>
      <c r="L2472" s="4" t="s">
        <v>26</v>
      </c>
      <c r="M2472" s="8">
        <v>5</v>
      </c>
      <c r="N2472" s="5">
        <v>39.79</v>
      </c>
      <c r="O2472" s="6">
        <v>0.1</v>
      </c>
      <c r="P2472" s="5">
        <v>17.09</v>
      </c>
      <c r="Q2472" s="5">
        <f t="shared" si="114"/>
        <v>179.05500000000001</v>
      </c>
      <c r="R2472" s="5">
        <f t="shared" si="115"/>
        <v>85.45</v>
      </c>
      <c r="S2472" s="5">
        <f t="shared" si="116"/>
        <v>93.605000000000004</v>
      </c>
      <c r="T2472" s="7"/>
    </row>
    <row r="2473" spans="1:20" ht="15">
      <c r="A2473" s="2">
        <v>1134</v>
      </c>
      <c r="B2473" s="3">
        <v>46354</v>
      </c>
      <c r="C2473" s="10">
        <f>YEAR(SalesDataTable[[#This Row],[Order Date]])</f>
        <v>2026</v>
      </c>
      <c r="D2473" s="10" t="str">
        <f>"Q"&amp;ROUNDUP(MONTH(SalesDataTable[[#This Row],[Order Date]])/3,0)</f>
        <v>Q4</v>
      </c>
      <c r="E2473" s="10">
        <f>MONTH(SalesDataTable[[#This Row],[Order Date]])</f>
        <v>11</v>
      </c>
      <c r="F2473" s="10" t="str">
        <f>TEXT(SalesDataTable[[#This Row],[Order Date]],"mmm")</f>
        <v>Nov</v>
      </c>
      <c r="G2473" s="4" t="s">
        <v>20</v>
      </c>
      <c r="H2473" s="4" t="s">
        <v>21</v>
      </c>
      <c r="I2473" s="4" t="s">
        <v>2</v>
      </c>
      <c r="J2473" s="4" t="s">
        <v>3</v>
      </c>
      <c r="K2473" s="4" t="s">
        <v>14</v>
      </c>
      <c r="L2473" s="4" t="s">
        <v>15</v>
      </c>
      <c r="M2473" s="8">
        <v>2</v>
      </c>
      <c r="N2473" s="5">
        <v>36.119999999999997</v>
      </c>
      <c r="O2473" s="6">
        <v>0.1</v>
      </c>
      <c r="P2473" s="5">
        <v>13.61</v>
      </c>
      <c r="Q2473" s="5">
        <f t="shared" si="114"/>
        <v>65.015999999999991</v>
      </c>
      <c r="R2473" s="5">
        <f t="shared" si="115"/>
        <v>27.22</v>
      </c>
      <c r="S2473" s="5">
        <f t="shared" si="116"/>
        <v>37.795999999999992</v>
      </c>
      <c r="T2473" s="7"/>
    </row>
    <row r="2474" spans="1:20" ht="15">
      <c r="A2474" s="2">
        <v>1770</v>
      </c>
      <c r="B2474" s="3">
        <v>46354</v>
      </c>
      <c r="C2474" s="10">
        <f>YEAR(SalesDataTable[[#This Row],[Order Date]])</f>
        <v>2026</v>
      </c>
      <c r="D2474" s="10" t="str">
        <f>"Q"&amp;ROUNDUP(MONTH(SalesDataTable[[#This Row],[Order Date]])/3,0)</f>
        <v>Q4</v>
      </c>
      <c r="E2474" s="10">
        <f>MONTH(SalesDataTable[[#This Row],[Order Date]])</f>
        <v>11</v>
      </c>
      <c r="F2474" s="10" t="str">
        <f>TEXT(SalesDataTable[[#This Row],[Order Date]],"mmm")</f>
        <v>Nov</v>
      </c>
      <c r="G2474" s="4" t="s">
        <v>20</v>
      </c>
      <c r="H2474" s="4" t="s">
        <v>31</v>
      </c>
      <c r="I2474" s="4" t="s">
        <v>19</v>
      </c>
      <c r="J2474" s="4" t="s">
        <v>3</v>
      </c>
      <c r="K2474" s="4" t="s">
        <v>9</v>
      </c>
      <c r="L2474" s="4" t="s">
        <v>37</v>
      </c>
      <c r="M2474" s="8">
        <v>5</v>
      </c>
      <c r="N2474" s="5">
        <v>153.93</v>
      </c>
      <c r="O2474" s="6">
        <v>0.05</v>
      </c>
      <c r="P2474" s="5">
        <v>77.27</v>
      </c>
      <c r="Q2474" s="5">
        <f t="shared" si="114"/>
        <v>731.16750000000002</v>
      </c>
      <c r="R2474" s="5">
        <f t="shared" si="115"/>
        <v>386.34999999999997</v>
      </c>
      <c r="S2474" s="5">
        <f t="shared" si="116"/>
        <v>344.81750000000005</v>
      </c>
      <c r="T2474" s="7"/>
    </row>
    <row r="2475" spans="1:20" ht="15">
      <c r="A2475" s="2">
        <v>3396</v>
      </c>
      <c r="B2475" s="3">
        <v>46354</v>
      </c>
      <c r="C2475" s="10">
        <f>YEAR(SalesDataTable[[#This Row],[Order Date]])</f>
        <v>2026</v>
      </c>
      <c r="D2475" s="10" t="str">
        <f>"Q"&amp;ROUNDUP(MONTH(SalesDataTable[[#This Row],[Order Date]])/3,0)</f>
        <v>Q4</v>
      </c>
      <c r="E2475" s="10">
        <f>MONTH(SalesDataTable[[#This Row],[Order Date]])</f>
        <v>11</v>
      </c>
      <c r="F2475" s="10" t="str">
        <f>TEXT(SalesDataTable[[#This Row],[Order Date]],"mmm")</f>
        <v>Nov</v>
      </c>
      <c r="G2475" s="4" t="s">
        <v>11</v>
      </c>
      <c r="H2475" s="4" t="s">
        <v>18</v>
      </c>
      <c r="I2475" s="4" t="s">
        <v>19</v>
      </c>
      <c r="J2475" s="4" t="s">
        <v>13</v>
      </c>
      <c r="K2475" s="4" t="s">
        <v>34</v>
      </c>
      <c r="L2475" s="4" t="s">
        <v>45</v>
      </c>
      <c r="M2475" s="8">
        <v>3</v>
      </c>
      <c r="N2475" s="5">
        <v>50.67</v>
      </c>
      <c r="O2475" s="6">
        <v>0.05</v>
      </c>
      <c r="P2475" s="5">
        <v>22.25</v>
      </c>
      <c r="Q2475" s="5">
        <f t="shared" si="114"/>
        <v>144.40949999999998</v>
      </c>
      <c r="R2475" s="5">
        <f t="shared" si="115"/>
        <v>66.75</v>
      </c>
      <c r="S2475" s="5">
        <f t="shared" si="116"/>
        <v>77.65949999999998</v>
      </c>
      <c r="T2475" s="7"/>
    </row>
    <row r="2476" spans="1:20" ht="15">
      <c r="A2476" s="2">
        <v>4259</v>
      </c>
      <c r="B2476" s="3">
        <v>46354</v>
      </c>
      <c r="C2476" s="10">
        <f>YEAR(SalesDataTable[[#This Row],[Order Date]])</f>
        <v>2026</v>
      </c>
      <c r="D2476" s="10" t="str">
        <f>"Q"&amp;ROUNDUP(MONTH(SalesDataTable[[#This Row],[Order Date]])/3,0)</f>
        <v>Q4</v>
      </c>
      <c r="E2476" s="10">
        <f>MONTH(SalesDataTable[[#This Row],[Order Date]])</f>
        <v>11</v>
      </c>
      <c r="F2476" s="10" t="str">
        <f>TEXT(SalesDataTable[[#This Row],[Order Date]],"mmm")</f>
        <v>Nov</v>
      </c>
      <c r="G2476" s="4" t="s">
        <v>11</v>
      </c>
      <c r="H2476" s="4" t="s">
        <v>18</v>
      </c>
      <c r="I2476" s="4" t="s">
        <v>2</v>
      </c>
      <c r="J2476" s="4" t="s">
        <v>3</v>
      </c>
      <c r="K2476" s="4" t="s">
        <v>9</v>
      </c>
      <c r="L2476" s="4" t="s">
        <v>46</v>
      </c>
      <c r="M2476" s="8">
        <v>4</v>
      </c>
      <c r="N2476" s="5">
        <v>72.77</v>
      </c>
      <c r="O2476" s="6">
        <v>0</v>
      </c>
      <c r="P2476" s="5">
        <v>32.090000000000003</v>
      </c>
      <c r="Q2476" s="5">
        <f t="shared" si="114"/>
        <v>291.08</v>
      </c>
      <c r="R2476" s="5">
        <f t="shared" si="115"/>
        <v>128.36000000000001</v>
      </c>
      <c r="S2476" s="5">
        <f t="shared" si="116"/>
        <v>162.71999999999997</v>
      </c>
      <c r="T2476" s="7"/>
    </row>
    <row r="2477" spans="1:20" ht="15">
      <c r="A2477" s="2">
        <v>4440</v>
      </c>
      <c r="B2477" s="3">
        <v>46354</v>
      </c>
      <c r="C2477" s="10">
        <f>YEAR(SalesDataTable[[#This Row],[Order Date]])</f>
        <v>2026</v>
      </c>
      <c r="D2477" s="10" t="str">
        <f>"Q"&amp;ROUNDUP(MONTH(SalesDataTable[[#This Row],[Order Date]])/3,0)</f>
        <v>Q4</v>
      </c>
      <c r="E2477" s="10">
        <f>MONTH(SalesDataTable[[#This Row],[Order Date]])</f>
        <v>11</v>
      </c>
      <c r="F2477" s="10" t="str">
        <f>TEXT(SalesDataTable[[#This Row],[Order Date]],"mmm")</f>
        <v>Nov</v>
      </c>
      <c r="G2477" s="4" t="s">
        <v>11</v>
      </c>
      <c r="H2477" s="4" t="s">
        <v>39</v>
      </c>
      <c r="I2477" s="4" t="s">
        <v>28</v>
      </c>
      <c r="J2477" s="4" t="s">
        <v>13</v>
      </c>
      <c r="K2477" s="4" t="s">
        <v>14</v>
      </c>
      <c r="L2477" s="4" t="s">
        <v>32</v>
      </c>
      <c r="M2477" s="8">
        <v>1</v>
      </c>
      <c r="N2477" s="5">
        <v>46.45</v>
      </c>
      <c r="O2477" s="6">
        <v>0.1</v>
      </c>
      <c r="P2477" s="5">
        <v>17.96</v>
      </c>
      <c r="Q2477" s="5">
        <f t="shared" si="114"/>
        <v>41.805000000000007</v>
      </c>
      <c r="R2477" s="5">
        <f t="shared" si="115"/>
        <v>17.96</v>
      </c>
      <c r="S2477" s="5">
        <f t="shared" si="116"/>
        <v>23.845000000000006</v>
      </c>
      <c r="T2477" s="7"/>
    </row>
    <row r="2478" spans="1:20" ht="15">
      <c r="A2478" s="2">
        <v>5115</v>
      </c>
      <c r="B2478" s="3">
        <v>46354</v>
      </c>
      <c r="C2478" s="10">
        <f>YEAR(SalesDataTable[[#This Row],[Order Date]])</f>
        <v>2026</v>
      </c>
      <c r="D2478" s="10" t="str">
        <f>"Q"&amp;ROUNDUP(MONTH(SalesDataTable[[#This Row],[Order Date]])/3,0)</f>
        <v>Q4</v>
      </c>
      <c r="E2478" s="10">
        <f>MONTH(SalesDataTable[[#This Row],[Order Date]])</f>
        <v>11</v>
      </c>
      <c r="F2478" s="10" t="str">
        <f>TEXT(SalesDataTable[[#This Row],[Order Date]],"mmm")</f>
        <v>Nov</v>
      </c>
      <c r="G2478" s="4" t="s">
        <v>0</v>
      </c>
      <c r="H2478" s="4" t="s">
        <v>50</v>
      </c>
      <c r="I2478" s="4" t="s">
        <v>2</v>
      </c>
      <c r="J2478" s="4" t="s">
        <v>13</v>
      </c>
      <c r="K2478" s="4" t="s">
        <v>14</v>
      </c>
      <c r="L2478" s="4" t="s">
        <v>48</v>
      </c>
      <c r="M2478" s="8">
        <v>1</v>
      </c>
      <c r="N2478" s="5">
        <v>165.75</v>
      </c>
      <c r="O2478" s="6">
        <v>0.2</v>
      </c>
      <c r="P2478" s="5">
        <v>89.16</v>
      </c>
      <c r="Q2478" s="5">
        <f t="shared" si="114"/>
        <v>132.6</v>
      </c>
      <c r="R2478" s="5">
        <f t="shared" si="115"/>
        <v>89.16</v>
      </c>
      <c r="S2478" s="5">
        <f t="shared" si="116"/>
        <v>43.44</v>
      </c>
      <c r="T2478" s="7"/>
    </row>
    <row r="2479" spans="1:20" ht="15">
      <c r="A2479" s="2">
        <v>5136</v>
      </c>
      <c r="B2479" s="3">
        <v>46354</v>
      </c>
      <c r="C2479" s="10">
        <f>YEAR(SalesDataTable[[#This Row],[Order Date]])</f>
        <v>2026</v>
      </c>
      <c r="D2479" s="10" t="str">
        <f>"Q"&amp;ROUNDUP(MONTH(SalesDataTable[[#This Row],[Order Date]])/3,0)</f>
        <v>Q4</v>
      </c>
      <c r="E2479" s="10">
        <f>MONTH(SalesDataTable[[#This Row],[Order Date]])</f>
        <v>11</v>
      </c>
      <c r="F2479" s="10" t="str">
        <f>TEXT(SalesDataTable[[#This Row],[Order Date]],"mmm")</f>
        <v>Nov</v>
      </c>
      <c r="G2479" s="4" t="s">
        <v>11</v>
      </c>
      <c r="H2479" s="4" t="s">
        <v>12</v>
      </c>
      <c r="I2479" s="4" t="s">
        <v>28</v>
      </c>
      <c r="J2479" s="4" t="s">
        <v>13</v>
      </c>
      <c r="K2479" s="4" t="s">
        <v>23</v>
      </c>
      <c r="L2479" s="4" t="s">
        <v>29</v>
      </c>
      <c r="M2479" s="8">
        <v>4</v>
      </c>
      <c r="N2479" s="5">
        <v>198.02</v>
      </c>
      <c r="O2479" s="6">
        <v>0.05</v>
      </c>
      <c r="P2479" s="5">
        <v>103.82</v>
      </c>
      <c r="Q2479" s="5">
        <f t="shared" si="114"/>
        <v>752.476</v>
      </c>
      <c r="R2479" s="5">
        <f t="shared" si="115"/>
        <v>415.28</v>
      </c>
      <c r="S2479" s="5">
        <f t="shared" si="116"/>
        <v>337.19600000000003</v>
      </c>
      <c r="T2479" s="7"/>
    </row>
    <row r="2480" spans="1:20" ht="15">
      <c r="A2480" s="2">
        <v>562</v>
      </c>
      <c r="B2480" s="3">
        <v>46355</v>
      </c>
      <c r="C2480" s="10">
        <f>YEAR(SalesDataTable[[#This Row],[Order Date]])</f>
        <v>2026</v>
      </c>
      <c r="D2480" s="10" t="str">
        <f>"Q"&amp;ROUNDUP(MONTH(SalesDataTable[[#This Row],[Order Date]])/3,0)</f>
        <v>Q4</v>
      </c>
      <c r="E2480" s="10">
        <f>MONTH(SalesDataTable[[#This Row],[Order Date]])</f>
        <v>11</v>
      </c>
      <c r="F2480" s="10" t="str">
        <f>TEXT(SalesDataTable[[#This Row],[Order Date]],"mmm")</f>
        <v>Nov</v>
      </c>
      <c r="G2480" s="4" t="s">
        <v>6</v>
      </c>
      <c r="H2480" s="4" t="s">
        <v>43</v>
      </c>
      <c r="I2480" s="4" t="s">
        <v>2</v>
      </c>
      <c r="J2480" s="4" t="s">
        <v>13</v>
      </c>
      <c r="K2480" s="4" t="s">
        <v>14</v>
      </c>
      <c r="L2480" s="4" t="s">
        <v>32</v>
      </c>
      <c r="M2480" s="8">
        <v>1</v>
      </c>
      <c r="N2480" s="5">
        <v>46.3</v>
      </c>
      <c r="O2480" s="6">
        <v>0.2</v>
      </c>
      <c r="P2480" s="5">
        <v>18.78</v>
      </c>
      <c r="Q2480" s="5">
        <f t="shared" si="114"/>
        <v>37.04</v>
      </c>
      <c r="R2480" s="5">
        <f t="shared" si="115"/>
        <v>18.78</v>
      </c>
      <c r="S2480" s="5">
        <f t="shared" si="116"/>
        <v>18.259999999999998</v>
      </c>
      <c r="T2480" s="7"/>
    </row>
    <row r="2481" spans="1:20" ht="15">
      <c r="A2481" s="2">
        <v>806</v>
      </c>
      <c r="B2481" s="3">
        <v>46355</v>
      </c>
      <c r="C2481" s="10">
        <f>YEAR(SalesDataTable[[#This Row],[Order Date]])</f>
        <v>2026</v>
      </c>
      <c r="D2481" s="10" t="str">
        <f>"Q"&amp;ROUNDUP(MONTH(SalesDataTable[[#This Row],[Order Date]])/3,0)</f>
        <v>Q4</v>
      </c>
      <c r="E2481" s="10">
        <f>MONTH(SalesDataTable[[#This Row],[Order Date]])</f>
        <v>11</v>
      </c>
      <c r="F2481" s="10" t="str">
        <f>TEXT(SalesDataTable[[#This Row],[Order Date]],"mmm")</f>
        <v>Nov</v>
      </c>
      <c r="G2481" s="4" t="s">
        <v>0</v>
      </c>
      <c r="H2481" s="4" t="s">
        <v>50</v>
      </c>
      <c r="I2481" s="4" t="s">
        <v>28</v>
      </c>
      <c r="J2481" s="4" t="s">
        <v>3</v>
      </c>
      <c r="K2481" s="4" t="s">
        <v>34</v>
      </c>
      <c r="L2481" s="4" t="s">
        <v>35</v>
      </c>
      <c r="M2481" s="8">
        <v>1</v>
      </c>
      <c r="N2481" s="5">
        <v>39.659999999999997</v>
      </c>
      <c r="O2481" s="6">
        <v>0</v>
      </c>
      <c r="P2481" s="5">
        <v>14.76</v>
      </c>
      <c r="Q2481" s="5">
        <f t="shared" si="114"/>
        <v>39.659999999999997</v>
      </c>
      <c r="R2481" s="5">
        <f t="shared" si="115"/>
        <v>14.76</v>
      </c>
      <c r="S2481" s="5">
        <f t="shared" si="116"/>
        <v>24.9</v>
      </c>
      <c r="T2481" s="7"/>
    </row>
    <row r="2482" spans="1:20" ht="15">
      <c r="A2482" s="2">
        <v>3150</v>
      </c>
      <c r="B2482" s="3">
        <v>46355</v>
      </c>
      <c r="C2482" s="10">
        <f>YEAR(SalesDataTable[[#This Row],[Order Date]])</f>
        <v>2026</v>
      </c>
      <c r="D2482" s="10" t="str">
        <f>"Q"&amp;ROUNDUP(MONTH(SalesDataTable[[#This Row],[Order Date]])/3,0)</f>
        <v>Q4</v>
      </c>
      <c r="E2482" s="10">
        <f>MONTH(SalesDataTable[[#This Row],[Order Date]])</f>
        <v>11</v>
      </c>
      <c r="F2482" s="10" t="str">
        <f>TEXT(SalesDataTable[[#This Row],[Order Date]],"mmm")</f>
        <v>Nov</v>
      </c>
      <c r="G2482" s="4" t="s">
        <v>6</v>
      </c>
      <c r="H2482" s="4" t="s">
        <v>27</v>
      </c>
      <c r="I2482" s="4" t="s">
        <v>2</v>
      </c>
      <c r="J2482" s="4" t="s">
        <v>13</v>
      </c>
      <c r="K2482" s="4" t="s">
        <v>23</v>
      </c>
      <c r="L2482" s="4" t="s">
        <v>40</v>
      </c>
      <c r="M2482" s="8">
        <v>3</v>
      </c>
      <c r="N2482" s="5">
        <v>80.72</v>
      </c>
      <c r="O2482" s="6">
        <v>0.05</v>
      </c>
      <c r="P2482" s="5">
        <v>39.130000000000003</v>
      </c>
      <c r="Q2482" s="5">
        <f t="shared" si="114"/>
        <v>230.05199999999999</v>
      </c>
      <c r="R2482" s="5">
        <f t="shared" si="115"/>
        <v>117.39000000000001</v>
      </c>
      <c r="S2482" s="5">
        <f t="shared" si="116"/>
        <v>112.66199999999998</v>
      </c>
      <c r="T2482" s="7"/>
    </row>
    <row r="2483" spans="1:20" ht="15">
      <c r="A2483" s="2">
        <v>4847</v>
      </c>
      <c r="B2483" s="3">
        <v>46355</v>
      </c>
      <c r="C2483" s="10">
        <f>YEAR(SalesDataTable[[#This Row],[Order Date]])</f>
        <v>2026</v>
      </c>
      <c r="D2483" s="10" t="str">
        <f>"Q"&amp;ROUNDUP(MONTH(SalesDataTable[[#This Row],[Order Date]])/3,0)</f>
        <v>Q4</v>
      </c>
      <c r="E2483" s="10">
        <f>MONTH(SalesDataTable[[#This Row],[Order Date]])</f>
        <v>11</v>
      </c>
      <c r="F2483" s="10" t="str">
        <f>TEXT(SalesDataTable[[#This Row],[Order Date]],"mmm")</f>
        <v>Nov</v>
      </c>
      <c r="G2483" s="4" t="s">
        <v>6</v>
      </c>
      <c r="H2483" s="4" t="s">
        <v>49</v>
      </c>
      <c r="I2483" s="4" t="s">
        <v>28</v>
      </c>
      <c r="J2483" s="4" t="s">
        <v>13</v>
      </c>
      <c r="K2483" s="4" t="s">
        <v>14</v>
      </c>
      <c r="L2483" s="4" t="s">
        <v>15</v>
      </c>
      <c r="M2483" s="8">
        <v>2</v>
      </c>
      <c r="N2483" s="5">
        <v>35.51</v>
      </c>
      <c r="O2483" s="6">
        <v>0.05</v>
      </c>
      <c r="P2483" s="5">
        <v>13.24</v>
      </c>
      <c r="Q2483" s="5">
        <f t="shared" si="114"/>
        <v>67.468999999999994</v>
      </c>
      <c r="R2483" s="5">
        <f t="shared" si="115"/>
        <v>26.48</v>
      </c>
      <c r="S2483" s="5">
        <f t="shared" si="116"/>
        <v>40.98899999999999</v>
      </c>
      <c r="T2483" s="7"/>
    </row>
    <row r="2484" spans="1:20" ht="15">
      <c r="A2484" s="2">
        <v>221</v>
      </c>
      <c r="B2484" s="3">
        <v>46356</v>
      </c>
      <c r="C2484" s="10">
        <f>YEAR(SalesDataTable[[#This Row],[Order Date]])</f>
        <v>2026</v>
      </c>
      <c r="D2484" s="10" t="str">
        <f>"Q"&amp;ROUNDUP(MONTH(SalesDataTable[[#This Row],[Order Date]])/3,0)</f>
        <v>Q4</v>
      </c>
      <c r="E2484" s="10">
        <f>MONTH(SalesDataTable[[#This Row],[Order Date]])</f>
        <v>11</v>
      </c>
      <c r="F2484" s="10" t="str">
        <f>TEXT(SalesDataTable[[#This Row],[Order Date]],"mmm")</f>
        <v>Nov</v>
      </c>
      <c r="G2484" s="4" t="s">
        <v>20</v>
      </c>
      <c r="H2484" s="4" t="s">
        <v>33</v>
      </c>
      <c r="I2484" s="4" t="s">
        <v>19</v>
      </c>
      <c r="J2484" s="4" t="s">
        <v>16</v>
      </c>
      <c r="K2484" s="4" t="s">
        <v>14</v>
      </c>
      <c r="L2484" s="4" t="s">
        <v>44</v>
      </c>
      <c r="M2484" s="8">
        <v>1</v>
      </c>
      <c r="N2484" s="5">
        <v>132.06</v>
      </c>
      <c r="O2484" s="6">
        <v>0.15</v>
      </c>
      <c r="P2484" s="5">
        <v>67.53</v>
      </c>
      <c r="Q2484" s="5">
        <f t="shared" si="114"/>
        <v>112.251</v>
      </c>
      <c r="R2484" s="5">
        <f t="shared" si="115"/>
        <v>67.53</v>
      </c>
      <c r="S2484" s="5">
        <f t="shared" si="116"/>
        <v>44.721000000000004</v>
      </c>
      <c r="T2484" s="7"/>
    </row>
    <row r="2485" spans="1:20" ht="15">
      <c r="A2485" s="2">
        <v>630</v>
      </c>
      <c r="B2485" s="3">
        <v>46356</v>
      </c>
      <c r="C2485" s="10">
        <f>YEAR(SalesDataTable[[#This Row],[Order Date]])</f>
        <v>2026</v>
      </c>
      <c r="D2485" s="10" t="str">
        <f>"Q"&amp;ROUNDUP(MONTH(SalesDataTable[[#This Row],[Order Date]])/3,0)</f>
        <v>Q4</v>
      </c>
      <c r="E2485" s="10">
        <f>MONTH(SalesDataTable[[#This Row],[Order Date]])</f>
        <v>11</v>
      </c>
      <c r="F2485" s="10" t="str">
        <f>TEXT(SalesDataTable[[#This Row],[Order Date]],"mmm")</f>
        <v>Nov</v>
      </c>
      <c r="G2485" s="4" t="s">
        <v>20</v>
      </c>
      <c r="H2485" s="4" t="s">
        <v>33</v>
      </c>
      <c r="I2485" s="4" t="s">
        <v>2</v>
      </c>
      <c r="J2485" s="4" t="s">
        <v>16</v>
      </c>
      <c r="K2485" s="4" t="s">
        <v>4</v>
      </c>
      <c r="L2485" s="4" t="s">
        <v>26</v>
      </c>
      <c r="M2485" s="8">
        <v>3</v>
      </c>
      <c r="N2485" s="5">
        <v>41.07</v>
      </c>
      <c r="O2485" s="6">
        <v>0.1</v>
      </c>
      <c r="P2485" s="5">
        <v>16.86</v>
      </c>
      <c r="Q2485" s="5">
        <f t="shared" si="114"/>
        <v>110.88900000000001</v>
      </c>
      <c r="R2485" s="5">
        <f t="shared" si="115"/>
        <v>50.58</v>
      </c>
      <c r="S2485" s="5">
        <f t="shared" si="116"/>
        <v>60.309000000000012</v>
      </c>
      <c r="T2485" s="7"/>
    </row>
    <row r="2486" spans="1:20" ht="15">
      <c r="A2486" s="2">
        <v>1789</v>
      </c>
      <c r="B2486" s="3">
        <v>46356</v>
      </c>
      <c r="C2486" s="10">
        <f>YEAR(SalesDataTable[[#This Row],[Order Date]])</f>
        <v>2026</v>
      </c>
      <c r="D2486" s="10" t="str">
        <f>"Q"&amp;ROUNDUP(MONTH(SalesDataTable[[#This Row],[Order Date]])/3,0)</f>
        <v>Q4</v>
      </c>
      <c r="E2486" s="10">
        <f>MONTH(SalesDataTable[[#This Row],[Order Date]])</f>
        <v>11</v>
      </c>
      <c r="F2486" s="10" t="str">
        <f>TEXT(SalesDataTable[[#This Row],[Order Date]],"mmm")</f>
        <v>Nov</v>
      </c>
      <c r="G2486" s="4" t="s">
        <v>6</v>
      </c>
      <c r="H2486" s="4" t="s">
        <v>43</v>
      </c>
      <c r="I2486" s="4" t="s">
        <v>2</v>
      </c>
      <c r="J2486" s="4" t="s">
        <v>13</v>
      </c>
      <c r="K2486" s="4" t="s">
        <v>9</v>
      </c>
      <c r="L2486" s="4" t="s">
        <v>37</v>
      </c>
      <c r="M2486" s="8">
        <v>2</v>
      </c>
      <c r="N2486" s="5">
        <v>151.49</v>
      </c>
      <c r="O2486" s="6">
        <v>0.1</v>
      </c>
      <c r="P2486" s="5">
        <v>81.39</v>
      </c>
      <c r="Q2486" s="5">
        <f t="shared" si="114"/>
        <v>272.68200000000002</v>
      </c>
      <c r="R2486" s="5">
        <f t="shared" si="115"/>
        <v>162.78</v>
      </c>
      <c r="S2486" s="5">
        <f t="shared" si="116"/>
        <v>109.90200000000002</v>
      </c>
      <c r="T2486" s="7"/>
    </row>
    <row r="2487" spans="1:20" ht="15">
      <c r="A2487" s="2">
        <v>1947</v>
      </c>
      <c r="B2487" s="3">
        <v>46356</v>
      </c>
      <c r="C2487" s="10">
        <f>YEAR(SalesDataTable[[#This Row],[Order Date]])</f>
        <v>2026</v>
      </c>
      <c r="D2487" s="10" t="str">
        <f>"Q"&amp;ROUNDUP(MONTH(SalesDataTable[[#This Row],[Order Date]])/3,0)</f>
        <v>Q4</v>
      </c>
      <c r="E2487" s="10">
        <f>MONTH(SalesDataTable[[#This Row],[Order Date]])</f>
        <v>11</v>
      </c>
      <c r="F2487" s="10" t="str">
        <f>TEXT(SalesDataTable[[#This Row],[Order Date]],"mmm")</f>
        <v>Nov</v>
      </c>
      <c r="G2487" s="4" t="s">
        <v>0</v>
      </c>
      <c r="H2487" s="4" t="s">
        <v>1</v>
      </c>
      <c r="I2487" s="4" t="s">
        <v>19</v>
      </c>
      <c r="J2487" s="4" t="s">
        <v>16</v>
      </c>
      <c r="K2487" s="4" t="s">
        <v>34</v>
      </c>
      <c r="L2487" s="4" t="s">
        <v>42</v>
      </c>
      <c r="M2487" s="8">
        <v>1</v>
      </c>
      <c r="N2487" s="5">
        <v>35.729999999999997</v>
      </c>
      <c r="O2487" s="6">
        <v>0.2</v>
      </c>
      <c r="P2487" s="5">
        <v>14.33</v>
      </c>
      <c r="Q2487" s="5">
        <f t="shared" si="114"/>
        <v>28.584</v>
      </c>
      <c r="R2487" s="5">
        <f t="shared" si="115"/>
        <v>14.33</v>
      </c>
      <c r="S2487" s="5">
        <f t="shared" si="116"/>
        <v>14.254</v>
      </c>
      <c r="T2487" s="7"/>
    </row>
    <row r="2488" spans="1:20" ht="15">
      <c r="A2488" s="2">
        <v>2279</v>
      </c>
      <c r="B2488" s="3">
        <v>46356</v>
      </c>
      <c r="C2488" s="10">
        <f>YEAR(SalesDataTable[[#This Row],[Order Date]])</f>
        <v>2026</v>
      </c>
      <c r="D2488" s="10" t="str">
        <f>"Q"&amp;ROUNDUP(MONTH(SalesDataTable[[#This Row],[Order Date]])/3,0)</f>
        <v>Q4</v>
      </c>
      <c r="E2488" s="10">
        <f>MONTH(SalesDataTable[[#This Row],[Order Date]])</f>
        <v>11</v>
      </c>
      <c r="F2488" s="10" t="str">
        <f>TEXT(SalesDataTable[[#This Row],[Order Date]],"mmm")</f>
        <v>Nov</v>
      </c>
      <c r="G2488" s="4" t="s">
        <v>0</v>
      </c>
      <c r="H2488" s="4" t="s">
        <v>1</v>
      </c>
      <c r="I2488" s="4" t="s">
        <v>19</v>
      </c>
      <c r="J2488" s="4" t="s">
        <v>3</v>
      </c>
      <c r="K2488" s="4" t="s">
        <v>4</v>
      </c>
      <c r="L2488" s="4" t="s">
        <v>22</v>
      </c>
      <c r="M2488" s="8">
        <v>2</v>
      </c>
      <c r="N2488" s="5">
        <v>50.38</v>
      </c>
      <c r="O2488" s="6">
        <v>0.1</v>
      </c>
      <c r="P2488" s="5">
        <v>22.41</v>
      </c>
      <c r="Q2488" s="5">
        <f t="shared" si="114"/>
        <v>90.684000000000012</v>
      </c>
      <c r="R2488" s="5">
        <f t="shared" si="115"/>
        <v>44.82</v>
      </c>
      <c r="S2488" s="5">
        <f t="shared" si="116"/>
        <v>45.864000000000011</v>
      </c>
      <c r="T2488" s="7"/>
    </row>
    <row r="2489" spans="1:20" ht="15">
      <c r="A2489" s="2">
        <v>2439</v>
      </c>
      <c r="B2489" s="3">
        <v>46356</v>
      </c>
      <c r="C2489" s="10">
        <f>YEAR(SalesDataTable[[#This Row],[Order Date]])</f>
        <v>2026</v>
      </c>
      <c r="D2489" s="10" t="str">
        <f>"Q"&amp;ROUNDUP(MONTH(SalesDataTable[[#This Row],[Order Date]])/3,0)</f>
        <v>Q4</v>
      </c>
      <c r="E2489" s="10">
        <f>MONTH(SalesDataTable[[#This Row],[Order Date]])</f>
        <v>11</v>
      </c>
      <c r="F2489" s="10" t="str">
        <f>TEXT(SalesDataTable[[#This Row],[Order Date]],"mmm")</f>
        <v>Nov</v>
      </c>
      <c r="G2489" s="4" t="s">
        <v>0</v>
      </c>
      <c r="H2489" s="4" t="s">
        <v>36</v>
      </c>
      <c r="I2489" s="4" t="s">
        <v>2</v>
      </c>
      <c r="J2489" s="4" t="s">
        <v>16</v>
      </c>
      <c r="K2489" s="4" t="s">
        <v>34</v>
      </c>
      <c r="L2489" s="4" t="s">
        <v>42</v>
      </c>
      <c r="M2489" s="8">
        <v>1</v>
      </c>
      <c r="N2489" s="5">
        <v>35.67</v>
      </c>
      <c r="O2489" s="6">
        <v>0.1</v>
      </c>
      <c r="P2489" s="5">
        <v>13.81</v>
      </c>
      <c r="Q2489" s="5">
        <f t="shared" si="114"/>
        <v>32.103000000000002</v>
      </c>
      <c r="R2489" s="5">
        <f t="shared" si="115"/>
        <v>13.81</v>
      </c>
      <c r="S2489" s="5">
        <f t="shared" si="116"/>
        <v>18.292999999999999</v>
      </c>
      <c r="T2489" s="7"/>
    </row>
    <row r="2490" spans="1:20" ht="15">
      <c r="A2490" s="2">
        <v>2540</v>
      </c>
      <c r="B2490" s="3">
        <v>46356</v>
      </c>
      <c r="C2490" s="10">
        <f>YEAR(SalesDataTable[[#This Row],[Order Date]])</f>
        <v>2026</v>
      </c>
      <c r="D2490" s="10" t="str">
        <f>"Q"&amp;ROUNDUP(MONTH(SalesDataTable[[#This Row],[Order Date]])/3,0)</f>
        <v>Q4</v>
      </c>
      <c r="E2490" s="10">
        <f>MONTH(SalesDataTable[[#This Row],[Order Date]])</f>
        <v>11</v>
      </c>
      <c r="F2490" s="10" t="str">
        <f>TEXT(SalesDataTable[[#This Row],[Order Date]],"mmm")</f>
        <v>Nov</v>
      </c>
      <c r="G2490" s="4" t="s">
        <v>6</v>
      </c>
      <c r="H2490" s="4" t="s">
        <v>49</v>
      </c>
      <c r="I2490" s="4" t="s">
        <v>8</v>
      </c>
      <c r="J2490" s="4" t="s">
        <v>16</v>
      </c>
      <c r="K2490" s="4" t="s">
        <v>23</v>
      </c>
      <c r="L2490" s="4" t="s">
        <v>40</v>
      </c>
      <c r="M2490" s="8">
        <v>12</v>
      </c>
      <c r="N2490" s="5">
        <v>81.150000000000006</v>
      </c>
      <c r="O2490" s="6">
        <v>0.15</v>
      </c>
      <c r="P2490" s="5">
        <v>39.590000000000003</v>
      </c>
      <c r="Q2490" s="5">
        <f t="shared" si="114"/>
        <v>827.73</v>
      </c>
      <c r="R2490" s="5">
        <f t="shared" si="115"/>
        <v>475.08000000000004</v>
      </c>
      <c r="S2490" s="5">
        <f t="shared" si="116"/>
        <v>352.65</v>
      </c>
      <c r="T2490" s="7"/>
    </row>
    <row r="2491" spans="1:20" ht="15">
      <c r="A2491" s="2">
        <v>2747</v>
      </c>
      <c r="B2491" s="3">
        <v>46356</v>
      </c>
      <c r="C2491" s="10">
        <f>YEAR(SalesDataTable[[#This Row],[Order Date]])</f>
        <v>2026</v>
      </c>
      <c r="D2491" s="10" t="str">
        <f>"Q"&amp;ROUNDUP(MONTH(SalesDataTable[[#This Row],[Order Date]])/3,0)</f>
        <v>Q4</v>
      </c>
      <c r="E2491" s="10">
        <f>MONTH(SalesDataTable[[#This Row],[Order Date]])</f>
        <v>11</v>
      </c>
      <c r="F2491" s="10" t="str">
        <f>TEXT(SalesDataTable[[#This Row],[Order Date]],"mmm")</f>
        <v>Nov</v>
      </c>
      <c r="G2491" s="4" t="s">
        <v>0</v>
      </c>
      <c r="H2491" s="4" t="s">
        <v>50</v>
      </c>
      <c r="I2491" s="4" t="s">
        <v>19</v>
      </c>
      <c r="J2491" s="4" t="s">
        <v>3</v>
      </c>
      <c r="K2491" s="4" t="s">
        <v>23</v>
      </c>
      <c r="L2491" s="4" t="s">
        <v>29</v>
      </c>
      <c r="M2491" s="8">
        <v>1</v>
      </c>
      <c r="N2491" s="5">
        <v>194.73</v>
      </c>
      <c r="O2491" s="6">
        <v>0</v>
      </c>
      <c r="P2491" s="5">
        <v>104.48</v>
      </c>
      <c r="Q2491" s="5">
        <f t="shared" si="114"/>
        <v>194.73</v>
      </c>
      <c r="R2491" s="5">
        <f t="shared" si="115"/>
        <v>104.48</v>
      </c>
      <c r="S2491" s="5">
        <f t="shared" si="116"/>
        <v>90.249999999999986</v>
      </c>
      <c r="T2491" s="7"/>
    </row>
    <row r="2492" spans="1:20" ht="15">
      <c r="A2492" s="2">
        <v>3094</v>
      </c>
      <c r="B2492" s="3">
        <v>46356</v>
      </c>
      <c r="C2492" s="10">
        <f>YEAR(SalesDataTable[[#This Row],[Order Date]])</f>
        <v>2026</v>
      </c>
      <c r="D2492" s="10" t="str">
        <f>"Q"&amp;ROUNDUP(MONTH(SalesDataTable[[#This Row],[Order Date]])/3,0)</f>
        <v>Q4</v>
      </c>
      <c r="E2492" s="10">
        <f>MONTH(SalesDataTable[[#This Row],[Order Date]])</f>
        <v>11</v>
      </c>
      <c r="F2492" s="10" t="str">
        <f>TEXT(SalesDataTable[[#This Row],[Order Date]],"mmm")</f>
        <v>Nov</v>
      </c>
      <c r="G2492" s="4" t="s">
        <v>6</v>
      </c>
      <c r="H2492" s="4" t="s">
        <v>7</v>
      </c>
      <c r="I2492" s="4" t="s">
        <v>28</v>
      </c>
      <c r="J2492" s="4" t="s">
        <v>16</v>
      </c>
      <c r="K2492" s="4" t="s">
        <v>23</v>
      </c>
      <c r="L2492" s="4" t="s">
        <v>51</v>
      </c>
      <c r="M2492" s="8">
        <v>2</v>
      </c>
      <c r="N2492" s="5">
        <v>122.18</v>
      </c>
      <c r="O2492" s="6">
        <v>0.15</v>
      </c>
      <c r="P2492" s="5">
        <v>61.3</v>
      </c>
      <c r="Q2492" s="5">
        <f t="shared" si="114"/>
        <v>207.70600000000002</v>
      </c>
      <c r="R2492" s="5">
        <f t="shared" si="115"/>
        <v>122.6</v>
      </c>
      <c r="S2492" s="5">
        <f t="shared" si="116"/>
        <v>85.106000000000023</v>
      </c>
      <c r="T2492" s="7"/>
    </row>
    <row r="2493" spans="1:20" ht="15">
      <c r="A2493" s="2">
        <v>3359</v>
      </c>
      <c r="B2493" s="3">
        <v>46356</v>
      </c>
      <c r="C2493" s="10">
        <f>YEAR(SalesDataTable[[#This Row],[Order Date]])</f>
        <v>2026</v>
      </c>
      <c r="D2493" s="10" t="str">
        <f>"Q"&amp;ROUNDUP(MONTH(SalesDataTable[[#This Row],[Order Date]])/3,0)</f>
        <v>Q4</v>
      </c>
      <c r="E2493" s="10">
        <f>MONTH(SalesDataTable[[#This Row],[Order Date]])</f>
        <v>11</v>
      </c>
      <c r="F2493" s="10" t="str">
        <f>TEXT(SalesDataTable[[#This Row],[Order Date]],"mmm")</f>
        <v>Nov</v>
      </c>
      <c r="G2493" s="4" t="s">
        <v>20</v>
      </c>
      <c r="H2493" s="4" t="s">
        <v>47</v>
      </c>
      <c r="I2493" s="4" t="s">
        <v>2</v>
      </c>
      <c r="J2493" s="4" t="s">
        <v>3</v>
      </c>
      <c r="K2493" s="4" t="s">
        <v>23</v>
      </c>
      <c r="L2493" s="4" t="s">
        <v>40</v>
      </c>
      <c r="M2493" s="8">
        <v>1</v>
      </c>
      <c r="N2493" s="5">
        <v>83.14</v>
      </c>
      <c r="O2493" s="6">
        <v>0</v>
      </c>
      <c r="P2493" s="5">
        <v>39.369999999999997</v>
      </c>
      <c r="Q2493" s="5">
        <f t="shared" si="114"/>
        <v>83.14</v>
      </c>
      <c r="R2493" s="5">
        <f t="shared" si="115"/>
        <v>39.369999999999997</v>
      </c>
      <c r="S2493" s="5">
        <f t="shared" si="116"/>
        <v>43.77</v>
      </c>
      <c r="T2493" s="7"/>
    </row>
    <row r="2494" spans="1:20" ht="15">
      <c r="A2494" s="2">
        <v>3473</v>
      </c>
      <c r="B2494" s="3">
        <v>46356</v>
      </c>
      <c r="C2494" s="10">
        <f>YEAR(SalesDataTable[[#This Row],[Order Date]])</f>
        <v>2026</v>
      </c>
      <c r="D2494" s="10" t="str">
        <f>"Q"&amp;ROUNDUP(MONTH(SalesDataTable[[#This Row],[Order Date]])/3,0)</f>
        <v>Q4</v>
      </c>
      <c r="E2494" s="10">
        <f>MONTH(SalesDataTable[[#This Row],[Order Date]])</f>
        <v>11</v>
      </c>
      <c r="F2494" s="10" t="str">
        <f>TEXT(SalesDataTable[[#This Row],[Order Date]],"mmm")</f>
        <v>Nov</v>
      </c>
      <c r="G2494" s="4" t="s">
        <v>11</v>
      </c>
      <c r="H2494" s="4" t="s">
        <v>25</v>
      </c>
      <c r="I2494" s="4" t="s">
        <v>2</v>
      </c>
      <c r="J2494" s="4" t="s">
        <v>3</v>
      </c>
      <c r="K2494" s="4" t="s">
        <v>4</v>
      </c>
      <c r="L2494" s="4" t="s">
        <v>5</v>
      </c>
      <c r="M2494" s="8">
        <v>1</v>
      </c>
      <c r="N2494" s="5">
        <v>80.97</v>
      </c>
      <c r="O2494" s="6">
        <v>0</v>
      </c>
      <c r="P2494" s="5">
        <v>43.64</v>
      </c>
      <c r="Q2494" s="5">
        <f t="shared" si="114"/>
        <v>80.97</v>
      </c>
      <c r="R2494" s="5">
        <f t="shared" si="115"/>
        <v>43.64</v>
      </c>
      <c r="S2494" s="5">
        <f t="shared" si="116"/>
        <v>37.33</v>
      </c>
      <c r="T2494" s="7"/>
    </row>
    <row r="2495" spans="1:20" ht="15">
      <c r="A2495" s="2">
        <v>3589</v>
      </c>
      <c r="B2495" s="3">
        <v>46356</v>
      </c>
      <c r="C2495" s="10">
        <f>YEAR(SalesDataTable[[#This Row],[Order Date]])</f>
        <v>2026</v>
      </c>
      <c r="D2495" s="10" t="str">
        <f>"Q"&amp;ROUNDUP(MONTH(SalesDataTable[[#This Row],[Order Date]])/3,0)</f>
        <v>Q4</v>
      </c>
      <c r="E2495" s="10">
        <f>MONTH(SalesDataTable[[#This Row],[Order Date]])</f>
        <v>11</v>
      </c>
      <c r="F2495" s="10" t="str">
        <f>TEXT(SalesDataTable[[#This Row],[Order Date]],"mmm")</f>
        <v>Nov</v>
      </c>
      <c r="G2495" s="4" t="s">
        <v>0</v>
      </c>
      <c r="H2495" s="4" t="s">
        <v>36</v>
      </c>
      <c r="I2495" s="4" t="s">
        <v>2</v>
      </c>
      <c r="J2495" s="4" t="s">
        <v>13</v>
      </c>
      <c r="K2495" s="4" t="s">
        <v>9</v>
      </c>
      <c r="L2495" s="4" t="s">
        <v>46</v>
      </c>
      <c r="M2495" s="8">
        <v>1</v>
      </c>
      <c r="N2495" s="5">
        <v>73.03</v>
      </c>
      <c r="O2495" s="6">
        <v>0</v>
      </c>
      <c r="P2495" s="5">
        <v>32.71</v>
      </c>
      <c r="Q2495" s="5">
        <f t="shared" si="114"/>
        <v>73.03</v>
      </c>
      <c r="R2495" s="5">
        <f t="shared" si="115"/>
        <v>32.71</v>
      </c>
      <c r="S2495" s="5">
        <f t="shared" si="116"/>
        <v>40.32</v>
      </c>
      <c r="T2495" s="7"/>
    </row>
    <row r="2496" spans="1:20" ht="15">
      <c r="A2496" s="2">
        <v>4689</v>
      </c>
      <c r="B2496" s="3">
        <v>46356</v>
      </c>
      <c r="C2496" s="10">
        <f>YEAR(SalesDataTable[[#This Row],[Order Date]])</f>
        <v>2026</v>
      </c>
      <c r="D2496" s="10" t="str">
        <f>"Q"&amp;ROUNDUP(MONTH(SalesDataTable[[#This Row],[Order Date]])/3,0)</f>
        <v>Q4</v>
      </c>
      <c r="E2496" s="10">
        <f>MONTH(SalesDataTable[[#This Row],[Order Date]])</f>
        <v>11</v>
      </c>
      <c r="F2496" s="10" t="str">
        <f>TEXT(SalesDataTable[[#This Row],[Order Date]],"mmm")</f>
        <v>Nov</v>
      </c>
      <c r="G2496" s="4" t="s">
        <v>11</v>
      </c>
      <c r="H2496" s="4" t="s">
        <v>18</v>
      </c>
      <c r="I2496" s="4" t="s">
        <v>2</v>
      </c>
      <c r="J2496" s="4" t="s">
        <v>3</v>
      </c>
      <c r="K2496" s="4" t="s">
        <v>14</v>
      </c>
      <c r="L2496" s="4" t="s">
        <v>32</v>
      </c>
      <c r="M2496" s="8">
        <v>1</v>
      </c>
      <c r="N2496" s="5">
        <v>46.81</v>
      </c>
      <c r="O2496" s="6">
        <v>0.05</v>
      </c>
      <c r="P2496" s="5">
        <v>17.87</v>
      </c>
      <c r="Q2496" s="5">
        <f t="shared" si="114"/>
        <v>44.469500000000004</v>
      </c>
      <c r="R2496" s="5">
        <f t="shared" si="115"/>
        <v>17.87</v>
      </c>
      <c r="S2496" s="5">
        <f t="shared" si="116"/>
        <v>26.599500000000003</v>
      </c>
      <c r="T2496" s="7"/>
    </row>
    <row r="2497" spans="1:20" ht="15">
      <c r="A2497" s="2">
        <v>4819</v>
      </c>
      <c r="B2497" s="3">
        <v>46356</v>
      </c>
      <c r="C2497" s="10">
        <f>YEAR(SalesDataTable[[#This Row],[Order Date]])</f>
        <v>2026</v>
      </c>
      <c r="D2497" s="10" t="str">
        <f>"Q"&amp;ROUNDUP(MONTH(SalesDataTable[[#This Row],[Order Date]])/3,0)</f>
        <v>Q4</v>
      </c>
      <c r="E2497" s="10">
        <f>MONTH(SalesDataTable[[#This Row],[Order Date]])</f>
        <v>11</v>
      </c>
      <c r="F2497" s="10" t="str">
        <f>TEXT(SalesDataTable[[#This Row],[Order Date]],"mmm")</f>
        <v>Nov</v>
      </c>
      <c r="G2497" s="4" t="s">
        <v>20</v>
      </c>
      <c r="H2497" s="4" t="s">
        <v>31</v>
      </c>
      <c r="I2497" s="4" t="s">
        <v>28</v>
      </c>
      <c r="J2497" s="4" t="s">
        <v>13</v>
      </c>
      <c r="K2497" s="4" t="s">
        <v>9</v>
      </c>
      <c r="L2497" s="4" t="s">
        <v>37</v>
      </c>
      <c r="M2497" s="8">
        <v>2</v>
      </c>
      <c r="N2497" s="5">
        <v>153.51</v>
      </c>
      <c r="O2497" s="6">
        <v>0.15</v>
      </c>
      <c r="P2497" s="5">
        <v>81.290000000000006</v>
      </c>
      <c r="Q2497" s="5">
        <f t="shared" si="114"/>
        <v>260.96699999999998</v>
      </c>
      <c r="R2497" s="5">
        <f t="shared" si="115"/>
        <v>162.58000000000001</v>
      </c>
      <c r="S2497" s="5">
        <f t="shared" si="116"/>
        <v>98.386999999999972</v>
      </c>
      <c r="T2497" s="7"/>
    </row>
    <row r="2498" spans="1:20" ht="15">
      <c r="A2498" s="2">
        <v>5167</v>
      </c>
      <c r="B2498" s="3">
        <v>46356</v>
      </c>
      <c r="C2498" s="10">
        <f>YEAR(SalesDataTable[[#This Row],[Order Date]])</f>
        <v>2026</v>
      </c>
      <c r="D2498" s="10" t="str">
        <f>"Q"&amp;ROUNDUP(MONTH(SalesDataTable[[#This Row],[Order Date]])/3,0)</f>
        <v>Q4</v>
      </c>
      <c r="E2498" s="10">
        <f>MONTH(SalesDataTable[[#This Row],[Order Date]])</f>
        <v>11</v>
      </c>
      <c r="F2498" s="10" t="str">
        <f>TEXT(SalesDataTable[[#This Row],[Order Date]],"mmm")</f>
        <v>Nov</v>
      </c>
      <c r="G2498" s="4" t="s">
        <v>11</v>
      </c>
      <c r="H2498" s="4" t="s">
        <v>25</v>
      </c>
      <c r="I2498" s="4" t="s">
        <v>28</v>
      </c>
      <c r="J2498" s="4" t="s">
        <v>13</v>
      </c>
      <c r="K2498" s="4" t="s">
        <v>23</v>
      </c>
      <c r="L2498" s="4" t="s">
        <v>29</v>
      </c>
      <c r="M2498" s="8">
        <v>2</v>
      </c>
      <c r="N2498" s="5">
        <v>197.5</v>
      </c>
      <c r="O2498" s="6">
        <v>0</v>
      </c>
      <c r="P2498" s="5">
        <v>104.47</v>
      </c>
      <c r="Q2498" s="5">
        <f t="shared" ref="Q2498:Q2561" si="117">M2498*N2498*(1-O2498)</f>
        <v>395</v>
      </c>
      <c r="R2498" s="5">
        <f t="shared" ref="R2498:R2561" si="118">M2498*P2498</f>
        <v>208.94</v>
      </c>
      <c r="S2498" s="5">
        <f t="shared" ref="S2498:S2561" si="119">Q2498-R2498</f>
        <v>186.06</v>
      </c>
      <c r="T2498" s="7"/>
    </row>
    <row r="2499" spans="1:20" ht="15">
      <c r="A2499" s="2">
        <v>38</v>
      </c>
      <c r="B2499" s="3">
        <v>46357</v>
      </c>
      <c r="C2499" s="10">
        <f>YEAR(SalesDataTable[[#This Row],[Order Date]])</f>
        <v>2026</v>
      </c>
      <c r="D2499" s="10" t="str">
        <f>"Q"&amp;ROUNDUP(MONTH(SalesDataTable[[#This Row],[Order Date]])/3,0)</f>
        <v>Q4</v>
      </c>
      <c r="E2499" s="10">
        <f>MONTH(SalesDataTable[[#This Row],[Order Date]])</f>
        <v>12</v>
      </c>
      <c r="F2499" s="10" t="str">
        <f>TEXT(SalesDataTable[[#This Row],[Order Date]],"mmm")</f>
        <v>Dec</v>
      </c>
      <c r="G2499" s="4" t="s">
        <v>20</v>
      </c>
      <c r="H2499" s="4" t="s">
        <v>33</v>
      </c>
      <c r="I2499" s="4" t="s">
        <v>8</v>
      </c>
      <c r="J2499" s="4" t="s">
        <v>16</v>
      </c>
      <c r="K2499" s="4" t="s">
        <v>9</v>
      </c>
      <c r="L2499" s="4" t="s">
        <v>17</v>
      </c>
      <c r="M2499" s="8">
        <v>8</v>
      </c>
      <c r="N2499" s="5">
        <v>146.55000000000001</v>
      </c>
      <c r="O2499" s="6">
        <v>0.1</v>
      </c>
      <c r="P2499" s="5">
        <v>78.03</v>
      </c>
      <c r="Q2499" s="5">
        <f t="shared" si="117"/>
        <v>1055.1600000000001</v>
      </c>
      <c r="R2499" s="5">
        <f t="shared" si="118"/>
        <v>624.24</v>
      </c>
      <c r="S2499" s="5">
        <f t="shared" si="119"/>
        <v>430.92000000000007</v>
      </c>
      <c r="T2499" s="7"/>
    </row>
    <row r="2500" spans="1:20" ht="15">
      <c r="A2500" s="2">
        <v>364</v>
      </c>
      <c r="B2500" s="3">
        <v>46357</v>
      </c>
      <c r="C2500" s="10">
        <f>YEAR(SalesDataTable[[#This Row],[Order Date]])</f>
        <v>2026</v>
      </c>
      <c r="D2500" s="10" t="str">
        <f>"Q"&amp;ROUNDUP(MONTH(SalesDataTable[[#This Row],[Order Date]])/3,0)</f>
        <v>Q4</v>
      </c>
      <c r="E2500" s="10">
        <f>MONTH(SalesDataTable[[#This Row],[Order Date]])</f>
        <v>12</v>
      </c>
      <c r="F2500" s="10" t="str">
        <f>TEXT(SalesDataTable[[#This Row],[Order Date]],"mmm")</f>
        <v>Dec</v>
      </c>
      <c r="G2500" s="4" t="s">
        <v>20</v>
      </c>
      <c r="H2500" s="4" t="s">
        <v>47</v>
      </c>
      <c r="I2500" s="4" t="s">
        <v>2</v>
      </c>
      <c r="J2500" s="4" t="s">
        <v>16</v>
      </c>
      <c r="K2500" s="4" t="s">
        <v>4</v>
      </c>
      <c r="L2500" s="4" t="s">
        <v>22</v>
      </c>
      <c r="M2500" s="8">
        <v>2</v>
      </c>
      <c r="N2500" s="5">
        <v>51.83</v>
      </c>
      <c r="O2500" s="6">
        <v>0.15</v>
      </c>
      <c r="P2500" s="5">
        <v>22.02</v>
      </c>
      <c r="Q2500" s="5">
        <f t="shared" si="117"/>
        <v>88.11099999999999</v>
      </c>
      <c r="R2500" s="5">
        <f t="shared" si="118"/>
        <v>44.04</v>
      </c>
      <c r="S2500" s="5">
        <f t="shared" si="119"/>
        <v>44.070999999999991</v>
      </c>
      <c r="T2500" s="7"/>
    </row>
    <row r="2501" spans="1:20" ht="15">
      <c r="A2501" s="2">
        <v>2040</v>
      </c>
      <c r="B2501" s="3">
        <v>46357</v>
      </c>
      <c r="C2501" s="10">
        <f>YEAR(SalesDataTable[[#This Row],[Order Date]])</f>
        <v>2026</v>
      </c>
      <c r="D2501" s="10" t="str">
        <f>"Q"&amp;ROUNDUP(MONTH(SalesDataTable[[#This Row],[Order Date]])/3,0)</f>
        <v>Q4</v>
      </c>
      <c r="E2501" s="10">
        <f>MONTH(SalesDataTable[[#This Row],[Order Date]])</f>
        <v>12</v>
      </c>
      <c r="F2501" s="10" t="str">
        <f>TEXT(SalesDataTable[[#This Row],[Order Date]],"mmm")</f>
        <v>Dec</v>
      </c>
      <c r="G2501" s="4" t="s">
        <v>6</v>
      </c>
      <c r="H2501" s="4" t="s">
        <v>43</v>
      </c>
      <c r="I2501" s="4" t="s">
        <v>2</v>
      </c>
      <c r="J2501" s="4" t="s">
        <v>13</v>
      </c>
      <c r="K2501" s="4" t="s">
        <v>9</v>
      </c>
      <c r="L2501" s="4" t="s">
        <v>17</v>
      </c>
      <c r="M2501" s="8">
        <v>1</v>
      </c>
      <c r="N2501" s="5">
        <v>140.34</v>
      </c>
      <c r="O2501" s="6">
        <v>0.15</v>
      </c>
      <c r="P2501" s="5">
        <v>79.92</v>
      </c>
      <c r="Q2501" s="5">
        <f t="shared" si="117"/>
        <v>119.289</v>
      </c>
      <c r="R2501" s="5">
        <f t="shared" si="118"/>
        <v>79.92</v>
      </c>
      <c r="S2501" s="5">
        <f t="shared" si="119"/>
        <v>39.369</v>
      </c>
      <c r="T2501" s="7"/>
    </row>
    <row r="2502" spans="1:20" ht="15">
      <c r="A2502" s="2">
        <v>2899</v>
      </c>
      <c r="B2502" s="3">
        <v>46357</v>
      </c>
      <c r="C2502" s="10">
        <f>YEAR(SalesDataTable[[#This Row],[Order Date]])</f>
        <v>2026</v>
      </c>
      <c r="D2502" s="10" t="str">
        <f>"Q"&amp;ROUNDUP(MONTH(SalesDataTable[[#This Row],[Order Date]])/3,0)</f>
        <v>Q4</v>
      </c>
      <c r="E2502" s="10">
        <f>MONTH(SalesDataTable[[#This Row],[Order Date]])</f>
        <v>12</v>
      </c>
      <c r="F2502" s="10" t="str">
        <f>TEXT(SalesDataTable[[#This Row],[Order Date]],"mmm")</f>
        <v>Dec</v>
      </c>
      <c r="G2502" s="4" t="s">
        <v>0</v>
      </c>
      <c r="H2502" s="4" t="s">
        <v>1</v>
      </c>
      <c r="I2502" s="4" t="s">
        <v>2</v>
      </c>
      <c r="J2502" s="4" t="s">
        <v>13</v>
      </c>
      <c r="K2502" s="4" t="s">
        <v>9</v>
      </c>
      <c r="L2502" s="4" t="s">
        <v>37</v>
      </c>
      <c r="M2502" s="8">
        <v>1</v>
      </c>
      <c r="N2502" s="5">
        <v>156.44999999999999</v>
      </c>
      <c r="O2502" s="6">
        <v>0</v>
      </c>
      <c r="P2502" s="5">
        <v>80.56</v>
      </c>
      <c r="Q2502" s="5">
        <f t="shared" si="117"/>
        <v>156.44999999999999</v>
      </c>
      <c r="R2502" s="5">
        <f t="shared" si="118"/>
        <v>80.56</v>
      </c>
      <c r="S2502" s="5">
        <f t="shared" si="119"/>
        <v>75.889999999999986</v>
      </c>
      <c r="T2502" s="7"/>
    </row>
    <row r="2503" spans="1:20" ht="15">
      <c r="A2503" s="2">
        <v>3199</v>
      </c>
      <c r="B2503" s="3">
        <v>46357</v>
      </c>
      <c r="C2503" s="10">
        <f>YEAR(SalesDataTable[[#This Row],[Order Date]])</f>
        <v>2026</v>
      </c>
      <c r="D2503" s="10" t="str">
        <f>"Q"&amp;ROUNDUP(MONTH(SalesDataTable[[#This Row],[Order Date]])/3,0)</f>
        <v>Q4</v>
      </c>
      <c r="E2503" s="10">
        <f>MONTH(SalesDataTable[[#This Row],[Order Date]])</f>
        <v>12</v>
      </c>
      <c r="F2503" s="10" t="str">
        <f>TEXT(SalesDataTable[[#This Row],[Order Date]],"mmm")</f>
        <v>Dec</v>
      </c>
      <c r="G2503" s="4" t="s">
        <v>11</v>
      </c>
      <c r="H2503" s="4" t="s">
        <v>52</v>
      </c>
      <c r="I2503" s="4" t="s">
        <v>28</v>
      </c>
      <c r="J2503" s="4" t="s">
        <v>3</v>
      </c>
      <c r="K2503" s="4" t="s">
        <v>34</v>
      </c>
      <c r="L2503" s="4" t="s">
        <v>35</v>
      </c>
      <c r="M2503" s="8">
        <v>1</v>
      </c>
      <c r="N2503" s="5">
        <v>41.33</v>
      </c>
      <c r="O2503" s="6">
        <v>0</v>
      </c>
      <c r="P2503" s="5">
        <v>15.03</v>
      </c>
      <c r="Q2503" s="5">
        <f t="shared" si="117"/>
        <v>41.33</v>
      </c>
      <c r="R2503" s="5">
        <f t="shared" si="118"/>
        <v>15.03</v>
      </c>
      <c r="S2503" s="5">
        <f t="shared" si="119"/>
        <v>26.299999999999997</v>
      </c>
      <c r="T2503" s="7"/>
    </row>
    <row r="2504" spans="1:20" ht="15">
      <c r="A2504" s="2">
        <v>4722</v>
      </c>
      <c r="B2504" s="3">
        <v>46357</v>
      </c>
      <c r="C2504" s="10">
        <f>YEAR(SalesDataTable[[#This Row],[Order Date]])</f>
        <v>2026</v>
      </c>
      <c r="D2504" s="10" t="str">
        <f>"Q"&amp;ROUNDUP(MONTH(SalesDataTable[[#This Row],[Order Date]])/3,0)</f>
        <v>Q4</v>
      </c>
      <c r="E2504" s="10">
        <f>MONTH(SalesDataTable[[#This Row],[Order Date]])</f>
        <v>12</v>
      </c>
      <c r="F2504" s="10" t="str">
        <f>TEXT(SalesDataTable[[#This Row],[Order Date]],"mmm")</f>
        <v>Dec</v>
      </c>
      <c r="G2504" s="4" t="s">
        <v>6</v>
      </c>
      <c r="H2504" s="4" t="s">
        <v>41</v>
      </c>
      <c r="I2504" s="4" t="s">
        <v>19</v>
      </c>
      <c r="J2504" s="4" t="s">
        <v>13</v>
      </c>
      <c r="K2504" s="4" t="s">
        <v>4</v>
      </c>
      <c r="L2504" s="4" t="s">
        <v>26</v>
      </c>
      <c r="M2504" s="8">
        <v>1</v>
      </c>
      <c r="N2504" s="5">
        <v>39.479999999999997</v>
      </c>
      <c r="O2504" s="6">
        <v>0.05</v>
      </c>
      <c r="P2504" s="5">
        <v>16.78</v>
      </c>
      <c r="Q2504" s="5">
        <f t="shared" si="117"/>
        <v>37.505999999999993</v>
      </c>
      <c r="R2504" s="5">
        <f t="shared" si="118"/>
        <v>16.78</v>
      </c>
      <c r="S2504" s="5">
        <f t="shared" si="119"/>
        <v>20.725999999999992</v>
      </c>
      <c r="T2504" s="7"/>
    </row>
    <row r="2505" spans="1:20" ht="15">
      <c r="A2505" s="2">
        <v>1423</v>
      </c>
      <c r="B2505" s="3">
        <v>46358</v>
      </c>
      <c r="C2505" s="10">
        <f>YEAR(SalesDataTable[[#This Row],[Order Date]])</f>
        <v>2026</v>
      </c>
      <c r="D2505" s="10" t="str">
        <f>"Q"&amp;ROUNDUP(MONTH(SalesDataTable[[#This Row],[Order Date]])/3,0)</f>
        <v>Q4</v>
      </c>
      <c r="E2505" s="10">
        <f>MONTH(SalesDataTable[[#This Row],[Order Date]])</f>
        <v>12</v>
      </c>
      <c r="F2505" s="10" t="str">
        <f>TEXT(SalesDataTable[[#This Row],[Order Date]],"mmm")</f>
        <v>Dec</v>
      </c>
      <c r="G2505" s="4" t="s">
        <v>11</v>
      </c>
      <c r="H2505" s="4" t="s">
        <v>18</v>
      </c>
      <c r="I2505" s="4" t="s">
        <v>2</v>
      </c>
      <c r="J2505" s="4" t="s">
        <v>16</v>
      </c>
      <c r="K2505" s="4" t="s">
        <v>9</v>
      </c>
      <c r="L2505" s="4" t="s">
        <v>46</v>
      </c>
      <c r="M2505" s="8">
        <v>1</v>
      </c>
      <c r="N2505" s="5">
        <v>73.010000000000005</v>
      </c>
      <c r="O2505" s="6">
        <v>0.1</v>
      </c>
      <c r="P2505" s="5">
        <v>31.51</v>
      </c>
      <c r="Q2505" s="5">
        <f t="shared" si="117"/>
        <v>65.709000000000003</v>
      </c>
      <c r="R2505" s="5">
        <f t="shared" si="118"/>
        <v>31.51</v>
      </c>
      <c r="S2505" s="5">
        <f t="shared" si="119"/>
        <v>34.198999999999998</v>
      </c>
      <c r="T2505" s="7"/>
    </row>
    <row r="2506" spans="1:20" ht="15">
      <c r="A2506" s="2">
        <v>1505</v>
      </c>
      <c r="B2506" s="3">
        <v>46358</v>
      </c>
      <c r="C2506" s="10">
        <f>YEAR(SalesDataTable[[#This Row],[Order Date]])</f>
        <v>2026</v>
      </c>
      <c r="D2506" s="10" t="str">
        <f>"Q"&amp;ROUNDUP(MONTH(SalesDataTable[[#This Row],[Order Date]])/3,0)</f>
        <v>Q4</v>
      </c>
      <c r="E2506" s="10">
        <f>MONTH(SalesDataTable[[#This Row],[Order Date]])</f>
        <v>12</v>
      </c>
      <c r="F2506" s="10" t="str">
        <f>TEXT(SalesDataTable[[#This Row],[Order Date]],"mmm")</f>
        <v>Dec</v>
      </c>
      <c r="G2506" s="4" t="s">
        <v>0</v>
      </c>
      <c r="H2506" s="4" t="s">
        <v>50</v>
      </c>
      <c r="I2506" s="4" t="s">
        <v>2</v>
      </c>
      <c r="J2506" s="4" t="s">
        <v>16</v>
      </c>
      <c r="K2506" s="4" t="s">
        <v>34</v>
      </c>
      <c r="L2506" s="4" t="s">
        <v>35</v>
      </c>
      <c r="M2506" s="8">
        <v>2</v>
      </c>
      <c r="N2506" s="5">
        <v>40.86</v>
      </c>
      <c r="O2506" s="6">
        <v>0.05</v>
      </c>
      <c r="P2506" s="5">
        <v>15.06</v>
      </c>
      <c r="Q2506" s="5">
        <f t="shared" si="117"/>
        <v>77.634</v>
      </c>
      <c r="R2506" s="5">
        <f t="shared" si="118"/>
        <v>30.12</v>
      </c>
      <c r="S2506" s="5">
        <f t="shared" si="119"/>
        <v>47.513999999999996</v>
      </c>
      <c r="T2506" s="7"/>
    </row>
    <row r="2507" spans="1:20" ht="15">
      <c r="A2507" s="2">
        <v>1664</v>
      </c>
      <c r="B2507" s="3">
        <v>46358</v>
      </c>
      <c r="C2507" s="10">
        <f>YEAR(SalesDataTable[[#This Row],[Order Date]])</f>
        <v>2026</v>
      </c>
      <c r="D2507" s="10" t="str">
        <f>"Q"&amp;ROUNDUP(MONTH(SalesDataTable[[#This Row],[Order Date]])/3,0)</f>
        <v>Q4</v>
      </c>
      <c r="E2507" s="10">
        <f>MONTH(SalesDataTable[[#This Row],[Order Date]])</f>
        <v>12</v>
      </c>
      <c r="F2507" s="10" t="str">
        <f>TEXT(SalesDataTable[[#This Row],[Order Date]],"mmm")</f>
        <v>Dec</v>
      </c>
      <c r="G2507" s="4" t="s">
        <v>11</v>
      </c>
      <c r="H2507" s="4" t="s">
        <v>25</v>
      </c>
      <c r="I2507" s="4" t="s">
        <v>28</v>
      </c>
      <c r="J2507" s="4" t="s">
        <v>3</v>
      </c>
      <c r="K2507" s="4" t="s">
        <v>23</v>
      </c>
      <c r="L2507" s="4" t="s">
        <v>29</v>
      </c>
      <c r="M2507" s="8">
        <v>6</v>
      </c>
      <c r="N2507" s="5">
        <v>194.79</v>
      </c>
      <c r="O2507" s="6">
        <v>0</v>
      </c>
      <c r="P2507" s="5">
        <v>105.73</v>
      </c>
      <c r="Q2507" s="5">
        <f t="shared" si="117"/>
        <v>1168.74</v>
      </c>
      <c r="R2507" s="5">
        <f t="shared" si="118"/>
        <v>634.38</v>
      </c>
      <c r="S2507" s="5">
        <f t="shared" si="119"/>
        <v>534.36</v>
      </c>
      <c r="T2507" s="7"/>
    </row>
    <row r="2508" spans="1:20" ht="15">
      <c r="A2508" s="2">
        <v>2035</v>
      </c>
      <c r="B2508" s="3">
        <v>46358</v>
      </c>
      <c r="C2508" s="10">
        <f>YEAR(SalesDataTable[[#This Row],[Order Date]])</f>
        <v>2026</v>
      </c>
      <c r="D2508" s="10" t="str">
        <f>"Q"&amp;ROUNDUP(MONTH(SalesDataTable[[#This Row],[Order Date]])/3,0)</f>
        <v>Q4</v>
      </c>
      <c r="E2508" s="10">
        <f>MONTH(SalesDataTable[[#This Row],[Order Date]])</f>
        <v>12</v>
      </c>
      <c r="F2508" s="10" t="str">
        <f>TEXT(SalesDataTable[[#This Row],[Order Date]],"mmm")</f>
        <v>Dec</v>
      </c>
      <c r="G2508" s="4" t="s">
        <v>20</v>
      </c>
      <c r="H2508" s="4" t="s">
        <v>47</v>
      </c>
      <c r="I2508" s="4" t="s">
        <v>2</v>
      </c>
      <c r="J2508" s="4" t="s">
        <v>13</v>
      </c>
      <c r="K2508" s="4" t="s">
        <v>23</v>
      </c>
      <c r="L2508" s="4" t="s">
        <v>40</v>
      </c>
      <c r="M2508" s="8">
        <v>4</v>
      </c>
      <c r="N2508" s="5">
        <v>80.98</v>
      </c>
      <c r="O2508" s="6">
        <v>0.2</v>
      </c>
      <c r="P2508" s="5">
        <v>38.6</v>
      </c>
      <c r="Q2508" s="5">
        <f t="shared" si="117"/>
        <v>259.13600000000002</v>
      </c>
      <c r="R2508" s="5">
        <f t="shared" si="118"/>
        <v>154.4</v>
      </c>
      <c r="S2508" s="5">
        <f t="shared" si="119"/>
        <v>104.73600000000002</v>
      </c>
      <c r="T2508" s="7"/>
    </row>
    <row r="2509" spans="1:20" ht="15">
      <c r="A2509" s="2">
        <v>2094</v>
      </c>
      <c r="B2509" s="3">
        <v>46358</v>
      </c>
      <c r="C2509" s="10">
        <f>YEAR(SalesDataTable[[#This Row],[Order Date]])</f>
        <v>2026</v>
      </c>
      <c r="D2509" s="10" t="str">
        <f>"Q"&amp;ROUNDUP(MONTH(SalesDataTable[[#This Row],[Order Date]])/3,0)</f>
        <v>Q4</v>
      </c>
      <c r="E2509" s="10">
        <f>MONTH(SalesDataTable[[#This Row],[Order Date]])</f>
        <v>12</v>
      </c>
      <c r="F2509" s="10" t="str">
        <f>TEXT(SalesDataTable[[#This Row],[Order Date]],"mmm")</f>
        <v>Dec</v>
      </c>
      <c r="G2509" s="4" t="s">
        <v>0</v>
      </c>
      <c r="H2509" s="4" t="s">
        <v>50</v>
      </c>
      <c r="I2509" s="4" t="s">
        <v>2</v>
      </c>
      <c r="J2509" s="4" t="s">
        <v>13</v>
      </c>
      <c r="K2509" s="4" t="s">
        <v>23</v>
      </c>
      <c r="L2509" s="4" t="s">
        <v>29</v>
      </c>
      <c r="M2509" s="8">
        <v>3</v>
      </c>
      <c r="N2509" s="5">
        <v>196.48</v>
      </c>
      <c r="O2509" s="6">
        <v>0.05</v>
      </c>
      <c r="P2509" s="5">
        <v>107.2</v>
      </c>
      <c r="Q2509" s="5">
        <f t="shared" si="117"/>
        <v>559.96799999999996</v>
      </c>
      <c r="R2509" s="5">
        <f t="shared" si="118"/>
        <v>321.60000000000002</v>
      </c>
      <c r="S2509" s="5">
        <f t="shared" si="119"/>
        <v>238.36799999999994</v>
      </c>
      <c r="T2509" s="7"/>
    </row>
    <row r="2510" spans="1:20" ht="15">
      <c r="A2510" s="2">
        <v>2204</v>
      </c>
      <c r="B2510" s="3">
        <v>46358</v>
      </c>
      <c r="C2510" s="10">
        <f>YEAR(SalesDataTable[[#This Row],[Order Date]])</f>
        <v>2026</v>
      </c>
      <c r="D2510" s="10" t="str">
        <f>"Q"&amp;ROUNDUP(MONTH(SalesDataTable[[#This Row],[Order Date]])/3,0)</f>
        <v>Q4</v>
      </c>
      <c r="E2510" s="10">
        <f>MONTH(SalesDataTable[[#This Row],[Order Date]])</f>
        <v>12</v>
      </c>
      <c r="F2510" s="10" t="str">
        <f>TEXT(SalesDataTable[[#This Row],[Order Date]],"mmm")</f>
        <v>Dec</v>
      </c>
      <c r="G2510" s="4" t="s">
        <v>0</v>
      </c>
      <c r="H2510" s="4" t="s">
        <v>36</v>
      </c>
      <c r="I2510" s="4" t="s">
        <v>19</v>
      </c>
      <c r="J2510" s="4" t="s">
        <v>13</v>
      </c>
      <c r="K2510" s="4" t="s">
        <v>14</v>
      </c>
      <c r="L2510" s="4" t="s">
        <v>32</v>
      </c>
      <c r="M2510" s="8">
        <v>2</v>
      </c>
      <c r="N2510" s="5">
        <v>46.63</v>
      </c>
      <c r="O2510" s="6">
        <v>0</v>
      </c>
      <c r="P2510" s="5">
        <v>18.68</v>
      </c>
      <c r="Q2510" s="5">
        <f t="shared" si="117"/>
        <v>93.26</v>
      </c>
      <c r="R2510" s="5">
        <f t="shared" si="118"/>
        <v>37.36</v>
      </c>
      <c r="S2510" s="5">
        <f t="shared" si="119"/>
        <v>55.900000000000006</v>
      </c>
      <c r="T2510" s="7"/>
    </row>
    <row r="2511" spans="1:20" ht="15">
      <c r="A2511" s="2">
        <v>3921</v>
      </c>
      <c r="B2511" s="3">
        <v>46358</v>
      </c>
      <c r="C2511" s="10">
        <f>YEAR(SalesDataTable[[#This Row],[Order Date]])</f>
        <v>2026</v>
      </c>
      <c r="D2511" s="10" t="str">
        <f>"Q"&amp;ROUNDUP(MONTH(SalesDataTable[[#This Row],[Order Date]])/3,0)</f>
        <v>Q4</v>
      </c>
      <c r="E2511" s="10">
        <f>MONTH(SalesDataTable[[#This Row],[Order Date]])</f>
        <v>12</v>
      </c>
      <c r="F2511" s="10" t="str">
        <f>TEXT(SalesDataTable[[#This Row],[Order Date]],"mmm")</f>
        <v>Dec</v>
      </c>
      <c r="G2511" s="4" t="s">
        <v>11</v>
      </c>
      <c r="H2511" s="4" t="s">
        <v>25</v>
      </c>
      <c r="I2511" s="4" t="s">
        <v>8</v>
      </c>
      <c r="J2511" s="4" t="s">
        <v>16</v>
      </c>
      <c r="K2511" s="4" t="s">
        <v>9</v>
      </c>
      <c r="L2511" s="4" t="s">
        <v>17</v>
      </c>
      <c r="M2511" s="8">
        <v>12</v>
      </c>
      <c r="N2511" s="5">
        <v>142.93</v>
      </c>
      <c r="O2511" s="6">
        <v>0.1</v>
      </c>
      <c r="P2511" s="5">
        <v>79.81</v>
      </c>
      <c r="Q2511" s="5">
        <f t="shared" si="117"/>
        <v>1543.644</v>
      </c>
      <c r="R2511" s="5">
        <f t="shared" si="118"/>
        <v>957.72</v>
      </c>
      <c r="S2511" s="5">
        <f t="shared" si="119"/>
        <v>585.92399999999998</v>
      </c>
      <c r="T2511" s="7"/>
    </row>
    <row r="2512" spans="1:20" ht="15">
      <c r="A2512" s="2">
        <v>3999</v>
      </c>
      <c r="B2512" s="3">
        <v>46358</v>
      </c>
      <c r="C2512" s="10">
        <f>YEAR(SalesDataTable[[#This Row],[Order Date]])</f>
        <v>2026</v>
      </c>
      <c r="D2512" s="10" t="str">
        <f>"Q"&amp;ROUNDUP(MONTH(SalesDataTable[[#This Row],[Order Date]])/3,0)</f>
        <v>Q4</v>
      </c>
      <c r="E2512" s="10">
        <f>MONTH(SalesDataTable[[#This Row],[Order Date]])</f>
        <v>12</v>
      </c>
      <c r="F2512" s="10" t="str">
        <f>TEXT(SalesDataTable[[#This Row],[Order Date]],"mmm")</f>
        <v>Dec</v>
      </c>
      <c r="G2512" s="4" t="s">
        <v>6</v>
      </c>
      <c r="H2512" s="4" t="s">
        <v>43</v>
      </c>
      <c r="I2512" s="4" t="s">
        <v>19</v>
      </c>
      <c r="J2512" s="4" t="s">
        <v>3</v>
      </c>
      <c r="K2512" s="4" t="s">
        <v>9</v>
      </c>
      <c r="L2512" s="4" t="s">
        <v>37</v>
      </c>
      <c r="M2512" s="8">
        <v>2</v>
      </c>
      <c r="N2512" s="5">
        <v>153.97</v>
      </c>
      <c r="O2512" s="6">
        <v>0</v>
      </c>
      <c r="P2512" s="5">
        <v>79.45</v>
      </c>
      <c r="Q2512" s="5">
        <f t="shared" si="117"/>
        <v>307.94</v>
      </c>
      <c r="R2512" s="5">
        <f t="shared" si="118"/>
        <v>158.9</v>
      </c>
      <c r="S2512" s="5">
        <f t="shared" si="119"/>
        <v>149.04</v>
      </c>
      <c r="T2512" s="7"/>
    </row>
    <row r="2513" spans="1:20" ht="15">
      <c r="A2513" s="2">
        <v>4546</v>
      </c>
      <c r="B2513" s="3">
        <v>46358</v>
      </c>
      <c r="C2513" s="10">
        <f>YEAR(SalesDataTable[[#This Row],[Order Date]])</f>
        <v>2026</v>
      </c>
      <c r="D2513" s="10" t="str">
        <f>"Q"&amp;ROUNDUP(MONTH(SalesDataTable[[#This Row],[Order Date]])/3,0)</f>
        <v>Q4</v>
      </c>
      <c r="E2513" s="10">
        <f>MONTH(SalesDataTable[[#This Row],[Order Date]])</f>
        <v>12</v>
      </c>
      <c r="F2513" s="10" t="str">
        <f>TEXT(SalesDataTable[[#This Row],[Order Date]],"mmm")</f>
        <v>Dec</v>
      </c>
      <c r="G2513" s="4" t="s">
        <v>20</v>
      </c>
      <c r="H2513" s="4" t="s">
        <v>47</v>
      </c>
      <c r="I2513" s="4" t="s">
        <v>2</v>
      </c>
      <c r="J2513" s="4" t="s">
        <v>3</v>
      </c>
      <c r="K2513" s="4" t="s">
        <v>23</v>
      </c>
      <c r="L2513" s="4" t="s">
        <v>24</v>
      </c>
      <c r="M2513" s="8">
        <v>1</v>
      </c>
      <c r="N2513" s="5">
        <v>344.63</v>
      </c>
      <c r="O2513" s="6">
        <v>0.05</v>
      </c>
      <c r="P2513" s="5">
        <v>189.22</v>
      </c>
      <c r="Q2513" s="5">
        <f t="shared" si="117"/>
        <v>327.39849999999996</v>
      </c>
      <c r="R2513" s="5">
        <f t="shared" si="118"/>
        <v>189.22</v>
      </c>
      <c r="S2513" s="5">
        <f t="shared" si="119"/>
        <v>138.17849999999996</v>
      </c>
      <c r="T2513" s="7"/>
    </row>
    <row r="2514" spans="1:20" ht="15">
      <c r="A2514" s="2">
        <v>158</v>
      </c>
      <c r="B2514" s="3">
        <v>46359</v>
      </c>
      <c r="C2514" s="10">
        <f>YEAR(SalesDataTable[[#This Row],[Order Date]])</f>
        <v>2026</v>
      </c>
      <c r="D2514" s="10" t="str">
        <f>"Q"&amp;ROUNDUP(MONTH(SalesDataTable[[#This Row],[Order Date]])/3,0)</f>
        <v>Q4</v>
      </c>
      <c r="E2514" s="10">
        <f>MONTH(SalesDataTable[[#This Row],[Order Date]])</f>
        <v>12</v>
      </c>
      <c r="F2514" s="10" t="str">
        <f>TEXT(SalesDataTable[[#This Row],[Order Date]],"mmm")</f>
        <v>Dec</v>
      </c>
      <c r="G2514" s="4" t="s">
        <v>20</v>
      </c>
      <c r="H2514" s="4" t="s">
        <v>47</v>
      </c>
      <c r="I2514" s="4" t="s">
        <v>2</v>
      </c>
      <c r="J2514" s="4" t="s">
        <v>13</v>
      </c>
      <c r="K2514" s="4" t="s">
        <v>14</v>
      </c>
      <c r="L2514" s="4" t="s">
        <v>32</v>
      </c>
      <c r="M2514" s="8">
        <v>2</v>
      </c>
      <c r="N2514" s="5">
        <v>46.51</v>
      </c>
      <c r="O2514" s="6">
        <v>0.05</v>
      </c>
      <c r="P2514" s="5">
        <v>18.73</v>
      </c>
      <c r="Q2514" s="5">
        <f t="shared" si="117"/>
        <v>88.368999999999986</v>
      </c>
      <c r="R2514" s="5">
        <f t="shared" si="118"/>
        <v>37.46</v>
      </c>
      <c r="S2514" s="5">
        <f t="shared" si="119"/>
        <v>50.908999999999985</v>
      </c>
      <c r="T2514" s="7"/>
    </row>
    <row r="2515" spans="1:20" ht="15">
      <c r="A2515" s="2">
        <v>1972</v>
      </c>
      <c r="B2515" s="3">
        <v>46359</v>
      </c>
      <c r="C2515" s="10">
        <f>YEAR(SalesDataTable[[#This Row],[Order Date]])</f>
        <v>2026</v>
      </c>
      <c r="D2515" s="10" t="str">
        <f>"Q"&amp;ROUNDUP(MONTH(SalesDataTable[[#This Row],[Order Date]])/3,0)</f>
        <v>Q4</v>
      </c>
      <c r="E2515" s="10">
        <f>MONTH(SalesDataTable[[#This Row],[Order Date]])</f>
        <v>12</v>
      </c>
      <c r="F2515" s="10" t="str">
        <f>TEXT(SalesDataTable[[#This Row],[Order Date]],"mmm")</f>
        <v>Dec</v>
      </c>
      <c r="G2515" s="4" t="s">
        <v>0</v>
      </c>
      <c r="H2515" s="4" t="s">
        <v>36</v>
      </c>
      <c r="I2515" s="4" t="s">
        <v>8</v>
      </c>
      <c r="J2515" s="4" t="s">
        <v>16</v>
      </c>
      <c r="K2515" s="4" t="s">
        <v>4</v>
      </c>
      <c r="L2515" s="4" t="s">
        <v>5</v>
      </c>
      <c r="M2515" s="8">
        <v>6</v>
      </c>
      <c r="N2515" s="5">
        <v>80.17</v>
      </c>
      <c r="O2515" s="6">
        <v>0.1</v>
      </c>
      <c r="P2515" s="5">
        <v>42.67</v>
      </c>
      <c r="Q2515" s="5">
        <f t="shared" si="117"/>
        <v>432.91800000000001</v>
      </c>
      <c r="R2515" s="5">
        <f t="shared" si="118"/>
        <v>256.02</v>
      </c>
      <c r="S2515" s="5">
        <f t="shared" si="119"/>
        <v>176.89800000000002</v>
      </c>
      <c r="T2515" s="7"/>
    </row>
    <row r="2516" spans="1:20" ht="15">
      <c r="A2516" s="2">
        <v>3196</v>
      </c>
      <c r="B2516" s="3">
        <v>46359</v>
      </c>
      <c r="C2516" s="10">
        <f>YEAR(SalesDataTable[[#This Row],[Order Date]])</f>
        <v>2026</v>
      </c>
      <c r="D2516" s="10" t="str">
        <f>"Q"&amp;ROUNDUP(MONTH(SalesDataTable[[#This Row],[Order Date]])/3,0)</f>
        <v>Q4</v>
      </c>
      <c r="E2516" s="10">
        <f>MONTH(SalesDataTable[[#This Row],[Order Date]])</f>
        <v>12</v>
      </c>
      <c r="F2516" s="10" t="str">
        <f>TEXT(SalesDataTable[[#This Row],[Order Date]],"mmm")</f>
        <v>Dec</v>
      </c>
      <c r="G2516" s="4" t="s">
        <v>20</v>
      </c>
      <c r="H2516" s="4" t="s">
        <v>47</v>
      </c>
      <c r="I2516" s="4" t="s">
        <v>2</v>
      </c>
      <c r="J2516" s="4" t="s">
        <v>13</v>
      </c>
      <c r="K2516" s="4" t="s">
        <v>23</v>
      </c>
      <c r="L2516" s="4" t="s">
        <v>51</v>
      </c>
      <c r="M2516" s="8">
        <v>2</v>
      </c>
      <c r="N2516" s="5">
        <v>124.62</v>
      </c>
      <c r="O2516" s="6">
        <v>0.1</v>
      </c>
      <c r="P2516" s="5">
        <v>58.91</v>
      </c>
      <c r="Q2516" s="5">
        <f t="shared" si="117"/>
        <v>224.316</v>
      </c>
      <c r="R2516" s="5">
        <f t="shared" si="118"/>
        <v>117.82</v>
      </c>
      <c r="S2516" s="5">
        <f t="shared" si="119"/>
        <v>106.49600000000001</v>
      </c>
      <c r="T2516" s="7"/>
    </row>
    <row r="2517" spans="1:20" ht="15">
      <c r="A2517" s="2">
        <v>3722</v>
      </c>
      <c r="B2517" s="3">
        <v>46359</v>
      </c>
      <c r="C2517" s="10">
        <f>YEAR(SalesDataTable[[#This Row],[Order Date]])</f>
        <v>2026</v>
      </c>
      <c r="D2517" s="10" t="str">
        <f>"Q"&amp;ROUNDUP(MONTH(SalesDataTable[[#This Row],[Order Date]])/3,0)</f>
        <v>Q4</v>
      </c>
      <c r="E2517" s="10">
        <f>MONTH(SalesDataTable[[#This Row],[Order Date]])</f>
        <v>12</v>
      </c>
      <c r="F2517" s="10" t="str">
        <f>TEXT(SalesDataTable[[#This Row],[Order Date]],"mmm")</f>
        <v>Dec</v>
      </c>
      <c r="G2517" s="4" t="s">
        <v>11</v>
      </c>
      <c r="H2517" s="4" t="s">
        <v>18</v>
      </c>
      <c r="I2517" s="4" t="s">
        <v>2</v>
      </c>
      <c r="J2517" s="4" t="s">
        <v>3</v>
      </c>
      <c r="K2517" s="4" t="s">
        <v>9</v>
      </c>
      <c r="L2517" s="4" t="s">
        <v>17</v>
      </c>
      <c r="M2517" s="8">
        <v>1</v>
      </c>
      <c r="N2517" s="5">
        <v>144.78</v>
      </c>
      <c r="O2517" s="6">
        <v>0.15</v>
      </c>
      <c r="P2517" s="5">
        <v>81.53</v>
      </c>
      <c r="Q2517" s="5">
        <f t="shared" si="117"/>
        <v>123.063</v>
      </c>
      <c r="R2517" s="5">
        <f t="shared" si="118"/>
        <v>81.53</v>
      </c>
      <c r="S2517" s="5">
        <f t="shared" si="119"/>
        <v>41.533000000000001</v>
      </c>
      <c r="T2517" s="7"/>
    </row>
    <row r="2518" spans="1:20" ht="15">
      <c r="A2518" s="2">
        <v>4201</v>
      </c>
      <c r="B2518" s="3">
        <v>46359</v>
      </c>
      <c r="C2518" s="10">
        <f>YEAR(SalesDataTable[[#This Row],[Order Date]])</f>
        <v>2026</v>
      </c>
      <c r="D2518" s="10" t="str">
        <f>"Q"&amp;ROUNDUP(MONTH(SalesDataTable[[#This Row],[Order Date]])/3,0)</f>
        <v>Q4</v>
      </c>
      <c r="E2518" s="10">
        <f>MONTH(SalesDataTable[[#This Row],[Order Date]])</f>
        <v>12</v>
      </c>
      <c r="F2518" s="10" t="str">
        <f>TEXT(SalesDataTable[[#This Row],[Order Date]],"mmm")</f>
        <v>Dec</v>
      </c>
      <c r="G2518" s="4" t="s">
        <v>20</v>
      </c>
      <c r="H2518" s="4" t="s">
        <v>31</v>
      </c>
      <c r="I2518" s="4" t="s">
        <v>2</v>
      </c>
      <c r="J2518" s="4" t="s">
        <v>16</v>
      </c>
      <c r="K2518" s="4" t="s">
        <v>14</v>
      </c>
      <c r="L2518" s="4" t="s">
        <v>44</v>
      </c>
      <c r="M2518" s="8">
        <v>1</v>
      </c>
      <c r="N2518" s="5">
        <v>133.80000000000001</v>
      </c>
      <c r="O2518" s="6">
        <v>0</v>
      </c>
      <c r="P2518" s="5">
        <v>66.349999999999994</v>
      </c>
      <c r="Q2518" s="5">
        <f t="shared" si="117"/>
        <v>133.80000000000001</v>
      </c>
      <c r="R2518" s="5">
        <f t="shared" si="118"/>
        <v>66.349999999999994</v>
      </c>
      <c r="S2518" s="5">
        <f t="shared" si="119"/>
        <v>67.450000000000017</v>
      </c>
      <c r="T2518" s="7"/>
    </row>
    <row r="2519" spans="1:20" ht="15">
      <c r="A2519" s="2">
        <v>4498</v>
      </c>
      <c r="B2519" s="3">
        <v>46359</v>
      </c>
      <c r="C2519" s="10">
        <f>YEAR(SalesDataTable[[#This Row],[Order Date]])</f>
        <v>2026</v>
      </c>
      <c r="D2519" s="10" t="str">
        <f>"Q"&amp;ROUNDUP(MONTH(SalesDataTable[[#This Row],[Order Date]])/3,0)</f>
        <v>Q4</v>
      </c>
      <c r="E2519" s="10">
        <f>MONTH(SalesDataTable[[#This Row],[Order Date]])</f>
        <v>12</v>
      </c>
      <c r="F2519" s="10" t="str">
        <f>TEXT(SalesDataTable[[#This Row],[Order Date]],"mmm")</f>
        <v>Dec</v>
      </c>
      <c r="G2519" s="4" t="s">
        <v>20</v>
      </c>
      <c r="H2519" s="4" t="s">
        <v>31</v>
      </c>
      <c r="I2519" s="4" t="s">
        <v>19</v>
      </c>
      <c r="J2519" s="4" t="s">
        <v>13</v>
      </c>
      <c r="K2519" s="4" t="s">
        <v>23</v>
      </c>
      <c r="L2519" s="4" t="s">
        <v>51</v>
      </c>
      <c r="M2519" s="8">
        <v>1</v>
      </c>
      <c r="N2519" s="5">
        <v>124.93</v>
      </c>
      <c r="O2519" s="6">
        <v>0</v>
      </c>
      <c r="P2519" s="5">
        <v>59.41</v>
      </c>
      <c r="Q2519" s="5">
        <f t="shared" si="117"/>
        <v>124.93</v>
      </c>
      <c r="R2519" s="5">
        <f t="shared" si="118"/>
        <v>59.41</v>
      </c>
      <c r="S2519" s="5">
        <f t="shared" si="119"/>
        <v>65.52000000000001</v>
      </c>
      <c r="T2519" s="7"/>
    </row>
    <row r="2520" spans="1:20" ht="15">
      <c r="A2520" s="2">
        <v>4791</v>
      </c>
      <c r="B2520" s="3">
        <v>46359</v>
      </c>
      <c r="C2520" s="10">
        <f>YEAR(SalesDataTable[[#This Row],[Order Date]])</f>
        <v>2026</v>
      </c>
      <c r="D2520" s="10" t="str">
        <f>"Q"&amp;ROUNDUP(MONTH(SalesDataTable[[#This Row],[Order Date]])/3,0)</f>
        <v>Q4</v>
      </c>
      <c r="E2520" s="10">
        <f>MONTH(SalesDataTable[[#This Row],[Order Date]])</f>
        <v>12</v>
      </c>
      <c r="F2520" s="10" t="str">
        <f>TEXT(SalesDataTable[[#This Row],[Order Date]],"mmm")</f>
        <v>Dec</v>
      </c>
      <c r="G2520" s="4" t="s">
        <v>6</v>
      </c>
      <c r="H2520" s="4" t="s">
        <v>43</v>
      </c>
      <c r="I2520" s="4" t="s">
        <v>2</v>
      </c>
      <c r="J2520" s="4" t="s">
        <v>13</v>
      </c>
      <c r="K2520" s="4" t="s">
        <v>9</v>
      </c>
      <c r="L2520" s="4" t="s">
        <v>46</v>
      </c>
      <c r="M2520" s="8">
        <v>2</v>
      </c>
      <c r="N2520" s="5">
        <v>70.59</v>
      </c>
      <c r="O2520" s="6">
        <v>0.1</v>
      </c>
      <c r="P2520" s="5">
        <v>32.68</v>
      </c>
      <c r="Q2520" s="5">
        <f t="shared" si="117"/>
        <v>127.06200000000001</v>
      </c>
      <c r="R2520" s="5">
        <f t="shared" si="118"/>
        <v>65.36</v>
      </c>
      <c r="S2520" s="5">
        <f t="shared" si="119"/>
        <v>61.702000000000012</v>
      </c>
      <c r="T2520" s="7"/>
    </row>
    <row r="2521" spans="1:20" ht="15">
      <c r="A2521" s="2">
        <v>614</v>
      </c>
      <c r="B2521" s="3">
        <v>46360</v>
      </c>
      <c r="C2521" s="10">
        <f>YEAR(SalesDataTable[[#This Row],[Order Date]])</f>
        <v>2026</v>
      </c>
      <c r="D2521" s="10" t="str">
        <f>"Q"&amp;ROUNDUP(MONTH(SalesDataTable[[#This Row],[Order Date]])/3,0)</f>
        <v>Q4</v>
      </c>
      <c r="E2521" s="10">
        <f>MONTH(SalesDataTable[[#This Row],[Order Date]])</f>
        <v>12</v>
      </c>
      <c r="F2521" s="10" t="str">
        <f>TEXT(SalesDataTable[[#This Row],[Order Date]],"mmm")</f>
        <v>Dec</v>
      </c>
      <c r="G2521" s="4" t="s">
        <v>20</v>
      </c>
      <c r="H2521" s="4" t="s">
        <v>31</v>
      </c>
      <c r="I2521" s="4" t="s">
        <v>2</v>
      </c>
      <c r="J2521" s="4" t="s">
        <v>3</v>
      </c>
      <c r="K2521" s="4" t="s">
        <v>9</v>
      </c>
      <c r="L2521" s="4" t="s">
        <v>37</v>
      </c>
      <c r="M2521" s="8">
        <v>2</v>
      </c>
      <c r="N2521" s="5">
        <v>151.05000000000001</v>
      </c>
      <c r="O2521" s="6">
        <v>0.15</v>
      </c>
      <c r="P2521" s="5">
        <v>80.36</v>
      </c>
      <c r="Q2521" s="5">
        <f t="shared" si="117"/>
        <v>256.78500000000003</v>
      </c>
      <c r="R2521" s="5">
        <f t="shared" si="118"/>
        <v>160.72</v>
      </c>
      <c r="S2521" s="5">
        <f t="shared" si="119"/>
        <v>96.065000000000026</v>
      </c>
      <c r="T2521" s="7"/>
    </row>
    <row r="2522" spans="1:20" ht="15">
      <c r="A2522" s="2">
        <v>2301</v>
      </c>
      <c r="B2522" s="3">
        <v>46360</v>
      </c>
      <c r="C2522" s="10">
        <f>YEAR(SalesDataTable[[#This Row],[Order Date]])</f>
        <v>2026</v>
      </c>
      <c r="D2522" s="10" t="str">
        <f>"Q"&amp;ROUNDUP(MONTH(SalesDataTable[[#This Row],[Order Date]])/3,0)</f>
        <v>Q4</v>
      </c>
      <c r="E2522" s="10">
        <f>MONTH(SalesDataTable[[#This Row],[Order Date]])</f>
        <v>12</v>
      </c>
      <c r="F2522" s="10" t="str">
        <f>TEXT(SalesDataTable[[#This Row],[Order Date]],"mmm")</f>
        <v>Dec</v>
      </c>
      <c r="G2522" s="4" t="s">
        <v>20</v>
      </c>
      <c r="H2522" s="4" t="s">
        <v>31</v>
      </c>
      <c r="I2522" s="4" t="s">
        <v>2</v>
      </c>
      <c r="J2522" s="4" t="s">
        <v>3</v>
      </c>
      <c r="K2522" s="4" t="s">
        <v>23</v>
      </c>
      <c r="L2522" s="4" t="s">
        <v>51</v>
      </c>
      <c r="M2522" s="8">
        <v>2</v>
      </c>
      <c r="N2522" s="5">
        <v>120.37</v>
      </c>
      <c r="O2522" s="6">
        <v>0.2</v>
      </c>
      <c r="P2522" s="5">
        <v>59.39</v>
      </c>
      <c r="Q2522" s="5">
        <f t="shared" si="117"/>
        <v>192.59200000000001</v>
      </c>
      <c r="R2522" s="5">
        <f t="shared" si="118"/>
        <v>118.78</v>
      </c>
      <c r="S2522" s="5">
        <f t="shared" si="119"/>
        <v>73.812000000000012</v>
      </c>
      <c r="T2522" s="7"/>
    </row>
    <row r="2523" spans="1:20" ht="15">
      <c r="A2523" s="2">
        <v>4430</v>
      </c>
      <c r="B2523" s="3">
        <v>46360</v>
      </c>
      <c r="C2523" s="10">
        <f>YEAR(SalesDataTable[[#This Row],[Order Date]])</f>
        <v>2026</v>
      </c>
      <c r="D2523" s="10" t="str">
        <f>"Q"&amp;ROUNDUP(MONTH(SalesDataTable[[#This Row],[Order Date]])/3,0)</f>
        <v>Q4</v>
      </c>
      <c r="E2523" s="10">
        <f>MONTH(SalesDataTable[[#This Row],[Order Date]])</f>
        <v>12</v>
      </c>
      <c r="F2523" s="10" t="str">
        <f>TEXT(SalesDataTable[[#This Row],[Order Date]],"mmm")</f>
        <v>Dec</v>
      </c>
      <c r="G2523" s="4" t="s">
        <v>6</v>
      </c>
      <c r="H2523" s="4" t="s">
        <v>7</v>
      </c>
      <c r="I2523" s="4" t="s">
        <v>2</v>
      </c>
      <c r="J2523" s="4" t="s">
        <v>3</v>
      </c>
      <c r="K2523" s="4" t="s">
        <v>23</v>
      </c>
      <c r="L2523" s="4" t="s">
        <v>29</v>
      </c>
      <c r="M2523" s="8">
        <v>3</v>
      </c>
      <c r="N2523" s="5">
        <v>193.8</v>
      </c>
      <c r="O2523" s="6">
        <v>0</v>
      </c>
      <c r="P2523" s="5">
        <v>104.55</v>
      </c>
      <c r="Q2523" s="5">
        <f t="shared" si="117"/>
        <v>581.40000000000009</v>
      </c>
      <c r="R2523" s="5">
        <f t="shared" si="118"/>
        <v>313.64999999999998</v>
      </c>
      <c r="S2523" s="5">
        <f t="shared" si="119"/>
        <v>267.75000000000011</v>
      </c>
      <c r="T2523" s="7"/>
    </row>
    <row r="2524" spans="1:20" ht="15">
      <c r="A2524" s="2">
        <v>318</v>
      </c>
      <c r="B2524" s="3">
        <v>46361</v>
      </c>
      <c r="C2524" s="10">
        <f>YEAR(SalesDataTable[[#This Row],[Order Date]])</f>
        <v>2026</v>
      </c>
      <c r="D2524" s="10" t="str">
        <f>"Q"&amp;ROUNDUP(MONTH(SalesDataTable[[#This Row],[Order Date]])/3,0)</f>
        <v>Q4</v>
      </c>
      <c r="E2524" s="10">
        <f>MONTH(SalesDataTable[[#This Row],[Order Date]])</f>
        <v>12</v>
      </c>
      <c r="F2524" s="10" t="str">
        <f>TEXT(SalesDataTable[[#This Row],[Order Date]],"mmm")</f>
        <v>Dec</v>
      </c>
      <c r="G2524" s="4" t="s">
        <v>20</v>
      </c>
      <c r="H2524" s="4" t="s">
        <v>47</v>
      </c>
      <c r="I2524" s="4" t="s">
        <v>2</v>
      </c>
      <c r="J2524" s="4" t="s">
        <v>16</v>
      </c>
      <c r="K2524" s="4" t="s">
        <v>9</v>
      </c>
      <c r="L2524" s="4" t="s">
        <v>17</v>
      </c>
      <c r="M2524" s="8">
        <v>1</v>
      </c>
      <c r="N2524" s="5">
        <v>146.08000000000001</v>
      </c>
      <c r="O2524" s="6">
        <v>0.1</v>
      </c>
      <c r="P2524" s="5">
        <v>81.540000000000006</v>
      </c>
      <c r="Q2524" s="5">
        <f t="shared" si="117"/>
        <v>131.47200000000001</v>
      </c>
      <c r="R2524" s="5">
        <f t="shared" si="118"/>
        <v>81.540000000000006</v>
      </c>
      <c r="S2524" s="5">
        <f t="shared" si="119"/>
        <v>49.932000000000002</v>
      </c>
      <c r="T2524" s="7"/>
    </row>
    <row r="2525" spans="1:20" ht="15">
      <c r="A2525" s="2">
        <v>782</v>
      </c>
      <c r="B2525" s="3">
        <v>46361</v>
      </c>
      <c r="C2525" s="10">
        <f>YEAR(SalesDataTable[[#This Row],[Order Date]])</f>
        <v>2026</v>
      </c>
      <c r="D2525" s="10" t="str">
        <f>"Q"&amp;ROUNDUP(MONTH(SalesDataTable[[#This Row],[Order Date]])/3,0)</f>
        <v>Q4</v>
      </c>
      <c r="E2525" s="10">
        <f>MONTH(SalesDataTable[[#This Row],[Order Date]])</f>
        <v>12</v>
      </c>
      <c r="F2525" s="10" t="str">
        <f>TEXT(SalesDataTable[[#This Row],[Order Date]],"mmm")</f>
        <v>Dec</v>
      </c>
      <c r="G2525" s="4" t="s">
        <v>20</v>
      </c>
      <c r="H2525" s="4" t="s">
        <v>31</v>
      </c>
      <c r="I2525" s="4" t="s">
        <v>8</v>
      </c>
      <c r="J2525" s="4" t="s">
        <v>16</v>
      </c>
      <c r="K2525" s="4" t="s">
        <v>4</v>
      </c>
      <c r="L2525" s="4" t="s">
        <v>30</v>
      </c>
      <c r="M2525" s="8">
        <v>4</v>
      </c>
      <c r="N2525" s="5">
        <v>101.17</v>
      </c>
      <c r="O2525" s="6">
        <v>0.15</v>
      </c>
      <c r="P2525" s="5">
        <v>50.48</v>
      </c>
      <c r="Q2525" s="5">
        <f t="shared" si="117"/>
        <v>343.97800000000001</v>
      </c>
      <c r="R2525" s="5">
        <f t="shared" si="118"/>
        <v>201.92</v>
      </c>
      <c r="S2525" s="5">
        <f t="shared" si="119"/>
        <v>142.05800000000002</v>
      </c>
      <c r="T2525" s="7"/>
    </row>
    <row r="2526" spans="1:20" ht="15">
      <c r="A2526" s="2">
        <v>1402</v>
      </c>
      <c r="B2526" s="3">
        <v>46361</v>
      </c>
      <c r="C2526" s="10">
        <f>YEAR(SalesDataTable[[#This Row],[Order Date]])</f>
        <v>2026</v>
      </c>
      <c r="D2526" s="10" t="str">
        <f>"Q"&amp;ROUNDUP(MONTH(SalesDataTable[[#This Row],[Order Date]])/3,0)</f>
        <v>Q4</v>
      </c>
      <c r="E2526" s="10">
        <f>MONTH(SalesDataTable[[#This Row],[Order Date]])</f>
        <v>12</v>
      </c>
      <c r="F2526" s="10" t="str">
        <f>TEXT(SalesDataTable[[#This Row],[Order Date]],"mmm")</f>
        <v>Dec</v>
      </c>
      <c r="G2526" s="4" t="s">
        <v>6</v>
      </c>
      <c r="H2526" s="4" t="s">
        <v>27</v>
      </c>
      <c r="I2526" s="4" t="s">
        <v>19</v>
      </c>
      <c r="J2526" s="4" t="s">
        <v>13</v>
      </c>
      <c r="K2526" s="4" t="s">
        <v>23</v>
      </c>
      <c r="L2526" s="4" t="s">
        <v>51</v>
      </c>
      <c r="M2526" s="8">
        <v>2</v>
      </c>
      <c r="N2526" s="5">
        <v>121.64</v>
      </c>
      <c r="O2526" s="6">
        <v>0</v>
      </c>
      <c r="P2526" s="5">
        <v>61.94</v>
      </c>
      <c r="Q2526" s="5">
        <f t="shared" si="117"/>
        <v>243.28</v>
      </c>
      <c r="R2526" s="5">
        <f t="shared" si="118"/>
        <v>123.88</v>
      </c>
      <c r="S2526" s="5">
        <f t="shared" si="119"/>
        <v>119.4</v>
      </c>
      <c r="T2526" s="7"/>
    </row>
    <row r="2527" spans="1:20" ht="15">
      <c r="A2527" s="2">
        <v>1824</v>
      </c>
      <c r="B2527" s="3">
        <v>46361</v>
      </c>
      <c r="C2527" s="10">
        <f>YEAR(SalesDataTable[[#This Row],[Order Date]])</f>
        <v>2026</v>
      </c>
      <c r="D2527" s="10" t="str">
        <f>"Q"&amp;ROUNDUP(MONTH(SalesDataTable[[#This Row],[Order Date]])/3,0)</f>
        <v>Q4</v>
      </c>
      <c r="E2527" s="10">
        <f>MONTH(SalesDataTable[[#This Row],[Order Date]])</f>
        <v>12</v>
      </c>
      <c r="F2527" s="10" t="str">
        <f>TEXT(SalesDataTable[[#This Row],[Order Date]],"mmm")</f>
        <v>Dec</v>
      </c>
      <c r="G2527" s="4" t="s">
        <v>6</v>
      </c>
      <c r="H2527" s="4" t="s">
        <v>7</v>
      </c>
      <c r="I2527" s="4" t="s">
        <v>2</v>
      </c>
      <c r="J2527" s="4" t="s">
        <v>3</v>
      </c>
      <c r="K2527" s="4" t="s">
        <v>14</v>
      </c>
      <c r="L2527" s="4" t="s">
        <v>48</v>
      </c>
      <c r="M2527" s="8">
        <v>1</v>
      </c>
      <c r="N2527" s="5">
        <v>165.1</v>
      </c>
      <c r="O2527" s="6">
        <v>0.05</v>
      </c>
      <c r="P2527" s="5">
        <v>85.23</v>
      </c>
      <c r="Q2527" s="5">
        <f t="shared" si="117"/>
        <v>156.845</v>
      </c>
      <c r="R2527" s="5">
        <f t="shared" si="118"/>
        <v>85.23</v>
      </c>
      <c r="S2527" s="5">
        <f t="shared" si="119"/>
        <v>71.614999999999995</v>
      </c>
      <c r="T2527" s="7"/>
    </row>
    <row r="2528" spans="1:20" ht="15">
      <c r="A2528" s="2">
        <v>2141</v>
      </c>
      <c r="B2528" s="3">
        <v>46361</v>
      </c>
      <c r="C2528" s="10">
        <f>YEAR(SalesDataTable[[#This Row],[Order Date]])</f>
        <v>2026</v>
      </c>
      <c r="D2528" s="10" t="str">
        <f>"Q"&amp;ROUNDUP(MONTH(SalesDataTable[[#This Row],[Order Date]])/3,0)</f>
        <v>Q4</v>
      </c>
      <c r="E2528" s="10">
        <f>MONTH(SalesDataTable[[#This Row],[Order Date]])</f>
        <v>12</v>
      </c>
      <c r="F2528" s="10" t="str">
        <f>TEXT(SalesDataTable[[#This Row],[Order Date]],"mmm")</f>
        <v>Dec</v>
      </c>
      <c r="G2528" s="4" t="s">
        <v>20</v>
      </c>
      <c r="H2528" s="4" t="s">
        <v>47</v>
      </c>
      <c r="I2528" s="4" t="s">
        <v>2</v>
      </c>
      <c r="J2528" s="4" t="s">
        <v>13</v>
      </c>
      <c r="K2528" s="4" t="s">
        <v>23</v>
      </c>
      <c r="L2528" s="4" t="s">
        <v>29</v>
      </c>
      <c r="M2528" s="8">
        <v>3</v>
      </c>
      <c r="N2528" s="5">
        <v>194.07</v>
      </c>
      <c r="O2528" s="6">
        <v>0.1</v>
      </c>
      <c r="P2528" s="5">
        <v>102.37</v>
      </c>
      <c r="Q2528" s="5">
        <f t="shared" si="117"/>
        <v>523.98900000000003</v>
      </c>
      <c r="R2528" s="5">
        <f t="shared" si="118"/>
        <v>307.11</v>
      </c>
      <c r="S2528" s="5">
        <f t="shared" si="119"/>
        <v>216.87900000000002</v>
      </c>
      <c r="T2528" s="7"/>
    </row>
    <row r="2529" spans="1:20" ht="15">
      <c r="A2529" s="2">
        <v>3517</v>
      </c>
      <c r="B2529" s="3">
        <v>46361</v>
      </c>
      <c r="C2529" s="10">
        <f>YEAR(SalesDataTable[[#This Row],[Order Date]])</f>
        <v>2026</v>
      </c>
      <c r="D2529" s="10" t="str">
        <f>"Q"&amp;ROUNDUP(MONTH(SalesDataTable[[#This Row],[Order Date]])/3,0)</f>
        <v>Q4</v>
      </c>
      <c r="E2529" s="10">
        <f>MONTH(SalesDataTable[[#This Row],[Order Date]])</f>
        <v>12</v>
      </c>
      <c r="F2529" s="10" t="str">
        <f>TEXT(SalesDataTable[[#This Row],[Order Date]],"mmm")</f>
        <v>Dec</v>
      </c>
      <c r="G2529" s="4" t="s">
        <v>20</v>
      </c>
      <c r="H2529" s="4" t="s">
        <v>47</v>
      </c>
      <c r="I2529" s="4" t="s">
        <v>28</v>
      </c>
      <c r="J2529" s="4" t="s">
        <v>13</v>
      </c>
      <c r="K2529" s="4" t="s">
        <v>9</v>
      </c>
      <c r="L2529" s="4" t="s">
        <v>37</v>
      </c>
      <c r="M2529" s="8">
        <v>1</v>
      </c>
      <c r="N2529" s="5">
        <v>152.44</v>
      </c>
      <c r="O2529" s="6">
        <v>0.1</v>
      </c>
      <c r="P2529" s="5">
        <v>76.91</v>
      </c>
      <c r="Q2529" s="5">
        <f t="shared" si="117"/>
        <v>137.196</v>
      </c>
      <c r="R2529" s="5">
        <f t="shared" si="118"/>
        <v>76.91</v>
      </c>
      <c r="S2529" s="5">
        <f t="shared" si="119"/>
        <v>60.286000000000001</v>
      </c>
      <c r="T2529" s="7"/>
    </row>
    <row r="2530" spans="1:20" ht="15">
      <c r="A2530" s="2">
        <v>4055</v>
      </c>
      <c r="B2530" s="3">
        <v>46361</v>
      </c>
      <c r="C2530" s="10">
        <f>YEAR(SalesDataTable[[#This Row],[Order Date]])</f>
        <v>2026</v>
      </c>
      <c r="D2530" s="10" t="str">
        <f>"Q"&amp;ROUNDUP(MONTH(SalesDataTable[[#This Row],[Order Date]])/3,0)</f>
        <v>Q4</v>
      </c>
      <c r="E2530" s="10">
        <f>MONTH(SalesDataTable[[#This Row],[Order Date]])</f>
        <v>12</v>
      </c>
      <c r="F2530" s="10" t="str">
        <f>TEXT(SalesDataTable[[#This Row],[Order Date]],"mmm")</f>
        <v>Dec</v>
      </c>
      <c r="G2530" s="4" t="s">
        <v>6</v>
      </c>
      <c r="H2530" s="4" t="s">
        <v>43</v>
      </c>
      <c r="I2530" s="4" t="s">
        <v>2</v>
      </c>
      <c r="J2530" s="4" t="s">
        <v>3</v>
      </c>
      <c r="K2530" s="4" t="s">
        <v>23</v>
      </c>
      <c r="L2530" s="4" t="s">
        <v>51</v>
      </c>
      <c r="M2530" s="8">
        <v>1</v>
      </c>
      <c r="N2530" s="5">
        <v>123.82</v>
      </c>
      <c r="O2530" s="6">
        <v>0.05</v>
      </c>
      <c r="P2530" s="5">
        <v>59.19</v>
      </c>
      <c r="Q2530" s="5">
        <f t="shared" si="117"/>
        <v>117.62899999999999</v>
      </c>
      <c r="R2530" s="5">
        <f t="shared" si="118"/>
        <v>59.19</v>
      </c>
      <c r="S2530" s="5">
        <f t="shared" si="119"/>
        <v>58.438999999999993</v>
      </c>
      <c r="T2530" s="7"/>
    </row>
    <row r="2531" spans="1:20" ht="15">
      <c r="A2531" s="2">
        <v>4168</v>
      </c>
      <c r="B2531" s="3">
        <v>46361</v>
      </c>
      <c r="C2531" s="10">
        <f>YEAR(SalesDataTable[[#This Row],[Order Date]])</f>
        <v>2026</v>
      </c>
      <c r="D2531" s="10" t="str">
        <f>"Q"&amp;ROUNDUP(MONTH(SalesDataTable[[#This Row],[Order Date]])/3,0)</f>
        <v>Q4</v>
      </c>
      <c r="E2531" s="10">
        <f>MONTH(SalesDataTable[[#This Row],[Order Date]])</f>
        <v>12</v>
      </c>
      <c r="F2531" s="10" t="str">
        <f>TEXT(SalesDataTable[[#This Row],[Order Date]],"mmm")</f>
        <v>Dec</v>
      </c>
      <c r="G2531" s="4" t="s">
        <v>0</v>
      </c>
      <c r="H2531" s="4" t="s">
        <v>1</v>
      </c>
      <c r="I2531" s="4" t="s">
        <v>2</v>
      </c>
      <c r="J2531" s="4" t="s">
        <v>13</v>
      </c>
      <c r="K2531" s="4" t="s">
        <v>9</v>
      </c>
      <c r="L2531" s="4" t="s">
        <v>46</v>
      </c>
      <c r="M2531" s="8">
        <v>4</v>
      </c>
      <c r="N2531" s="5">
        <v>71.12</v>
      </c>
      <c r="O2531" s="6">
        <v>0.05</v>
      </c>
      <c r="P2531" s="5">
        <v>31.93</v>
      </c>
      <c r="Q2531" s="5">
        <f t="shared" si="117"/>
        <v>270.25600000000003</v>
      </c>
      <c r="R2531" s="5">
        <f t="shared" si="118"/>
        <v>127.72</v>
      </c>
      <c r="S2531" s="5">
        <f t="shared" si="119"/>
        <v>142.53600000000003</v>
      </c>
      <c r="T2531" s="7"/>
    </row>
    <row r="2532" spans="1:20" ht="15">
      <c r="A2532" s="2">
        <v>4317</v>
      </c>
      <c r="B2532" s="3">
        <v>46361</v>
      </c>
      <c r="C2532" s="10">
        <f>YEAR(SalesDataTable[[#This Row],[Order Date]])</f>
        <v>2026</v>
      </c>
      <c r="D2532" s="10" t="str">
        <f>"Q"&amp;ROUNDUP(MONTH(SalesDataTable[[#This Row],[Order Date]])/3,0)</f>
        <v>Q4</v>
      </c>
      <c r="E2532" s="10">
        <f>MONTH(SalesDataTable[[#This Row],[Order Date]])</f>
        <v>12</v>
      </c>
      <c r="F2532" s="10" t="str">
        <f>TEXT(SalesDataTable[[#This Row],[Order Date]],"mmm")</f>
        <v>Dec</v>
      </c>
      <c r="G2532" s="4" t="s">
        <v>11</v>
      </c>
      <c r="H2532" s="4" t="s">
        <v>52</v>
      </c>
      <c r="I2532" s="4" t="s">
        <v>28</v>
      </c>
      <c r="J2532" s="4" t="s">
        <v>3</v>
      </c>
      <c r="K2532" s="4" t="s">
        <v>9</v>
      </c>
      <c r="L2532" s="4" t="s">
        <v>46</v>
      </c>
      <c r="M2532" s="8">
        <v>1</v>
      </c>
      <c r="N2532" s="5">
        <v>71.55</v>
      </c>
      <c r="O2532" s="6">
        <v>0.1</v>
      </c>
      <c r="P2532" s="5">
        <v>32.07</v>
      </c>
      <c r="Q2532" s="5">
        <f t="shared" si="117"/>
        <v>64.394999999999996</v>
      </c>
      <c r="R2532" s="5">
        <f t="shared" si="118"/>
        <v>32.07</v>
      </c>
      <c r="S2532" s="5">
        <f t="shared" si="119"/>
        <v>32.324999999999996</v>
      </c>
      <c r="T2532" s="7"/>
    </row>
    <row r="2533" spans="1:20" ht="15">
      <c r="A2533" s="2">
        <v>4879</v>
      </c>
      <c r="B2533" s="3">
        <v>46361</v>
      </c>
      <c r="C2533" s="10">
        <f>YEAR(SalesDataTable[[#This Row],[Order Date]])</f>
        <v>2026</v>
      </c>
      <c r="D2533" s="10" t="str">
        <f>"Q"&amp;ROUNDUP(MONTH(SalesDataTable[[#This Row],[Order Date]])/3,0)</f>
        <v>Q4</v>
      </c>
      <c r="E2533" s="10">
        <f>MONTH(SalesDataTable[[#This Row],[Order Date]])</f>
        <v>12</v>
      </c>
      <c r="F2533" s="10" t="str">
        <f>TEXT(SalesDataTable[[#This Row],[Order Date]],"mmm")</f>
        <v>Dec</v>
      </c>
      <c r="G2533" s="4" t="s">
        <v>11</v>
      </c>
      <c r="H2533" s="4" t="s">
        <v>12</v>
      </c>
      <c r="I2533" s="4" t="s">
        <v>28</v>
      </c>
      <c r="J2533" s="4" t="s">
        <v>3</v>
      </c>
      <c r="K2533" s="4" t="s">
        <v>9</v>
      </c>
      <c r="L2533" s="4" t="s">
        <v>46</v>
      </c>
      <c r="M2533" s="8">
        <v>2</v>
      </c>
      <c r="N2533" s="5">
        <v>70.239999999999995</v>
      </c>
      <c r="O2533" s="6">
        <v>0.1</v>
      </c>
      <c r="P2533" s="5">
        <v>33.29</v>
      </c>
      <c r="Q2533" s="5">
        <f t="shared" si="117"/>
        <v>126.43199999999999</v>
      </c>
      <c r="R2533" s="5">
        <f t="shared" si="118"/>
        <v>66.58</v>
      </c>
      <c r="S2533" s="5">
        <f t="shared" si="119"/>
        <v>59.85199999999999</v>
      </c>
      <c r="T2533" s="7"/>
    </row>
    <row r="2534" spans="1:20" ht="15">
      <c r="A2534" s="2">
        <v>467</v>
      </c>
      <c r="B2534" s="3">
        <v>46362</v>
      </c>
      <c r="C2534" s="10">
        <f>YEAR(SalesDataTable[[#This Row],[Order Date]])</f>
        <v>2026</v>
      </c>
      <c r="D2534" s="10" t="str">
        <f>"Q"&amp;ROUNDUP(MONTH(SalesDataTable[[#This Row],[Order Date]])/3,0)</f>
        <v>Q4</v>
      </c>
      <c r="E2534" s="10">
        <f>MONTH(SalesDataTable[[#This Row],[Order Date]])</f>
        <v>12</v>
      </c>
      <c r="F2534" s="10" t="str">
        <f>TEXT(SalesDataTable[[#This Row],[Order Date]],"mmm")</f>
        <v>Dec</v>
      </c>
      <c r="G2534" s="4" t="s">
        <v>0</v>
      </c>
      <c r="H2534" s="4" t="s">
        <v>1</v>
      </c>
      <c r="I2534" s="4" t="s">
        <v>28</v>
      </c>
      <c r="J2534" s="4" t="s">
        <v>3</v>
      </c>
      <c r="K2534" s="4" t="s">
        <v>4</v>
      </c>
      <c r="L2534" s="4" t="s">
        <v>22</v>
      </c>
      <c r="M2534" s="8">
        <v>2</v>
      </c>
      <c r="N2534" s="5">
        <v>50.68</v>
      </c>
      <c r="O2534" s="6">
        <v>0.15</v>
      </c>
      <c r="P2534" s="5">
        <v>22.41</v>
      </c>
      <c r="Q2534" s="5">
        <f t="shared" si="117"/>
        <v>86.155999999999992</v>
      </c>
      <c r="R2534" s="5">
        <f t="shared" si="118"/>
        <v>44.82</v>
      </c>
      <c r="S2534" s="5">
        <f t="shared" si="119"/>
        <v>41.335999999999991</v>
      </c>
      <c r="T2534" s="7"/>
    </row>
    <row r="2535" spans="1:20" ht="15">
      <c r="A2535" s="2">
        <v>825</v>
      </c>
      <c r="B2535" s="3">
        <v>46362</v>
      </c>
      <c r="C2535" s="10">
        <f>YEAR(SalesDataTable[[#This Row],[Order Date]])</f>
        <v>2026</v>
      </c>
      <c r="D2535" s="10" t="str">
        <f>"Q"&amp;ROUNDUP(MONTH(SalesDataTable[[#This Row],[Order Date]])/3,0)</f>
        <v>Q4</v>
      </c>
      <c r="E2535" s="10">
        <f>MONTH(SalesDataTable[[#This Row],[Order Date]])</f>
        <v>12</v>
      </c>
      <c r="F2535" s="10" t="str">
        <f>TEXT(SalesDataTable[[#This Row],[Order Date]],"mmm")</f>
        <v>Dec</v>
      </c>
      <c r="G2535" s="4" t="s">
        <v>20</v>
      </c>
      <c r="H2535" s="4" t="s">
        <v>31</v>
      </c>
      <c r="I2535" s="4" t="s">
        <v>2</v>
      </c>
      <c r="J2535" s="4" t="s">
        <v>13</v>
      </c>
      <c r="K2535" s="4" t="s">
        <v>4</v>
      </c>
      <c r="L2535" s="4" t="s">
        <v>30</v>
      </c>
      <c r="M2535" s="8">
        <v>1</v>
      </c>
      <c r="N2535" s="5">
        <v>101.26</v>
      </c>
      <c r="O2535" s="6">
        <v>0</v>
      </c>
      <c r="P2535" s="5">
        <v>51.7</v>
      </c>
      <c r="Q2535" s="5">
        <f t="shared" si="117"/>
        <v>101.26</v>
      </c>
      <c r="R2535" s="5">
        <f t="shared" si="118"/>
        <v>51.7</v>
      </c>
      <c r="S2535" s="5">
        <f t="shared" si="119"/>
        <v>49.56</v>
      </c>
      <c r="T2535" s="7"/>
    </row>
    <row r="2536" spans="1:20" ht="15">
      <c r="A2536" s="2">
        <v>2346</v>
      </c>
      <c r="B2536" s="3">
        <v>46362</v>
      </c>
      <c r="C2536" s="10">
        <f>YEAR(SalesDataTable[[#This Row],[Order Date]])</f>
        <v>2026</v>
      </c>
      <c r="D2536" s="10" t="str">
        <f>"Q"&amp;ROUNDUP(MONTH(SalesDataTable[[#This Row],[Order Date]])/3,0)</f>
        <v>Q4</v>
      </c>
      <c r="E2536" s="10">
        <f>MONTH(SalesDataTable[[#This Row],[Order Date]])</f>
        <v>12</v>
      </c>
      <c r="F2536" s="10" t="str">
        <f>TEXT(SalesDataTable[[#This Row],[Order Date]],"mmm")</f>
        <v>Dec</v>
      </c>
      <c r="G2536" s="4" t="s">
        <v>0</v>
      </c>
      <c r="H2536" s="4" t="s">
        <v>1</v>
      </c>
      <c r="I2536" s="4" t="s">
        <v>28</v>
      </c>
      <c r="J2536" s="4" t="s">
        <v>16</v>
      </c>
      <c r="K2536" s="4" t="s">
        <v>14</v>
      </c>
      <c r="L2536" s="4" t="s">
        <v>32</v>
      </c>
      <c r="M2536" s="8">
        <v>2</v>
      </c>
      <c r="N2536" s="5">
        <v>46.01</v>
      </c>
      <c r="O2536" s="6">
        <v>0.05</v>
      </c>
      <c r="P2536" s="5">
        <v>18.399999999999999</v>
      </c>
      <c r="Q2536" s="5">
        <f t="shared" si="117"/>
        <v>87.418999999999997</v>
      </c>
      <c r="R2536" s="5">
        <f t="shared" si="118"/>
        <v>36.799999999999997</v>
      </c>
      <c r="S2536" s="5">
        <f t="shared" si="119"/>
        <v>50.619</v>
      </c>
      <c r="T2536" s="7"/>
    </row>
    <row r="2537" spans="1:20" ht="15">
      <c r="A2537" s="2">
        <v>3095</v>
      </c>
      <c r="B2537" s="3">
        <v>46362</v>
      </c>
      <c r="C2537" s="10">
        <f>YEAR(SalesDataTable[[#This Row],[Order Date]])</f>
        <v>2026</v>
      </c>
      <c r="D2537" s="10" t="str">
        <f>"Q"&amp;ROUNDUP(MONTH(SalesDataTable[[#This Row],[Order Date]])/3,0)</f>
        <v>Q4</v>
      </c>
      <c r="E2537" s="10">
        <f>MONTH(SalesDataTable[[#This Row],[Order Date]])</f>
        <v>12</v>
      </c>
      <c r="F2537" s="10" t="str">
        <f>TEXT(SalesDataTable[[#This Row],[Order Date]],"mmm")</f>
        <v>Dec</v>
      </c>
      <c r="G2537" s="4" t="s">
        <v>6</v>
      </c>
      <c r="H2537" s="4" t="s">
        <v>43</v>
      </c>
      <c r="I2537" s="4" t="s">
        <v>2</v>
      </c>
      <c r="J2537" s="4" t="s">
        <v>13</v>
      </c>
      <c r="K2537" s="4" t="s">
        <v>14</v>
      </c>
      <c r="L2537" s="4" t="s">
        <v>44</v>
      </c>
      <c r="M2537" s="8">
        <v>2</v>
      </c>
      <c r="N2537" s="5">
        <v>131.97999999999999</v>
      </c>
      <c r="O2537" s="6">
        <v>0.1</v>
      </c>
      <c r="P2537" s="5">
        <v>68.02</v>
      </c>
      <c r="Q2537" s="5">
        <f t="shared" si="117"/>
        <v>237.56399999999999</v>
      </c>
      <c r="R2537" s="5">
        <f t="shared" si="118"/>
        <v>136.04</v>
      </c>
      <c r="S2537" s="5">
        <f t="shared" si="119"/>
        <v>101.524</v>
      </c>
      <c r="T2537" s="7"/>
    </row>
    <row r="2538" spans="1:20" ht="15">
      <c r="A2538" s="2">
        <v>3580</v>
      </c>
      <c r="B2538" s="3">
        <v>46362</v>
      </c>
      <c r="C2538" s="10">
        <f>YEAR(SalesDataTable[[#This Row],[Order Date]])</f>
        <v>2026</v>
      </c>
      <c r="D2538" s="10" t="str">
        <f>"Q"&amp;ROUNDUP(MONTH(SalesDataTable[[#This Row],[Order Date]])/3,0)</f>
        <v>Q4</v>
      </c>
      <c r="E2538" s="10">
        <f>MONTH(SalesDataTable[[#This Row],[Order Date]])</f>
        <v>12</v>
      </c>
      <c r="F2538" s="10" t="str">
        <f>TEXT(SalesDataTable[[#This Row],[Order Date]],"mmm")</f>
        <v>Dec</v>
      </c>
      <c r="G2538" s="4" t="s">
        <v>20</v>
      </c>
      <c r="H2538" s="4" t="s">
        <v>31</v>
      </c>
      <c r="I2538" s="4" t="s">
        <v>19</v>
      </c>
      <c r="J2538" s="4" t="s">
        <v>13</v>
      </c>
      <c r="K2538" s="4" t="s">
        <v>9</v>
      </c>
      <c r="L2538" s="4" t="s">
        <v>46</v>
      </c>
      <c r="M2538" s="8">
        <v>2</v>
      </c>
      <c r="N2538" s="5">
        <v>73.16</v>
      </c>
      <c r="O2538" s="6">
        <v>0.15</v>
      </c>
      <c r="P2538" s="5">
        <v>32.64</v>
      </c>
      <c r="Q2538" s="5">
        <f t="shared" si="117"/>
        <v>124.37199999999999</v>
      </c>
      <c r="R2538" s="5">
        <f t="shared" si="118"/>
        <v>65.28</v>
      </c>
      <c r="S2538" s="5">
        <f t="shared" si="119"/>
        <v>59.091999999999985</v>
      </c>
      <c r="T2538" s="7"/>
    </row>
    <row r="2539" spans="1:20" ht="15">
      <c r="A2539" s="2">
        <v>4672</v>
      </c>
      <c r="B2539" s="3">
        <v>46362</v>
      </c>
      <c r="C2539" s="10">
        <f>YEAR(SalesDataTable[[#This Row],[Order Date]])</f>
        <v>2026</v>
      </c>
      <c r="D2539" s="10" t="str">
        <f>"Q"&amp;ROUNDUP(MONTH(SalesDataTable[[#This Row],[Order Date]])/3,0)</f>
        <v>Q4</v>
      </c>
      <c r="E2539" s="10">
        <f>MONTH(SalesDataTable[[#This Row],[Order Date]])</f>
        <v>12</v>
      </c>
      <c r="F2539" s="10" t="str">
        <f>TEXT(SalesDataTable[[#This Row],[Order Date]],"mmm")</f>
        <v>Dec</v>
      </c>
      <c r="G2539" s="4" t="s">
        <v>6</v>
      </c>
      <c r="H2539" s="4" t="s">
        <v>27</v>
      </c>
      <c r="I2539" s="4" t="s">
        <v>2</v>
      </c>
      <c r="J2539" s="4" t="s">
        <v>16</v>
      </c>
      <c r="K2539" s="4" t="s">
        <v>14</v>
      </c>
      <c r="L2539" s="4" t="s">
        <v>32</v>
      </c>
      <c r="M2539" s="8">
        <v>2</v>
      </c>
      <c r="N2539" s="5">
        <v>47.43</v>
      </c>
      <c r="O2539" s="6">
        <v>0.05</v>
      </c>
      <c r="P2539" s="5">
        <v>18.63</v>
      </c>
      <c r="Q2539" s="5">
        <f t="shared" si="117"/>
        <v>90.11699999999999</v>
      </c>
      <c r="R2539" s="5">
        <f t="shared" si="118"/>
        <v>37.26</v>
      </c>
      <c r="S2539" s="5">
        <f t="shared" si="119"/>
        <v>52.856999999999992</v>
      </c>
      <c r="T2539" s="7"/>
    </row>
    <row r="2540" spans="1:20" ht="15">
      <c r="A2540" s="2">
        <v>533</v>
      </c>
      <c r="B2540" s="3">
        <v>46363</v>
      </c>
      <c r="C2540" s="10">
        <f>YEAR(SalesDataTable[[#This Row],[Order Date]])</f>
        <v>2026</v>
      </c>
      <c r="D2540" s="10" t="str">
        <f>"Q"&amp;ROUNDUP(MONTH(SalesDataTable[[#This Row],[Order Date]])/3,0)</f>
        <v>Q4</v>
      </c>
      <c r="E2540" s="10">
        <f>MONTH(SalesDataTable[[#This Row],[Order Date]])</f>
        <v>12</v>
      </c>
      <c r="F2540" s="10" t="str">
        <f>TEXT(SalesDataTable[[#This Row],[Order Date]],"mmm")</f>
        <v>Dec</v>
      </c>
      <c r="G2540" s="4" t="s">
        <v>0</v>
      </c>
      <c r="H2540" s="4" t="s">
        <v>36</v>
      </c>
      <c r="I2540" s="4" t="s">
        <v>2</v>
      </c>
      <c r="J2540" s="4" t="s">
        <v>13</v>
      </c>
      <c r="K2540" s="4" t="s">
        <v>14</v>
      </c>
      <c r="L2540" s="4" t="s">
        <v>15</v>
      </c>
      <c r="M2540" s="8">
        <v>1</v>
      </c>
      <c r="N2540" s="5">
        <v>35.93</v>
      </c>
      <c r="O2540" s="6">
        <v>0.05</v>
      </c>
      <c r="P2540" s="5">
        <v>13.23</v>
      </c>
      <c r="Q2540" s="5">
        <f t="shared" si="117"/>
        <v>34.133499999999998</v>
      </c>
      <c r="R2540" s="5">
        <f t="shared" si="118"/>
        <v>13.23</v>
      </c>
      <c r="S2540" s="5">
        <f t="shared" si="119"/>
        <v>20.903499999999998</v>
      </c>
      <c r="T2540" s="7"/>
    </row>
    <row r="2541" spans="1:20" ht="15">
      <c r="A2541" s="2">
        <v>2160</v>
      </c>
      <c r="B2541" s="3">
        <v>46363</v>
      </c>
      <c r="C2541" s="10">
        <f>YEAR(SalesDataTable[[#This Row],[Order Date]])</f>
        <v>2026</v>
      </c>
      <c r="D2541" s="10" t="str">
        <f>"Q"&amp;ROUNDUP(MONTH(SalesDataTable[[#This Row],[Order Date]])/3,0)</f>
        <v>Q4</v>
      </c>
      <c r="E2541" s="10">
        <f>MONTH(SalesDataTable[[#This Row],[Order Date]])</f>
        <v>12</v>
      </c>
      <c r="F2541" s="10" t="str">
        <f>TEXT(SalesDataTable[[#This Row],[Order Date]],"mmm")</f>
        <v>Dec</v>
      </c>
      <c r="G2541" s="4" t="s">
        <v>0</v>
      </c>
      <c r="H2541" s="4" t="s">
        <v>50</v>
      </c>
      <c r="I2541" s="4" t="s">
        <v>28</v>
      </c>
      <c r="J2541" s="4" t="s">
        <v>3</v>
      </c>
      <c r="K2541" s="4" t="s">
        <v>14</v>
      </c>
      <c r="L2541" s="4" t="s">
        <v>15</v>
      </c>
      <c r="M2541" s="8">
        <v>1</v>
      </c>
      <c r="N2541" s="5">
        <v>35.53</v>
      </c>
      <c r="O2541" s="6">
        <v>0.05</v>
      </c>
      <c r="P2541" s="5">
        <v>13.28</v>
      </c>
      <c r="Q2541" s="5">
        <f t="shared" si="117"/>
        <v>33.753500000000003</v>
      </c>
      <c r="R2541" s="5">
        <f t="shared" si="118"/>
        <v>13.28</v>
      </c>
      <c r="S2541" s="5">
        <f t="shared" si="119"/>
        <v>20.473500000000001</v>
      </c>
      <c r="T2541" s="7"/>
    </row>
    <row r="2542" spans="1:20" ht="15">
      <c r="A2542" s="2">
        <v>2841</v>
      </c>
      <c r="B2542" s="3">
        <v>46363</v>
      </c>
      <c r="C2542" s="10">
        <f>YEAR(SalesDataTable[[#This Row],[Order Date]])</f>
        <v>2026</v>
      </c>
      <c r="D2542" s="10" t="str">
        <f>"Q"&amp;ROUNDUP(MONTH(SalesDataTable[[#This Row],[Order Date]])/3,0)</f>
        <v>Q4</v>
      </c>
      <c r="E2542" s="10">
        <f>MONTH(SalesDataTable[[#This Row],[Order Date]])</f>
        <v>12</v>
      </c>
      <c r="F2542" s="10" t="str">
        <f>TEXT(SalesDataTable[[#This Row],[Order Date]],"mmm")</f>
        <v>Dec</v>
      </c>
      <c r="G2542" s="4" t="s">
        <v>6</v>
      </c>
      <c r="H2542" s="4" t="s">
        <v>49</v>
      </c>
      <c r="I2542" s="4" t="s">
        <v>2</v>
      </c>
      <c r="J2542" s="4" t="s">
        <v>13</v>
      </c>
      <c r="K2542" s="4" t="s">
        <v>23</v>
      </c>
      <c r="L2542" s="4" t="s">
        <v>29</v>
      </c>
      <c r="M2542" s="8">
        <v>3</v>
      </c>
      <c r="N2542" s="5">
        <v>196.97</v>
      </c>
      <c r="O2542" s="6">
        <v>0.15</v>
      </c>
      <c r="P2542" s="5">
        <v>101.88</v>
      </c>
      <c r="Q2542" s="5">
        <f t="shared" si="117"/>
        <v>502.27349999999996</v>
      </c>
      <c r="R2542" s="5">
        <f t="shared" si="118"/>
        <v>305.64</v>
      </c>
      <c r="S2542" s="5">
        <f t="shared" si="119"/>
        <v>196.63349999999997</v>
      </c>
      <c r="T2542" s="7"/>
    </row>
    <row r="2543" spans="1:20" ht="15">
      <c r="A2543" s="2">
        <v>3433</v>
      </c>
      <c r="B2543" s="3">
        <v>46363</v>
      </c>
      <c r="C2543" s="10">
        <f>YEAR(SalesDataTable[[#This Row],[Order Date]])</f>
        <v>2026</v>
      </c>
      <c r="D2543" s="10" t="str">
        <f>"Q"&amp;ROUNDUP(MONTH(SalesDataTable[[#This Row],[Order Date]])/3,0)</f>
        <v>Q4</v>
      </c>
      <c r="E2543" s="10">
        <f>MONTH(SalesDataTable[[#This Row],[Order Date]])</f>
        <v>12</v>
      </c>
      <c r="F2543" s="10" t="str">
        <f>TEXT(SalesDataTable[[#This Row],[Order Date]],"mmm")</f>
        <v>Dec</v>
      </c>
      <c r="G2543" s="4" t="s">
        <v>0</v>
      </c>
      <c r="H2543" s="4" t="s">
        <v>1</v>
      </c>
      <c r="I2543" s="4" t="s">
        <v>2</v>
      </c>
      <c r="J2543" s="4" t="s">
        <v>13</v>
      </c>
      <c r="K2543" s="4" t="s">
        <v>14</v>
      </c>
      <c r="L2543" s="4" t="s">
        <v>15</v>
      </c>
      <c r="M2543" s="8">
        <v>2</v>
      </c>
      <c r="N2543" s="5">
        <v>37.020000000000003</v>
      </c>
      <c r="O2543" s="6">
        <v>0.2</v>
      </c>
      <c r="P2543" s="5">
        <v>13.39</v>
      </c>
      <c r="Q2543" s="5">
        <f t="shared" si="117"/>
        <v>59.232000000000006</v>
      </c>
      <c r="R2543" s="5">
        <f t="shared" si="118"/>
        <v>26.78</v>
      </c>
      <c r="S2543" s="5">
        <f t="shared" si="119"/>
        <v>32.452000000000005</v>
      </c>
      <c r="T2543" s="7"/>
    </row>
    <row r="2544" spans="1:20" ht="15">
      <c r="A2544" s="2">
        <v>3763</v>
      </c>
      <c r="B2544" s="3">
        <v>46363</v>
      </c>
      <c r="C2544" s="10">
        <f>YEAR(SalesDataTable[[#This Row],[Order Date]])</f>
        <v>2026</v>
      </c>
      <c r="D2544" s="10" t="str">
        <f>"Q"&amp;ROUNDUP(MONTH(SalesDataTable[[#This Row],[Order Date]])/3,0)</f>
        <v>Q4</v>
      </c>
      <c r="E2544" s="10">
        <f>MONTH(SalesDataTable[[#This Row],[Order Date]])</f>
        <v>12</v>
      </c>
      <c r="F2544" s="10" t="str">
        <f>TEXT(SalesDataTable[[#This Row],[Order Date]],"mmm")</f>
        <v>Dec</v>
      </c>
      <c r="G2544" s="4" t="s">
        <v>6</v>
      </c>
      <c r="H2544" s="4" t="s">
        <v>49</v>
      </c>
      <c r="I2544" s="4" t="s">
        <v>2</v>
      </c>
      <c r="J2544" s="4" t="s">
        <v>13</v>
      </c>
      <c r="K2544" s="4" t="s">
        <v>14</v>
      </c>
      <c r="L2544" s="4" t="s">
        <v>32</v>
      </c>
      <c r="M2544" s="8">
        <v>4</v>
      </c>
      <c r="N2544" s="5">
        <v>47.22</v>
      </c>
      <c r="O2544" s="6">
        <v>0</v>
      </c>
      <c r="P2544" s="5">
        <v>18.420000000000002</v>
      </c>
      <c r="Q2544" s="5">
        <f t="shared" si="117"/>
        <v>188.88</v>
      </c>
      <c r="R2544" s="5">
        <f t="shared" si="118"/>
        <v>73.680000000000007</v>
      </c>
      <c r="S2544" s="5">
        <f t="shared" si="119"/>
        <v>115.19999999999999</v>
      </c>
      <c r="T2544" s="7"/>
    </row>
    <row r="2545" spans="1:20" ht="15">
      <c r="A2545" s="2">
        <v>706</v>
      </c>
      <c r="B2545" s="3">
        <v>46364</v>
      </c>
      <c r="C2545" s="10">
        <f>YEAR(SalesDataTable[[#This Row],[Order Date]])</f>
        <v>2026</v>
      </c>
      <c r="D2545" s="10" t="str">
        <f>"Q"&amp;ROUNDUP(MONTH(SalesDataTable[[#This Row],[Order Date]])/3,0)</f>
        <v>Q4</v>
      </c>
      <c r="E2545" s="10">
        <f>MONTH(SalesDataTable[[#This Row],[Order Date]])</f>
        <v>12</v>
      </c>
      <c r="F2545" s="10" t="str">
        <f>TEXT(SalesDataTable[[#This Row],[Order Date]],"mmm")</f>
        <v>Dec</v>
      </c>
      <c r="G2545" s="4" t="s">
        <v>6</v>
      </c>
      <c r="H2545" s="4" t="s">
        <v>43</v>
      </c>
      <c r="I2545" s="4" t="s">
        <v>19</v>
      </c>
      <c r="J2545" s="4" t="s">
        <v>3</v>
      </c>
      <c r="K2545" s="4" t="s">
        <v>14</v>
      </c>
      <c r="L2545" s="4" t="s">
        <v>32</v>
      </c>
      <c r="M2545" s="8">
        <v>4</v>
      </c>
      <c r="N2545" s="5">
        <v>46.48</v>
      </c>
      <c r="O2545" s="6">
        <v>0.1</v>
      </c>
      <c r="P2545" s="5">
        <v>18.66</v>
      </c>
      <c r="Q2545" s="5">
        <f t="shared" si="117"/>
        <v>167.328</v>
      </c>
      <c r="R2545" s="5">
        <f t="shared" si="118"/>
        <v>74.64</v>
      </c>
      <c r="S2545" s="5">
        <f t="shared" si="119"/>
        <v>92.688000000000002</v>
      </c>
      <c r="T2545" s="7"/>
    </row>
    <row r="2546" spans="1:20" ht="15">
      <c r="A2546" s="2">
        <v>1086</v>
      </c>
      <c r="B2546" s="3">
        <v>46364</v>
      </c>
      <c r="C2546" s="10">
        <f>YEAR(SalesDataTable[[#This Row],[Order Date]])</f>
        <v>2026</v>
      </c>
      <c r="D2546" s="10" t="str">
        <f>"Q"&amp;ROUNDUP(MONTH(SalesDataTable[[#This Row],[Order Date]])/3,0)</f>
        <v>Q4</v>
      </c>
      <c r="E2546" s="10">
        <f>MONTH(SalesDataTable[[#This Row],[Order Date]])</f>
        <v>12</v>
      </c>
      <c r="F2546" s="10" t="str">
        <f>TEXT(SalesDataTable[[#This Row],[Order Date]],"mmm")</f>
        <v>Dec</v>
      </c>
      <c r="G2546" s="4" t="s">
        <v>20</v>
      </c>
      <c r="H2546" s="4" t="s">
        <v>47</v>
      </c>
      <c r="I2546" s="4" t="s">
        <v>8</v>
      </c>
      <c r="J2546" s="4" t="s">
        <v>16</v>
      </c>
      <c r="K2546" s="4" t="s">
        <v>9</v>
      </c>
      <c r="L2546" s="4" t="s">
        <v>17</v>
      </c>
      <c r="M2546" s="8">
        <v>12</v>
      </c>
      <c r="N2546" s="5">
        <v>146.99</v>
      </c>
      <c r="O2546" s="6">
        <v>0.15</v>
      </c>
      <c r="P2546" s="5">
        <v>79.239999999999995</v>
      </c>
      <c r="Q2546" s="5">
        <f t="shared" si="117"/>
        <v>1499.298</v>
      </c>
      <c r="R2546" s="5">
        <f t="shared" si="118"/>
        <v>950.87999999999988</v>
      </c>
      <c r="S2546" s="5">
        <f t="shared" si="119"/>
        <v>548.41800000000012</v>
      </c>
      <c r="T2546" s="7"/>
    </row>
    <row r="2547" spans="1:20" ht="15">
      <c r="A2547" s="2">
        <v>1204</v>
      </c>
      <c r="B2547" s="3">
        <v>46364</v>
      </c>
      <c r="C2547" s="10">
        <f>YEAR(SalesDataTable[[#This Row],[Order Date]])</f>
        <v>2026</v>
      </c>
      <c r="D2547" s="10" t="str">
        <f>"Q"&amp;ROUNDUP(MONTH(SalesDataTable[[#This Row],[Order Date]])/3,0)</f>
        <v>Q4</v>
      </c>
      <c r="E2547" s="10">
        <f>MONTH(SalesDataTable[[#This Row],[Order Date]])</f>
        <v>12</v>
      </c>
      <c r="F2547" s="10" t="str">
        <f>TEXT(SalesDataTable[[#This Row],[Order Date]],"mmm")</f>
        <v>Dec</v>
      </c>
      <c r="G2547" s="4" t="s">
        <v>11</v>
      </c>
      <c r="H2547" s="4" t="s">
        <v>39</v>
      </c>
      <c r="I2547" s="4" t="s">
        <v>2</v>
      </c>
      <c r="J2547" s="4" t="s">
        <v>13</v>
      </c>
      <c r="K2547" s="4" t="s">
        <v>34</v>
      </c>
      <c r="L2547" s="4" t="s">
        <v>35</v>
      </c>
      <c r="M2547" s="8">
        <v>1</v>
      </c>
      <c r="N2547" s="5">
        <v>40.29</v>
      </c>
      <c r="O2547" s="6">
        <v>0</v>
      </c>
      <c r="P2547" s="5">
        <v>15.07</v>
      </c>
      <c r="Q2547" s="5">
        <f t="shared" si="117"/>
        <v>40.29</v>
      </c>
      <c r="R2547" s="5">
        <f t="shared" si="118"/>
        <v>15.07</v>
      </c>
      <c r="S2547" s="5">
        <f t="shared" si="119"/>
        <v>25.22</v>
      </c>
      <c r="T2547" s="7"/>
    </row>
    <row r="2548" spans="1:20" ht="15">
      <c r="A2548" s="2">
        <v>1451</v>
      </c>
      <c r="B2548" s="3">
        <v>46364</v>
      </c>
      <c r="C2548" s="10">
        <f>YEAR(SalesDataTable[[#This Row],[Order Date]])</f>
        <v>2026</v>
      </c>
      <c r="D2548" s="10" t="str">
        <f>"Q"&amp;ROUNDUP(MONTH(SalesDataTable[[#This Row],[Order Date]])/3,0)</f>
        <v>Q4</v>
      </c>
      <c r="E2548" s="10">
        <f>MONTH(SalesDataTable[[#This Row],[Order Date]])</f>
        <v>12</v>
      </c>
      <c r="F2548" s="10" t="str">
        <f>TEXT(SalesDataTable[[#This Row],[Order Date]],"mmm")</f>
        <v>Dec</v>
      </c>
      <c r="G2548" s="4" t="s">
        <v>0</v>
      </c>
      <c r="H2548" s="4" t="s">
        <v>1</v>
      </c>
      <c r="I2548" s="4" t="s">
        <v>8</v>
      </c>
      <c r="J2548" s="4" t="s">
        <v>16</v>
      </c>
      <c r="K2548" s="4" t="s">
        <v>23</v>
      </c>
      <c r="L2548" s="4" t="s">
        <v>51</v>
      </c>
      <c r="M2548" s="8">
        <v>4</v>
      </c>
      <c r="N2548" s="5">
        <v>125.82</v>
      </c>
      <c r="O2548" s="6">
        <v>0.15</v>
      </c>
      <c r="P2548" s="5">
        <v>61.39</v>
      </c>
      <c r="Q2548" s="5">
        <f t="shared" si="117"/>
        <v>427.78799999999995</v>
      </c>
      <c r="R2548" s="5">
        <f t="shared" si="118"/>
        <v>245.56</v>
      </c>
      <c r="S2548" s="5">
        <f t="shared" si="119"/>
        <v>182.22799999999995</v>
      </c>
      <c r="T2548" s="7"/>
    </row>
    <row r="2549" spans="1:20" ht="15">
      <c r="A2549" s="2">
        <v>1650</v>
      </c>
      <c r="B2549" s="3">
        <v>46364</v>
      </c>
      <c r="C2549" s="10">
        <f>YEAR(SalesDataTable[[#This Row],[Order Date]])</f>
        <v>2026</v>
      </c>
      <c r="D2549" s="10" t="str">
        <f>"Q"&amp;ROUNDUP(MONTH(SalesDataTable[[#This Row],[Order Date]])/3,0)</f>
        <v>Q4</v>
      </c>
      <c r="E2549" s="10">
        <f>MONTH(SalesDataTable[[#This Row],[Order Date]])</f>
        <v>12</v>
      </c>
      <c r="F2549" s="10" t="str">
        <f>TEXT(SalesDataTable[[#This Row],[Order Date]],"mmm")</f>
        <v>Dec</v>
      </c>
      <c r="G2549" s="4" t="s">
        <v>6</v>
      </c>
      <c r="H2549" s="4" t="s">
        <v>7</v>
      </c>
      <c r="I2549" s="4" t="s">
        <v>2</v>
      </c>
      <c r="J2549" s="4" t="s">
        <v>13</v>
      </c>
      <c r="K2549" s="4" t="s">
        <v>14</v>
      </c>
      <c r="L2549" s="4" t="s">
        <v>15</v>
      </c>
      <c r="M2549" s="8">
        <v>3</v>
      </c>
      <c r="N2549" s="5">
        <v>36.25</v>
      </c>
      <c r="O2549" s="6">
        <v>0</v>
      </c>
      <c r="P2549" s="5">
        <v>13.67</v>
      </c>
      <c r="Q2549" s="5">
        <f t="shared" si="117"/>
        <v>108.75</v>
      </c>
      <c r="R2549" s="5">
        <f t="shared" si="118"/>
        <v>41.01</v>
      </c>
      <c r="S2549" s="5">
        <f t="shared" si="119"/>
        <v>67.740000000000009</v>
      </c>
      <c r="T2549" s="7"/>
    </row>
    <row r="2550" spans="1:20" ht="15">
      <c r="A2550" s="2">
        <v>1740</v>
      </c>
      <c r="B2550" s="3">
        <v>46364</v>
      </c>
      <c r="C2550" s="10">
        <f>YEAR(SalesDataTable[[#This Row],[Order Date]])</f>
        <v>2026</v>
      </c>
      <c r="D2550" s="10" t="str">
        <f>"Q"&amp;ROUNDUP(MONTH(SalesDataTable[[#This Row],[Order Date]])/3,0)</f>
        <v>Q4</v>
      </c>
      <c r="E2550" s="10">
        <f>MONTH(SalesDataTable[[#This Row],[Order Date]])</f>
        <v>12</v>
      </c>
      <c r="F2550" s="10" t="str">
        <f>TEXT(SalesDataTable[[#This Row],[Order Date]],"mmm")</f>
        <v>Dec</v>
      </c>
      <c r="G2550" s="4" t="s">
        <v>11</v>
      </c>
      <c r="H2550" s="4" t="s">
        <v>39</v>
      </c>
      <c r="I2550" s="4" t="s">
        <v>28</v>
      </c>
      <c r="J2550" s="4" t="s">
        <v>3</v>
      </c>
      <c r="K2550" s="4" t="s">
        <v>14</v>
      </c>
      <c r="L2550" s="4" t="s">
        <v>48</v>
      </c>
      <c r="M2550" s="8">
        <v>1</v>
      </c>
      <c r="N2550" s="5">
        <v>165.29</v>
      </c>
      <c r="O2550" s="6">
        <v>0.05</v>
      </c>
      <c r="P2550" s="5">
        <v>89.92</v>
      </c>
      <c r="Q2550" s="5">
        <f t="shared" si="117"/>
        <v>157.02549999999999</v>
      </c>
      <c r="R2550" s="5">
        <f t="shared" si="118"/>
        <v>89.92</v>
      </c>
      <c r="S2550" s="5">
        <f t="shared" si="119"/>
        <v>67.105499999999992</v>
      </c>
      <c r="T2550" s="7"/>
    </row>
    <row r="2551" spans="1:20" ht="15">
      <c r="A2551" s="2">
        <v>3191</v>
      </c>
      <c r="B2551" s="3">
        <v>46364</v>
      </c>
      <c r="C2551" s="10">
        <f>YEAR(SalesDataTable[[#This Row],[Order Date]])</f>
        <v>2026</v>
      </c>
      <c r="D2551" s="10" t="str">
        <f>"Q"&amp;ROUNDUP(MONTH(SalesDataTable[[#This Row],[Order Date]])/3,0)</f>
        <v>Q4</v>
      </c>
      <c r="E2551" s="10">
        <f>MONTH(SalesDataTable[[#This Row],[Order Date]])</f>
        <v>12</v>
      </c>
      <c r="F2551" s="10" t="str">
        <f>TEXT(SalesDataTable[[#This Row],[Order Date]],"mmm")</f>
        <v>Dec</v>
      </c>
      <c r="G2551" s="4" t="s">
        <v>20</v>
      </c>
      <c r="H2551" s="4" t="s">
        <v>33</v>
      </c>
      <c r="I2551" s="4" t="s">
        <v>2</v>
      </c>
      <c r="J2551" s="4" t="s">
        <v>13</v>
      </c>
      <c r="K2551" s="4" t="s">
        <v>23</v>
      </c>
      <c r="L2551" s="4" t="s">
        <v>40</v>
      </c>
      <c r="M2551" s="8">
        <v>1</v>
      </c>
      <c r="N2551" s="5">
        <v>82.89</v>
      </c>
      <c r="O2551" s="6">
        <v>0.15</v>
      </c>
      <c r="P2551" s="5">
        <v>38.51</v>
      </c>
      <c r="Q2551" s="5">
        <f t="shared" si="117"/>
        <v>70.456500000000005</v>
      </c>
      <c r="R2551" s="5">
        <f t="shared" si="118"/>
        <v>38.51</v>
      </c>
      <c r="S2551" s="5">
        <f t="shared" si="119"/>
        <v>31.946500000000007</v>
      </c>
      <c r="T2551" s="7"/>
    </row>
    <row r="2552" spans="1:20" ht="15">
      <c r="A2552" s="2">
        <v>3662</v>
      </c>
      <c r="B2552" s="3">
        <v>46364</v>
      </c>
      <c r="C2552" s="10">
        <f>YEAR(SalesDataTable[[#This Row],[Order Date]])</f>
        <v>2026</v>
      </c>
      <c r="D2552" s="10" t="str">
        <f>"Q"&amp;ROUNDUP(MONTH(SalesDataTable[[#This Row],[Order Date]])/3,0)</f>
        <v>Q4</v>
      </c>
      <c r="E2552" s="10">
        <f>MONTH(SalesDataTable[[#This Row],[Order Date]])</f>
        <v>12</v>
      </c>
      <c r="F2552" s="10" t="str">
        <f>TEXT(SalesDataTable[[#This Row],[Order Date]],"mmm")</f>
        <v>Dec</v>
      </c>
      <c r="G2552" s="4" t="s">
        <v>6</v>
      </c>
      <c r="H2552" s="4" t="s">
        <v>27</v>
      </c>
      <c r="I2552" s="4" t="s">
        <v>2</v>
      </c>
      <c r="J2552" s="4" t="s">
        <v>16</v>
      </c>
      <c r="K2552" s="4" t="s">
        <v>23</v>
      </c>
      <c r="L2552" s="4" t="s">
        <v>29</v>
      </c>
      <c r="M2552" s="8">
        <v>1</v>
      </c>
      <c r="N2552" s="5">
        <v>199.66</v>
      </c>
      <c r="O2552" s="6">
        <v>0</v>
      </c>
      <c r="P2552" s="5">
        <v>103.15</v>
      </c>
      <c r="Q2552" s="5">
        <f t="shared" si="117"/>
        <v>199.66</v>
      </c>
      <c r="R2552" s="5">
        <f t="shared" si="118"/>
        <v>103.15</v>
      </c>
      <c r="S2552" s="5">
        <f t="shared" si="119"/>
        <v>96.509999999999991</v>
      </c>
      <c r="T2552" s="7"/>
    </row>
    <row r="2553" spans="1:20" ht="15">
      <c r="A2553" s="2">
        <v>3922</v>
      </c>
      <c r="B2553" s="3">
        <v>46364</v>
      </c>
      <c r="C2553" s="10">
        <f>YEAR(SalesDataTable[[#This Row],[Order Date]])</f>
        <v>2026</v>
      </c>
      <c r="D2553" s="10" t="str">
        <f>"Q"&amp;ROUNDUP(MONTH(SalesDataTable[[#This Row],[Order Date]])/3,0)</f>
        <v>Q4</v>
      </c>
      <c r="E2553" s="10">
        <f>MONTH(SalesDataTable[[#This Row],[Order Date]])</f>
        <v>12</v>
      </c>
      <c r="F2553" s="10" t="str">
        <f>TEXT(SalesDataTable[[#This Row],[Order Date]],"mmm")</f>
        <v>Dec</v>
      </c>
      <c r="G2553" s="4" t="s">
        <v>20</v>
      </c>
      <c r="H2553" s="4" t="s">
        <v>33</v>
      </c>
      <c r="I2553" s="4" t="s">
        <v>19</v>
      </c>
      <c r="J2553" s="4" t="s">
        <v>13</v>
      </c>
      <c r="K2553" s="4" t="s">
        <v>9</v>
      </c>
      <c r="L2553" s="4" t="s">
        <v>17</v>
      </c>
      <c r="M2553" s="8">
        <v>2</v>
      </c>
      <c r="N2553" s="5">
        <v>146.25</v>
      </c>
      <c r="O2553" s="6">
        <v>0.05</v>
      </c>
      <c r="P2553" s="5">
        <v>77.3</v>
      </c>
      <c r="Q2553" s="5">
        <f t="shared" si="117"/>
        <v>277.875</v>
      </c>
      <c r="R2553" s="5">
        <f t="shared" si="118"/>
        <v>154.6</v>
      </c>
      <c r="S2553" s="5">
        <f t="shared" si="119"/>
        <v>123.27500000000001</v>
      </c>
      <c r="T2553" s="7"/>
    </row>
    <row r="2554" spans="1:20" ht="15">
      <c r="A2554" s="2">
        <v>4022</v>
      </c>
      <c r="B2554" s="3">
        <v>46364</v>
      </c>
      <c r="C2554" s="10">
        <f>YEAR(SalesDataTable[[#This Row],[Order Date]])</f>
        <v>2026</v>
      </c>
      <c r="D2554" s="10" t="str">
        <f>"Q"&amp;ROUNDUP(MONTH(SalesDataTable[[#This Row],[Order Date]])/3,0)</f>
        <v>Q4</v>
      </c>
      <c r="E2554" s="10">
        <f>MONTH(SalesDataTable[[#This Row],[Order Date]])</f>
        <v>12</v>
      </c>
      <c r="F2554" s="10" t="str">
        <f>TEXT(SalesDataTable[[#This Row],[Order Date]],"mmm")</f>
        <v>Dec</v>
      </c>
      <c r="G2554" s="4" t="s">
        <v>0</v>
      </c>
      <c r="H2554" s="4" t="s">
        <v>36</v>
      </c>
      <c r="I2554" s="4" t="s">
        <v>28</v>
      </c>
      <c r="J2554" s="4" t="s">
        <v>3</v>
      </c>
      <c r="K2554" s="4" t="s">
        <v>23</v>
      </c>
      <c r="L2554" s="4" t="s">
        <v>24</v>
      </c>
      <c r="M2554" s="8">
        <v>1</v>
      </c>
      <c r="N2554" s="5">
        <v>333.51</v>
      </c>
      <c r="O2554" s="6">
        <v>0.2</v>
      </c>
      <c r="P2554" s="5">
        <v>199.91</v>
      </c>
      <c r="Q2554" s="5">
        <f t="shared" si="117"/>
        <v>266.80799999999999</v>
      </c>
      <c r="R2554" s="5">
        <f t="shared" si="118"/>
        <v>199.91</v>
      </c>
      <c r="S2554" s="5">
        <f t="shared" si="119"/>
        <v>66.897999999999996</v>
      </c>
      <c r="T2554" s="7"/>
    </row>
    <row r="2555" spans="1:20" ht="15">
      <c r="A2555" s="2">
        <v>4366</v>
      </c>
      <c r="B2555" s="3">
        <v>46364</v>
      </c>
      <c r="C2555" s="10">
        <f>YEAR(SalesDataTable[[#This Row],[Order Date]])</f>
        <v>2026</v>
      </c>
      <c r="D2555" s="10" t="str">
        <f>"Q"&amp;ROUNDUP(MONTH(SalesDataTable[[#This Row],[Order Date]])/3,0)</f>
        <v>Q4</v>
      </c>
      <c r="E2555" s="10">
        <f>MONTH(SalesDataTable[[#This Row],[Order Date]])</f>
        <v>12</v>
      </c>
      <c r="F2555" s="10" t="str">
        <f>TEXT(SalesDataTable[[#This Row],[Order Date]],"mmm")</f>
        <v>Dec</v>
      </c>
      <c r="G2555" s="4" t="s">
        <v>6</v>
      </c>
      <c r="H2555" s="4" t="s">
        <v>43</v>
      </c>
      <c r="I2555" s="4" t="s">
        <v>19</v>
      </c>
      <c r="J2555" s="4" t="s">
        <v>13</v>
      </c>
      <c r="K2555" s="4" t="s">
        <v>9</v>
      </c>
      <c r="L2555" s="4" t="s">
        <v>37</v>
      </c>
      <c r="M2555" s="8">
        <v>1</v>
      </c>
      <c r="N2555" s="5">
        <v>151.97</v>
      </c>
      <c r="O2555" s="6">
        <v>0.05</v>
      </c>
      <c r="P2555" s="5">
        <v>80.239999999999995</v>
      </c>
      <c r="Q2555" s="5">
        <f t="shared" si="117"/>
        <v>144.3715</v>
      </c>
      <c r="R2555" s="5">
        <f t="shared" si="118"/>
        <v>80.239999999999995</v>
      </c>
      <c r="S2555" s="5">
        <f t="shared" si="119"/>
        <v>64.131500000000003</v>
      </c>
      <c r="T2555" s="7"/>
    </row>
    <row r="2556" spans="1:20" ht="15">
      <c r="A2556" s="2">
        <v>4880</v>
      </c>
      <c r="B2556" s="3">
        <v>46364</v>
      </c>
      <c r="C2556" s="10">
        <f>YEAR(SalesDataTable[[#This Row],[Order Date]])</f>
        <v>2026</v>
      </c>
      <c r="D2556" s="10" t="str">
        <f>"Q"&amp;ROUNDUP(MONTH(SalesDataTable[[#This Row],[Order Date]])/3,0)</f>
        <v>Q4</v>
      </c>
      <c r="E2556" s="10">
        <f>MONTH(SalesDataTable[[#This Row],[Order Date]])</f>
        <v>12</v>
      </c>
      <c r="F2556" s="10" t="str">
        <f>TEXT(SalesDataTable[[#This Row],[Order Date]],"mmm")</f>
        <v>Dec</v>
      </c>
      <c r="G2556" s="4" t="s">
        <v>20</v>
      </c>
      <c r="H2556" s="4" t="s">
        <v>47</v>
      </c>
      <c r="I2556" s="4" t="s">
        <v>19</v>
      </c>
      <c r="J2556" s="4" t="s">
        <v>13</v>
      </c>
      <c r="K2556" s="4" t="s">
        <v>4</v>
      </c>
      <c r="L2556" s="4" t="s">
        <v>26</v>
      </c>
      <c r="M2556" s="8">
        <v>1</v>
      </c>
      <c r="N2556" s="5">
        <v>41.07</v>
      </c>
      <c r="O2556" s="6">
        <v>0</v>
      </c>
      <c r="P2556" s="5">
        <v>16.600000000000001</v>
      </c>
      <c r="Q2556" s="5">
        <f t="shared" si="117"/>
        <v>41.07</v>
      </c>
      <c r="R2556" s="5">
        <f t="shared" si="118"/>
        <v>16.600000000000001</v>
      </c>
      <c r="S2556" s="5">
        <f t="shared" si="119"/>
        <v>24.47</v>
      </c>
      <c r="T2556" s="7"/>
    </row>
    <row r="2557" spans="1:20" ht="15">
      <c r="A2557" s="2">
        <v>5127</v>
      </c>
      <c r="B2557" s="3">
        <v>46364</v>
      </c>
      <c r="C2557" s="10">
        <f>YEAR(SalesDataTable[[#This Row],[Order Date]])</f>
        <v>2026</v>
      </c>
      <c r="D2557" s="10" t="str">
        <f>"Q"&amp;ROUNDUP(MONTH(SalesDataTable[[#This Row],[Order Date]])/3,0)</f>
        <v>Q4</v>
      </c>
      <c r="E2557" s="10">
        <f>MONTH(SalesDataTable[[#This Row],[Order Date]])</f>
        <v>12</v>
      </c>
      <c r="F2557" s="10" t="str">
        <f>TEXT(SalesDataTable[[#This Row],[Order Date]],"mmm")</f>
        <v>Dec</v>
      </c>
      <c r="G2557" s="4" t="s">
        <v>6</v>
      </c>
      <c r="H2557" s="4" t="s">
        <v>41</v>
      </c>
      <c r="I2557" s="4" t="s">
        <v>28</v>
      </c>
      <c r="J2557" s="4" t="s">
        <v>3</v>
      </c>
      <c r="K2557" s="4" t="s">
        <v>23</v>
      </c>
      <c r="L2557" s="4" t="s">
        <v>51</v>
      </c>
      <c r="M2557" s="8">
        <v>1</v>
      </c>
      <c r="N2557" s="5">
        <v>122.65</v>
      </c>
      <c r="O2557" s="6">
        <v>0</v>
      </c>
      <c r="P2557" s="5">
        <v>58.9</v>
      </c>
      <c r="Q2557" s="5">
        <f t="shared" si="117"/>
        <v>122.65</v>
      </c>
      <c r="R2557" s="5">
        <f t="shared" si="118"/>
        <v>58.9</v>
      </c>
      <c r="S2557" s="5">
        <f t="shared" si="119"/>
        <v>63.750000000000007</v>
      </c>
      <c r="T2557" s="7"/>
    </row>
    <row r="2558" spans="1:20" ht="15">
      <c r="A2558" s="2">
        <v>13</v>
      </c>
      <c r="B2558" s="3">
        <v>46365</v>
      </c>
      <c r="C2558" s="10">
        <f>YEAR(SalesDataTable[[#This Row],[Order Date]])</f>
        <v>2026</v>
      </c>
      <c r="D2558" s="10" t="str">
        <f>"Q"&amp;ROUNDUP(MONTH(SalesDataTable[[#This Row],[Order Date]])/3,0)</f>
        <v>Q4</v>
      </c>
      <c r="E2558" s="10">
        <f>MONTH(SalesDataTable[[#This Row],[Order Date]])</f>
        <v>12</v>
      </c>
      <c r="F2558" s="10" t="str">
        <f>TEXT(SalesDataTable[[#This Row],[Order Date]],"mmm")</f>
        <v>Dec</v>
      </c>
      <c r="G2558" s="4" t="s">
        <v>6</v>
      </c>
      <c r="H2558" s="4" t="s">
        <v>27</v>
      </c>
      <c r="I2558" s="4" t="s">
        <v>2</v>
      </c>
      <c r="J2558" s="4" t="s">
        <v>3</v>
      </c>
      <c r="K2558" s="4" t="s">
        <v>9</v>
      </c>
      <c r="L2558" s="4" t="s">
        <v>17</v>
      </c>
      <c r="M2558" s="8">
        <v>6</v>
      </c>
      <c r="N2558" s="5">
        <v>143.16</v>
      </c>
      <c r="O2558" s="6">
        <v>0.15</v>
      </c>
      <c r="P2558" s="5">
        <v>80.349999999999994</v>
      </c>
      <c r="Q2558" s="5">
        <f t="shared" si="117"/>
        <v>730.11599999999999</v>
      </c>
      <c r="R2558" s="5">
        <f t="shared" si="118"/>
        <v>482.09999999999997</v>
      </c>
      <c r="S2558" s="5">
        <f t="shared" si="119"/>
        <v>248.01600000000002</v>
      </c>
      <c r="T2558" s="7"/>
    </row>
    <row r="2559" spans="1:20" ht="15">
      <c r="A2559" s="2">
        <v>102</v>
      </c>
      <c r="B2559" s="3">
        <v>46365</v>
      </c>
      <c r="C2559" s="10">
        <f>YEAR(SalesDataTable[[#This Row],[Order Date]])</f>
        <v>2026</v>
      </c>
      <c r="D2559" s="10" t="str">
        <f>"Q"&amp;ROUNDUP(MONTH(SalesDataTable[[#This Row],[Order Date]])/3,0)</f>
        <v>Q4</v>
      </c>
      <c r="E2559" s="10">
        <f>MONTH(SalesDataTable[[#This Row],[Order Date]])</f>
        <v>12</v>
      </c>
      <c r="F2559" s="10" t="str">
        <f>TEXT(SalesDataTable[[#This Row],[Order Date]],"mmm")</f>
        <v>Dec</v>
      </c>
      <c r="G2559" s="4" t="s">
        <v>11</v>
      </c>
      <c r="H2559" s="4" t="s">
        <v>25</v>
      </c>
      <c r="I2559" s="4" t="s">
        <v>19</v>
      </c>
      <c r="J2559" s="4" t="s">
        <v>13</v>
      </c>
      <c r="K2559" s="4" t="s">
        <v>9</v>
      </c>
      <c r="L2559" s="4" t="s">
        <v>17</v>
      </c>
      <c r="M2559" s="8">
        <v>3</v>
      </c>
      <c r="N2559" s="5">
        <v>142.75</v>
      </c>
      <c r="O2559" s="6">
        <v>0.1</v>
      </c>
      <c r="P2559" s="5">
        <v>81.739999999999995</v>
      </c>
      <c r="Q2559" s="5">
        <f t="shared" si="117"/>
        <v>385.42500000000001</v>
      </c>
      <c r="R2559" s="5">
        <f t="shared" si="118"/>
        <v>245.21999999999997</v>
      </c>
      <c r="S2559" s="5">
        <f t="shared" si="119"/>
        <v>140.20500000000004</v>
      </c>
      <c r="T2559" s="7"/>
    </row>
    <row r="2560" spans="1:20" ht="15">
      <c r="A2560" s="2">
        <v>519</v>
      </c>
      <c r="B2560" s="3">
        <v>46365</v>
      </c>
      <c r="C2560" s="10">
        <f>YEAR(SalesDataTable[[#This Row],[Order Date]])</f>
        <v>2026</v>
      </c>
      <c r="D2560" s="10" t="str">
        <f>"Q"&amp;ROUNDUP(MONTH(SalesDataTable[[#This Row],[Order Date]])/3,0)</f>
        <v>Q4</v>
      </c>
      <c r="E2560" s="10">
        <f>MONTH(SalesDataTable[[#This Row],[Order Date]])</f>
        <v>12</v>
      </c>
      <c r="F2560" s="10" t="str">
        <f>TEXT(SalesDataTable[[#This Row],[Order Date]],"mmm")</f>
        <v>Dec</v>
      </c>
      <c r="G2560" s="4" t="s">
        <v>6</v>
      </c>
      <c r="H2560" s="4" t="s">
        <v>43</v>
      </c>
      <c r="I2560" s="4" t="s">
        <v>19</v>
      </c>
      <c r="J2560" s="4" t="s">
        <v>3</v>
      </c>
      <c r="K2560" s="4" t="s">
        <v>34</v>
      </c>
      <c r="L2560" s="4" t="s">
        <v>42</v>
      </c>
      <c r="M2560" s="8">
        <v>2</v>
      </c>
      <c r="N2560" s="5">
        <v>36.03</v>
      </c>
      <c r="O2560" s="6">
        <v>0.1</v>
      </c>
      <c r="P2560" s="5">
        <v>13.54</v>
      </c>
      <c r="Q2560" s="5">
        <f t="shared" si="117"/>
        <v>64.853999999999999</v>
      </c>
      <c r="R2560" s="5">
        <f t="shared" si="118"/>
        <v>27.08</v>
      </c>
      <c r="S2560" s="5">
        <f t="shared" si="119"/>
        <v>37.774000000000001</v>
      </c>
      <c r="T2560" s="7"/>
    </row>
    <row r="2561" spans="1:20" ht="15">
      <c r="A2561" s="2">
        <v>522</v>
      </c>
      <c r="B2561" s="3">
        <v>46365</v>
      </c>
      <c r="C2561" s="10">
        <f>YEAR(SalesDataTable[[#This Row],[Order Date]])</f>
        <v>2026</v>
      </c>
      <c r="D2561" s="10" t="str">
        <f>"Q"&amp;ROUNDUP(MONTH(SalesDataTable[[#This Row],[Order Date]])/3,0)</f>
        <v>Q4</v>
      </c>
      <c r="E2561" s="10">
        <f>MONTH(SalesDataTable[[#This Row],[Order Date]])</f>
        <v>12</v>
      </c>
      <c r="F2561" s="10" t="str">
        <f>TEXT(SalesDataTable[[#This Row],[Order Date]],"mmm")</f>
        <v>Dec</v>
      </c>
      <c r="G2561" s="4" t="s">
        <v>0</v>
      </c>
      <c r="H2561" s="4" t="s">
        <v>50</v>
      </c>
      <c r="I2561" s="4" t="s">
        <v>19</v>
      </c>
      <c r="J2561" s="4" t="s">
        <v>3</v>
      </c>
      <c r="K2561" s="4" t="s">
        <v>14</v>
      </c>
      <c r="L2561" s="4" t="s">
        <v>44</v>
      </c>
      <c r="M2561" s="8">
        <v>2</v>
      </c>
      <c r="N2561" s="5">
        <v>133.4</v>
      </c>
      <c r="O2561" s="6">
        <v>0</v>
      </c>
      <c r="P2561" s="5">
        <v>67.69</v>
      </c>
      <c r="Q2561" s="5">
        <f t="shared" si="117"/>
        <v>266.8</v>
      </c>
      <c r="R2561" s="5">
        <f t="shared" si="118"/>
        <v>135.38</v>
      </c>
      <c r="S2561" s="5">
        <f t="shared" si="119"/>
        <v>131.42000000000002</v>
      </c>
      <c r="T2561" s="7"/>
    </row>
    <row r="2562" spans="1:20" ht="15">
      <c r="A2562" s="2">
        <v>798</v>
      </c>
      <c r="B2562" s="3">
        <v>46365</v>
      </c>
      <c r="C2562" s="10">
        <f>YEAR(SalesDataTable[[#This Row],[Order Date]])</f>
        <v>2026</v>
      </c>
      <c r="D2562" s="10" t="str">
        <f>"Q"&amp;ROUNDUP(MONTH(SalesDataTable[[#This Row],[Order Date]])/3,0)</f>
        <v>Q4</v>
      </c>
      <c r="E2562" s="10">
        <f>MONTH(SalesDataTable[[#This Row],[Order Date]])</f>
        <v>12</v>
      </c>
      <c r="F2562" s="10" t="str">
        <f>TEXT(SalesDataTable[[#This Row],[Order Date]],"mmm")</f>
        <v>Dec</v>
      </c>
      <c r="G2562" s="4" t="s">
        <v>11</v>
      </c>
      <c r="H2562" s="4" t="s">
        <v>12</v>
      </c>
      <c r="I2562" s="4" t="s">
        <v>19</v>
      </c>
      <c r="J2562" s="4" t="s">
        <v>3</v>
      </c>
      <c r="K2562" s="4" t="s">
        <v>23</v>
      </c>
      <c r="L2562" s="4" t="s">
        <v>29</v>
      </c>
      <c r="M2562" s="8">
        <v>3</v>
      </c>
      <c r="N2562" s="5">
        <v>199.31</v>
      </c>
      <c r="O2562" s="6">
        <v>0.05</v>
      </c>
      <c r="P2562" s="5">
        <v>101.19</v>
      </c>
      <c r="Q2562" s="5">
        <f t="shared" ref="Q2562:Q2625" si="120">M2562*N2562*(1-O2562)</f>
        <v>568.0335</v>
      </c>
      <c r="R2562" s="5">
        <f t="shared" ref="R2562:R2625" si="121">M2562*P2562</f>
        <v>303.57</v>
      </c>
      <c r="S2562" s="5">
        <f t="shared" ref="S2562:S2625" si="122">Q2562-R2562</f>
        <v>264.46350000000001</v>
      </c>
      <c r="T2562" s="7"/>
    </row>
    <row r="2563" spans="1:20" ht="15">
      <c r="A2563" s="2">
        <v>1746</v>
      </c>
      <c r="B2563" s="3">
        <v>46365</v>
      </c>
      <c r="C2563" s="10">
        <f>YEAR(SalesDataTable[[#This Row],[Order Date]])</f>
        <v>2026</v>
      </c>
      <c r="D2563" s="10" t="str">
        <f>"Q"&amp;ROUNDUP(MONTH(SalesDataTable[[#This Row],[Order Date]])/3,0)</f>
        <v>Q4</v>
      </c>
      <c r="E2563" s="10">
        <f>MONTH(SalesDataTable[[#This Row],[Order Date]])</f>
        <v>12</v>
      </c>
      <c r="F2563" s="10" t="str">
        <f>TEXT(SalesDataTable[[#This Row],[Order Date]],"mmm")</f>
        <v>Dec</v>
      </c>
      <c r="G2563" s="4" t="s">
        <v>6</v>
      </c>
      <c r="H2563" s="4" t="s">
        <v>41</v>
      </c>
      <c r="I2563" s="4" t="s">
        <v>2</v>
      </c>
      <c r="J2563" s="4" t="s">
        <v>16</v>
      </c>
      <c r="K2563" s="4" t="s">
        <v>14</v>
      </c>
      <c r="L2563" s="4" t="s">
        <v>32</v>
      </c>
      <c r="M2563" s="8">
        <v>1</v>
      </c>
      <c r="N2563" s="5">
        <v>47.44</v>
      </c>
      <c r="O2563" s="6">
        <v>0.15</v>
      </c>
      <c r="P2563" s="5">
        <v>17.899999999999999</v>
      </c>
      <c r="Q2563" s="5">
        <f t="shared" si="120"/>
        <v>40.323999999999998</v>
      </c>
      <c r="R2563" s="5">
        <f t="shared" si="121"/>
        <v>17.899999999999999</v>
      </c>
      <c r="S2563" s="5">
        <f t="shared" si="122"/>
        <v>22.423999999999999</v>
      </c>
      <c r="T2563" s="7"/>
    </row>
    <row r="2564" spans="1:20" ht="15">
      <c r="A2564" s="2">
        <v>3412</v>
      </c>
      <c r="B2564" s="3">
        <v>46365</v>
      </c>
      <c r="C2564" s="10">
        <f>YEAR(SalesDataTable[[#This Row],[Order Date]])</f>
        <v>2026</v>
      </c>
      <c r="D2564" s="10" t="str">
        <f>"Q"&amp;ROUNDUP(MONTH(SalesDataTable[[#This Row],[Order Date]])/3,0)</f>
        <v>Q4</v>
      </c>
      <c r="E2564" s="10">
        <f>MONTH(SalesDataTable[[#This Row],[Order Date]])</f>
        <v>12</v>
      </c>
      <c r="F2564" s="10" t="str">
        <f>TEXT(SalesDataTable[[#This Row],[Order Date]],"mmm")</f>
        <v>Dec</v>
      </c>
      <c r="G2564" s="4" t="s">
        <v>0</v>
      </c>
      <c r="H2564" s="4" t="s">
        <v>1</v>
      </c>
      <c r="I2564" s="4" t="s">
        <v>8</v>
      </c>
      <c r="J2564" s="4" t="s">
        <v>16</v>
      </c>
      <c r="K2564" s="4" t="s">
        <v>9</v>
      </c>
      <c r="L2564" s="4" t="s">
        <v>17</v>
      </c>
      <c r="M2564" s="8">
        <v>10</v>
      </c>
      <c r="N2564" s="5">
        <v>145.30000000000001</v>
      </c>
      <c r="O2564" s="6">
        <v>0.1</v>
      </c>
      <c r="P2564" s="5">
        <v>79.7</v>
      </c>
      <c r="Q2564" s="5">
        <f t="shared" si="120"/>
        <v>1307.7</v>
      </c>
      <c r="R2564" s="5">
        <f t="shared" si="121"/>
        <v>797</v>
      </c>
      <c r="S2564" s="5">
        <f t="shared" si="122"/>
        <v>510.70000000000005</v>
      </c>
      <c r="T2564" s="7"/>
    </row>
    <row r="2565" spans="1:20" ht="15">
      <c r="A2565" s="2">
        <v>175</v>
      </c>
      <c r="B2565" s="3">
        <v>46366</v>
      </c>
      <c r="C2565" s="10">
        <f>YEAR(SalesDataTable[[#This Row],[Order Date]])</f>
        <v>2026</v>
      </c>
      <c r="D2565" s="10" t="str">
        <f>"Q"&amp;ROUNDUP(MONTH(SalesDataTable[[#This Row],[Order Date]])/3,0)</f>
        <v>Q4</v>
      </c>
      <c r="E2565" s="10">
        <f>MONTH(SalesDataTable[[#This Row],[Order Date]])</f>
        <v>12</v>
      </c>
      <c r="F2565" s="10" t="str">
        <f>TEXT(SalesDataTable[[#This Row],[Order Date]],"mmm")</f>
        <v>Dec</v>
      </c>
      <c r="G2565" s="4" t="s">
        <v>0</v>
      </c>
      <c r="H2565" s="4" t="s">
        <v>1</v>
      </c>
      <c r="I2565" s="4" t="s">
        <v>28</v>
      </c>
      <c r="J2565" s="4" t="s">
        <v>13</v>
      </c>
      <c r="K2565" s="4" t="s">
        <v>4</v>
      </c>
      <c r="L2565" s="4" t="s">
        <v>5</v>
      </c>
      <c r="M2565" s="8">
        <v>1</v>
      </c>
      <c r="N2565" s="5">
        <v>81.010000000000005</v>
      </c>
      <c r="O2565" s="6">
        <v>0.2</v>
      </c>
      <c r="P2565" s="5">
        <v>41.51</v>
      </c>
      <c r="Q2565" s="5">
        <f t="shared" si="120"/>
        <v>64.808000000000007</v>
      </c>
      <c r="R2565" s="5">
        <f t="shared" si="121"/>
        <v>41.51</v>
      </c>
      <c r="S2565" s="5">
        <f t="shared" si="122"/>
        <v>23.298000000000009</v>
      </c>
      <c r="T2565" s="7"/>
    </row>
    <row r="2566" spans="1:20" ht="15">
      <c r="A2566" s="2">
        <v>1014</v>
      </c>
      <c r="B2566" s="3">
        <v>46366</v>
      </c>
      <c r="C2566" s="10">
        <f>YEAR(SalesDataTable[[#This Row],[Order Date]])</f>
        <v>2026</v>
      </c>
      <c r="D2566" s="10" t="str">
        <f>"Q"&amp;ROUNDUP(MONTH(SalesDataTable[[#This Row],[Order Date]])/3,0)</f>
        <v>Q4</v>
      </c>
      <c r="E2566" s="10">
        <f>MONTH(SalesDataTable[[#This Row],[Order Date]])</f>
        <v>12</v>
      </c>
      <c r="F2566" s="10" t="str">
        <f>TEXT(SalesDataTable[[#This Row],[Order Date]],"mmm")</f>
        <v>Dec</v>
      </c>
      <c r="G2566" s="4" t="s">
        <v>20</v>
      </c>
      <c r="H2566" s="4" t="s">
        <v>31</v>
      </c>
      <c r="I2566" s="4" t="s">
        <v>28</v>
      </c>
      <c r="J2566" s="4" t="s">
        <v>13</v>
      </c>
      <c r="K2566" s="4" t="s">
        <v>14</v>
      </c>
      <c r="L2566" s="4" t="s">
        <v>15</v>
      </c>
      <c r="M2566" s="8">
        <v>2</v>
      </c>
      <c r="N2566" s="5">
        <v>35.619999999999997</v>
      </c>
      <c r="O2566" s="6">
        <v>0</v>
      </c>
      <c r="P2566" s="5">
        <v>13.62</v>
      </c>
      <c r="Q2566" s="5">
        <f t="shared" si="120"/>
        <v>71.239999999999995</v>
      </c>
      <c r="R2566" s="5">
        <f t="shared" si="121"/>
        <v>27.24</v>
      </c>
      <c r="S2566" s="5">
        <f t="shared" si="122"/>
        <v>44</v>
      </c>
      <c r="T2566" s="7"/>
    </row>
    <row r="2567" spans="1:20" ht="15">
      <c r="A2567" s="2">
        <v>1763</v>
      </c>
      <c r="B2567" s="3">
        <v>46366</v>
      </c>
      <c r="C2567" s="10">
        <f>YEAR(SalesDataTable[[#This Row],[Order Date]])</f>
        <v>2026</v>
      </c>
      <c r="D2567" s="10" t="str">
        <f>"Q"&amp;ROUNDUP(MONTH(SalesDataTable[[#This Row],[Order Date]])/3,0)</f>
        <v>Q4</v>
      </c>
      <c r="E2567" s="10">
        <f>MONTH(SalesDataTable[[#This Row],[Order Date]])</f>
        <v>12</v>
      </c>
      <c r="F2567" s="10" t="str">
        <f>TEXT(SalesDataTable[[#This Row],[Order Date]],"mmm")</f>
        <v>Dec</v>
      </c>
      <c r="G2567" s="4" t="s">
        <v>0</v>
      </c>
      <c r="H2567" s="4" t="s">
        <v>1</v>
      </c>
      <c r="I2567" s="4" t="s">
        <v>2</v>
      </c>
      <c r="J2567" s="4" t="s">
        <v>13</v>
      </c>
      <c r="K2567" s="4" t="s">
        <v>4</v>
      </c>
      <c r="L2567" s="4" t="s">
        <v>22</v>
      </c>
      <c r="M2567" s="8">
        <v>2</v>
      </c>
      <c r="N2567" s="5">
        <v>49.88</v>
      </c>
      <c r="O2567" s="6">
        <v>0.05</v>
      </c>
      <c r="P2567" s="5">
        <v>22.31</v>
      </c>
      <c r="Q2567" s="5">
        <f t="shared" si="120"/>
        <v>94.772000000000006</v>
      </c>
      <c r="R2567" s="5">
        <f t="shared" si="121"/>
        <v>44.62</v>
      </c>
      <c r="S2567" s="5">
        <f t="shared" si="122"/>
        <v>50.152000000000008</v>
      </c>
      <c r="T2567" s="7"/>
    </row>
    <row r="2568" spans="1:20" ht="15">
      <c r="A2568" s="2">
        <v>1863</v>
      </c>
      <c r="B2568" s="3">
        <v>46366</v>
      </c>
      <c r="C2568" s="10">
        <f>YEAR(SalesDataTable[[#This Row],[Order Date]])</f>
        <v>2026</v>
      </c>
      <c r="D2568" s="10" t="str">
        <f>"Q"&amp;ROUNDUP(MONTH(SalesDataTable[[#This Row],[Order Date]])/3,0)</f>
        <v>Q4</v>
      </c>
      <c r="E2568" s="10">
        <f>MONTH(SalesDataTable[[#This Row],[Order Date]])</f>
        <v>12</v>
      </c>
      <c r="F2568" s="10" t="str">
        <f>TEXT(SalesDataTable[[#This Row],[Order Date]],"mmm")</f>
        <v>Dec</v>
      </c>
      <c r="G2568" s="4" t="s">
        <v>20</v>
      </c>
      <c r="H2568" s="4" t="s">
        <v>31</v>
      </c>
      <c r="I2568" s="4" t="s">
        <v>28</v>
      </c>
      <c r="J2568" s="4" t="s">
        <v>3</v>
      </c>
      <c r="K2568" s="4" t="s">
        <v>4</v>
      </c>
      <c r="L2568" s="4" t="s">
        <v>30</v>
      </c>
      <c r="M2568" s="8">
        <v>1</v>
      </c>
      <c r="N2568" s="5">
        <v>101.18</v>
      </c>
      <c r="O2568" s="6">
        <v>0.05</v>
      </c>
      <c r="P2568" s="5">
        <v>49.12</v>
      </c>
      <c r="Q2568" s="5">
        <f t="shared" si="120"/>
        <v>96.120999999999995</v>
      </c>
      <c r="R2568" s="5">
        <f t="shared" si="121"/>
        <v>49.12</v>
      </c>
      <c r="S2568" s="5">
        <f t="shared" si="122"/>
        <v>47.000999999999998</v>
      </c>
      <c r="T2568" s="7"/>
    </row>
    <row r="2569" spans="1:20" ht="15">
      <c r="A2569" s="2">
        <v>3466</v>
      </c>
      <c r="B2569" s="3">
        <v>46366</v>
      </c>
      <c r="C2569" s="10">
        <f>YEAR(SalesDataTable[[#This Row],[Order Date]])</f>
        <v>2026</v>
      </c>
      <c r="D2569" s="10" t="str">
        <f>"Q"&amp;ROUNDUP(MONTH(SalesDataTable[[#This Row],[Order Date]])/3,0)</f>
        <v>Q4</v>
      </c>
      <c r="E2569" s="10">
        <f>MONTH(SalesDataTable[[#This Row],[Order Date]])</f>
        <v>12</v>
      </c>
      <c r="F2569" s="10" t="str">
        <f>TEXT(SalesDataTable[[#This Row],[Order Date]],"mmm")</f>
        <v>Dec</v>
      </c>
      <c r="G2569" s="4" t="s">
        <v>6</v>
      </c>
      <c r="H2569" s="4" t="s">
        <v>43</v>
      </c>
      <c r="I2569" s="4" t="s">
        <v>19</v>
      </c>
      <c r="J2569" s="4" t="s">
        <v>16</v>
      </c>
      <c r="K2569" s="4" t="s">
        <v>34</v>
      </c>
      <c r="L2569" s="4" t="s">
        <v>42</v>
      </c>
      <c r="M2569" s="8">
        <v>2</v>
      </c>
      <c r="N2569" s="5">
        <v>36.64</v>
      </c>
      <c r="O2569" s="6">
        <v>0</v>
      </c>
      <c r="P2569" s="5">
        <v>13.7</v>
      </c>
      <c r="Q2569" s="5">
        <f t="shared" si="120"/>
        <v>73.28</v>
      </c>
      <c r="R2569" s="5">
        <f t="shared" si="121"/>
        <v>27.4</v>
      </c>
      <c r="S2569" s="5">
        <f t="shared" si="122"/>
        <v>45.88</v>
      </c>
      <c r="T2569" s="7"/>
    </row>
    <row r="2570" spans="1:20" ht="15">
      <c r="A2570" s="2">
        <v>3630</v>
      </c>
      <c r="B2570" s="3">
        <v>46366</v>
      </c>
      <c r="C2570" s="10">
        <f>YEAR(SalesDataTable[[#This Row],[Order Date]])</f>
        <v>2026</v>
      </c>
      <c r="D2570" s="10" t="str">
        <f>"Q"&amp;ROUNDUP(MONTH(SalesDataTable[[#This Row],[Order Date]])/3,0)</f>
        <v>Q4</v>
      </c>
      <c r="E2570" s="10">
        <f>MONTH(SalesDataTable[[#This Row],[Order Date]])</f>
        <v>12</v>
      </c>
      <c r="F2570" s="10" t="str">
        <f>TEXT(SalesDataTable[[#This Row],[Order Date]],"mmm")</f>
        <v>Dec</v>
      </c>
      <c r="G2570" s="4" t="s">
        <v>6</v>
      </c>
      <c r="H2570" s="4" t="s">
        <v>43</v>
      </c>
      <c r="I2570" s="4" t="s">
        <v>19</v>
      </c>
      <c r="J2570" s="4" t="s">
        <v>3</v>
      </c>
      <c r="K2570" s="4" t="s">
        <v>4</v>
      </c>
      <c r="L2570" s="4" t="s">
        <v>26</v>
      </c>
      <c r="M2570" s="8">
        <v>3</v>
      </c>
      <c r="N2570" s="5">
        <v>39.979999999999997</v>
      </c>
      <c r="O2570" s="6">
        <v>0.1</v>
      </c>
      <c r="P2570" s="5">
        <v>16.989999999999998</v>
      </c>
      <c r="Q2570" s="5">
        <f t="shared" si="120"/>
        <v>107.946</v>
      </c>
      <c r="R2570" s="5">
        <f t="shared" si="121"/>
        <v>50.97</v>
      </c>
      <c r="S2570" s="5">
        <f t="shared" si="122"/>
        <v>56.975999999999999</v>
      </c>
      <c r="T2570" s="7"/>
    </row>
    <row r="2571" spans="1:20" ht="15">
      <c r="A2571" s="2">
        <v>3633</v>
      </c>
      <c r="B2571" s="3">
        <v>46366</v>
      </c>
      <c r="C2571" s="10">
        <f>YEAR(SalesDataTable[[#This Row],[Order Date]])</f>
        <v>2026</v>
      </c>
      <c r="D2571" s="10" t="str">
        <f>"Q"&amp;ROUNDUP(MONTH(SalesDataTable[[#This Row],[Order Date]])/3,0)</f>
        <v>Q4</v>
      </c>
      <c r="E2571" s="10">
        <f>MONTH(SalesDataTable[[#This Row],[Order Date]])</f>
        <v>12</v>
      </c>
      <c r="F2571" s="10" t="str">
        <f>TEXT(SalesDataTable[[#This Row],[Order Date]],"mmm")</f>
        <v>Dec</v>
      </c>
      <c r="G2571" s="4" t="s">
        <v>20</v>
      </c>
      <c r="H2571" s="4" t="s">
        <v>21</v>
      </c>
      <c r="I2571" s="4" t="s">
        <v>28</v>
      </c>
      <c r="J2571" s="4" t="s">
        <v>16</v>
      </c>
      <c r="K2571" s="4" t="s">
        <v>9</v>
      </c>
      <c r="L2571" s="4" t="s">
        <v>17</v>
      </c>
      <c r="M2571" s="8">
        <v>3</v>
      </c>
      <c r="N2571" s="5">
        <v>144.16</v>
      </c>
      <c r="O2571" s="6">
        <v>0</v>
      </c>
      <c r="P2571" s="5">
        <v>77.36</v>
      </c>
      <c r="Q2571" s="5">
        <f t="shared" si="120"/>
        <v>432.48</v>
      </c>
      <c r="R2571" s="5">
        <f t="shared" si="121"/>
        <v>232.07999999999998</v>
      </c>
      <c r="S2571" s="5">
        <f t="shared" si="122"/>
        <v>200.40000000000003</v>
      </c>
      <c r="T2571" s="7"/>
    </row>
    <row r="2572" spans="1:20" ht="15">
      <c r="A2572" s="2">
        <v>4</v>
      </c>
      <c r="B2572" s="3">
        <v>46367</v>
      </c>
      <c r="C2572" s="10">
        <f>YEAR(SalesDataTable[[#This Row],[Order Date]])</f>
        <v>2026</v>
      </c>
      <c r="D2572" s="10" t="str">
        <f>"Q"&amp;ROUNDUP(MONTH(SalesDataTable[[#This Row],[Order Date]])/3,0)</f>
        <v>Q4</v>
      </c>
      <c r="E2572" s="10">
        <f>MONTH(SalesDataTable[[#This Row],[Order Date]])</f>
        <v>12</v>
      </c>
      <c r="F2572" s="10" t="str">
        <f>TEXT(SalesDataTable[[#This Row],[Order Date]],"mmm")</f>
        <v>Dec</v>
      </c>
      <c r="G2572" s="4" t="s">
        <v>20</v>
      </c>
      <c r="H2572" s="4" t="s">
        <v>21</v>
      </c>
      <c r="I2572" s="4" t="s">
        <v>2</v>
      </c>
      <c r="J2572" s="4" t="s">
        <v>13</v>
      </c>
      <c r="K2572" s="4" t="s">
        <v>4</v>
      </c>
      <c r="L2572" s="4" t="s">
        <v>30</v>
      </c>
      <c r="M2572" s="8">
        <v>1</v>
      </c>
      <c r="N2572" s="5">
        <v>102.98</v>
      </c>
      <c r="O2572" s="6">
        <v>0.1</v>
      </c>
      <c r="P2572" s="5">
        <v>51.45</v>
      </c>
      <c r="Q2572" s="5">
        <f t="shared" si="120"/>
        <v>92.682000000000002</v>
      </c>
      <c r="R2572" s="5">
        <f t="shared" si="121"/>
        <v>51.45</v>
      </c>
      <c r="S2572" s="5">
        <f t="shared" si="122"/>
        <v>41.231999999999999</v>
      </c>
      <c r="T2572" s="7"/>
    </row>
    <row r="2573" spans="1:20" ht="15">
      <c r="A2573" s="2">
        <v>70</v>
      </c>
      <c r="B2573" s="3">
        <v>46367</v>
      </c>
      <c r="C2573" s="10">
        <f>YEAR(SalesDataTable[[#This Row],[Order Date]])</f>
        <v>2026</v>
      </c>
      <c r="D2573" s="10" t="str">
        <f>"Q"&amp;ROUNDUP(MONTH(SalesDataTable[[#This Row],[Order Date]])/3,0)</f>
        <v>Q4</v>
      </c>
      <c r="E2573" s="10">
        <f>MONTH(SalesDataTable[[#This Row],[Order Date]])</f>
        <v>12</v>
      </c>
      <c r="F2573" s="10" t="str">
        <f>TEXT(SalesDataTable[[#This Row],[Order Date]],"mmm")</f>
        <v>Dec</v>
      </c>
      <c r="G2573" s="4" t="s">
        <v>20</v>
      </c>
      <c r="H2573" s="4" t="s">
        <v>47</v>
      </c>
      <c r="I2573" s="4" t="s">
        <v>2</v>
      </c>
      <c r="J2573" s="4" t="s">
        <v>13</v>
      </c>
      <c r="K2573" s="4" t="s">
        <v>34</v>
      </c>
      <c r="L2573" s="4" t="s">
        <v>38</v>
      </c>
      <c r="M2573" s="8">
        <v>2</v>
      </c>
      <c r="N2573" s="5">
        <v>122.49</v>
      </c>
      <c r="O2573" s="6">
        <v>0.15</v>
      </c>
      <c r="P2573" s="5">
        <v>70.930000000000007</v>
      </c>
      <c r="Q2573" s="5">
        <f t="shared" si="120"/>
        <v>208.23299999999998</v>
      </c>
      <c r="R2573" s="5">
        <f t="shared" si="121"/>
        <v>141.86000000000001</v>
      </c>
      <c r="S2573" s="5">
        <f t="shared" si="122"/>
        <v>66.372999999999962</v>
      </c>
      <c r="T2573" s="7"/>
    </row>
    <row r="2574" spans="1:20" ht="15">
      <c r="A2574" s="2">
        <v>948</v>
      </c>
      <c r="B2574" s="3">
        <v>46367</v>
      </c>
      <c r="C2574" s="10">
        <f>YEAR(SalesDataTable[[#This Row],[Order Date]])</f>
        <v>2026</v>
      </c>
      <c r="D2574" s="10" t="str">
        <f>"Q"&amp;ROUNDUP(MONTH(SalesDataTable[[#This Row],[Order Date]])/3,0)</f>
        <v>Q4</v>
      </c>
      <c r="E2574" s="10">
        <f>MONTH(SalesDataTable[[#This Row],[Order Date]])</f>
        <v>12</v>
      </c>
      <c r="F2574" s="10" t="str">
        <f>TEXT(SalesDataTable[[#This Row],[Order Date]],"mmm")</f>
        <v>Dec</v>
      </c>
      <c r="G2574" s="4" t="s">
        <v>6</v>
      </c>
      <c r="H2574" s="4" t="s">
        <v>41</v>
      </c>
      <c r="I2574" s="4" t="s">
        <v>28</v>
      </c>
      <c r="J2574" s="4" t="s">
        <v>13</v>
      </c>
      <c r="K2574" s="4" t="s">
        <v>9</v>
      </c>
      <c r="L2574" s="4" t="s">
        <v>17</v>
      </c>
      <c r="M2574" s="8">
        <v>1</v>
      </c>
      <c r="N2574" s="5">
        <v>141.74</v>
      </c>
      <c r="O2574" s="6">
        <v>0.15</v>
      </c>
      <c r="P2574" s="5">
        <v>78.97</v>
      </c>
      <c r="Q2574" s="5">
        <f t="shared" si="120"/>
        <v>120.479</v>
      </c>
      <c r="R2574" s="5">
        <f t="shared" si="121"/>
        <v>78.97</v>
      </c>
      <c r="S2574" s="5">
        <f t="shared" si="122"/>
        <v>41.509</v>
      </c>
      <c r="T2574" s="7"/>
    </row>
    <row r="2575" spans="1:20" ht="15">
      <c r="A2575" s="2">
        <v>1957</v>
      </c>
      <c r="B2575" s="3">
        <v>46367</v>
      </c>
      <c r="C2575" s="10">
        <f>YEAR(SalesDataTable[[#This Row],[Order Date]])</f>
        <v>2026</v>
      </c>
      <c r="D2575" s="10" t="str">
        <f>"Q"&amp;ROUNDUP(MONTH(SalesDataTable[[#This Row],[Order Date]])/3,0)</f>
        <v>Q4</v>
      </c>
      <c r="E2575" s="10">
        <f>MONTH(SalesDataTable[[#This Row],[Order Date]])</f>
        <v>12</v>
      </c>
      <c r="F2575" s="10" t="str">
        <f>TEXT(SalesDataTable[[#This Row],[Order Date]],"mmm")</f>
        <v>Dec</v>
      </c>
      <c r="G2575" s="4" t="s">
        <v>20</v>
      </c>
      <c r="H2575" s="4" t="s">
        <v>31</v>
      </c>
      <c r="I2575" s="4" t="s">
        <v>2</v>
      </c>
      <c r="J2575" s="4" t="s">
        <v>3</v>
      </c>
      <c r="K2575" s="4" t="s">
        <v>4</v>
      </c>
      <c r="L2575" s="4" t="s">
        <v>26</v>
      </c>
      <c r="M2575" s="8">
        <v>6</v>
      </c>
      <c r="N2575" s="5">
        <v>39.44</v>
      </c>
      <c r="O2575" s="6">
        <v>0.1</v>
      </c>
      <c r="P2575" s="5">
        <v>16.89</v>
      </c>
      <c r="Q2575" s="5">
        <f t="shared" si="120"/>
        <v>212.976</v>
      </c>
      <c r="R2575" s="5">
        <f t="shared" si="121"/>
        <v>101.34</v>
      </c>
      <c r="S2575" s="5">
        <f t="shared" si="122"/>
        <v>111.636</v>
      </c>
      <c r="T2575" s="7"/>
    </row>
    <row r="2576" spans="1:20" ht="15">
      <c r="A2576" s="2">
        <v>3097</v>
      </c>
      <c r="B2576" s="3">
        <v>46367</v>
      </c>
      <c r="C2576" s="10">
        <f>YEAR(SalesDataTable[[#This Row],[Order Date]])</f>
        <v>2026</v>
      </c>
      <c r="D2576" s="10" t="str">
        <f>"Q"&amp;ROUNDUP(MONTH(SalesDataTable[[#This Row],[Order Date]])/3,0)</f>
        <v>Q4</v>
      </c>
      <c r="E2576" s="10">
        <f>MONTH(SalesDataTable[[#This Row],[Order Date]])</f>
        <v>12</v>
      </c>
      <c r="F2576" s="10" t="str">
        <f>TEXT(SalesDataTable[[#This Row],[Order Date]],"mmm")</f>
        <v>Dec</v>
      </c>
      <c r="G2576" s="4" t="s">
        <v>11</v>
      </c>
      <c r="H2576" s="4" t="s">
        <v>18</v>
      </c>
      <c r="I2576" s="4" t="s">
        <v>19</v>
      </c>
      <c r="J2576" s="4" t="s">
        <v>3</v>
      </c>
      <c r="K2576" s="4" t="s">
        <v>4</v>
      </c>
      <c r="L2576" s="4" t="s">
        <v>22</v>
      </c>
      <c r="M2576" s="8">
        <v>1</v>
      </c>
      <c r="N2576" s="5">
        <v>49.64</v>
      </c>
      <c r="O2576" s="6">
        <v>0.1</v>
      </c>
      <c r="P2576" s="5">
        <v>22</v>
      </c>
      <c r="Q2576" s="5">
        <f t="shared" si="120"/>
        <v>44.676000000000002</v>
      </c>
      <c r="R2576" s="5">
        <f t="shared" si="121"/>
        <v>22</v>
      </c>
      <c r="S2576" s="5">
        <f t="shared" si="122"/>
        <v>22.676000000000002</v>
      </c>
      <c r="T2576" s="7"/>
    </row>
    <row r="2577" spans="1:20" ht="15">
      <c r="A2577" s="2">
        <v>3649</v>
      </c>
      <c r="B2577" s="3">
        <v>46367</v>
      </c>
      <c r="C2577" s="10">
        <f>YEAR(SalesDataTable[[#This Row],[Order Date]])</f>
        <v>2026</v>
      </c>
      <c r="D2577" s="10" t="str">
        <f>"Q"&amp;ROUNDUP(MONTH(SalesDataTable[[#This Row],[Order Date]])/3,0)</f>
        <v>Q4</v>
      </c>
      <c r="E2577" s="10">
        <f>MONTH(SalesDataTable[[#This Row],[Order Date]])</f>
        <v>12</v>
      </c>
      <c r="F2577" s="10" t="str">
        <f>TEXT(SalesDataTable[[#This Row],[Order Date]],"mmm")</f>
        <v>Dec</v>
      </c>
      <c r="G2577" s="4" t="s">
        <v>11</v>
      </c>
      <c r="H2577" s="4" t="s">
        <v>12</v>
      </c>
      <c r="I2577" s="4" t="s">
        <v>2</v>
      </c>
      <c r="J2577" s="4" t="s">
        <v>13</v>
      </c>
      <c r="K2577" s="4" t="s">
        <v>14</v>
      </c>
      <c r="L2577" s="4" t="s">
        <v>48</v>
      </c>
      <c r="M2577" s="8">
        <v>1</v>
      </c>
      <c r="N2577" s="5">
        <v>164.29</v>
      </c>
      <c r="O2577" s="6">
        <v>0.05</v>
      </c>
      <c r="P2577" s="5">
        <v>88.66</v>
      </c>
      <c r="Q2577" s="5">
        <f t="shared" si="120"/>
        <v>156.07549999999998</v>
      </c>
      <c r="R2577" s="5">
        <f t="shared" si="121"/>
        <v>88.66</v>
      </c>
      <c r="S2577" s="5">
        <f t="shared" si="122"/>
        <v>67.41549999999998</v>
      </c>
      <c r="T2577" s="7"/>
    </row>
    <row r="2578" spans="1:20" ht="15">
      <c r="A2578" s="2">
        <v>3963</v>
      </c>
      <c r="B2578" s="3">
        <v>46367</v>
      </c>
      <c r="C2578" s="10">
        <f>YEAR(SalesDataTable[[#This Row],[Order Date]])</f>
        <v>2026</v>
      </c>
      <c r="D2578" s="10" t="str">
        <f>"Q"&amp;ROUNDUP(MONTH(SalesDataTable[[#This Row],[Order Date]])/3,0)</f>
        <v>Q4</v>
      </c>
      <c r="E2578" s="10">
        <f>MONTH(SalesDataTable[[#This Row],[Order Date]])</f>
        <v>12</v>
      </c>
      <c r="F2578" s="10" t="str">
        <f>TEXT(SalesDataTable[[#This Row],[Order Date]],"mmm")</f>
        <v>Dec</v>
      </c>
      <c r="G2578" s="4" t="s">
        <v>20</v>
      </c>
      <c r="H2578" s="4" t="s">
        <v>33</v>
      </c>
      <c r="I2578" s="4" t="s">
        <v>2</v>
      </c>
      <c r="J2578" s="4" t="s">
        <v>3</v>
      </c>
      <c r="K2578" s="4" t="s">
        <v>14</v>
      </c>
      <c r="L2578" s="4" t="s">
        <v>15</v>
      </c>
      <c r="M2578" s="8">
        <v>1</v>
      </c>
      <c r="N2578" s="5">
        <v>35.81</v>
      </c>
      <c r="O2578" s="6">
        <v>0</v>
      </c>
      <c r="P2578" s="5">
        <v>13.28</v>
      </c>
      <c r="Q2578" s="5">
        <f t="shared" si="120"/>
        <v>35.81</v>
      </c>
      <c r="R2578" s="5">
        <f t="shared" si="121"/>
        <v>13.28</v>
      </c>
      <c r="S2578" s="5">
        <f t="shared" si="122"/>
        <v>22.53</v>
      </c>
      <c r="T2578" s="7"/>
    </row>
    <row r="2579" spans="1:20" ht="15">
      <c r="A2579" s="2">
        <v>4305</v>
      </c>
      <c r="B2579" s="3">
        <v>46367</v>
      </c>
      <c r="C2579" s="10">
        <f>YEAR(SalesDataTable[[#This Row],[Order Date]])</f>
        <v>2026</v>
      </c>
      <c r="D2579" s="10" t="str">
        <f>"Q"&amp;ROUNDUP(MONTH(SalesDataTable[[#This Row],[Order Date]])/3,0)</f>
        <v>Q4</v>
      </c>
      <c r="E2579" s="10">
        <f>MONTH(SalesDataTable[[#This Row],[Order Date]])</f>
        <v>12</v>
      </c>
      <c r="F2579" s="10" t="str">
        <f>TEXT(SalesDataTable[[#This Row],[Order Date]],"mmm")</f>
        <v>Dec</v>
      </c>
      <c r="G2579" s="4" t="s">
        <v>0</v>
      </c>
      <c r="H2579" s="4" t="s">
        <v>36</v>
      </c>
      <c r="I2579" s="4" t="s">
        <v>19</v>
      </c>
      <c r="J2579" s="4" t="s">
        <v>13</v>
      </c>
      <c r="K2579" s="4" t="s">
        <v>34</v>
      </c>
      <c r="L2579" s="4" t="s">
        <v>35</v>
      </c>
      <c r="M2579" s="8">
        <v>1</v>
      </c>
      <c r="N2579" s="5">
        <v>41.31</v>
      </c>
      <c r="O2579" s="6">
        <v>0.05</v>
      </c>
      <c r="P2579" s="5">
        <v>14.56</v>
      </c>
      <c r="Q2579" s="5">
        <f t="shared" si="120"/>
        <v>39.244500000000002</v>
      </c>
      <c r="R2579" s="5">
        <f t="shared" si="121"/>
        <v>14.56</v>
      </c>
      <c r="S2579" s="5">
        <f t="shared" si="122"/>
        <v>24.6845</v>
      </c>
      <c r="T2579" s="7"/>
    </row>
    <row r="2580" spans="1:20" ht="15">
      <c r="A2580" s="2">
        <v>4942</v>
      </c>
      <c r="B2580" s="3">
        <v>46367</v>
      </c>
      <c r="C2580" s="10">
        <f>YEAR(SalesDataTable[[#This Row],[Order Date]])</f>
        <v>2026</v>
      </c>
      <c r="D2580" s="10" t="str">
        <f>"Q"&amp;ROUNDUP(MONTH(SalesDataTable[[#This Row],[Order Date]])/3,0)</f>
        <v>Q4</v>
      </c>
      <c r="E2580" s="10">
        <f>MONTH(SalesDataTable[[#This Row],[Order Date]])</f>
        <v>12</v>
      </c>
      <c r="F2580" s="10" t="str">
        <f>TEXT(SalesDataTable[[#This Row],[Order Date]],"mmm")</f>
        <v>Dec</v>
      </c>
      <c r="G2580" s="4" t="s">
        <v>20</v>
      </c>
      <c r="H2580" s="4" t="s">
        <v>47</v>
      </c>
      <c r="I2580" s="4" t="s">
        <v>28</v>
      </c>
      <c r="J2580" s="4" t="s">
        <v>13</v>
      </c>
      <c r="K2580" s="4" t="s">
        <v>14</v>
      </c>
      <c r="L2580" s="4" t="s">
        <v>15</v>
      </c>
      <c r="M2580" s="8">
        <v>3</v>
      </c>
      <c r="N2580" s="5">
        <v>36.6</v>
      </c>
      <c r="O2580" s="6">
        <v>0.15</v>
      </c>
      <c r="P2580" s="5">
        <v>13.95</v>
      </c>
      <c r="Q2580" s="5">
        <f t="shared" si="120"/>
        <v>93.330000000000013</v>
      </c>
      <c r="R2580" s="5">
        <f t="shared" si="121"/>
        <v>41.849999999999994</v>
      </c>
      <c r="S2580" s="5">
        <f t="shared" si="122"/>
        <v>51.480000000000018</v>
      </c>
      <c r="T2580" s="7"/>
    </row>
    <row r="2581" spans="1:20" ht="15">
      <c r="A2581" s="2">
        <v>19</v>
      </c>
      <c r="B2581" s="3">
        <v>46368</v>
      </c>
      <c r="C2581" s="10">
        <f>YEAR(SalesDataTable[[#This Row],[Order Date]])</f>
        <v>2026</v>
      </c>
      <c r="D2581" s="10" t="str">
        <f>"Q"&amp;ROUNDUP(MONTH(SalesDataTable[[#This Row],[Order Date]])/3,0)</f>
        <v>Q4</v>
      </c>
      <c r="E2581" s="10">
        <f>MONTH(SalesDataTable[[#This Row],[Order Date]])</f>
        <v>12</v>
      </c>
      <c r="F2581" s="10" t="str">
        <f>TEXT(SalesDataTable[[#This Row],[Order Date]],"mmm")</f>
        <v>Dec</v>
      </c>
      <c r="G2581" s="4" t="s">
        <v>6</v>
      </c>
      <c r="H2581" s="4" t="s">
        <v>7</v>
      </c>
      <c r="I2581" s="4" t="s">
        <v>2</v>
      </c>
      <c r="J2581" s="4" t="s">
        <v>13</v>
      </c>
      <c r="K2581" s="4" t="s">
        <v>4</v>
      </c>
      <c r="L2581" s="4" t="s">
        <v>22</v>
      </c>
      <c r="M2581" s="8">
        <v>5</v>
      </c>
      <c r="N2581" s="5">
        <v>49.59</v>
      </c>
      <c r="O2581" s="6">
        <v>0</v>
      </c>
      <c r="P2581" s="5">
        <v>22.63</v>
      </c>
      <c r="Q2581" s="5">
        <f t="shared" si="120"/>
        <v>247.95000000000002</v>
      </c>
      <c r="R2581" s="5">
        <f t="shared" si="121"/>
        <v>113.14999999999999</v>
      </c>
      <c r="S2581" s="5">
        <f t="shared" si="122"/>
        <v>134.80000000000001</v>
      </c>
      <c r="T2581" s="7"/>
    </row>
    <row r="2582" spans="1:20" ht="15">
      <c r="A2582" s="2">
        <v>4963</v>
      </c>
      <c r="B2582" s="3">
        <v>46368</v>
      </c>
      <c r="C2582" s="10">
        <f>YEAR(SalesDataTable[[#This Row],[Order Date]])</f>
        <v>2026</v>
      </c>
      <c r="D2582" s="10" t="str">
        <f>"Q"&amp;ROUNDUP(MONTH(SalesDataTable[[#This Row],[Order Date]])/3,0)</f>
        <v>Q4</v>
      </c>
      <c r="E2582" s="10">
        <f>MONTH(SalesDataTable[[#This Row],[Order Date]])</f>
        <v>12</v>
      </c>
      <c r="F2582" s="10" t="str">
        <f>TEXT(SalesDataTable[[#This Row],[Order Date]],"mmm")</f>
        <v>Dec</v>
      </c>
      <c r="G2582" s="4" t="s">
        <v>0</v>
      </c>
      <c r="H2582" s="4" t="s">
        <v>1</v>
      </c>
      <c r="I2582" s="4" t="s">
        <v>2</v>
      </c>
      <c r="J2582" s="4" t="s">
        <v>13</v>
      </c>
      <c r="K2582" s="4" t="s">
        <v>9</v>
      </c>
      <c r="L2582" s="4" t="s">
        <v>46</v>
      </c>
      <c r="M2582" s="8">
        <v>5</v>
      </c>
      <c r="N2582" s="5">
        <v>72.3</v>
      </c>
      <c r="O2582" s="6">
        <v>0.05</v>
      </c>
      <c r="P2582" s="5">
        <v>31.73</v>
      </c>
      <c r="Q2582" s="5">
        <f t="shared" si="120"/>
        <v>343.42500000000001</v>
      </c>
      <c r="R2582" s="5">
        <f t="shared" si="121"/>
        <v>158.65</v>
      </c>
      <c r="S2582" s="5">
        <f t="shared" si="122"/>
        <v>184.77500000000001</v>
      </c>
      <c r="T2582" s="7"/>
    </row>
    <row r="2583" spans="1:20" ht="15">
      <c r="A2583" s="2">
        <v>5110</v>
      </c>
      <c r="B2583" s="3">
        <v>46368</v>
      </c>
      <c r="C2583" s="10">
        <f>YEAR(SalesDataTable[[#This Row],[Order Date]])</f>
        <v>2026</v>
      </c>
      <c r="D2583" s="10" t="str">
        <f>"Q"&amp;ROUNDUP(MONTH(SalesDataTable[[#This Row],[Order Date]])/3,0)</f>
        <v>Q4</v>
      </c>
      <c r="E2583" s="10">
        <f>MONTH(SalesDataTable[[#This Row],[Order Date]])</f>
        <v>12</v>
      </c>
      <c r="F2583" s="10" t="str">
        <f>TEXT(SalesDataTable[[#This Row],[Order Date]],"mmm")</f>
        <v>Dec</v>
      </c>
      <c r="G2583" s="4" t="s">
        <v>20</v>
      </c>
      <c r="H2583" s="4" t="s">
        <v>21</v>
      </c>
      <c r="I2583" s="4" t="s">
        <v>2</v>
      </c>
      <c r="J2583" s="4" t="s">
        <v>13</v>
      </c>
      <c r="K2583" s="4" t="s">
        <v>4</v>
      </c>
      <c r="L2583" s="4" t="s">
        <v>22</v>
      </c>
      <c r="M2583" s="8">
        <v>1</v>
      </c>
      <c r="N2583" s="5">
        <v>51.57</v>
      </c>
      <c r="O2583" s="6">
        <v>0.1</v>
      </c>
      <c r="P2583" s="5">
        <v>23.11</v>
      </c>
      <c r="Q2583" s="5">
        <f t="shared" si="120"/>
        <v>46.413000000000004</v>
      </c>
      <c r="R2583" s="5">
        <f t="shared" si="121"/>
        <v>23.11</v>
      </c>
      <c r="S2583" s="5">
        <f t="shared" si="122"/>
        <v>23.303000000000004</v>
      </c>
      <c r="T2583" s="7"/>
    </row>
    <row r="2584" spans="1:20" ht="15">
      <c r="A2584" s="2">
        <v>10</v>
      </c>
      <c r="B2584" s="3">
        <v>46369</v>
      </c>
      <c r="C2584" s="10">
        <f>YEAR(SalesDataTable[[#This Row],[Order Date]])</f>
        <v>2026</v>
      </c>
      <c r="D2584" s="10" t="str">
        <f>"Q"&amp;ROUNDUP(MONTH(SalesDataTable[[#This Row],[Order Date]])/3,0)</f>
        <v>Q4</v>
      </c>
      <c r="E2584" s="10">
        <f>MONTH(SalesDataTable[[#This Row],[Order Date]])</f>
        <v>12</v>
      </c>
      <c r="F2584" s="10" t="str">
        <f>TEXT(SalesDataTable[[#This Row],[Order Date]],"mmm")</f>
        <v>Dec</v>
      </c>
      <c r="G2584" s="4" t="s">
        <v>0</v>
      </c>
      <c r="H2584" s="4" t="s">
        <v>1</v>
      </c>
      <c r="I2584" s="4" t="s">
        <v>2</v>
      </c>
      <c r="J2584" s="4" t="s">
        <v>3</v>
      </c>
      <c r="K2584" s="4" t="s">
        <v>14</v>
      </c>
      <c r="L2584" s="4" t="s">
        <v>15</v>
      </c>
      <c r="M2584" s="8">
        <v>3</v>
      </c>
      <c r="N2584" s="5">
        <v>35.380000000000003</v>
      </c>
      <c r="O2584" s="6">
        <v>0</v>
      </c>
      <c r="P2584" s="5">
        <v>13.51</v>
      </c>
      <c r="Q2584" s="5">
        <f t="shared" si="120"/>
        <v>106.14000000000001</v>
      </c>
      <c r="R2584" s="5">
        <f t="shared" si="121"/>
        <v>40.53</v>
      </c>
      <c r="S2584" s="5">
        <f t="shared" si="122"/>
        <v>65.610000000000014</v>
      </c>
      <c r="T2584" s="7"/>
    </row>
    <row r="2585" spans="1:20" ht="15">
      <c r="A2585" s="2">
        <v>216</v>
      </c>
      <c r="B2585" s="3">
        <v>46369</v>
      </c>
      <c r="C2585" s="10">
        <f>YEAR(SalesDataTable[[#This Row],[Order Date]])</f>
        <v>2026</v>
      </c>
      <c r="D2585" s="10" t="str">
        <f>"Q"&amp;ROUNDUP(MONTH(SalesDataTable[[#This Row],[Order Date]])/3,0)</f>
        <v>Q4</v>
      </c>
      <c r="E2585" s="10">
        <f>MONTH(SalesDataTable[[#This Row],[Order Date]])</f>
        <v>12</v>
      </c>
      <c r="F2585" s="10" t="str">
        <f>TEXT(SalesDataTable[[#This Row],[Order Date]],"mmm")</f>
        <v>Dec</v>
      </c>
      <c r="G2585" s="4" t="s">
        <v>11</v>
      </c>
      <c r="H2585" s="4" t="s">
        <v>12</v>
      </c>
      <c r="I2585" s="4" t="s">
        <v>2</v>
      </c>
      <c r="J2585" s="4" t="s">
        <v>16</v>
      </c>
      <c r="K2585" s="4" t="s">
        <v>4</v>
      </c>
      <c r="L2585" s="4" t="s">
        <v>5</v>
      </c>
      <c r="M2585" s="8">
        <v>1</v>
      </c>
      <c r="N2585" s="5">
        <v>83.08</v>
      </c>
      <c r="O2585" s="6">
        <v>0.15</v>
      </c>
      <c r="P2585" s="5">
        <v>42.91</v>
      </c>
      <c r="Q2585" s="5">
        <f t="shared" si="120"/>
        <v>70.617999999999995</v>
      </c>
      <c r="R2585" s="5">
        <f t="shared" si="121"/>
        <v>42.91</v>
      </c>
      <c r="S2585" s="5">
        <f t="shared" si="122"/>
        <v>27.707999999999998</v>
      </c>
      <c r="T2585" s="7"/>
    </row>
    <row r="2586" spans="1:20" ht="15">
      <c r="A2586" s="2">
        <v>1937</v>
      </c>
      <c r="B2586" s="3">
        <v>46369</v>
      </c>
      <c r="C2586" s="10">
        <f>YEAR(SalesDataTable[[#This Row],[Order Date]])</f>
        <v>2026</v>
      </c>
      <c r="D2586" s="10" t="str">
        <f>"Q"&amp;ROUNDUP(MONTH(SalesDataTable[[#This Row],[Order Date]])/3,0)</f>
        <v>Q4</v>
      </c>
      <c r="E2586" s="10">
        <f>MONTH(SalesDataTable[[#This Row],[Order Date]])</f>
        <v>12</v>
      </c>
      <c r="F2586" s="10" t="str">
        <f>TEXT(SalesDataTable[[#This Row],[Order Date]],"mmm")</f>
        <v>Dec</v>
      </c>
      <c r="G2586" s="4" t="s">
        <v>6</v>
      </c>
      <c r="H2586" s="4" t="s">
        <v>43</v>
      </c>
      <c r="I2586" s="4" t="s">
        <v>8</v>
      </c>
      <c r="J2586" s="4" t="s">
        <v>16</v>
      </c>
      <c r="K2586" s="4" t="s">
        <v>23</v>
      </c>
      <c r="L2586" s="4" t="s">
        <v>51</v>
      </c>
      <c r="M2586" s="8">
        <v>3</v>
      </c>
      <c r="N2586" s="5">
        <v>120.5</v>
      </c>
      <c r="O2586" s="6">
        <v>0.15</v>
      </c>
      <c r="P2586" s="5">
        <v>61.44</v>
      </c>
      <c r="Q2586" s="5">
        <f t="shared" si="120"/>
        <v>307.27499999999998</v>
      </c>
      <c r="R2586" s="5">
        <f t="shared" si="121"/>
        <v>184.32</v>
      </c>
      <c r="S2586" s="5">
        <f t="shared" si="122"/>
        <v>122.95499999999998</v>
      </c>
      <c r="T2586" s="7"/>
    </row>
    <row r="2587" spans="1:20" ht="15">
      <c r="A2587" s="2">
        <v>4720</v>
      </c>
      <c r="B2587" s="3">
        <v>46369</v>
      </c>
      <c r="C2587" s="10">
        <f>YEAR(SalesDataTable[[#This Row],[Order Date]])</f>
        <v>2026</v>
      </c>
      <c r="D2587" s="10" t="str">
        <f>"Q"&amp;ROUNDUP(MONTH(SalesDataTable[[#This Row],[Order Date]])/3,0)</f>
        <v>Q4</v>
      </c>
      <c r="E2587" s="10">
        <f>MONTH(SalesDataTable[[#This Row],[Order Date]])</f>
        <v>12</v>
      </c>
      <c r="F2587" s="10" t="str">
        <f>TEXT(SalesDataTable[[#This Row],[Order Date]],"mmm")</f>
        <v>Dec</v>
      </c>
      <c r="G2587" s="4" t="s">
        <v>0</v>
      </c>
      <c r="H2587" s="4" t="s">
        <v>1</v>
      </c>
      <c r="I2587" s="4" t="s">
        <v>2</v>
      </c>
      <c r="J2587" s="4" t="s">
        <v>13</v>
      </c>
      <c r="K2587" s="4" t="s">
        <v>9</v>
      </c>
      <c r="L2587" s="4" t="s">
        <v>46</v>
      </c>
      <c r="M2587" s="8">
        <v>3</v>
      </c>
      <c r="N2587" s="5">
        <v>73.040000000000006</v>
      </c>
      <c r="O2587" s="6">
        <v>0.1</v>
      </c>
      <c r="P2587" s="5">
        <v>31.78</v>
      </c>
      <c r="Q2587" s="5">
        <f t="shared" si="120"/>
        <v>197.208</v>
      </c>
      <c r="R2587" s="5">
        <f t="shared" si="121"/>
        <v>95.34</v>
      </c>
      <c r="S2587" s="5">
        <f t="shared" si="122"/>
        <v>101.86799999999999</v>
      </c>
      <c r="T2587" s="7"/>
    </row>
    <row r="2588" spans="1:20" ht="15">
      <c r="A2588" s="2">
        <v>91</v>
      </c>
      <c r="B2588" s="3">
        <v>46370</v>
      </c>
      <c r="C2588" s="10">
        <f>YEAR(SalesDataTable[[#This Row],[Order Date]])</f>
        <v>2026</v>
      </c>
      <c r="D2588" s="10" t="str">
        <f>"Q"&amp;ROUNDUP(MONTH(SalesDataTable[[#This Row],[Order Date]])/3,0)</f>
        <v>Q4</v>
      </c>
      <c r="E2588" s="10">
        <f>MONTH(SalesDataTable[[#This Row],[Order Date]])</f>
        <v>12</v>
      </c>
      <c r="F2588" s="10" t="str">
        <f>TEXT(SalesDataTable[[#This Row],[Order Date]],"mmm")</f>
        <v>Dec</v>
      </c>
      <c r="G2588" s="4" t="s">
        <v>6</v>
      </c>
      <c r="H2588" s="4" t="s">
        <v>7</v>
      </c>
      <c r="I2588" s="4" t="s">
        <v>2</v>
      </c>
      <c r="J2588" s="4" t="s">
        <v>3</v>
      </c>
      <c r="K2588" s="4" t="s">
        <v>23</v>
      </c>
      <c r="L2588" s="4" t="s">
        <v>24</v>
      </c>
      <c r="M2588" s="8">
        <v>2</v>
      </c>
      <c r="N2588" s="5">
        <v>339.95</v>
      </c>
      <c r="O2588" s="6">
        <v>0</v>
      </c>
      <c r="P2588" s="5">
        <v>195.78</v>
      </c>
      <c r="Q2588" s="5">
        <f t="shared" si="120"/>
        <v>679.9</v>
      </c>
      <c r="R2588" s="5">
        <f t="shared" si="121"/>
        <v>391.56</v>
      </c>
      <c r="S2588" s="5">
        <f t="shared" si="122"/>
        <v>288.33999999999997</v>
      </c>
      <c r="T2588" s="7"/>
    </row>
    <row r="2589" spans="1:20" ht="15">
      <c r="A2589" s="2">
        <v>505</v>
      </c>
      <c r="B2589" s="3">
        <v>46370</v>
      </c>
      <c r="C2589" s="10">
        <f>YEAR(SalesDataTable[[#This Row],[Order Date]])</f>
        <v>2026</v>
      </c>
      <c r="D2589" s="10" t="str">
        <f>"Q"&amp;ROUNDUP(MONTH(SalesDataTable[[#This Row],[Order Date]])/3,0)</f>
        <v>Q4</v>
      </c>
      <c r="E2589" s="10">
        <f>MONTH(SalesDataTable[[#This Row],[Order Date]])</f>
        <v>12</v>
      </c>
      <c r="F2589" s="10" t="str">
        <f>TEXT(SalesDataTable[[#This Row],[Order Date]],"mmm")</f>
        <v>Dec</v>
      </c>
      <c r="G2589" s="4" t="s">
        <v>0</v>
      </c>
      <c r="H2589" s="4" t="s">
        <v>50</v>
      </c>
      <c r="I2589" s="4" t="s">
        <v>28</v>
      </c>
      <c r="J2589" s="4" t="s">
        <v>3</v>
      </c>
      <c r="K2589" s="4" t="s">
        <v>23</v>
      </c>
      <c r="L2589" s="4" t="s">
        <v>29</v>
      </c>
      <c r="M2589" s="8">
        <v>2</v>
      </c>
      <c r="N2589" s="5">
        <v>199.43</v>
      </c>
      <c r="O2589" s="6">
        <v>0.05</v>
      </c>
      <c r="P2589" s="5">
        <v>106.58</v>
      </c>
      <c r="Q2589" s="5">
        <f t="shared" si="120"/>
        <v>378.91699999999997</v>
      </c>
      <c r="R2589" s="5">
        <f t="shared" si="121"/>
        <v>213.16</v>
      </c>
      <c r="S2589" s="5">
        <f t="shared" si="122"/>
        <v>165.75699999999998</v>
      </c>
      <c r="T2589" s="7"/>
    </row>
    <row r="2590" spans="1:20" ht="15">
      <c r="A2590" s="2">
        <v>640</v>
      </c>
      <c r="B2590" s="3">
        <v>46370</v>
      </c>
      <c r="C2590" s="10">
        <f>YEAR(SalesDataTable[[#This Row],[Order Date]])</f>
        <v>2026</v>
      </c>
      <c r="D2590" s="10" t="str">
        <f>"Q"&amp;ROUNDUP(MONTH(SalesDataTable[[#This Row],[Order Date]])/3,0)</f>
        <v>Q4</v>
      </c>
      <c r="E2590" s="10">
        <f>MONTH(SalesDataTable[[#This Row],[Order Date]])</f>
        <v>12</v>
      </c>
      <c r="F2590" s="10" t="str">
        <f>TEXT(SalesDataTable[[#This Row],[Order Date]],"mmm")</f>
        <v>Dec</v>
      </c>
      <c r="G2590" s="4" t="s">
        <v>0</v>
      </c>
      <c r="H2590" s="4" t="s">
        <v>50</v>
      </c>
      <c r="I2590" s="4" t="s">
        <v>2</v>
      </c>
      <c r="J2590" s="4" t="s">
        <v>3</v>
      </c>
      <c r="K2590" s="4" t="s">
        <v>34</v>
      </c>
      <c r="L2590" s="4" t="s">
        <v>45</v>
      </c>
      <c r="M2590" s="8">
        <v>2</v>
      </c>
      <c r="N2590" s="5">
        <v>51.77</v>
      </c>
      <c r="O2590" s="6">
        <v>0.05</v>
      </c>
      <c r="P2590" s="5">
        <v>21.76</v>
      </c>
      <c r="Q2590" s="5">
        <f t="shared" si="120"/>
        <v>98.363</v>
      </c>
      <c r="R2590" s="5">
        <f t="shared" si="121"/>
        <v>43.52</v>
      </c>
      <c r="S2590" s="5">
        <f t="shared" si="122"/>
        <v>54.842999999999996</v>
      </c>
      <c r="T2590" s="7"/>
    </row>
    <row r="2591" spans="1:20" ht="15">
      <c r="A2591" s="2">
        <v>1408</v>
      </c>
      <c r="B2591" s="3">
        <v>46370</v>
      </c>
      <c r="C2591" s="10">
        <f>YEAR(SalesDataTable[[#This Row],[Order Date]])</f>
        <v>2026</v>
      </c>
      <c r="D2591" s="10" t="str">
        <f>"Q"&amp;ROUNDUP(MONTH(SalesDataTable[[#This Row],[Order Date]])/3,0)</f>
        <v>Q4</v>
      </c>
      <c r="E2591" s="10">
        <f>MONTH(SalesDataTable[[#This Row],[Order Date]])</f>
        <v>12</v>
      </c>
      <c r="F2591" s="10" t="str">
        <f>TEXT(SalesDataTable[[#This Row],[Order Date]],"mmm")</f>
        <v>Dec</v>
      </c>
      <c r="G2591" s="4" t="s">
        <v>6</v>
      </c>
      <c r="H2591" s="4" t="s">
        <v>7</v>
      </c>
      <c r="I2591" s="4" t="s">
        <v>2</v>
      </c>
      <c r="J2591" s="4" t="s">
        <v>13</v>
      </c>
      <c r="K2591" s="4" t="s">
        <v>14</v>
      </c>
      <c r="L2591" s="4" t="s">
        <v>48</v>
      </c>
      <c r="M2591" s="8">
        <v>1</v>
      </c>
      <c r="N2591" s="5">
        <v>161.53</v>
      </c>
      <c r="O2591" s="6">
        <v>0</v>
      </c>
      <c r="P2591" s="5">
        <v>87.43</v>
      </c>
      <c r="Q2591" s="5">
        <f t="shared" si="120"/>
        <v>161.53</v>
      </c>
      <c r="R2591" s="5">
        <f t="shared" si="121"/>
        <v>87.43</v>
      </c>
      <c r="S2591" s="5">
        <f t="shared" si="122"/>
        <v>74.099999999999994</v>
      </c>
      <c r="T2591" s="7"/>
    </row>
    <row r="2592" spans="1:20" ht="15">
      <c r="A2592" s="2">
        <v>2074</v>
      </c>
      <c r="B2592" s="3">
        <v>46370</v>
      </c>
      <c r="C2592" s="10">
        <f>YEAR(SalesDataTable[[#This Row],[Order Date]])</f>
        <v>2026</v>
      </c>
      <c r="D2592" s="10" t="str">
        <f>"Q"&amp;ROUNDUP(MONTH(SalesDataTable[[#This Row],[Order Date]])/3,0)</f>
        <v>Q4</v>
      </c>
      <c r="E2592" s="10">
        <f>MONTH(SalesDataTable[[#This Row],[Order Date]])</f>
        <v>12</v>
      </c>
      <c r="F2592" s="10" t="str">
        <f>TEXT(SalesDataTable[[#This Row],[Order Date]],"mmm")</f>
        <v>Dec</v>
      </c>
      <c r="G2592" s="4" t="s">
        <v>6</v>
      </c>
      <c r="H2592" s="4" t="s">
        <v>43</v>
      </c>
      <c r="I2592" s="4" t="s">
        <v>8</v>
      </c>
      <c r="J2592" s="4" t="s">
        <v>16</v>
      </c>
      <c r="K2592" s="4" t="s">
        <v>9</v>
      </c>
      <c r="L2592" s="4" t="s">
        <v>17</v>
      </c>
      <c r="M2592" s="8">
        <v>4</v>
      </c>
      <c r="N2592" s="5">
        <v>145.85</v>
      </c>
      <c r="O2592" s="6">
        <v>0.1</v>
      </c>
      <c r="P2592" s="5">
        <v>79.47</v>
      </c>
      <c r="Q2592" s="5">
        <f t="shared" si="120"/>
        <v>525.05999999999995</v>
      </c>
      <c r="R2592" s="5">
        <f t="shared" si="121"/>
        <v>317.88</v>
      </c>
      <c r="S2592" s="5">
        <f t="shared" si="122"/>
        <v>207.17999999999995</v>
      </c>
      <c r="T2592" s="7"/>
    </row>
    <row r="2593" spans="1:20" ht="15">
      <c r="A2593" s="2">
        <v>2639</v>
      </c>
      <c r="B2593" s="3">
        <v>46370</v>
      </c>
      <c r="C2593" s="10">
        <f>YEAR(SalesDataTable[[#This Row],[Order Date]])</f>
        <v>2026</v>
      </c>
      <c r="D2593" s="10" t="str">
        <f>"Q"&amp;ROUNDUP(MONTH(SalesDataTable[[#This Row],[Order Date]])/3,0)</f>
        <v>Q4</v>
      </c>
      <c r="E2593" s="10">
        <f>MONTH(SalesDataTable[[#This Row],[Order Date]])</f>
        <v>12</v>
      </c>
      <c r="F2593" s="10" t="str">
        <f>TEXT(SalesDataTable[[#This Row],[Order Date]],"mmm")</f>
        <v>Dec</v>
      </c>
      <c r="G2593" s="4" t="s">
        <v>20</v>
      </c>
      <c r="H2593" s="4" t="s">
        <v>47</v>
      </c>
      <c r="I2593" s="4" t="s">
        <v>2</v>
      </c>
      <c r="J2593" s="4" t="s">
        <v>3</v>
      </c>
      <c r="K2593" s="4" t="s">
        <v>23</v>
      </c>
      <c r="L2593" s="4" t="s">
        <v>29</v>
      </c>
      <c r="M2593" s="8">
        <v>1</v>
      </c>
      <c r="N2593" s="5">
        <v>197.18</v>
      </c>
      <c r="O2593" s="6">
        <v>0</v>
      </c>
      <c r="P2593" s="5">
        <v>105.28</v>
      </c>
      <c r="Q2593" s="5">
        <f t="shared" si="120"/>
        <v>197.18</v>
      </c>
      <c r="R2593" s="5">
        <f t="shared" si="121"/>
        <v>105.28</v>
      </c>
      <c r="S2593" s="5">
        <f t="shared" si="122"/>
        <v>91.9</v>
      </c>
      <c r="T2593" s="7"/>
    </row>
    <row r="2594" spans="1:20" ht="15">
      <c r="A2594" s="2">
        <v>2694</v>
      </c>
      <c r="B2594" s="3">
        <v>46370</v>
      </c>
      <c r="C2594" s="10">
        <f>YEAR(SalesDataTable[[#This Row],[Order Date]])</f>
        <v>2026</v>
      </c>
      <c r="D2594" s="10" t="str">
        <f>"Q"&amp;ROUNDUP(MONTH(SalesDataTable[[#This Row],[Order Date]])/3,0)</f>
        <v>Q4</v>
      </c>
      <c r="E2594" s="10">
        <f>MONTH(SalesDataTable[[#This Row],[Order Date]])</f>
        <v>12</v>
      </c>
      <c r="F2594" s="10" t="str">
        <f>TEXT(SalesDataTable[[#This Row],[Order Date]],"mmm")</f>
        <v>Dec</v>
      </c>
      <c r="G2594" s="4" t="s">
        <v>20</v>
      </c>
      <c r="H2594" s="4" t="s">
        <v>31</v>
      </c>
      <c r="I2594" s="4" t="s">
        <v>2</v>
      </c>
      <c r="J2594" s="4" t="s">
        <v>13</v>
      </c>
      <c r="K2594" s="4" t="s">
        <v>23</v>
      </c>
      <c r="L2594" s="4" t="s">
        <v>51</v>
      </c>
      <c r="M2594" s="8">
        <v>1</v>
      </c>
      <c r="N2594" s="5">
        <v>124.9</v>
      </c>
      <c r="O2594" s="6">
        <v>0</v>
      </c>
      <c r="P2594" s="5">
        <v>62.16</v>
      </c>
      <c r="Q2594" s="5">
        <f t="shared" si="120"/>
        <v>124.9</v>
      </c>
      <c r="R2594" s="5">
        <f t="shared" si="121"/>
        <v>62.16</v>
      </c>
      <c r="S2594" s="5">
        <f t="shared" si="122"/>
        <v>62.740000000000009</v>
      </c>
      <c r="T2594" s="7"/>
    </row>
    <row r="2595" spans="1:20" ht="15">
      <c r="A2595" s="2">
        <v>2797</v>
      </c>
      <c r="B2595" s="3">
        <v>46370</v>
      </c>
      <c r="C2595" s="10">
        <f>YEAR(SalesDataTable[[#This Row],[Order Date]])</f>
        <v>2026</v>
      </c>
      <c r="D2595" s="10" t="str">
        <f>"Q"&amp;ROUNDUP(MONTH(SalesDataTable[[#This Row],[Order Date]])/3,0)</f>
        <v>Q4</v>
      </c>
      <c r="E2595" s="10">
        <f>MONTH(SalesDataTable[[#This Row],[Order Date]])</f>
        <v>12</v>
      </c>
      <c r="F2595" s="10" t="str">
        <f>TEXT(SalesDataTable[[#This Row],[Order Date]],"mmm")</f>
        <v>Dec</v>
      </c>
      <c r="G2595" s="4" t="s">
        <v>11</v>
      </c>
      <c r="H2595" s="4" t="s">
        <v>52</v>
      </c>
      <c r="I2595" s="4" t="s">
        <v>19</v>
      </c>
      <c r="J2595" s="4" t="s">
        <v>13</v>
      </c>
      <c r="K2595" s="4" t="s">
        <v>9</v>
      </c>
      <c r="L2595" s="4" t="s">
        <v>46</v>
      </c>
      <c r="M2595" s="8">
        <v>2</v>
      </c>
      <c r="N2595" s="5">
        <v>70.239999999999995</v>
      </c>
      <c r="O2595" s="6">
        <v>0.1</v>
      </c>
      <c r="P2595" s="5">
        <v>32.130000000000003</v>
      </c>
      <c r="Q2595" s="5">
        <f t="shared" si="120"/>
        <v>126.43199999999999</v>
      </c>
      <c r="R2595" s="5">
        <f t="shared" si="121"/>
        <v>64.260000000000005</v>
      </c>
      <c r="S2595" s="5">
        <f t="shared" si="122"/>
        <v>62.171999999999983</v>
      </c>
      <c r="T2595" s="7"/>
    </row>
    <row r="2596" spans="1:20" ht="15">
      <c r="A2596" s="2">
        <v>2811</v>
      </c>
      <c r="B2596" s="3">
        <v>46370</v>
      </c>
      <c r="C2596" s="10">
        <f>YEAR(SalesDataTable[[#This Row],[Order Date]])</f>
        <v>2026</v>
      </c>
      <c r="D2596" s="10" t="str">
        <f>"Q"&amp;ROUNDUP(MONTH(SalesDataTable[[#This Row],[Order Date]])/3,0)</f>
        <v>Q4</v>
      </c>
      <c r="E2596" s="10">
        <f>MONTH(SalesDataTable[[#This Row],[Order Date]])</f>
        <v>12</v>
      </c>
      <c r="F2596" s="10" t="str">
        <f>TEXT(SalesDataTable[[#This Row],[Order Date]],"mmm")</f>
        <v>Dec</v>
      </c>
      <c r="G2596" s="4" t="s">
        <v>6</v>
      </c>
      <c r="H2596" s="4" t="s">
        <v>41</v>
      </c>
      <c r="I2596" s="4" t="s">
        <v>19</v>
      </c>
      <c r="J2596" s="4" t="s">
        <v>16</v>
      </c>
      <c r="K2596" s="4" t="s">
        <v>9</v>
      </c>
      <c r="L2596" s="4" t="s">
        <v>17</v>
      </c>
      <c r="M2596" s="8">
        <v>5</v>
      </c>
      <c r="N2596" s="5">
        <v>145.6</v>
      </c>
      <c r="O2596" s="6">
        <v>0.15</v>
      </c>
      <c r="P2596" s="5">
        <v>81.180000000000007</v>
      </c>
      <c r="Q2596" s="5">
        <f t="shared" si="120"/>
        <v>618.79999999999995</v>
      </c>
      <c r="R2596" s="5">
        <f t="shared" si="121"/>
        <v>405.90000000000003</v>
      </c>
      <c r="S2596" s="5">
        <f t="shared" si="122"/>
        <v>212.89999999999992</v>
      </c>
      <c r="T2596" s="7"/>
    </row>
    <row r="2597" spans="1:20" ht="15">
      <c r="A2597" s="2">
        <v>4037</v>
      </c>
      <c r="B2597" s="3">
        <v>46370</v>
      </c>
      <c r="C2597" s="10">
        <f>YEAR(SalesDataTable[[#This Row],[Order Date]])</f>
        <v>2026</v>
      </c>
      <c r="D2597" s="10" t="str">
        <f>"Q"&amp;ROUNDUP(MONTH(SalesDataTable[[#This Row],[Order Date]])/3,0)</f>
        <v>Q4</v>
      </c>
      <c r="E2597" s="10">
        <f>MONTH(SalesDataTable[[#This Row],[Order Date]])</f>
        <v>12</v>
      </c>
      <c r="F2597" s="10" t="str">
        <f>TEXT(SalesDataTable[[#This Row],[Order Date]],"mmm")</f>
        <v>Dec</v>
      </c>
      <c r="G2597" s="4" t="s">
        <v>20</v>
      </c>
      <c r="H2597" s="4" t="s">
        <v>33</v>
      </c>
      <c r="I2597" s="4" t="s">
        <v>19</v>
      </c>
      <c r="J2597" s="4" t="s">
        <v>3</v>
      </c>
      <c r="K2597" s="4" t="s">
        <v>9</v>
      </c>
      <c r="L2597" s="4" t="s">
        <v>37</v>
      </c>
      <c r="M2597" s="8">
        <v>1</v>
      </c>
      <c r="N2597" s="5">
        <v>152.4</v>
      </c>
      <c r="O2597" s="6">
        <v>0.05</v>
      </c>
      <c r="P2597" s="5">
        <v>77.98</v>
      </c>
      <c r="Q2597" s="5">
        <f t="shared" si="120"/>
        <v>144.78</v>
      </c>
      <c r="R2597" s="5">
        <f t="shared" si="121"/>
        <v>77.98</v>
      </c>
      <c r="S2597" s="5">
        <f t="shared" si="122"/>
        <v>66.8</v>
      </c>
      <c r="T2597" s="7"/>
    </row>
    <row r="2598" spans="1:20" ht="15">
      <c r="A2598" s="2">
        <v>4629</v>
      </c>
      <c r="B2598" s="3">
        <v>46370</v>
      </c>
      <c r="C2598" s="10">
        <f>YEAR(SalesDataTable[[#This Row],[Order Date]])</f>
        <v>2026</v>
      </c>
      <c r="D2598" s="10" t="str">
        <f>"Q"&amp;ROUNDUP(MONTH(SalesDataTable[[#This Row],[Order Date]])/3,0)</f>
        <v>Q4</v>
      </c>
      <c r="E2598" s="10">
        <f>MONTH(SalesDataTable[[#This Row],[Order Date]])</f>
        <v>12</v>
      </c>
      <c r="F2598" s="10" t="str">
        <f>TEXT(SalesDataTable[[#This Row],[Order Date]],"mmm")</f>
        <v>Dec</v>
      </c>
      <c r="G2598" s="4" t="s">
        <v>11</v>
      </c>
      <c r="H2598" s="4" t="s">
        <v>12</v>
      </c>
      <c r="I2598" s="4" t="s">
        <v>2</v>
      </c>
      <c r="J2598" s="4" t="s">
        <v>13</v>
      </c>
      <c r="K2598" s="4" t="s">
        <v>14</v>
      </c>
      <c r="L2598" s="4" t="s">
        <v>15</v>
      </c>
      <c r="M2598" s="8">
        <v>1</v>
      </c>
      <c r="N2598" s="5">
        <v>36.17</v>
      </c>
      <c r="O2598" s="6">
        <v>0.05</v>
      </c>
      <c r="P2598" s="5">
        <v>13.87</v>
      </c>
      <c r="Q2598" s="5">
        <f t="shared" si="120"/>
        <v>34.361499999999999</v>
      </c>
      <c r="R2598" s="5">
        <f t="shared" si="121"/>
        <v>13.87</v>
      </c>
      <c r="S2598" s="5">
        <f t="shared" si="122"/>
        <v>20.491500000000002</v>
      </c>
      <c r="T2598" s="7"/>
    </row>
    <row r="2599" spans="1:20" ht="15">
      <c r="A2599" s="2">
        <v>2455</v>
      </c>
      <c r="B2599" s="3">
        <v>46371</v>
      </c>
      <c r="C2599" s="10">
        <f>YEAR(SalesDataTable[[#This Row],[Order Date]])</f>
        <v>2026</v>
      </c>
      <c r="D2599" s="10" t="str">
        <f>"Q"&amp;ROUNDUP(MONTH(SalesDataTable[[#This Row],[Order Date]])/3,0)</f>
        <v>Q4</v>
      </c>
      <c r="E2599" s="10">
        <f>MONTH(SalesDataTable[[#This Row],[Order Date]])</f>
        <v>12</v>
      </c>
      <c r="F2599" s="10" t="str">
        <f>TEXT(SalesDataTable[[#This Row],[Order Date]],"mmm")</f>
        <v>Dec</v>
      </c>
      <c r="G2599" s="4" t="s">
        <v>6</v>
      </c>
      <c r="H2599" s="4" t="s">
        <v>43</v>
      </c>
      <c r="I2599" s="4" t="s">
        <v>2</v>
      </c>
      <c r="J2599" s="4" t="s">
        <v>3</v>
      </c>
      <c r="K2599" s="4" t="s">
        <v>23</v>
      </c>
      <c r="L2599" s="4" t="s">
        <v>51</v>
      </c>
      <c r="M2599" s="8">
        <v>3</v>
      </c>
      <c r="N2599" s="5">
        <v>126.21</v>
      </c>
      <c r="O2599" s="6">
        <v>0.1</v>
      </c>
      <c r="P2599" s="5">
        <v>60.65</v>
      </c>
      <c r="Q2599" s="5">
        <f t="shared" si="120"/>
        <v>340.767</v>
      </c>
      <c r="R2599" s="5">
        <f t="shared" si="121"/>
        <v>181.95</v>
      </c>
      <c r="S2599" s="5">
        <f t="shared" si="122"/>
        <v>158.81700000000001</v>
      </c>
      <c r="T2599" s="7"/>
    </row>
    <row r="2600" spans="1:20" ht="15">
      <c r="A2600" s="2">
        <v>3184</v>
      </c>
      <c r="B2600" s="3">
        <v>46371</v>
      </c>
      <c r="C2600" s="10">
        <f>YEAR(SalesDataTable[[#This Row],[Order Date]])</f>
        <v>2026</v>
      </c>
      <c r="D2600" s="10" t="str">
        <f>"Q"&amp;ROUNDUP(MONTH(SalesDataTable[[#This Row],[Order Date]])/3,0)</f>
        <v>Q4</v>
      </c>
      <c r="E2600" s="10">
        <f>MONTH(SalesDataTable[[#This Row],[Order Date]])</f>
        <v>12</v>
      </c>
      <c r="F2600" s="10" t="str">
        <f>TEXT(SalesDataTable[[#This Row],[Order Date]],"mmm")</f>
        <v>Dec</v>
      </c>
      <c r="G2600" s="4" t="s">
        <v>20</v>
      </c>
      <c r="H2600" s="4" t="s">
        <v>47</v>
      </c>
      <c r="I2600" s="4" t="s">
        <v>8</v>
      </c>
      <c r="J2600" s="4" t="s">
        <v>3</v>
      </c>
      <c r="K2600" s="4" t="s">
        <v>9</v>
      </c>
      <c r="L2600" s="4" t="s">
        <v>17</v>
      </c>
      <c r="M2600" s="8">
        <v>6</v>
      </c>
      <c r="N2600" s="5">
        <v>143.72999999999999</v>
      </c>
      <c r="O2600" s="6">
        <v>0.15</v>
      </c>
      <c r="P2600" s="5">
        <v>77.27</v>
      </c>
      <c r="Q2600" s="5">
        <f t="shared" si="120"/>
        <v>733.02299999999991</v>
      </c>
      <c r="R2600" s="5">
        <f t="shared" si="121"/>
        <v>463.62</v>
      </c>
      <c r="S2600" s="5">
        <f t="shared" si="122"/>
        <v>269.40299999999991</v>
      </c>
      <c r="T2600" s="7"/>
    </row>
    <row r="2601" spans="1:20" ht="15">
      <c r="A2601" s="2">
        <v>3363</v>
      </c>
      <c r="B2601" s="3">
        <v>46371</v>
      </c>
      <c r="C2601" s="10">
        <f>YEAR(SalesDataTable[[#This Row],[Order Date]])</f>
        <v>2026</v>
      </c>
      <c r="D2601" s="10" t="str">
        <f>"Q"&amp;ROUNDUP(MONTH(SalesDataTable[[#This Row],[Order Date]])/3,0)</f>
        <v>Q4</v>
      </c>
      <c r="E2601" s="10">
        <f>MONTH(SalesDataTable[[#This Row],[Order Date]])</f>
        <v>12</v>
      </c>
      <c r="F2601" s="10" t="str">
        <f>TEXT(SalesDataTable[[#This Row],[Order Date]],"mmm")</f>
        <v>Dec</v>
      </c>
      <c r="G2601" s="4" t="s">
        <v>6</v>
      </c>
      <c r="H2601" s="4" t="s">
        <v>43</v>
      </c>
      <c r="I2601" s="4" t="s">
        <v>28</v>
      </c>
      <c r="J2601" s="4" t="s">
        <v>13</v>
      </c>
      <c r="K2601" s="4" t="s">
        <v>9</v>
      </c>
      <c r="L2601" s="4" t="s">
        <v>17</v>
      </c>
      <c r="M2601" s="8">
        <v>4</v>
      </c>
      <c r="N2601" s="5">
        <v>146.38999999999999</v>
      </c>
      <c r="O2601" s="6">
        <v>0</v>
      </c>
      <c r="P2601" s="5">
        <v>78.95</v>
      </c>
      <c r="Q2601" s="5">
        <f t="shared" si="120"/>
        <v>585.55999999999995</v>
      </c>
      <c r="R2601" s="5">
        <f t="shared" si="121"/>
        <v>315.8</v>
      </c>
      <c r="S2601" s="5">
        <f t="shared" si="122"/>
        <v>269.75999999999993</v>
      </c>
      <c r="T2601" s="7"/>
    </row>
    <row r="2602" spans="1:20" ht="15">
      <c r="A2602" s="2">
        <v>3373</v>
      </c>
      <c r="B2602" s="3">
        <v>46371</v>
      </c>
      <c r="C2602" s="10">
        <f>YEAR(SalesDataTable[[#This Row],[Order Date]])</f>
        <v>2026</v>
      </c>
      <c r="D2602" s="10" t="str">
        <f>"Q"&amp;ROUNDUP(MONTH(SalesDataTable[[#This Row],[Order Date]])/3,0)</f>
        <v>Q4</v>
      </c>
      <c r="E2602" s="10">
        <f>MONTH(SalesDataTable[[#This Row],[Order Date]])</f>
        <v>12</v>
      </c>
      <c r="F2602" s="10" t="str">
        <f>TEXT(SalesDataTable[[#This Row],[Order Date]],"mmm")</f>
        <v>Dec</v>
      </c>
      <c r="G2602" s="4" t="s">
        <v>6</v>
      </c>
      <c r="H2602" s="4" t="s">
        <v>43</v>
      </c>
      <c r="I2602" s="4" t="s">
        <v>28</v>
      </c>
      <c r="J2602" s="4" t="s">
        <v>3</v>
      </c>
      <c r="K2602" s="4" t="s">
        <v>9</v>
      </c>
      <c r="L2602" s="4" t="s">
        <v>10</v>
      </c>
      <c r="M2602" s="8">
        <v>2</v>
      </c>
      <c r="N2602" s="5">
        <v>89.84</v>
      </c>
      <c r="O2602" s="6">
        <v>0.05</v>
      </c>
      <c r="P2602" s="5">
        <v>45.17</v>
      </c>
      <c r="Q2602" s="5">
        <f t="shared" si="120"/>
        <v>170.696</v>
      </c>
      <c r="R2602" s="5">
        <f t="shared" si="121"/>
        <v>90.34</v>
      </c>
      <c r="S2602" s="5">
        <f t="shared" si="122"/>
        <v>80.355999999999995</v>
      </c>
      <c r="T2602" s="7"/>
    </row>
    <row r="2603" spans="1:20" ht="15">
      <c r="A2603" s="2">
        <v>3799</v>
      </c>
      <c r="B2603" s="3">
        <v>46371</v>
      </c>
      <c r="C2603" s="10">
        <f>YEAR(SalesDataTable[[#This Row],[Order Date]])</f>
        <v>2026</v>
      </c>
      <c r="D2603" s="10" t="str">
        <f>"Q"&amp;ROUNDUP(MONTH(SalesDataTable[[#This Row],[Order Date]])/3,0)</f>
        <v>Q4</v>
      </c>
      <c r="E2603" s="10">
        <f>MONTH(SalesDataTable[[#This Row],[Order Date]])</f>
        <v>12</v>
      </c>
      <c r="F2603" s="10" t="str">
        <f>TEXT(SalesDataTable[[#This Row],[Order Date]],"mmm")</f>
        <v>Dec</v>
      </c>
      <c r="G2603" s="4" t="s">
        <v>11</v>
      </c>
      <c r="H2603" s="4" t="s">
        <v>39</v>
      </c>
      <c r="I2603" s="4" t="s">
        <v>19</v>
      </c>
      <c r="J2603" s="4" t="s">
        <v>13</v>
      </c>
      <c r="K2603" s="4" t="s">
        <v>34</v>
      </c>
      <c r="L2603" s="4" t="s">
        <v>45</v>
      </c>
      <c r="M2603" s="8">
        <v>3</v>
      </c>
      <c r="N2603" s="5">
        <v>49.67</v>
      </c>
      <c r="O2603" s="6">
        <v>0.05</v>
      </c>
      <c r="P2603" s="5">
        <v>21.5</v>
      </c>
      <c r="Q2603" s="5">
        <f t="shared" si="120"/>
        <v>141.55949999999999</v>
      </c>
      <c r="R2603" s="5">
        <f t="shared" si="121"/>
        <v>64.5</v>
      </c>
      <c r="S2603" s="5">
        <f t="shared" si="122"/>
        <v>77.059499999999986</v>
      </c>
      <c r="T2603" s="7"/>
    </row>
    <row r="2604" spans="1:20" ht="15">
      <c r="A2604" s="2">
        <v>5002</v>
      </c>
      <c r="B2604" s="3">
        <v>46371</v>
      </c>
      <c r="C2604" s="10">
        <f>YEAR(SalesDataTable[[#This Row],[Order Date]])</f>
        <v>2026</v>
      </c>
      <c r="D2604" s="10" t="str">
        <f>"Q"&amp;ROUNDUP(MONTH(SalesDataTable[[#This Row],[Order Date]])/3,0)</f>
        <v>Q4</v>
      </c>
      <c r="E2604" s="10">
        <f>MONTH(SalesDataTable[[#This Row],[Order Date]])</f>
        <v>12</v>
      </c>
      <c r="F2604" s="10" t="str">
        <f>TEXT(SalesDataTable[[#This Row],[Order Date]],"mmm")</f>
        <v>Dec</v>
      </c>
      <c r="G2604" s="4" t="s">
        <v>6</v>
      </c>
      <c r="H2604" s="4" t="s">
        <v>49</v>
      </c>
      <c r="I2604" s="4" t="s">
        <v>8</v>
      </c>
      <c r="J2604" s="4" t="s">
        <v>16</v>
      </c>
      <c r="K2604" s="4" t="s">
        <v>9</v>
      </c>
      <c r="L2604" s="4" t="s">
        <v>10</v>
      </c>
      <c r="M2604" s="8">
        <v>4</v>
      </c>
      <c r="N2604" s="5">
        <v>94.3</v>
      </c>
      <c r="O2604" s="6">
        <v>0.1</v>
      </c>
      <c r="P2604" s="5">
        <v>44.36</v>
      </c>
      <c r="Q2604" s="5">
        <f t="shared" si="120"/>
        <v>339.48</v>
      </c>
      <c r="R2604" s="5">
        <f t="shared" si="121"/>
        <v>177.44</v>
      </c>
      <c r="S2604" s="5">
        <f t="shared" si="122"/>
        <v>162.04000000000002</v>
      </c>
      <c r="T2604" s="7"/>
    </row>
    <row r="2605" spans="1:20" ht="15">
      <c r="A2605" s="2">
        <v>2896</v>
      </c>
      <c r="B2605" s="3">
        <v>46372</v>
      </c>
      <c r="C2605" s="10">
        <f>YEAR(SalesDataTable[[#This Row],[Order Date]])</f>
        <v>2026</v>
      </c>
      <c r="D2605" s="10" t="str">
        <f>"Q"&amp;ROUNDUP(MONTH(SalesDataTable[[#This Row],[Order Date]])/3,0)</f>
        <v>Q4</v>
      </c>
      <c r="E2605" s="10">
        <f>MONTH(SalesDataTable[[#This Row],[Order Date]])</f>
        <v>12</v>
      </c>
      <c r="F2605" s="10" t="str">
        <f>TEXT(SalesDataTable[[#This Row],[Order Date]],"mmm")</f>
        <v>Dec</v>
      </c>
      <c r="G2605" s="4" t="s">
        <v>6</v>
      </c>
      <c r="H2605" s="4" t="s">
        <v>43</v>
      </c>
      <c r="I2605" s="4" t="s">
        <v>19</v>
      </c>
      <c r="J2605" s="4" t="s">
        <v>16</v>
      </c>
      <c r="K2605" s="4" t="s">
        <v>34</v>
      </c>
      <c r="L2605" s="4" t="s">
        <v>42</v>
      </c>
      <c r="M2605" s="8">
        <v>2</v>
      </c>
      <c r="N2605" s="5">
        <v>36.020000000000003</v>
      </c>
      <c r="O2605" s="6">
        <v>0.1</v>
      </c>
      <c r="P2605" s="5">
        <v>13.59</v>
      </c>
      <c r="Q2605" s="5">
        <f t="shared" si="120"/>
        <v>64.836000000000013</v>
      </c>
      <c r="R2605" s="5">
        <f t="shared" si="121"/>
        <v>27.18</v>
      </c>
      <c r="S2605" s="5">
        <f t="shared" si="122"/>
        <v>37.656000000000013</v>
      </c>
      <c r="T2605" s="7"/>
    </row>
    <row r="2606" spans="1:20" ht="15">
      <c r="A2606" s="2">
        <v>3334</v>
      </c>
      <c r="B2606" s="3">
        <v>46372</v>
      </c>
      <c r="C2606" s="10">
        <f>YEAR(SalesDataTable[[#This Row],[Order Date]])</f>
        <v>2026</v>
      </c>
      <c r="D2606" s="10" t="str">
        <f>"Q"&amp;ROUNDUP(MONTH(SalesDataTable[[#This Row],[Order Date]])/3,0)</f>
        <v>Q4</v>
      </c>
      <c r="E2606" s="10">
        <f>MONTH(SalesDataTable[[#This Row],[Order Date]])</f>
        <v>12</v>
      </c>
      <c r="F2606" s="10" t="str">
        <f>TEXT(SalesDataTable[[#This Row],[Order Date]],"mmm")</f>
        <v>Dec</v>
      </c>
      <c r="G2606" s="4" t="s">
        <v>6</v>
      </c>
      <c r="H2606" s="4" t="s">
        <v>49</v>
      </c>
      <c r="I2606" s="4" t="s">
        <v>2</v>
      </c>
      <c r="J2606" s="4" t="s">
        <v>3</v>
      </c>
      <c r="K2606" s="4" t="s">
        <v>9</v>
      </c>
      <c r="L2606" s="4" t="s">
        <v>37</v>
      </c>
      <c r="M2606" s="8">
        <v>1</v>
      </c>
      <c r="N2606" s="5">
        <v>154.12</v>
      </c>
      <c r="O2606" s="6">
        <v>0</v>
      </c>
      <c r="P2606" s="5">
        <v>77.45</v>
      </c>
      <c r="Q2606" s="5">
        <f t="shared" si="120"/>
        <v>154.12</v>
      </c>
      <c r="R2606" s="5">
        <f t="shared" si="121"/>
        <v>77.45</v>
      </c>
      <c r="S2606" s="5">
        <f t="shared" si="122"/>
        <v>76.67</v>
      </c>
      <c r="T2606" s="7"/>
    </row>
    <row r="2607" spans="1:20" ht="15">
      <c r="A2607" s="2">
        <v>3469</v>
      </c>
      <c r="B2607" s="3">
        <v>46372</v>
      </c>
      <c r="C2607" s="10">
        <f>YEAR(SalesDataTable[[#This Row],[Order Date]])</f>
        <v>2026</v>
      </c>
      <c r="D2607" s="10" t="str">
        <f>"Q"&amp;ROUNDUP(MONTH(SalesDataTable[[#This Row],[Order Date]])/3,0)</f>
        <v>Q4</v>
      </c>
      <c r="E2607" s="10">
        <f>MONTH(SalesDataTable[[#This Row],[Order Date]])</f>
        <v>12</v>
      </c>
      <c r="F2607" s="10" t="str">
        <f>TEXT(SalesDataTable[[#This Row],[Order Date]],"mmm")</f>
        <v>Dec</v>
      </c>
      <c r="G2607" s="4" t="s">
        <v>0</v>
      </c>
      <c r="H2607" s="4" t="s">
        <v>36</v>
      </c>
      <c r="I2607" s="4" t="s">
        <v>2</v>
      </c>
      <c r="J2607" s="4" t="s">
        <v>3</v>
      </c>
      <c r="K2607" s="4" t="s">
        <v>9</v>
      </c>
      <c r="L2607" s="4" t="s">
        <v>37</v>
      </c>
      <c r="M2607" s="8">
        <v>1</v>
      </c>
      <c r="N2607" s="5">
        <v>150.88</v>
      </c>
      <c r="O2607" s="6">
        <v>0.05</v>
      </c>
      <c r="P2607" s="5">
        <v>81.02</v>
      </c>
      <c r="Q2607" s="5">
        <f t="shared" si="120"/>
        <v>143.33599999999998</v>
      </c>
      <c r="R2607" s="5">
        <f t="shared" si="121"/>
        <v>81.02</v>
      </c>
      <c r="S2607" s="5">
        <f t="shared" si="122"/>
        <v>62.315999999999988</v>
      </c>
      <c r="T2607" s="7"/>
    </row>
    <row r="2608" spans="1:20" ht="15">
      <c r="A2608" s="2">
        <v>569</v>
      </c>
      <c r="B2608" s="3">
        <v>46373</v>
      </c>
      <c r="C2608" s="10">
        <f>YEAR(SalesDataTable[[#This Row],[Order Date]])</f>
        <v>2026</v>
      </c>
      <c r="D2608" s="10" t="str">
        <f>"Q"&amp;ROUNDUP(MONTH(SalesDataTable[[#This Row],[Order Date]])/3,0)</f>
        <v>Q4</v>
      </c>
      <c r="E2608" s="10">
        <f>MONTH(SalesDataTable[[#This Row],[Order Date]])</f>
        <v>12</v>
      </c>
      <c r="F2608" s="10" t="str">
        <f>TEXT(SalesDataTable[[#This Row],[Order Date]],"mmm")</f>
        <v>Dec</v>
      </c>
      <c r="G2608" s="4" t="s">
        <v>11</v>
      </c>
      <c r="H2608" s="4" t="s">
        <v>12</v>
      </c>
      <c r="I2608" s="4" t="s">
        <v>28</v>
      </c>
      <c r="J2608" s="4" t="s">
        <v>13</v>
      </c>
      <c r="K2608" s="4" t="s">
        <v>4</v>
      </c>
      <c r="L2608" s="4" t="s">
        <v>26</v>
      </c>
      <c r="M2608" s="8">
        <v>2</v>
      </c>
      <c r="N2608" s="5">
        <v>40.479999999999997</v>
      </c>
      <c r="O2608" s="6">
        <v>0</v>
      </c>
      <c r="P2608" s="5">
        <v>16.23</v>
      </c>
      <c r="Q2608" s="5">
        <f t="shared" si="120"/>
        <v>80.959999999999994</v>
      </c>
      <c r="R2608" s="5">
        <f t="shared" si="121"/>
        <v>32.46</v>
      </c>
      <c r="S2608" s="5">
        <f t="shared" si="122"/>
        <v>48.499999999999993</v>
      </c>
      <c r="T2608" s="7"/>
    </row>
    <row r="2609" spans="1:20" ht="15">
      <c r="A2609" s="2">
        <v>2404</v>
      </c>
      <c r="B2609" s="3">
        <v>46373</v>
      </c>
      <c r="C2609" s="10">
        <f>YEAR(SalesDataTable[[#This Row],[Order Date]])</f>
        <v>2026</v>
      </c>
      <c r="D2609" s="10" t="str">
        <f>"Q"&amp;ROUNDUP(MONTH(SalesDataTable[[#This Row],[Order Date]])/3,0)</f>
        <v>Q4</v>
      </c>
      <c r="E2609" s="10">
        <f>MONTH(SalesDataTable[[#This Row],[Order Date]])</f>
        <v>12</v>
      </c>
      <c r="F2609" s="10" t="str">
        <f>TEXT(SalesDataTable[[#This Row],[Order Date]],"mmm")</f>
        <v>Dec</v>
      </c>
      <c r="G2609" s="4" t="s">
        <v>11</v>
      </c>
      <c r="H2609" s="4" t="s">
        <v>39</v>
      </c>
      <c r="I2609" s="4" t="s">
        <v>28</v>
      </c>
      <c r="J2609" s="4" t="s">
        <v>16</v>
      </c>
      <c r="K2609" s="4" t="s">
        <v>14</v>
      </c>
      <c r="L2609" s="4" t="s">
        <v>48</v>
      </c>
      <c r="M2609" s="8">
        <v>3</v>
      </c>
      <c r="N2609" s="5">
        <v>163.34</v>
      </c>
      <c r="O2609" s="6">
        <v>0.1</v>
      </c>
      <c r="P2609" s="5">
        <v>88.53</v>
      </c>
      <c r="Q2609" s="5">
        <f t="shared" si="120"/>
        <v>441.01799999999997</v>
      </c>
      <c r="R2609" s="5">
        <f t="shared" si="121"/>
        <v>265.59000000000003</v>
      </c>
      <c r="S2609" s="5">
        <f t="shared" si="122"/>
        <v>175.42799999999994</v>
      </c>
      <c r="T2609" s="7"/>
    </row>
    <row r="2610" spans="1:20" ht="15">
      <c r="A2610" s="2">
        <v>4682</v>
      </c>
      <c r="B2610" s="3">
        <v>46373</v>
      </c>
      <c r="C2610" s="10">
        <f>YEAR(SalesDataTable[[#This Row],[Order Date]])</f>
        <v>2026</v>
      </c>
      <c r="D2610" s="10" t="str">
        <f>"Q"&amp;ROUNDUP(MONTH(SalesDataTable[[#This Row],[Order Date]])/3,0)</f>
        <v>Q4</v>
      </c>
      <c r="E2610" s="10">
        <f>MONTH(SalesDataTable[[#This Row],[Order Date]])</f>
        <v>12</v>
      </c>
      <c r="F2610" s="10" t="str">
        <f>TEXT(SalesDataTable[[#This Row],[Order Date]],"mmm")</f>
        <v>Dec</v>
      </c>
      <c r="G2610" s="4" t="s">
        <v>20</v>
      </c>
      <c r="H2610" s="4" t="s">
        <v>21</v>
      </c>
      <c r="I2610" s="4" t="s">
        <v>19</v>
      </c>
      <c r="J2610" s="4" t="s">
        <v>13</v>
      </c>
      <c r="K2610" s="4" t="s">
        <v>34</v>
      </c>
      <c r="L2610" s="4" t="s">
        <v>35</v>
      </c>
      <c r="M2610" s="8">
        <v>2</v>
      </c>
      <c r="N2610" s="5">
        <v>40.89</v>
      </c>
      <c r="O2610" s="6">
        <v>0</v>
      </c>
      <c r="P2610" s="5">
        <v>14.95</v>
      </c>
      <c r="Q2610" s="5">
        <f t="shared" si="120"/>
        <v>81.78</v>
      </c>
      <c r="R2610" s="5">
        <f t="shared" si="121"/>
        <v>29.9</v>
      </c>
      <c r="S2610" s="5">
        <f t="shared" si="122"/>
        <v>51.88</v>
      </c>
      <c r="T2610" s="7"/>
    </row>
    <row r="2611" spans="1:20" ht="15">
      <c r="A2611" s="2">
        <v>4888</v>
      </c>
      <c r="B2611" s="3">
        <v>46373</v>
      </c>
      <c r="C2611" s="10">
        <f>YEAR(SalesDataTable[[#This Row],[Order Date]])</f>
        <v>2026</v>
      </c>
      <c r="D2611" s="10" t="str">
        <f>"Q"&amp;ROUNDUP(MONTH(SalesDataTable[[#This Row],[Order Date]])/3,0)</f>
        <v>Q4</v>
      </c>
      <c r="E2611" s="10">
        <f>MONTH(SalesDataTable[[#This Row],[Order Date]])</f>
        <v>12</v>
      </c>
      <c r="F2611" s="10" t="str">
        <f>TEXT(SalesDataTable[[#This Row],[Order Date]],"mmm")</f>
        <v>Dec</v>
      </c>
      <c r="G2611" s="4" t="s">
        <v>11</v>
      </c>
      <c r="H2611" s="4" t="s">
        <v>12</v>
      </c>
      <c r="I2611" s="4" t="s">
        <v>28</v>
      </c>
      <c r="J2611" s="4" t="s">
        <v>13</v>
      </c>
      <c r="K2611" s="4" t="s">
        <v>34</v>
      </c>
      <c r="L2611" s="4" t="s">
        <v>35</v>
      </c>
      <c r="M2611" s="8">
        <v>1</v>
      </c>
      <c r="N2611" s="5">
        <v>40.159999999999997</v>
      </c>
      <c r="O2611" s="6">
        <v>0.15</v>
      </c>
      <c r="P2611" s="5">
        <v>14.46</v>
      </c>
      <c r="Q2611" s="5">
        <f t="shared" si="120"/>
        <v>34.135999999999996</v>
      </c>
      <c r="R2611" s="5">
        <f t="shared" si="121"/>
        <v>14.46</v>
      </c>
      <c r="S2611" s="5">
        <f t="shared" si="122"/>
        <v>19.675999999999995</v>
      </c>
      <c r="T2611" s="7"/>
    </row>
    <row r="2612" spans="1:20" ht="15">
      <c r="A2612" s="2">
        <v>4923</v>
      </c>
      <c r="B2612" s="3">
        <v>46373</v>
      </c>
      <c r="C2612" s="10">
        <f>YEAR(SalesDataTable[[#This Row],[Order Date]])</f>
        <v>2026</v>
      </c>
      <c r="D2612" s="10" t="str">
        <f>"Q"&amp;ROUNDUP(MONTH(SalesDataTable[[#This Row],[Order Date]])/3,0)</f>
        <v>Q4</v>
      </c>
      <c r="E2612" s="10">
        <f>MONTH(SalesDataTable[[#This Row],[Order Date]])</f>
        <v>12</v>
      </c>
      <c r="F2612" s="10" t="str">
        <f>TEXT(SalesDataTable[[#This Row],[Order Date]],"mmm")</f>
        <v>Dec</v>
      </c>
      <c r="G2612" s="4" t="s">
        <v>20</v>
      </c>
      <c r="H2612" s="4" t="s">
        <v>47</v>
      </c>
      <c r="I2612" s="4" t="s">
        <v>2</v>
      </c>
      <c r="J2612" s="4" t="s">
        <v>13</v>
      </c>
      <c r="K2612" s="4" t="s">
        <v>23</v>
      </c>
      <c r="L2612" s="4" t="s">
        <v>40</v>
      </c>
      <c r="M2612" s="8">
        <v>2</v>
      </c>
      <c r="N2612" s="5">
        <v>79.86</v>
      </c>
      <c r="O2612" s="6">
        <v>0</v>
      </c>
      <c r="P2612" s="5">
        <v>39.049999999999997</v>
      </c>
      <c r="Q2612" s="5">
        <f t="shared" si="120"/>
        <v>159.72</v>
      </c>
      <c r="R2612" s="5">
        <f t="shared" si="121"/>
        <v>78.099999999999994</v>
      </c>
      <c r="S2612" s="5">
        <f t="shared" si="122"/>
        <v>81.62</v>
      </c>
      <c r="T2612" s="7"/>
    </row>
    <row r="2613" spans="1:20" ht="15">
      <c r="A2613" s="2">
        <v>131</v>
      </c>
      <c r="B2613" s="3">
        <v>46374</v>
      </c>
      <c r="C2613" s="10">
        <f>YEAR(SalesDataTable[[#This Row],[Order Date]])</f>
        <v>2026</v>
      </c>
      <c r="D2613" s="10" t="str">
        <f>"Q"&amp;ROUNDUP(MONTH(SalesDataTable[[#This Row],[Order Date]])/3,0)</f>
        <v>Q4</v>
      </c>
      <c r="E2613" s="10">
        <f>MONTH(SalesDataTable[[#This Row],[Order Date]])</f>
        <v>12</v>
      </c>
      <c r="F2613" s="10" t="str">
        <f>TEXT(SalesDataTable[[#This Row],[Order Date]],"mmm")</f>
        <v>Dec</v>
      </c>
      <c r="G2613" s="4" t="s">
        <v>6</v>
      </c>
      <c r="H2613" s="4" t="s">
        <v>41</v>
      </c>
      <c r="I2613" s="4" t="s">
        <v>28</v>
      </c>
      <c r="J2613" s="4" t="s">
        <v>3</v>
      </c>
      <c r="K2613" s="4" t="s">
        <v>23</v>
      </c>
      <c r="L2613" s="4" t="s">
        <v>51</v>
      </c>
      <c r="M2613" s="8">
        <v>2</v>
      </c>
      <c r="N2613" s="5">
        <v>123.42</v>
      </c>
      <c r="O2613" s="6">
        <v>0.1</v>
      </c>
      <c r="P2613" s="5">
        <v>60.03</v>
      </c>
      <c r="Q2613" s="5">
        <f t="shared" si="120"/>
        <v>222.15600000000001</v>
      </c>
      <c r="R2613" s="5">
        <f t="shared" si="121"/>
        <v>120.06</v>
      </c>
      <c r="S2613" s="5">
        <f t="shared" si="122"/>
        <v>102.096</v>
      </c>
      <c r="T2613" s="7"/>
    </row>
    <row r="2614" spans="1:20" ht="15">
      <c r="A2614" s="2">
        <v>349</v>
      </c>
      <c r="B2614" s="3">
        <v>46374</v>
      </c>
      <c r="C2614" s="10">
        <f>YEAR(SalesDataTable[[#This Row],[Order Date]])</f>
        <v>2026</v>
      </c>
      <c r="D2614" s="10" t="str">
        <f>"Q"&amp;ROUNDUP(MONTH(SalesDataTable[[#This Row],[Order Date]])/3,0)</f>
        <v>Q4</v>
      </c>
      <c r="E2614" s="10">
        <f>MONTH(SalesDataTable[[#This Row],[Order Date]])</f>
        <v>12</v>
      </c>
      <c r="F2614" s="10" t="str">
        <f>TEXT(SalesDataTable[[#This Row],[Order Date]],"mmm")</f>
        <v>Dec</v>
      </c>
      <c r="G2614" s="4" t="s">
        <v>11</v>
      </c>
      <c r="H2614" s="4" t="s">
        <v>12</v>
      </c>
      <c r="I2614" s="4" t="s">
        <v>2</v>
      </c>
      <c r="J2614" s="4" t="s">
        <v>3</v>
      </c>
      <c r="K2614" s="4" t="s">
        <v>14</v>
      </c>
      <c r="L2614" s="4" t="s">
        <v>32</v>
      </c>
      <c r="M2614" s="8">
        <v>1</v>
      </c>
      <c r="N2614" s="5">
        <v>47.61</v>
      </c>
      <c r="O2614" s="6">
        <v>0.05</v>
      </c>
      <c r="P2614" s="5">
        <v>18.18</v>
      </c>
      <c r="Q2614" s="5">
        <f t="shared" si="120"/>
        <v>45.229499999999994</v>
      </c>
      <c r="R2614" s="5">
        <f t="shared" si="121"/>
        <v>18.18</v>
      </c>
      <c r="S2614" s="5">
        <f t="shared" si="122"/>
        <v>27.049499999999995</v>
      </c>
      <c r="T2614" s="7"/>
    </row>
    <row r="2615" spans="1:20" ht="15">
      <c r="A2615" s="2">
        <v>1131</v>
      </c>
      <c r="B2615" s="3">
        <v>46374</v>
      </c>
      <c r="C2615" s="10">
        <f>YEAR(SalesDataTable[[#This Row],[Order Date]])</f>
        <v>2026</v>
      </c>
      <c r="D2615" s="10" t="str">
        <f>"Q"&amp;ROUNDUP(MONTH(SalesDataTable[[#This Row],[Order Date]])/3,0)</f>
        <v>Q4</v>
      </c>
      <c r="E2615" s="10">
        <f>MONTH(SalesDataTable[[#This Row],[Order Date]])</f>
        <v>12</v>
      </c>
      <c r="F2615" s="10" t="str">
        <f>TEXT(SalesDataTable[[#This Row],[Order Date]],"mmm")</f>
        <v>Dec</v>
      </c>
      <c r="G2615" s="4" t="s">
        <v>20</v>
      </c>
      <c r="H2615" s="4" t="s">
        <v>33</v>
      </c>
      <c r="I2615" s="4" t="s">
        <v>2</v>
      </c>
      <c r="J2615" s="4" t="s">
        <v>3</v>
      </c>
      <c r="K2615" s="4" t="s">
        <v>9</v>
      </c>
      <c r="L2615" s="4" t="s">
        <v>10</v>
      </c>
      <c r="M2615" s="8">
        <v>2</v>
      </c>
      <c r="N2615" s="5">
        <v>93.88</v>
      </c>
      <c r="O2615" s="6">
        <v>0.1</v>
      </c>
      <c r="P2615" s="5">
        <v>45.89</v>
      </c>
      <c r="Q2615" s="5">
        <f t="shared" si="120"/>
        <v>168.98400000000001</v>
      </c>
      <c r="R2615" s="5">
        <f t="shared" si="121"/>
        <v>91.78</v>
      </c>
      <c r="S2615" s="5">
        <f t="shared" si="122"/>
        <v>77.204000000000008</v>
      </c>
      <c r="T2615" s="7"/>
    </row>
    <row r="2616" spans="1:20" ht="15">
      <c r="A2616" s="2">
        <v>2738</v>
      </c>
      <c r="B2616" s="3">
        <v>46374</v>
      </c>
      <c r="C2616" s="10">
        <f>YEAR(SalesDataTable[[#This Row],[Order Date]])</f>
        <v>2026</v>
      </c>
      <c r="D2616" s="10" t="str">
        <f>"Q"&amp;ROUNDUP(MONTH(SalesDataTable[[#This Row],[Order Date]])/3,0)</f>
        <v>Q4</v>
      </c>
      <c r="E2616" s="10">
        <f>MONTH(SalesDataTable[[#This Row],[Order Date]])</f>
        <v>12</v>
      </c>
      <c r="F2616" s="10" t="str">
        <f>TEXT(SalesDataTable[[#This Row],[Order Date]],"mmm")</f>
        <v>Dec</v>
      </c>
      <c r="G2616" s="4" t="s">
        <v>6</v>
      </c>
      <c r="H2616" s="4" t="s">
        <v>41</v>
      </c>
      <c r="I2616" s="4" t="s">
        <v>2</v>
      </c>
      <c r="J2616" s="4" t="s">
        <v>13</v>
      </c>
      <c r="K2616" s="4" t="s">
        <v>9</v>
      </c>
      <c r="L2616" s="4" t="s">
        <v>17</v>
      </c>
      <c r="M2616" s="8">
        <v>3</v>
      </c>
      <c r="N2616" s="5">
        <v>145.43</v>
      </c>
      <c r="O2616" s="6">
        <v>0.05</v>
      </c>
      <c r="P2616" s="5">
        <v>81.72</v>
      </c>
      <c r="Q2616" s="5">
        <f t="shared" si="120"/>
        <v>414.47550000000001</v>
      </c>
      <c r="R2616" s="5">
        <f t="shared" si="121"/>
        <v>245.16</v>
      </c>
      <c r="S2616" s="5">
        <f t="shared" si="122"/>
        <v>169.31550000000001</v>
      </c>
      <c r="T2616" s="7"/>
    </row>
    <row r="2617" spans="1:20" ht="15">
      <c r="A2617" s="2">
        <v>4400</v>
      </c>
      <c r="B2617" s="3">
        <v>46374</v>
      </c>
      <c r="C2617" s="10">
        <f>YEAR(SalesDataTable[[#This Row],[Order Date]])</f>
        <v>2026</v>
      </c>
      <c r="D2617" s="10" t="str">
        <f>"Q"&amp;ROUNDUP(MONTH(SalesDataTable[[#This Row],[Order Date]])/3,0)</f>
        <v>Q4</v>
      </c>
      <c r="E2617" s="10">
        <f>MONTH(SalesDataTable[[#This Row],[Order Date]])</f>
        <v>12</v>
      </c>
      <c r="F2617" s="10" t="str">
        <f>TEXT(SalesDataTable[[#This Row],[Order Date]],"mmm")</f>
        <v>Dec</v>
      </c>
      <c r="G2617" s="4" t="s">
        <v>20</v>
      </c>
      <c r="H2617" s="4" t="s">
        <v>21</v>
      </c>
      <c r="I2617" s="4" t="s">
        <v>2</v>
      </c>
      <c r="J2617" s="4" t="s">
        <v>3</v>
      </c>
      <c r="K2617" s="4" t="s">
        <v>14</v>
      </c>
      <c r="L2617" s="4" t="s">
        <v>15</v>
      </c>
      <c r="M2617" s="8">
        <v>2</v>
      </c>
      <c r="N2617" s="5">
        <v>36.89</v>
      </c>
      <c r="O2617" s="6">
        <v>0.1</v>
      </c>
      <c r="P2617" s="5">
        <v>13.74</v>
      </c>
      <c r="Q2617" s="5">
        <f t="shared" si="120"/>
        <v>66.402000000000001</v>
      </c>
      <c r="R2617" s="5">
        <f t="shared" si="121"/>
        <v>27.48</v>
      </c>
      <c r="S2617" s="5">
        <f t="shared" si="122"/>
        <v>38.921999999999997</v>
      </c>
      <c r="T2617" s="7"/>
    </row>
    <row r="2618" spans="1:20" ht="15">
      <c r="A2618" s="2">
        <v>3122</v>
      </c>
      <c r="B2618" s="3">
        <v>46375</v>
      </c>
      <c r="C2618" s="10">
        <f>YEAR(SalesDataTable[[#This Row],[Order Date]])</f>
        <v>2026</v>
      </c>
      <c r="D2618" s="10" t="str">
        <f>"Q"&amp;ROUNDUP(MONTH(SalesDataTable[[#This Row],[Order Date]])/3,0)</f>
        <v>Q4</v>
      </c>
      <c r="E2618" s="10">
        <f>MONTH(SalesDataTable[[#This Row],[Order Date]])</f>
        <v>12</v>
      </c>
      <c r="F2618" s="10" t="str">
        <f>TEXT(SalesDataTable[[#This Row],[Order Date]],"mmm")</f>
        <v>Dec</v>
      </c>
      <c r="G2618" s="4" t="s">
        <v>0</v>
      </c>
      <c r="H2618" s="4" t="s">
        <v>1</v>
      </c>
      <c r="I2618" s="4" t="s">
        <v>28</v>
      </c>
      <c r="J2618" s="4" t="s">
        <v>3</v>
      </c>
      <c r="K2618" s="4" t="s">
        <v>9</v>
      </c>
      <c r="L2618" s="4" t="s">
        <v>17</v>
      </c>
      <c r="M2618" s="8">
        <v>1</v>
      </c>
      <c r="N2618" s="5">
        <v>145.44</v>
      </c>
      <c r="O2618" s="6">
        <v>0.1</v>
      </c>
      <c r="P2618" s="5">
        <v>80.42</v>
      </c>
      <c r="Q2618" s="5">
        <f t="shared" si="120"/>
        <v>130.89600000000002</v>
      </c>
      <c r="R2618" s="5">
        <f t="shared" si="121"/>
        <v>80.42</v>
      </c>
      <c r="S2618" s="5">
        <f t="shared" si="122"/>
        <v>50.476000000000013</v>
      </c>
      <c r="T2618" s="7"/>
    </row>
    <row r="2619" spans="1:20" ht="15">
      <c r="A2619" s="2">
        <v>4572</v>
      </c>
      <c r="B2619" s="3">
        <v>46375</v>
      </c>
      <c r="C2619" s="10">
        <f>YEAR(SalesDataTable[[#This Row],[Order Date]])</f>
        <v>2026</v>
      </c>
      <c r="D2619" s="10" t="str">
        <f>"Q"&amp;ROUNDUP(MONTH(SalesDataTable[[#This Row],[Order Date]])/3,0)</f>
        <v>Q4</v>
      </c>
      <c r="E2619" s="10">
        <f>MONTH(SalesDataTable[[#This Row],[Order Date]])</f>
        <v>12</v>
      </c>
      <c r="F2619" s="10" t="str">
        <f>TEXT(SalesDataTable[[#This Row],[Order Date]],"mmm")</f>
        <v>Dec</v>
      </c>
      <c r="G2619" s="4" t="s">
        <v>0</v>
      </c>
      <c r="H2619" s="4" t="s">
        <v>50</v>
      </c>
      <c r="I2619" s="4" t="s">
        <v>2</v>
      </c>
      <c r="J2619" s="4" t="s">
        <v>13</v>
      </c>
      <c r="K2619" s="4" t="s">
        <v>34</v>
      </c>
      <c r="L2619" s="4" t="s">
        <v>45</v>
      </c>
      <c r="M2619" s="8">
        <v>2</v>
      </c>
      <c r="N2619" s="5">
        <v>51.56</v>
      </c>
      <c r="O2619" s="6">
        <v>0</v>
      </c>
      <c r="P2619" s="5">
        <v>21.9</v>
      </c>
      <c r="Q2619" s="5">
        <f t="shared" si="120"/>
        <v>103.12</v>
      </c>
      <c r="R2619" s="5">
        <f t="shared" si="121"/>
        <v>43.8</v>
      </c>
      <c r="S2619" s="5">
        <f t="shared" si="122"/>
        <v>59.320000000000007</v>
      </c>
      <c r="T2619" s="7"/>
    </row>
    <row r="2620" spans="1:20" ht="15">
      <c r="A2620" s="2">
        <v>4783</v>
      </c>
      <c r="B2620" s="3">
        <v>46375</v>
      </c>
      <c r="C2620" s="10">
        <f>YEAR(SalesDataTable[[#This Row],[Order Date]])</f>
        <v>2026</v>
      </c>
      <c r="D2620" s="10" t="str">
        <f>"Q"&amp;ROUNDUP(MONTH(SalesDataTable[[#This Row],[Order Date]])/3,0)</f>
        <v>Q4</v>
      </c>
      <c r="E2620" s="10">
        <f>MONTH(SalesDataTable[[#This Row],[Order Date]])</f>
        <v>12</v>
      </c>
      <c r="F2620" s="10" t="str">
        <f>TEXT(SalesDataTable[[#This Row],[Order Date]],"mmm")</f>
        <v>Dec</v>
      </c>
      <c r="G2620" s="4" t="s">
        <v>20</v>
      </c>
      <c r="H2620" s="4" t="s">
        <v>31</v>
      </c>
      <c r="I2620" s="4" t="s">
        <v>2</v>
      </c>
      <c r="J2620" s="4" t="s">
        <v>13</v>
      </c>
      <c r="K2620" s="4" t="s">
        <v>23</v>
      </c>
      <c r="L2620" s="4" t="s">
        <v>51</v>
      </c>
      <c r="M2620" s="8">
        <v>2</v>
      </c>
      <c r="N2620" s="5">
        <v>122</v>
      </c>
      <c r="O2620" s="6">
        <v>0.15</v>
      </c>
      <c r="P2620" s="5">
        <v>60.01</v>
      </c>
      <c r="Q2620" s="5">
        <f t="shared" si="120"/>
        <v>207.4</v>
      </c>
      <c r="R2620" s="5">
        <f t="shared" si="121"/>
        <v>120.02</v>
      </c>
      <c r="S2620" s="5">
        <f t="shared" si="122"/>
        <v>87.38000000000001</v>
      </c>
      <c r="T2620" s="7"/>
    </row>
    <row r="2621" spans="1:20" ht="15">
      <c r="A2621" s="2">
        <v>5055</v>
      </c>
      <c r="B2621" s="3">
        <v>46375</v>
      </c>
      <c r="C2621" s="10">
        <f>YEAR(SalesDataTable[[#This Row],[Order Date]])</f>
        <v>2026</v>
      </c>
      <c r="D2621" s="10" t="str">
        <f>"Q"&amp;ROUNDUP(MONTH(SalesDataTable[[#This Row],[Order Date]])/3,0)</f>
        <v>Q4</v>
      </c>
      <c r="E2621" s="10">
        <f>MONTH(SalesDataTable[[#This Row],[Order Date]])</f>
        <v>12</v>
      </c>
      <c r="F2621" s="10" t="str">
        <f>TEXT(SalesDataTable[[#This Row],[Order Date]],"mmm")</f>
        <v>Dec</v>
      </c>
      <c r="G2621" s="4" t="s">
        <v>11</v>
      </c>
      <c r="H2621" s="4" t="s">
        <v>18</v>
      </c>
      <c r="I2621" s="4" t="s">
        <v>28</v>
      </c>
      <c r="J2621" s="4" t="s">
        <v>13</v>
      </c>
      <c r="K2621" s="4" t="s">
        <v>9</v>
      </c>
      <c r="L2621" s="4" t="s">
        <v>46</v>
      </c>
      <c r="M2621" s="8">
        <v>1</v>
      </c>
      <c r="N2621" s="5">
        <v>71.89</v>
      </c>
      <c r="O2621" s="6">
        <v>0.15</v>
      </c>
      <c r="P2621" s="5">
        <v>32.409999999999997</v>
      </c>
      <c r="Q2621" s="5">
        <f t="shared" si="120"/>
        <v>61.106499999999997</v>
      </c>
      <c r="R2621" s="5">
        <f t="shared" si="121"/>
        <v>32.409999999999997</v>
      </c>
      <c r="S2621" s="5">
        <f t="shared" si="122"/>
        <v>28.6965</v>
      </c>
      <c r="T2621" s="7"/>
    </row>
    <row r="2622" spans="1:20" ht="15">
      <c r="A2622" s="2">
        <v>5100</v>
      </c>
      <c r="B2622" s="3">
        <v>46375</v>
      </c>
      <c r="C2622" s="10">
        <f>YEAR(SalesDataTable[[#This Row],[Order Date]])</f>
        <v>2026</v>
      </c>
      <c r="D2622" s="10" t="str">
        <f>"Q"&amp;ROUNDUP(MONTH(SalesDataTable[[#This Row],[Order Date]])/3,0)</f>
        <v>Q4</v>
      </c>
      <c r="E2622" s="10">
        <f>MONTH(SalesDataTable[[#This Row],[Order Date]])</f>
        <v>12</v>
      </c>
      <c r="F2622" s="10" t="str">
        <f>TEXT(SalesDataTable[[#This Row],[Order Date]],"mmm")</f>
        <v>Dec</v>
      </c>
      <c r="G2622" s="4" t="s">
        <v>11</v>
      </c>
      <c r="H2622" s="4" t="s">
        <v>25</v>
      </c>
      <c r="I2622" s="4" t="s">
        <v>2</v>
      </c>
      <c r="J2622" s="4" t="s">
        <v>3</v>
      </c>
      <c r="K2622" s="4" t="s">
        <v>9</v>
      </c>
      <c r="L2622" s="4" t="s">
        <v>46</v>
      </c>
      <c r="M2622" s="8">
        <v>2</v>
      </c>
      <c r="N2622" s="5">
        <v>70.59</v>
      </c>
      <c r="O2622" s="6">
        <v>0.15</v>
      </c>
      <c r="P2622" s="5">
        <v>31.56</v>
      </c>
      <c r="Q2622" s="5">
        <f t="shared" si="120"/>
        <v>120.003</v>
      </c>
      <c r="R2622" s="5">
        <f t="shared" si="121"/>
        <v>63.12</v>
      </c>
      <c r="S2622" s="5">
        <f t="shared" si="122"/>
        <v>56.883000000000003</v>
      </c>
      <c r="T2622" s="7"/>
    </row>
    <row r="2623" spans="1:20" ht="15">
      <c r="A2623" s="2">
        <v>488</v>
      </c>
      <c r="B2623" s="3">
        <v>46376</v>
      </c>
      <c r="C2623" s="10">
        <f>YEAR(SalesDataTable[[#This Row],[Order Date]])</f>
        <v>2026</v>
      </c>
      <c r="D2623" s="10" t="str">
        <f>"Q"&amp;ROUNDUP(MONTH(SalesDataTable[[#This Row],[Order Date]])/3,0)</f>
        <v>Q4</v>
      </c>
      <c r="E2623" s="10">
        <f>MONTH(SalesDataTable[[#This Row],[Order Date]])</f>
        <v>12</v>
      </c>
      <c r="F2623" s="10" t="str">
        <f>TEXT(SalesDataTable[[#This Row],[Order Date]],"mmm")</f>
        <v>Dec</v>
      </c>
      <c r="G2623" s="4" t="s">
        <v>20</v>
      </c>
      <c r="H2623" s="4" t="s">
        <v>31</v>
      </c>
      <c r="I2623" s="4" t="s">
        <v>2</v>
      </c>
      <c r="J2623" s="4" t="s">
        <v>3</v>
      </c>
      <c r="K2623" s="4" t="s">
        <v>9</v>
      </c>
      <c r="L2623" s="4" t="s">
        <v>17</v>
      </c>
      <c r="M2623" s="8">
        <v>4</v>
      </c>
      <c r="N2623" s="5">
        <v>141.91</v>
      </c>
      <c r="O2623" s="6">
        <v>0.05</v>
      </c>
      <c r="P2623" s="5">
        <v>80.260000000000005</v>
      </c>
      <c r="Q2623" s="5">
        <f t="shared" si="120"/>
        <v>539.25799999999992</v>
      </c>
      <c r="R2623" s="5">
        <f t="shared" si="121"/>
        <v>321.04000000000002</v>
      </c>
      <c r="S2623" s="5">
        <f t="shared" si="122"/>
        <v>218.2179999999999</v>
      </c>
      <c r="T2623" s="7"/>
    </row>
    <row r="2624" spans="1:20" ht="15">
      <c r="A2624" s="2">
        <v>710</v>
      </c>
      <c r="B2624" s="3">
        <v>46376</v>
      </c>
      <c r="C2624" s="10">
        <f>YEAR(SalesDataTable[[#This Row],[Order Date]])</f>
        <v>2026</v>
      </c>
      <c r="D2624" s="10" t="str">
        <f>"Q"&amp;ROUNDUP(MONTH(SalesDataTable[[#This Row],[Order Date]])/3,0)</f>
        <v>Q4</v>
      </c>
      <c r="E2624" s="10">
        <f>MONTH(SalesDataTable[[#This Row],[Order Date]])</f>
        <v>12</v>
      </c>
      <c r="F2624" s="10" t="str">
        <f>TEXT(SalesDataTable[[#This Row],[Order Date]],"mmm")</f>
        <v>Dec</v>
      </c>
      <c r="G2624" s="4" t="s">
        <v>6</v>
      </c>
      <c r="H2624" s="4" t="s">
        <v>27</v>
      </c>
      <c r="I2624" s="4" t="s">
        <v>8</v>
      </c>
      <c r="J2624" s="4" t="s">
        <v>16</v>
      </c>
      <c r="K2624" s="4" t="s">
        <v>9</v>
      </c>
      <c r="L2624" s="4" t="s">
        <v>17</v>
      </c>
      <c r="M2624" s="8">
        <v>3</v>
      </c>
      <c r="N2624" s="5">
        <v>140.4</v>
      </c>
      <c r="O2624" s="6">
        <v>0.2</v>
      </c>
      <c r="P2624" s="5">
        <v>81.760000000000005</v>
      </c>
      <c r="Q2624" s="5">
        <f t="shared" si="120"/>
        <v>336.96000000000004</v>
      </c>
      <c r="R2624" s="5">
        <f t="shared" si="121"/>
        <v>245.28000000000003</v>
      </c>
      <c r="S2624" s="5">
        <f t="shared" si="122"/>
        <v>91.68</v>
      </c>
      <c r="T2624" s="7"/>
    </row>
    <row r="2625" spans="1:20" ht="15">
      <c r="A2625" s="2">
        <v>1009</v>
      </c>
      <c r="B2625" s="3">
        <v>46376</v>
      </c>
      <c r="C2625" s="10">
        <f>YEAR(SalesDataTable[[#This Row],[Order Date]])</f>
        <v>2026</v>
      </c>
      <c r="D2625" s="10" t="str">
        <f>"Q"&amp;ROUNDUP(MONTH(SalesDataTable[[#This Row],[Order Date]])/3,0)</f>
        <v>Q4</v>
      </c>
      <c r="E2625" s="10">
        <f>MONTH(SalesDataTable[[#This Row],[Order Date]])</f>
        <v>12</v>
      </c>
      <c r="F2625" s="10" t="str">
        <f>TEXT(SalesDataTable[[#This Row],[Order Date]],"mmm")</f>
        <v>Dec</v>
      </c>
      <c r="G2625" s="4" t="s">
        <v>20</v>
      </c>
      <c r="H2625" s="4" t="s">
        <v>47</v>
      </c>
      <c r="I2625" s="4" t="s">
        <v>28</v>
      </c>
      <c r="J2625" s="4" t="s">
        <v>3</v>
      </c>
      <c r="K2625" s="4" t="s">
        <v>9</v>
      </c>
      <c r="L2625" s="4" t="s">
        <v>46</v>
      </c>
      <c r="M2625" s="8">
        <v>2</v>
      </c>
      <c r="N2625" s="5">
        <v>72.349999999999994</v>
      </c>
      <c r="O2625" s="6">
        <v>0.15</v>
      </c>
      <c r="P2625" s="5">
        <v>32.44</v>
      </c>
      <c r="Q2625" s="5">
        <f t="shared" si="120"/>
        <v>122.99499999999999</v>
      </c>
      <c r="R2625" s="5">
        <f t="shared" si="121"/>
        <v>64.88</v>
      </c>
      <c r="S2625" s="5">
        <f t="shared" si="122"/>
        <v>58.114999999999995</v>
      </c>
      <c r="T2625" s="7"/>
    </row>
    <row r="2626" spans="1:20" ht="15">
      <c r="A2626" s="2">
        <v>1231</v>
      </c>
      <c r="B2626" s="3">
        <v>46376</v>
      </c>
      <c r="C2626" s="10">
        <f>YEAR(SalesDataTable[[#This Row],[Order Date]])</f>
        <v>2026</v>
      </c>
      <c r="D2626" s="10" t="str">
        <f>"Q"&amp;ROUNDUP(MONTH(SalesDataTable[[#This Row],[Order Date]])/3,0)</f>
        <v>Q4</v>
      </c>
      <c r="E2626" s="10">
        <f>MONTH(SalesDataTable[[#This Row],[Order Date]])</f>
        <v>12</v>
      </c>
      <c r="F2626" s="10" t="str">
        <f>TEXT(SalesDataTable[[#This Row],[Order Date]],"mmm")</f>
        <v>Dec</v>
      </c>
      <c r="G2626" s="4" t="s">
        <v>20</v>
      </c>
      <c r="H2626" s="4" t="s">
        <v>33</v>
      </c>
      <c r="I2626" s="4" t="s">
        <v>2</v>
      </c>
      <c r="J2626" s="4" t="s">
        <v>13</v>
      </c>
      <c r="K2626" s="4" t="s">
        <v>23</v>
      </c>
      <c r="L2626" s="4" t="s">
        <v>51</v>
      </c>
      <c r="M2626" s="8">
        <v>4</v>
      </c>
      <c r="N2626" s="5">
        <v>120.8</v>
      </c>
      <c r="O2626" s="6">
        <v>0.1</v>
      </c>
      <c r="P2626" s="5">
        <v>59.93</v>
      </c>
      <c r="Q2626" s="5">
        <f t="shared" ref="Q2626:Q2689" si="123">M2626*N2626*(1-O2626)</f>
        <v>434.88</v>
      </c>
      <c r="R2626" s="5">
        <f t="shared" ref="R2626:R2689" si="124">M2626*P2626</f>
        <v>239.72</v>
      </c>
      <c r="S2626" s="5">
        <f t="shared" ref="S2626:S2689" si="125">Q2626-R2626</f>
        <v>195.16</v>
      </c>
      <c r="T2626" s="7"/>
    </row>
    <row r="2627" spans="1:20" ht="15">
      <c r="A2627" s="2">
        <v>1445</v>
      </c>
      <c r="B2627" s="3">
        <v>46376</v>
      </c>
      <c r="C2627" s="10">
        <f>YEAR(SalesDataTable[[#This Row],[Order Date]])</f>
        <v>2026</v>
      </c>
      <c r="D2627" s="10" t="str">
        <f>"Q"&amp;ROUNDUP(MONTH(SalesDataTable[[#This Row],[Order Date]])/3,0)</f>
        <v>Q4</v>
      </c>
      <c r="E2627" s="10">
        <f>MONTH(SalesDataTable[[#This Row],[Order Date]])</f>
        <v>12</v>
      </c>
      <c r="F2627" s="10" t="str">
        <f>TEXT(SalesDataTable[[#This Row],[Order Date]],"mmm")</f>
        <v>Dec</v>
      </c>
      <c r="G2627" s="4" t="s">
        <v>20</v>
      </c>
      <c r="H2627" s="4" t="s">
        <v>31</v>
      </c>
      <c r="I2627" s="4" t="s">
        <v>2</v>
      </c>
      <c r="J2627" s="4" t="s">
        <v>13</v>
      </c>
      <c r="K2627" s="4" t="s">
        <v>9</v>
      </c>
      <c r="L2627" s="4" t="s">
        <v>46</v>
      </c>
      <c r="M2627" s="8">
        <v>1</v>
      </c>
      <c r="N2627" s="5">
        <v>71.23</v>
      </c>
      <c r="O2627" s="6">
        <v>0</v>
      </c>
      <c r="P2627" s="5">
        <v>31.63</v>
      </c>
      <c r="Q2627" s="5">
        <f t="shared" si="123"/>
        <v>71.23</v>
      </c>
      <c r="R2627" s="5">
        <f t="shared" si="124"/>
        <v>31.63</v>
      </c>
      <c r="S2627" s="5">
        <f t="shared" si="125"/>
        <v>39.600000000000009</v>
      </c>
      <c r="T2627" s="7"/>
    </row>
    <row r="2628" spans="1:20" ht="15">
      <c r="A2628" s="2">
        <v>2842</v>
      </c>
      <c r="B2628" s="3">
        <v>46376</v>
      </c>
      <c r="C2628" s="10">
        <f>YEAR(SalesDataTable[[#This Row],[Order Date]])</f>
        <v>2026</v>
      </c>
      <c r="D2628" s="10" t="str">
        <f>"Q"&amp;ROUNDUP(MONTH(SalesDataTable[[#This Row],[Order Date]])/3,0)</f>
        <v>Q4</v>
      </c>
      <c r="E2628" s="10">
        <f>MONTH(SalesDataTable[[#This Row],[Order Date]])</f>
        <v>12</v>
      </c>
      <c r="F2628" s="10" t="str">
        <f>TEXT(SalesDataTable[[#This Row],[Order Date]],"mmm")</f>
        <v>Dec</v>
      </c>
      <c r="G2628" s="4" t="s">
        <v>11</v>
      </c>
      <c r="H2628" s="4" t="s">
        <v>39</v>
      </c>
      <c r="I2628" s="4" t="s">
        <v>8</v>
      </c>
      <c r="J2628" s="4" t="s">
        <v>16</v>
      </c>
      <c r="K2628" s="4" t="s">
        <v>4</v>
      </c>
      <c r="L2628" s="4" t="s">
        <v>22</v>
      </c>
      <c r="M2628" s="8">
        <v>5</v>
      </c>
      <c r="N2628" s="5">
        <v>51.02</v>
      </c>
      <c r="O2628" s="6">
        <v>0.05</v>
      </c>
      <c r="P2628" s="5">
        <v>22.56</v>
      </c>
      <c r="Q2628" s="5">
        <f t="shared" si="123"/>
        <v>242.345</v>
      </c>
      <c r="R2628" s="5">
        <f t="shared" si="124"/>
        <v>112.8</v>
      </c>
      <c r="S2628" s="5">
        <f t="shared" si="125"/>
        <v>129.54500000000002</v>
      </c>
      <c r="T2628" s="7"/>
    </row>
    <row r="2629" spans="1:20" ht="15">
      <c r="A2629" s="2">
        <v>3783</v>
      </c>
      <c r="B2629" s="3">
        <v>46376</v>
      </c>
      <c r="C2629" s="10">
        <f>YEAR(SalesDataTable[[#This Row],[Order Date]])</f>
        <v>2026</v>
      </c>
      <c r="D2629" s="10" t="str">
        <f>"Q"&amp;ROUNDUP(MONTH(SalesDataTable[[#This Row],[Order Date]])/3,0)</f>
        <v>Q4</v>
      </c>
      <c r="E2629" s="10">
        <f>MONTH(SalesDataTable[[#This Row],[Order Date]])</f>
        <v>12</v>
      </c>
      <c r="F2629" s="10" t="str">
        <f>TEXT(SalesDataTable[[#This Row],[Order Date]],"mmm")</f>
        <v>Dec</v>
      </c>
      <c r="G2629" s="4" t="s">
        <v>11</v>
      </c>
      <c r="H2629" s="4" t="s">
        <v>12</v>
      </c>
      <c r="I2629" s="4" t="s">
        <v>28</v>
      </c>
      <c r="J2629" s="4" t="s">
        <v>13</v>
      </c>
      <c r="K2629" s="4" t="s">
        <v>14</v>
      </c>
      <c r="L2629" s="4" t="s">
        <v>44</v>
      </c>
      <c r="M2629" s="8">
        <v>1</v>
      </c>
      <c r="N2629" s="5">
        <v>130.52000000000001</v>
      </c>
      <c r="O2629" s="6">
        <v>0.1</v>
      </c>
      <c r="P2629" s="5">
        <v>66.09</v>
      </c>
      <c r="Q2629" s="5">
        <f t="shared" si="123"/>
        <v>117.46800000000002</v>
      </c>
      <c r="R2629" s="5">
        <f t="shared" si="124"/>
        <v>66.09</v>
      </c>
      <c r="S2629" s="5">
        <f t="shared" si="125"/>
        <v>51.378000000000014</v>
      </c>
      <c r="T2629" s="7"/>
    </row>
    <row r="2630" spans="1:20" ht="15">
      <c r="A2630" s="2">
        <v>4484</v>
      </c>
      <c r="B2630" s="3">
        <v>46376</v>
      </c>
      <c r="C2630" s="10">
        <f>YEAR(SalesDataTable[[#This Row],[Order Date]])</f>
        <v>2026</v>
      </c>
      <c r="D2630" s="10" t="str">
        <f>"Q"&amp;ROUNDUP(MONTH(SalesDataTable[[#This Row],[Order Date]])/3,0)</f>
        <v>Q4</v>
      </c>
      <c r="E2630" s="10">
        <f>MONTH(SalesDataTable[[#This Row],[Order Date]])</f>
        <v>12</v>
      </c>
      <c r="F2630" s="10" t="str">
        <f>TEXT(SalesDataTable[[#This Row],[Order Date]],"mmm")</f>
        <v>Dec</v>
      </c>
      <c r="G2630" s="4" t="s">
        <v>6</v>
      </c>
      <c r="H2630" s="4" t="s">
        <v>49</v>
      </c>
      <c r="I2630" s="4" t="s">
        <v>2</v>
      </c>
      <c r="J2630" s="4" t="s">
        <v>3</v>
      </c>
      <c r="K2630" s="4" t="s">
        <v>4</v>
      </c>
      <c r="L2630" s="4" t="s">
        <v>5</v>
      </c>
      <c r="M2630" s="8">
        <v>2</v>
      </c>
      <c r="N2630" s="5">
        <v>79.87</v>
      </c>
      <c r="O2630" s="6">
        <v>0.15</v>
      </c>
      <c r="P2630" s="5">
        <v>41.9</v>
      </c>
      <c r="Q2630" s="5">
        <f t="shared" si="123"/>
        <v>135.779</v>
      </c>
      <c r="R2630" s="5">
        <f t="shared" si="124"/>
        <v>83.8</v>
      </c>
      <c r="S2630" s="5">
        <f t="shared" si="125"/>
        <v>51.978999999999999</v>
      </c>
      <c r="T2630" s="7"/>
    </row>
    <row r="2631" spans="1:20" ht="15">
      <c r="A2631" s="2">
        <v>4597</v>
      </c>
      <c r="B2631" s="3">
        <v>46376</v>
      </c>
      <c r="C2631" s="10">
        <f>YEAR(SalesDataTable[[#This Row],[Order Date]])</f>
        <v>2026</v>
      </c>
      <c r="D2631" s="10" t="str">
        <f>"Q"&amp;ROUNDUP(MONTH(SalesDataTable[[#This Row],[Order Date]])/3,0)</f>
        <v>Q4</v>
      </c>
      <c r="E2631" s="10">
        <f>MONTH(SalesDataTable[[#This Row],[Order Date]])</f>
        <v>12</v>
      </c>
      <c r="F2631" s="10" t="str">
        <f>TEXT(SalesDataTable[[#This Row],[Order Date]],"mmm")</f>
        <v>Dec</v>
      </c>
      <c r="G2631" s="4" t="s">
        <v>20</v>
      </c>
      <c r="H2631" s="4" t="s">
        <v>47</v>
      </c>
      <c r="I2631" s="4" t="s">
        <v>2</v>
      </c>
      <c r="J2631" s="4" t="s">
        <v>3</v>
      </c>
      <c r="K2631" s="4" t="s">
        <v>9</v>
      </c>
      <c r="L2631" s="4" t="s">
        <v>46</v>
      </c>
      <c r="M2631" s="8">
        <v>3</v>
      </c>
      <c r="N2631" s="5">
        <v>71.3</v>
      </c>
      <c r="O2631" s="6">
        <v>0.1</v>
      </c>
      <c r="P2631" s="5">
        <v>32.93</v>
      </c>
      <c r="Q2631" s="5">
        <f t="shared" si="123"/>
        <v>192.51</v>
      </c>
      <c r="R2631" s="5">
        <f t="shared" si="124"/>
        <v>98.789999999999992</v>
      </c>
      <c r="S2631" s="5">
        <f t="shared" si="125"/>
        <v>93.72</v>
      </c>
      <c r="T2631" s="7"/>
    </row>
    <row r="2632" spans="1:20" ht="15">
      <c r="A2632" s="2">
        <v>4917</v>
      </c>
      <c r="B2632" s="3">
        <v>46376</v>
      </c>
      <c r="C2632" s="10">
        <f>YEAR(SalesDataTable[[#This Row],[Order Date]])</f>
        <v>2026</v>
      </c>
      <c r="D2632" s="10" t="str">
        <f>"Q"&amp;ROUNDUP(MONTH(SalesDataTable[[#This Row],[Order Date]])/3,0)</f>
        <v>Q4</v>
      </c>
      <c r="E2632" s="10">
        <f>MONTH(SalesDataTable[[#This Row],[Order Date]])</f>
        <v>12</v>
      </c>
      <c r="F2632" s="10" t="str">
        <f>TEXT(SalesDataTable[[#This Row],[Order Date]],"mmm")</f>
        <v>Dec</v>
      </c>
      <c r="G2632" s="4" t="s">
        <v>0</v>
      </c>
      <c r="H2632" s="4" t="s">
        <v>36</v>
      </c>
      <c r="I2632" s="4" t="s">
        <v>2</v>
      </c>
      <c r="J2632" s="4" t="s">
        <v>3</v>
      </c>
      <c r="K2632" s="4" t="s">
        <v>23</v>
      </c>
      <c r="L2632" s="4" t="s">
        <v>51</v>
      </c>
      <c r="M2632" s="8">
        <v>2</v>
      </c>
      <c r="N2632" s="5">
        <v>122.95</v>
      </c>
      <c r="O2632" s="6">
        <v>0.1</v>
      </c>
      <c r="P2632" s="5">
        <v>59.79</v>
      </c>
      <c r="Q2632" s="5">
        <f t="shared" si="123"/>
        <v>221.31</v>
      </c>
      <c r="R2632" s="5">
        <f t="shared" si="124"/>
        <v>119.58</v>
      </c>
      <c r="S2632" s="5">
        <f t="shared" si="125"/>
        <v>101.73</v>
      </c>
      <c r="T2632" s="7"/>
    </row>
    <row r="2633" spans="1:20" ht="15">
      <c r="A2633" s="2">
        <v>629</v>
      </c>
      <c r="B2633" s="3">
        <v>46377</v>
      </c>
      <c r="C2633" s="10">
        <f>YEAR(SalesDataTable[[#This Row],[Order Date]])</f>
        <v>2026</v>
      </c>
      <c r="D2633" s="10" t="str">
        <f>"Q"&amp;ROUNDUP(MONTH(SalesDataTable[[#This Row],[Order Date]])/3,0)</f>
        <v>Q4</v>
      </c>
      <c r="E2633" s="10">
        <f>MONTH(SalesDataTable[[#This Row],[Order Date]])</f>
        <v>12</v>
      </c>
      <c r="F2633" s="10" t="str">
        <f>TEXT(SalesDataTable[[#This Row],[Order Date]],"mmm")</f>
        <v>Dec</v>
      </c>
      <c r="G2633" s="4" t="s">
        <v>20</v>
      </c>
      <c r="H2633" s="4" t="s">
        <v>47</v>
      </c>
      <c r="I2633" s="4" t="s">
        <v>2</v>
      </c>
      <c r="J2633" s="4" t="s">
        <v>16</v>
      </c>
      <c r="K2633" s="4" t="s">
        <v>34</v>
      </c>
      <c r="L2633" s="4" t="s">
        <v>45</v>
      </c>
      <c r="M2633" s="8">
        <v>2</v>
      </c>
      <c r="N2633" s="5">
        <v>50.04</v>
      </c>
      <c r="O2633" s="6">
        <v>0.05</v>
      </c>
      <c r="P2633" s="5">
        <v>22.43</v>
      </c>
      <c r="Q2633" s="5">
        <f t="shared" si="123"/>
        <v>95.075999999999993</v>
      </c>
      <c r="R2633" s="5">
        <f t="shared" si="124"/>
        <v>44.86</v>
      </c>
      <c r="S2633" s="5">
        <f t="shared" si="125"/>
        <v>50.215999999999994</v>
      </c>
      <c r="T2633" s="7"/>
    </row>
    <row r="2634" spans="1:20" ht="15">
      <c r="A2634" s="2">
        <v>1373</v>
      </c>
      <c r="B2634" s="3">
        <v>46377</v>
      </c>
      <c r="C2634" s="10">
        <f>YEAR(SalesDataTable[[#This Row],[Order Date]])</f>
        <v>2026</v>
      </c>
      <c r="D2634" s="10" t="str">
        <f>"Q"&amp;ROUNDUP(MONTH(SalesDataTable[[#This Row],[Order Date]])/3,0)</f>
        <v>Q4</v>
      </c>
      <c r="E2634" s="10">
        <f>MONTH(SalesDataTable[[#This Row],[Order Date]])</f>
        <v>12</v>
      </c>
      <c r="F2634" s="10" t="str">
        <f>TEXT(SalesDataTable[[#This Row],[Order Date]],"mmm")</f>
        <v>Dec</v>
      </c>
      <c r="G2634" s="4" t="s">
        <v>6</v>
      </c>
      <c r="H2634" s="4" t="s">
        <v>7</v>
      </c>
      <c r="I2634" s="4" t="s">
        <v>28</v>
      </c>
      <c r="J2634" s="4" t="s">
        <v>3</v>
      </c>
      <c r="K2634" s="4" t="s">
        <v>23</v>
      </c>
      <c r="L2634" s="4" t="s">
        <v>40</v>
      </c>
      <c r="M2634" s="8">
        <v>1</v>
      </c>
      <c r="N2634" s="5">
        <v>80.92</v>
      </c>
      <c r="O2634" s="6">
        <v>0.05</v>
      </c>
      <c r="P2634" s="5">
        <v>40.14</v>
      </c>
      <c r="Q2634" s="5">
        <f t="shared" si="123"/>
        <v>76.873999999999995</v>
      </c>
      <c r="R2634" s="5">
        <f t="shared" si="124"/>
        <v>40.14</v>
      </c>
      <c r="S2634" s="5">
        <f t="shared" si="125"/>
        <v>36.733999999999995</v>
      </c>
      <c r="T2634" s="7"/>
    </row>
    <row r="2635" spans="1:20" ht="15">
      <c r="A2635" s="2">
        <v>1668</v>
      </c>
      <c r="B2635" s="3">
        <v>46377</v>
      </c>
      <c r="C2635" s="10">
        <f>YEAR(SalesDataTable[[#This Row],[Order Date]])</f>
        <v>2026</v>
      </c>
      <c r="D2635" s="10" t="str">
        <f>"Q"&amp;ROUNDUP(MONTH(SalesDataTable[[#This Row],[Order Date]])/3,0)</f>
        <v>Q4</v>
      </c>
      <c r="E2635" s="10">
        <f>MONTH(SalesDataTable[[#This Row],[Order Date]])</f>
        <v>12</v>
      </c>
      <c r="F2635" s="10" t="str">
        <f>TEXT(SalesDataTable[[#This Row],[Order Date]],"mmm")</f>
        <v>Dec</v>
      </c>
      <c r="G2635" s="4" t="s">
        <v>11</v>
      </c>
      <c r="H2635" s="4" t="s">
        <v>25</v>
      </c>
      <c r="I2635" s="4" t="s">
        <v>2</v>
      </c>
      <c r="J2635" s="4" t="s">
        <v>16</v>
      </c>
      <c r="K2635" s="4" t="s">
        <v>4</v>
      </c>
      <c r="L2635" s="4" t="s">
        <v>22</v>
      </c>
      <c r="M2635" s="8">
        <v>6</v>
      </c>
      <c r="N2635" s="5">
        <v>50.35</v>
      </c>
      <c r="O2635" s="6">
        <v>0.15</v>
      </c>
      <c r="P2635" s="5">
        <v>22.91</v>
      </c>
      <c r="Q2635" s="5">
        <f t="shared" si="123"/>
        <v>256.78500000000003</v>
      </c>
      <c r="R2635" s="5">
        <f t="shared" si="124"/>
        <v>137.46</v>
      </c>
      <c r="S2635" s="5">
        <f t="shared" si="125"/>
        <v>119.32500000000002</v>
      </c>
      <c r="T2635" s="7"/>
    </row>
    <row r="2636" spans="1:20" ht="15">
      <c r="A2636" s="2">
        <v>2646</v>
      </c>
      <c r="B2636" s="3">
        <v>46377</v>
      </c>
      <c r="C2636" s="10">
        <f>YEAR(SalesDataTable[[#This Row],[Order Date]])</f>
        <v>2026</v>
      </c>
      <c r="D2636" s="10" t="str">
        <f>"Q"&amp;ROUNDUP(MONTH(SalesDataTable[[#This Row],[Order Date]])/3,0)</f>
        <v>Q4</v>
      </c>
      <c r="E2636" s="10">
        <f>MONTH(SalesDataTable[[#This Row],[Order Date]])</f>
        <v>12</v>
      </c>
      <c r="F2636" s="10" t="str">
        <f>TEXT(SalesDataTable[[#This Row],[Order Date]],"mmm")</f>
        <v>Dec</v>
      </c>
      <c r="G2636" s="4" t="s">
        <v>6</v>
      </c>
      <c r="H2636" s="4" t="s">
        <v>7</v>
      </c>
      <c r="I2636" s="4" t="s">
        <v>2</v>
      </c>
      <c r="J2636" s="4" t="s">
        <v>3</v>
      </c>
      <c r="K2636" s="4" t="s">
        <v>34</v>
      </c>
      <c r="L2636" s="4" t="s">
        <v>42</v>
      </c>
      <c r="M2636" s="8">
        <v>1</v>
      </c>
      <c r="N2636" s="5">
        <v>35.799999999999997</v>
      </c>
      <c r="O2636" s="6">
        <v>0.05</v>
      </c>
      <c r="P2636" s="5">
        <v>14.12</v>
      </c>
      <c r="Q2636" s="5">
        <f t="shared" si="123"/>
        <v>34.01</v>
      </c>
      <c r="R2636" s="5">
        <f t="shared" si="124"/>
        <v>14.12</v>
      </c>
      <c r="S2636" s="5">
        <f t="shared" si="125"/>
        <v>19.89</v>
      </c>
      <c r="T2636" s="7"/>
    </row>
    <row r="2637" spans="1:20" ht="15">
      <c r="A2637" s="2">
        <v>3044</v>
      </c>
      <c r="B2637" s="3">
        <v>46377</v>
      </c>
      <c r="C2637" s="10">
        <f>YEAR(SalesDataTable[[#This Row],[Order Date]])</f>
        <v>2026</v>
      </c>
      <c r="D2637" s="10" t="str">
        <f>"Q"&amp;ROUNDUP(MONTH(SalesDataTable[[#This Row],[Order Date]])/3,0)</f>
        <v>Q4</v>
      </c>
      <c r="E2637" s="10">
        <f>MONTH(SalesDataTable[[#This Row],[Order Date]])</f>
        <v>12</v>
      </c>
      <c r="F2637" s="10" t="str">
        <f>TEXT(SalesDataTable[[#This Row],[Order Date]],"mmm")</f>
        <v>Dec</v>
      </c>
      <c r="G2637" s="4" t="s">
        <v>6</v>
      </c>
      <c r="H2637" s="4" t="s">
        <v>27</v>
      </c>
      <c r="I2637" s="4" t="s">
        <v>8</v>
      </c>
      <c r="J2637" s="4" t="s">
        <v>16</v>
      </c>
      <c r="K2637" s="4" t="s">
        <v>4</v>
      </c>
      <c r="L2637" s="4" t="s">
        <v>26</v>
      </c>
      <c r="M2637" s="8">
        <v>4</v>
      </c>
      <c r="N2637" s="5">
        <v>40.64</v>
      </c>
      <c r="O2637" s="6">
        <v>0.1</v>
      </c>
      <c r="P2637" s="5">
        <v>16.260000000000002</v>
      </c>
      <c r="Q2637" s="5">
        <f t="shared" si="123"/>
        <v>146.304</v>
      </c>
      <c r="R2637" s="5">
        <f t="shared" si="124"/>
        <v>65.040000000000006</v>
      </c>
      <c r="S2637" s="5">
        <f t="shared" si="125"/>
        <v>81.263999999999996</v>
      </c>
      <c r="T2637" s="7"/>
    </row>
    <row r="2638" spans="1:20" ht="15">
      <c r="A2638" s="2">
        <v>3065</v>
      </c>
      <c r="B2638" s="3">
        <v>46377</v>
      </c>
      <c r="C2638" s="10">
        <f>YEAR(SalesDataTable[[#This Row],[Order Date]])</f>
        <v>2026</v>
      </c>
      <c r="D2638" s="10" t="str">
        <f>"Q"&amp;ROUNDUP(MONTH(SalesDataTable[[#This Row],[Order Date]])/3,0)</f>
        <v>Q4</v>
      </c>
      <c r="E2638" s="10">
        <f>MONTH(SalesDataTable[[#This Row],[Order Date]])</f>
        <v>12</v>
      </c>
      <c r="F2638" s="10" t="str">
        <f>TEXT(SalesDataTable[[#This Row],[Order Date]],"mmm")</f>
        <v>Dec</v>
      </c>
      <c r="G2638" s="4" t="s">
        <v>11</v>
      </c>
      <c r="H2638" s="4" t="s">
        <v>39</v>
      </c>
      <c r="I2638" s="4" t="s">
        <v>2</v>
      </c>
      <c r="J2638" s="4" t="s">
        <v>13</v>
      </c>
      <c r="K2638" s="4" t="s">
        <v>23</v>
      </c>
      <c r="L2638" s="4" t="s">
        <v>40</v>
      </c>
      <c r="M2638" s="8">
        <v>3</v>
      </c>
      <c r="N2638" s="5">
        <v>81.510000000000005</v>
      </c>
      <c r="O2638" s="6">
        <v>0.05</v>
      </c>
      <c r="P2638" s="5">
        <v>39.9</v>
      </c>
      <c r="Q2638" s="5">
        <f t="shared" si="123"/>
        <v>232.30350000000001</v>
      </c>
      <c r="R2638" s="5">
        <f t="shared" si="124"/>
        <v>119.69999999999999</v>
      </c>
      <c r="S2638" s="5">
        <f t="shared" si="125"/>
        <v>112.60350000000003</v>
      </c>
      <c r="T2638" s="7"/>
    </row>
    <row r="2639" spans="1:20" ht="15">
      <c r="A2639" s="2">
        <v>3365</v>
      </c>
      <c r="B2639" s="3">
        <v>46377</v>
      </c>
      <c r="C2639" s="10">
        <f>YEAR(SalesDataTable[[#This Row],[Order Date]])</f>
        <v>2026</v>
      </c>
      <c r="D2639" s="10" t="str">
        <f>"Q"&amp;ROUNDUP(MONTH(SalesDataTable[[#This Row],[Order Date]])/3,0)</f>
        <v>Q4</v>
      </c>
      <c r="E2639" s="10">
        <f>MONTH(SalesDataTable[[#This Row],[Order Date]])</f>
        <v>12</v>
      </c>
      <c r="F2639" s="10" t="str">
        <f>TEXT(SalesDataTable[[#This Row],[Order Date]],"mmm")</f>
        <v>Dec</v>
      </c>
      <c r="G2639" s="4" t="s">
        <v>20</v>
      </c>
      <c r="H2639" s="4" t="s">
        <v>31</v>
      </c>
      <c r="I2639" s="4" t="s">
        <v>19</v>
      </c>
      <c r="J2639" s="4" t="s">
        <v>13</v>
      </c>
      <c r="K2639" s="4" t="s">
        <v>34</v>
      </c>
      <c r="L2639" s="4" t="s">
        <v>38</v>
      </c>
      <c r="M2639" s="8">
        <v>2</v>
      </c>
      <c r="N2639" s="5">
        <v>122.4</v>
      </c>
      <c r="O2639" s="6">
        <v>0.1</v>
      </c>
      <c r="P2639" s="5">
        <v>71.09</v>
      </c>
      <c r="Q2639" s="5">
        <f t="shared" si="123"/>
        <v>220.32000000000002</v>
      </c>
      <c r="R2639" s="5">
        <f t="shared" si="124"/>
        <v>142.18</v>
      </c>
      <c r="S2639" s="5">
        <f t="shared" si="125"/>
        <v>78.140000000000015</v>
      </c>
      <c r="T2639" s="7"/>
    </row>
    <row r="2640" spans="1:20" ht="15">
      <c r="A2640" s="2">
        <v>4042</v>
      </c>
      <c r="B2640" s="3">
        <v>46377</v>
      </c>
      <c r="C2640" s="10">
        <f>YEAR(SalesDataTable[[#This Row],[Order Date]])</f>
        <v>2026</v>
      </c>
      <c r="D2640" s="10" t="str">
        <f>"Q"&amp;ROUNDUP(MONTH(SalesDataTable[[#This Row],[Order Date]])/3,0)</f>
        <v>Q4</v>
      </c>
      <c r="E2640" s="10">
        <f>MONTH(SalesDataTable[[#This Row],[Order Date]])</f>
        <v>12</v>
      </c>
      <c r="F2640" s="10" t="str">
        <f>TEXT(SalesDataTable[[#This Row],[Order Date]],"mmm")</f>
        <v>Dec</v>
      </c>
      <c r="G2640" s="4" t="s">
        <v>0</v>
      </c>
      <c r="H2640" s="4" t="s">
        <v>36</v>
      </c>
      <c r="I2640" s="4" t="s">
        <v>28</v>
      </c>
      <c r="J2640" s="4" t="s">
        <v>3</v>
      </c>
      <c r="K2640" s="4" t="s">
        <v>14</v>
      </c>
      <c r="L2640" s="4" t="s">
        <v>32</v>
      </c>
      <c r="M2640" s="8">
        <v>1</v>
      </c>
      <c r="N2640" s="5">
        <v>45.94</v>
      </c>
      <c r="O2640" s="6">
        <v>0.05</v>
      </c>
      <c r="P2640" s="5">
        <v>18.100000000000001</v>
      </c>
      <c r="Q2640" s="5">
        <f t="shared" si="123"/>
        <v>43.642999999999994</v>
      </c>
      <c r="R2640" s="5">
        <f t="shared" si="124"/>
        <v>18.100000000000001</v>
      </c>
      <c r="S2640" s="5">
        <f t="shared" si="125"/>
        <v>25.542999999999992</v>
      </c>
      <c r="T2640" s="7"/>
    </row>
    <row r="2641" spans="1:20" ht="15">
      <c r="A2641" s="2">
        <v>4635</v>
      </c>
      <c r="B2641" s="3">
        <v>46377</v>
      </c>
      <c r="C2641" s="10">
        <f>YEAR(SalesDataTable[[#This Row],[Order Date]])</f>
        <v>2026</v>
      </c>
      <c r="D2641" s="10" t="str">
        <f>"Q"&amp;ROUNDUP(MONTH(SalesDataTable[[#This Row],[Order Date]])/3,0)</f>
        <v>Q4</v>
      </c>
      <c r="E2641" s="10">
        <f>MONTH(SalesDataTable[[#This Row],[Order Date]])</f>
        <v>12</v>
      </c>
      <c r="F2641" s="10" t="str">
        <f>TEXT(SalesDataTable[[#This Row],[Order Date]],"mmm")</f>
        <v>Dec</v>
      </c>
      <c r="G2641" s="4" t="s">
        <v>20</v>
      </c>
      <c r="H2641" s="4" t="s">
        <v>47</v>
      </c>
      <c r="I2641" s="4" t="s">
        <v>8</v>
      </c>
      <c r="J2641" s="4" t="s">
        <v>3</v>
      </c>
      <c r="K2641" s="4" t="s">
        <v>23</v>
      </c>
      <c r="L2641" s="4" t="s">
        <v>29</v>
      </c>
      <c r="M2641" s="8">
        <v>15</v>
      </c>
      <c r="N2641" s="5">
        <v>196.89</v>
      </c>
      <c r="O2641" s="6">
        <v>0.15</v>
      </c>
      <c r="P2641" s="5">
        <v>105.09</v>
      </c>
      <c r="Q2641" s="5">
        <f t="shared" si="123"/>
        <v>2510.3474999999999</v>
      </c>
      <c r="R2641" s="5">
        <f t="shared" si="124"/>
        <v>1576.3500000000001</v>
      </c>
      <c r="S2641" s="5">
        <f t="shared" si="125"/>
        <v>933.99749999999972</v>
      </c>
      <c r="T2641" s="7"/>
    </row>
    <row r="2642" spans="1:20" ht="15">
      <c r="A2642" s="2">
        <v>4748</v>
      </c>
      <c r="B2642" s="3">
        <v>46377</v>
      </c>
      <c r="C2642" s="10">
        <f>YEAR(SalesDataTable[[#This Row],[Order Date]])</f>
        <v>2026</v>
      </c>
      <c r="D2642" s="10" t="str">
        <f>"Q"&amp;ROUNDUP(MONTH(SalesDataTable[[#This Row],[Order Date]])/3,0)</f>
        <v>Q4</v>
      </c>
      <c r="E2642" s="10">
        <f>MONTH(SalesDataTable[[#This Row],[Order Date]])</f>
        <v>12</v>
      </c>
      <c r="F2642" s="10" t="str">
        <f>TEXT(SalesDataTable[[#This Row],[Order Date]],"mmm")</f>
        <v>Dec</v>
      </c>
      <c r="G2642" s="4" t="s">
        <v>20</v>
      </c>
      <c r="H2642" s="4" t="s">
        <v>47</v>
      </c>
      <c r="I2642" s="4" t="s">
        <v>19</v>
      </c>
      <c r="J2642" s="4" t="s">
        <v>16</v>
      </c>
      <c r="K2642" s="4" t="s">
        <v>4</v>
      </c>
      <c r="L2642" s="4" t="s">
        <v>22</v>
      </c>
      <c r="M2642" s="8">
        <v>1</v>
      </c>
      <c r="N2642" s="5">
        <v>51.18</v>
      </c>
      <c r="O2642" s="6">
        <v>0.05</v>
      </c>
      <c r="P2642" s="5">
        <v>22.98</v>
      </c>
      <c r="Q2642" s="5">
        <f t="shared" si="123"/>
        <v>48.620999999999995</v>
      </c>
      <c r="R2642" s="5">
        <f t="shared" si="124"/>
        <v>22.98</v>
      </c>
      <c r="S2642" s="5">
        <f t="shared" si="125"/>
        <v>25.640999999999995</v>
      </c>
      <c r="T2642" s="7"/>
    </row>
    <row r="2643" spans="1:20" ht="15">
      <c r="A2643" s="2">
        <v>342</v>
      </c>
      <c r="B2643" s="3">
        <v>46378</v>
      </c>
      <c r="C2643" s="10">
        <f>YEAR(SalesDataTable[[#This Row],[Order Date]])</f>
        <v>2026</v>
      </c>
      <c r="D2643" s="10" t="str">
        <f>"Q"&amp;ROUNDUP(MONTH(SalesDataTable[[#This Row],[Order Date]])/3,0)</f>
        <v>Q4</v>
      </c>
      <c r="E2643" s="10">
        <f>MONTH(SalesDataTable[[#This Row],[Order Date]])</f>
        <v>12</v>
      </c>
      <c r="F2643" s="10" t="str">
        <f>TEXT(SalesDataTable[[#This Row],[Order Date]],"mmm")</f>
        <v>Dec</v>
      </c>
      <c r="G2643" s="4" t="s">
        <v>6</v>
      </c>
      <c r="H2643" s="4" t="s">
        <v>27</v>
      </c>
      <c r="I2643" s="4" t="s">
        <v>19</v>
      </c>
      <c r="J2643" s="4" t="s">
        <v>13</v>
      </c>
      <c r="K2643" s="4" t="s">
        <v>4</v>
      </c>
      <c r="L2643" s="4" t="s">
        <v>26</v>
      </c>
      <c r="M2643" s="8">
        <v>3</v>
      </c>
      <c r="N2643" s="5">
        <v>40.78</v>
      </c>
      <c r="O2643" s="6">
        <v>0.15</v>
      </c>
      <c r="P2643" s="5">
        <v>16.73</v>
      </c>
      <c r="Q2643" s="5">
        <f t="shared" si="123"/>
        <v>103.989</v>
      </c>
      <c r="R2643" s="5">
        <f t="shared" si="124"/>
        <v>50.19</v>
      </c>
      <c r="S2643" s="5">
        <f t="shared" si="125"/>
        <v>53.799000000000007</v>
      </c>
      <c r="T2643" s="7"/>
    </row>
    <row r="2644" spans="1:20" ht="15">
      <c r="A2644" s="2">
        <v>676</v>
      </c>
      <c r="B2644" s="3">
        <v>46378</v>
      </c>
      <c r="C2644" s="10">
        <f>YEAR(SalesDataTable[[#This Row],[Order Date]])</f>
        <v>2026</v>
      </c>
      <c r="D2644" s="10" t="str">
        <f>"Q"&amp;ROUNDUP(MONTH(SalesDataTable[[#This Row],[Order Date]])/3,0)</f>
        <v>Q4</v>
      </c>
      <c r="E2644" s="10">
        <f>MONTH(SalesDataTable[[#This Row],[Order Date]])</f>
        <v>12</v>
      </c>
      <c r="F2644" s="10" t="str">
        <f>TEXT(SalesDataTable[[#This Row],[Order Date]],"mmm")</f>
        <v>Dec</v>
      </c>
      <c r="G2644" s="4" t="s">
        <v>11</v>
      </c>
      <c r="H2644" s="4" t="s">
        <v>18</v>
      </c>
      <c r="I2644" s="4" t="s">
        <v>28</v>
      </c>
      <c r="J2644" s="4" t="s">
        <v>3</v>
      </c>
      <c r="K2644" s="4" t="s">
        <v>23</v>
      </c>
      <c r="L2644" s="4" t="s">
        <v>29</v>
      </c>
      <c r="M2644" s="8">
        <v>1</v>
      </c>
      <c r="N2644" s="5">
        <v>195.63</v>
      </c>
      <c r="O2644" s="6">
        <v>0.05</v>
      </c>
      <c r="P2644" s="5">
        <v>102.13</v>
      </c>
      <c r="Q2644" s="5">
        <f t="shared" si="123"/>
        <v>185.84849999999997</v>
      </c>
      <c r="R2644" s="5">
        <f t="shared" si="124"/>
        <v>102.13</v>
      </c>
      <c r="S2644" s="5">
        <f t="shared" si="125"/>
        <v>83.718499999999977</v>
      </c>
      <c r="T2644" s="7"/>
    </row>
    <row r="2645" spans="1:20" ht="15">
      <c r="A2645" s="2">
        <v>1912</v>
      </c>
      <c r="B2645" s="3">
        <v>46378</v>
      </c>
      <c r="C2645" s="10">
        <f>YEAR(SalesDataTable[[#This Row],[Order Date]])</f>
        <v>2026</v>
      </c>
      <c r="D2645" s="10" t="str">
        <f>"Q"&amp;ROUNDUP(MONTH(SalesDataTable[[#This Row],[Order Date]])/3,0)</f>
        <v>Q4</v>
      </c>
      <c r="E2645" s="10">
        <f>MONTH(SalesDataTable[[#This Row],[Order Date]])</f>
        <v>12</v>
      </c>
      <c r="F2645" s="10" t="str">
        <f>TEXT(SalesDataTable[[#This Row],[Order Date]],"mmm")</f>
        <v>Dec</v>
      </c>
      <c r="G2645" s="4" t="s">
        <v>11</v>
      </c>
      <c r="H2645" s="4" t="s">
        <v>25</v>
      </c>
      <c r="I2645" s="4" t="s">
        <v>8</v>
      </c>
      <c r="J2645" s="4" t="s">
        <v>3</v>
      </c>
      <c r="K2645" s="4" t="s">
        <v>14</v>
      </c>
      <c r="L2645" s="4" t="s">
        <v>44</v>
      </c>
      <c r="M2645" s="8">
        <v>10</v>
      </c>
      <c r="N2645" s="5">
        <v>134.86000000000001</v>
      </c>
      <c r="O2645" s="6">
        <v>0.1</v>
      </c>
      <c r="P2645" s="5">
        <v>65.3</v>
      </c>
      <c r="Q2645" s="5">
        <f t="shared" si="123"/>
        <v>1213.7400000000002</v>
      </c>
      <c r="R2645" s="5">
        <f t="shared" si="124"/>
        <v>653</v>
      </c>
      <c r="S2645" s="5">
        <f t="shared" si="125"/>
        <v>560.74000000000024</v>
      </c>
      <c r="T2645" s="7"/>
    </row>
    <row r="2646" spans="1:20" ht="15">
      <c r="A2646" s="2">
        <v>2065</v>
      </c>
      <c r="B2646" s="3">
        <v>46378</v>
      </c>
      <c r="C2646" s="10">
        <f>YEAR(SalesDataTable[[#This Row],[Order Date]])</f>
        <v>2026</v>
      </c>
      <c r="D2646" s="10" t="str">
        <f>"Q"&amp;ROUNDUP(MONTH(SalesDataTable[[#This Row],[Order Date]])/3,0)</f>
        <v>Q4</v>
      </c>
      <c r="E2646" s="10">
        <f>MONTH(SalesDataTable[[#This Row],[Order Date]])</f>
        <v>12</v>
      </c>
      <c r="F2646" s="10" t="str">
        <f>TEXT(SalesDataTable[[#This Row],[Order Date]],"mmm")</f>
        <v>Dec</v>
      </c>
      <c r="G2646" s="4" t="s">
        <v>20</v>
      </c>
      <c r="H2646" s="4" t="s">
        <v>21</v>
      </c>
      <c r="I2646" s="4" t="s">
        <v>2</v>
      </c>
      <c r="J2646" s="4" t="s">
        <v>13</v>
      </c>
      <c r="K2646" s="4" t="s">
        <v>4</v>
      </c>
      <c r="L2646" s="4" t="s">
        <v>5</v>
      </c>
      <c r="M2646" s="8">
        <v>1</v>
      </c>
      <c r="N2646" s="5">
        <v>83.15</v>
      </c>
      <c r="O2646" s="6">
        <v>0</v>
      </c>
      <c r="P2646" s="5">
        <v>42.3</v>
      </c>
      <c r="Q2646" s="5">
        <f t="shared" si="123"/>
        <v>83.15</v>
      </c>
      <c r="R2646" s="5">
        <f t="shared" si="124"/>
        <v>42.3</v>
      </c>
      <c r="S2646" s="5">
        <f t="shared" si="125"/>
        <v>40.850000000000009</v>
      </c>
      <c r="T2646" s="7"/>
    </row>
    <row r="2647" spans="1:20" ht="15">
      <c r="A2647" s="2">
        <v>3136</v>
      </c>
      <c r="B2647" s="3">
        <v>46378</v>
      </c>
      <c r="C2647" s="10">
        <f>YEAR(SalesDataTable[[#This Row],[Order Date]])</f>
        <v>2026</v>
      </c>
      <c r="D2647" s="10" t="str">
        <f>"Q"&amp;ROUNDUP(MONTH(SalesDataTable[[#This Row],[Order Date]])/3,0)</f>
        <v>Q4</v>
      </c>
      <c r="E2647" s="10">
        <f>MONTH(SalesDataTable[[#This Row],[Order Date]])</f>
        <v>12</v>
      </c>
      <c r="F2647" s="10" t="str">
        <f>TEXT(SalesDataTable[[#This Row],[Order Date]],"mmm")</f>
        <v>Dec</v>
      </c>
      <c r="G2647" s="4" t="s">
        <v>6</v>
      </c>
      <c r="H2647" s="4" t="s">
        <v>27</v>
      </c>
      <c r="I2647" s="4" t="s">
        <v>28</v>
      </c>
      <c r="J2647" s="4" t="s">
        <v>16</v>
      </c>
      <c r="K2647" s="4" t="s">
        <v>4</v>
      </c>
      <c r="L2647" s="4" t="s">
        <v>5</v>
      </c>
      <c r="M2647" s="8">
        <v>1</v>
      </c>
      <c r="N2647" s="5">
        <v>81.599999999999994</v>
      </c>
      <c r="O2647" s="6">
        <v>0.15</v>
      </c>
      <c r="P2647" s="5">
        <v>42</v>
      </c>
      <c r="Q2647" s="5">
        <f t="shared" si="123"/>
        <v>69.36</v>
      </c>
      <c r="R2647" s="5">
        <f t="shared" si="124"/>
        <v>42</v>
      </c>
      <c r="S2647" s="5">
        <f t="shared" si="125"/>
        <v>27.36</v>
      </c>
      <c r="T2647" s="7"/>
    </row>
    <row r="2648" spans="1:20" ht="15">
      <c r="A2648" s="2">
        <v>3423</v>
      </c>
      <c r="B2648" s="3">
        <v>46378</v>
      </c>
      <c r="C2648" s="10">
        <f>YEAR(SalesDataTable[[#This Row],[Order Date]])</f>
        <v>2026</v>
      </c>
      <c r="D2648" s="10" t="str">
        <f>"Q"&amp;ROUNDUP(MONTH(SalesDataTable[[#This Row],[Order Date]])/3,0)</f>
        <v>Q4</v>
      </c>
      <c r="E2648" s="10">
        <f>MONTH(SalesDataTable[[#This Row],[Order Date]])</f>
        <v>12</v>
      </c>
      <c r="F2648" s="10" t="str">
        <f>TEXT(SalesDataTable[[#This Row],[Order Date]],"mmm")</f>
        <v>Dec</v>
      </c>
      <c r="G2648" s="4" t="s">
        <v>20</v>
      </c>
      <c r="H2648" s="4" t="s">
        <v>31</v>
      </c>
      <c r="I2648" s="4" t="s">
        <v>19</v>
      </c>
      <c r="J2648" s="4" t="s">
        <v>16</v>
      </c>
      <c r="K2648" s="4" t="s">
        <v>14</v>
      </c>
      <c r="L2648" s="4" t="s">
        <v>32</v>
      </c>
      <c r="M2648" s="8">
        <v>5</v>
      </c>
      <c r="N2648" s="5">
        <v>47.67</v>
      </c>
      <c r="O2648" s="6">
        <v>0.1</v>
      </c>
      <c r="P2648" s="5">
        <v>17.84</v>
      </c>
      <c r="Q2648" s="5">
        <f t="shared" si="123"/>
        <v>214.51500000000001</v>
      </c>
      <c r="R2648" s="5">
        <f t="shared" si="124"/>
        <v>89.2</v>
      </c>
      <c r="S2648" s="5">
        <f t="shared" si="125"/>
        <v>125.31500000000001</v>
      </c>
      <c r="T2648" s="7"/>
    </row>
    <row r="2649" spans="1:20" ht="15">
      <c r="A2649" s="2">
        <v>3746</v>
      </c>
      <c r="B2649" s="3">
        <v>46378</v>
      </c>
      <c r="C2649" s="10">
        <f>YEAR(SalesDataTable[[#This Row],[Order Date]])</f>
        <v>2026</v>
      </c>
      <c r="D2649" s="10" t="str">
        <f>"Q"&amp;ROUNDUP(MONTH(SalesDataTable[[#This Row],[Order Date]])/3,0)</f>
        <v>Q4</v>
      </c>
      <c r="E2649" s="10">
        <f>MONTH(SalesDataTable[[#This Row],[Order Date]])</f>
        <v>12</v>
      </c>
      <c r="F2649" s="10" t="str">
        <f>TEXT(SalesDataTable[[#This Row],[Order Date]],"mmm")</f>
        <v>Dec</v>
      </c>
      <c r="G2649" s="4" t="s">
        <v>20</v>
      </c>
      <c r="H2649" s="4" t="s">
        <v>31</v>
      </c>
      <c r="I2649" s="4" t="s">
        <v>19</v>
      </c>
      <c r="J2649" s="4" t="s">
        <v>16</v>
      </c>
      <c r="K2649" s="4" t="s">
        <v>4</v>
      </c>
      <c r="L2649" s="4" t="s">
        <v>22</v>
      </c>
      <c r="M2649" s="8">
        <v>2</v>
      </c>
      <c r="N2649" s="5">
        <v>50.96</v>
      </c>
      <c r="O2649" s="6">
        <v>0.15</v>
      </c>
      <c r="P2649" s="5">
        <v>22.59</v>
      </c>
      <c r="Q2649" s="5">
        <f t="shared" si="123"/>
        <v>86.632000000000005</v>
      </c>
      <c r="R2649" s="5">
        <f t="shared" si="124"/>
        <v>45.18</v>
      </c>
      <c r="S2649" s="5">
        <f t="shared" si="125"/>
        <v>41.452000000000005</v>
      </c>
      <c r="T2649" s="7"/>
    </row>
    <row r="2650" spans="1:20" ht="15">
      <c r="A2650" s="2">
        <v>1198</v>
      </c>
      <c r="B2650" s="3">
        <v>46379</v>
      </c>
      <c r="C2650" s="10">
        <f>YEAR(SalesDataTable[[#This Row],[Order Date]])</f>
        <v>2026</v>
      </c>
      <c r="D2650" s="10" t="str">
        <f>"Q"&amp;ROUNDUP(MONTH(SalesDataTable[[#This Row],[Order Date]])/3,0)</f>
        <v>Q4</v>
      </c>
      <c r="E2650" s="10">
        <f>MONTH(SalesDataTable[[#This Row],[Order Date]])</f>
        <v>12</v>
      </c>
      <c r="F2650" s="10" t="str">
        <f>TEXT(SalesDataTable[[#This Row],[Order Date]],"mmm")</f>
        <v>Dec</v>
      </c>
      <c r="G2650" s="4" t="s">
        <v>20</v>
      </c>
      <c r="H2650" s="4" t="s">
        <v>31</v>
      </c>
      <c r="I2650" s="4" t="s">
        <v>19</v>
      </c>
      <c r="J2650" s="4" t="s">
        <v>13</v>
      </c>
      <c r="K2650" s="4" t="s">
        <v>14</v>
      </c>
      <c r="L2650" s="4" t="s">
        <v>32</v>
      </c>
      <c r="M2650" s="8">
        <v>5</v>
      </c>
      <c r="N2650" s="5">
        <v>47.69</v>
      </c>
      <c r="O2650" s="6">
        <v>0.05</v>
      </c>
      <c r="P2650" s="5">
        <v>18.23</v>
      </c>
      <c r="Q2650" s="5">
        <f t="shared" si="123"/>
        <v>226.52749999999997</v>
      </c>
      <c r="R2650" s="5">
        <f t="shared" si="124"/>
        <v>91.15</v>
      </c>
      <c r="S2650" s="5">
        <f t="shared" si="125"/>
        <v>135.37749999999997</v>
      </c>
      <c r="T2650" s="7"/>
    </row>
    <row r="2651" spans="1:20" ht="15">
      <c r="A2651" s="2">
        <v>2123</v>
      </c>
      <c r="B2651" s="3">
        <v>46379</v>
      </c>
      <c r="C2651" s="10">
        <f>YEAR(SalesDataTable[[#This Row],[Order Date]])</f>
        <v>2026</v>
      </c>
      <c r="D2651" s="10" t="str">
        <f>"Q"&amp;ROUNDUP(MONTH(SalesDataTable[[#This Row],[Order Date]])/3,0)</f>
        <v>Q4</v>
      </c>
      <c r="E2651" s="10">
        <f>MONTH(SalesDataTable[[#This Row],[Order Date]])</f>
        <v>12</v>
      </c>
      <c r="F2651" s="10" t="str">
        <f>TEXT(SalesDataTable[[#This Row],[Order Date]],"mmm")</f>
        <v>Dec</v>
      </c>
      <c r="G2651" s="4" t="s">
        <v>20</v>
      </c>
      <c r="H2651" s="4" t="s">
        <v>33</v>
      </c>
      <c r="I2651" s="4" t="s">
        <v>2</v>
      </c>
      <c r="J2651" s="4" t="s">
        <v>3</v>
      </c>
      <c r="K2651" s="4" t="s">
        <v>9</v>
      </c>
      <c r="L2651" s="4" t="s">
        <v>10</v>
      </c>
      <c r="M2651" s="8">
        <v>1</v>
      </c>
      <c r="N2651" s="5">
        <v>91.08</v>
      </c>
      <c r="O2651" s="6">
        <v>0.2</v>
      </c>
      <c r="P2651" s="5">
        <v>46.14</v>
      </c>
      <c r="Q2651" s="5">
        <f t="shared" si="123"/>
        <v>72.864000000000004</v>
      </c>
      <c r="R2651" s="5">
        <f t="shared" si="124"/>
        <v>46.14</v>
      </c>
      <c r="S2651" s="5">
        <f t="shared" si="125"/>
        <v>26.724000000000004</v>
      </c>
      <c r="T2651" s="7"/>
    </row>
    <row r="2652" spans="1:20" ht="15">
      <c r="A2652" s="2">
        <v>2586</v>
      </c>
      <c r="B2652" s="3">
        <v>46379</v>
      </c>
      <c r="C2652" s="10">
        <f>YEAR(SalesDataTable[[#This Row],[Order Date]])</f>
        <v>2026</v>
      </c>
      <c r="D2652" s="10" t="str">
        <f>"Q"&amp;ROUNDUP(MONTH(SalesDataTable[[#This Row],[Order Date]])/3,0)</f>
        <v>Q4</v>
      </c>
      <c r="E2652" s="10">
        <f>MONTH(SalesDataTable[[#This Row],[Order Date]])</f>
        <v>12</v>
      </c>
      <c r="F2652" s="10" t="str">
        <f>TEXT(SalesDataTable[[#This Row],[Order Date]],"mmm")</f>
        <v>Dec</v>
      </c>
      <c r="G2652" s="4" t="s">
        <v>6</v>
      </c>
      <c r="H2652" s="4" t="s">
        <v>49</v>
      </c>
      <c r="I2652" s="4" t="s">
        <v>19</v>
      </c>
      <c r="J2652" s="4" t="s">
        <v>13</v>
      </c>
      <c r="K2652" s="4" t="s">
        <v>9</v>
      </c>
      <c r="L2652" s="4" t="s">
        <v>17</v>
      </c>
      <c r="M2652" s="8">
        <v>1</v>
      </c>
      <c r="N2652" s="5">
        <v>143.84</v>
      </c>
      <c r="O2652" s="6">
        <v>0.15</v>
      </c>
      <c r="P2652" s="5">
        <v>78.17</v>
      </c>
      <c r="Q2652" s="5">
        <f t="shared" si="123"/>
        <v>122.264</v>
      </c>
      <c r="R2652" s="5">
        <f t="shared" si="124"/>
        <v>78.17</v>
      </c>
      <c r="S2652" s="5">
        <f t="shared" si="125"/>
        <v>44.093999999999994</v>
      </c>
      <c r="T2652" s="7"/>
    </row>
    <row r="2653" spans="1:20" ht="15">
      <c r="A2653" s="2">
        <v>3048</v>
      </c>
      <c r="B2653" s="3">
        <v>46379</v>
      </c>
      <c r="C2653" s="10">
        <f>YEAR(SalesDataTable[[#This Row],[Order Date]])</f>
        <v>2026</v>
      </c>
      <c r="D2653" s="10" t="str">
        <f>"Q"&amp;ROUNDUP(MONTH(SalesDataTable[[#This Row],[Order Date]])/3,0)</f>
        <v>Q4</v>
      </c>
      <c r="E2653" s="10">
        <f>MONTH(SalesDataTable[[#This Row],[Order Date]])</f>
        <v>12</v>
      </c>
      <c r="F2653" s="10" t="str">
        <f>TEXT(SalesDataTable[[#This Row],[Order Date]],"mmm")</f>
        <v>Dec</v>
      </c>
      <c r="G2653" s="4" t="s">
        <v>6</v>
      </c>
      <c r="H2653" s="4" t="s">
        <v>27</v>
      </c>
      <c r="I2653" s="4" t="s">
        <v>2</v>
      </c>
      <c r="J2653" s="4" t="s">
        <v>13</v>
      </c>
      <c r="K2653" s="4" t="s">
        <v>4</v>
      </c>
      <c r="L2653" s="4" t="s">
        <v>30</v>
      </c>
      <c r="M2653" s="8">
        <v>1</v>
      </c>
      <c r="N2653" s="5">
        <v>102.66</v>
      </c>
      <c r="O2653" s="6">
        <v>0.05</v>
      </c>
      <c r="P2653" s="5">
        <v>49.2</v>
      </c>
      <c r="Q2653" s="5">
        <f t="shared" si="123"/>
        <v>97.526999999999987</v>
      </c>
      <c r="R2653" s="5">
        <f t="shared" si="124"/>
        <v>49.2</v>
      </c>
      <c r="S2653" s="5">
        <f t="shared" si="125"/>
        <v>48.326999999999984</v>
      </c>
      <c r="T2653" s="7"/>
    </row>
    <row r="2654" spans="1:20" ht="15">
      <c r="A2654" s="2">
        <v>3838</v>
      </c>
      <c r="B2654" s="3">
        <v>46379</v>
      </c>
      <c r="C2654" s="10">
        <f>YEAR(SalesDataTable[[#This Row],[Order Date]])</f>
        <v>2026</v>
      </c>
      <c r="D2654" s="10" t="str">
        <f>"Q"&amp;ROUNDUP(MONTH(SalesDataTable[[#This Row],[Order Date]])/3,0)</f>
        <v>Q4</v>
      </c>
      <c r="E2654" s="10">
        <f>MONTH(SalesDataTable[[#This Row],[Order Date]])</f>
        <v>12</v>
      </c>
      <c r="F2654" s="10" t="str">
        <f>TEXT(SalesDataTable[[#This Row],[Order Date]],"mmm")</f>
        <v>Dec</v>
      </c>
      <c r="G2654" s="4" t="s">
        <v>6</v>
      </c>
      <c r="H2654" s="4" t="s">
        <v>41</v>
      </c>
      <c r="I2654" s="4" t="s">
        <v>19</v>
      </c>
      <c r="J2654" s="4" t="s">
        <v>13</v>
      </c>
      <c r="K2654" s="4" t="s">
        <v>34</v>
      </c>
      <c r="L2654" s="4" t="s">
        <v>35</v>
      </c>
      <c r="M2654" s="8">
        <v>2</v>
      </c>
      <c r="N2654" s="5">
        <v>40.32</v>
      </c>
      <c r="O2654" s="6">
        <v>0</v>
      </c>
      <c r="P2654" s="5">
        <v>14.39</v>
      </c>
      <c r="Q2654" s="5">
        <f t="shared" si="123"/>
        <v>80.64</v>
      </c>
      <c r="R2654" s="5">
        <f t="shared" si="124"/>
        <v>28.78</v>
      </c>
      <c r="S2654" s="5">
        <f t="shared" si="125"/>
        <v>51.86</v>
      </c>
      <c r="T2654" s="7"/>
    </row>
    <row r="2655" spans="1:20" ht="15">
      <c r="A2655" s="2">
        <v>4718</v>
      </c>
      <c r="B2655" s="3">
        <v>46379</v>
      </c>
      <c r="C2655" s="10">
        <f>YEAR(SalesDataTable[[#This Row],[Order Date]])</f>
        <v>2026</v>
      </c>
      <c r="D2655" s="10" t="str">
        <f>"Q"&amp;ROUNDUP(MONTH(SalesDataTable[[#This Row],[Order Date]])/3,0)</f>
        <v>Q4</v>
      </c>
      <c r="E2655" s="10">
        <f>MONTH(SalesDataTable[[#This Row],[Order Date]])</f>
        <v>12</v>
      </c>
      <c r="F2655" s="10" t="str">
        <f>TEXT(SalesDataTable[[#This Row],[Order Date]],"mmm")</f>
        <v>Dec</v>
      </c>
      <c r="G2655" s="4" t="s">
        <v>0</v>
      </c>
      <c r="H2655" s="4" t="s">
        <v>1</v>
      </c>
      <c r="I2655" s="4" t="s">
        <v>19</v>
      </c>
      <c r="J2655" s="4" t="s">
        <v>3</v>
      </c>
      <c r="K2655" s="4" t="s">
        <v>9</v>
      </c>
      <c r="L2655" s="4" t="s">
        <v>37</v>
      </c>
      <c r="M2655" s="8">
        <v>1</v>
      </c>
      <c r="N2655" s="5">
        <v>157.58000000000001</v>
      </c>
      <c r="O2655" s="6">
        <v>0.1</v>
      </c>
      <c r="P2655" s="5">
        <v>80.37</v>
      </c>
      <c r="Q2655" s="5">
        <f t="shared" si="123"/>
        <v>141.822</v>
      </c>
      <c r="R2655" s="5">
        <f t="shared" si="124"/>
        <v>80.37</v>
      </c>
      <c r="S2655" s="5">
        <f t="shared" si="125"/>
        <v>61.451999999999998</v>
      </c>
      <c r="T2655" s="7"/>
    </row>
    <row r="2656" spans="1:20" ht="15">
      <c r="A2656" s="2">
        <v>4844</v>
      </c>
      <c r="B2656" s="3">
        <v>46379</v>
      </c>
      <c r="C2656" s="10">
        <f>YEAR(SalesDataTable[[#This Row],[Order Date]])</f>
        <v>2026</v>
      </c>
      <c r="D2656" s="10" t="str">
        <f>"Q"&amp;ROUNDUP(MONTH(SalesDataTable[[#This Row],[Order Date]])/3,0)</f>
        <v>Q4</v>
      </c>
      <c r="E2656" s="10">
        <f>MONTH(SalesDataTable[[#This Row],[Order Date]])</f>
        <v>12</v>
      </c>
      <c r="F2656" s="10" t="str">
        <f>TEXT(SalesDataTable[[#This Row],[Order Date]],"mmm")</f>
        <v>Dec</v>
      </c>
      <c r="G2656" s="4" t="s">
        <v>6</v>
      </c>
      <c r="H2656" s="4" t="s">
        <v>49</v>
      </c>
      <c r="I2656" s="4" t="s">
        <v>2</v>
      </c>
      <c r="J2656" s="4" t="s">
        <v>13</v>
      </c>
      <c r="K2656" s="4" t="s">
        <v>34</v>
      </c>
      <c r="L2656" s="4" t="s">
        <v>42</v>
      </c>
      <c r="M2656" s="8">
        <v>1</v>
      </c>
      <c r="N2656" s="5">
        <v>36.4</v>
      </c>
      <c r="O2656" s="6">
        <v>0</v>
      </c>
      <c r="P2656" s="5">
        <v>14.22</v>
      </c>
      <c r="Q2656" s="5">
        <f t="shared" si="123"/>
        <v>36.4</v>
      </c>
      <c r="R2656" s="5">
        <f t="shared" si="124"/>
        <v>14.22</v>
      </c>
      <c r="S2656" s="5">
        <f t="shared" si="125"/>
        <v>22.18</v>
      </c>
      <c r="T2656" s="7"/>
    </row>
    <row r="2657" spans="1:20" ht="15">
      <c r="A2657" s="2">
        <v>678</v>
      </c>
      <c r="B2657" s="3">
        <v>46380</v>
      </c>
      <c r="C2657" s="10">
        <f>YEAR(SalesDataTable[[#This Row],[Order Date]])</f>
        <v>2026</v>
      </c>
      <c r="D2657" s="10" t="str">
        <f>"Q"&amp;ROUNDUP(MONTH(SalesDataTable[[#This Row],[Order Date]])/3,0)</f>
        <v>Q4</v>
      </c>
      <c r="E2657" s="10">
        <f>MONTH(SalesDataTable[[#This Row],[Order Date]])</f>
        <v>12</v>
      </c>
      <c r="F2657" s="10" t="str">
        <f>TEXT(SalesDataTable[[#This Row],[Order Date]],"mmm")</f>
        <v>Dec</v>
      </c>
      <c r="G2657" s="4" t="s">
        <v>6</v>
      </c>
      <c r="H2657" s="4" t="s">
        <v>41</v>
      </c>
      <c r="I2657" s="4" t="s">
        <v>2</v>
      </c>
      <c r="J2657" s="4" t="s">
        <v>16</v>
      </c>
      <c r="K2657" s="4" t="s">
        <v>9</v>
      </c>
      <c r="L2657" s="4" t="s">
        <v>17</v>
      </c>
      <c r="M2657" s="8">
        <v>1</v>
      </c>
      <c r="N2657" s="5">
        <v>142.15</v>
      </c>
      <c r="O2657" s="6">
        <v>0.05</v>
      </c>
      <c r="P2657" s="5">
        <v>80.5</v>
      </c>
      <c r="Q2657" s="5">
        <f t="shared" si="123"/>
        <v>135.04249999999999</v>
      </c>
      <c r="R2657" s="5">
        <f t="shared" si="124"/>
        <v>80.5</v>
      </c>
      <c r="S2657" s="5">
        <f t="shared" si="125"/>
        <v>54.54249999999999</v>
      </c>
      <c r="T2657" s="7"/>
    </row>
    <row r="2658" spans="1:20" ht="15">
      <c r="A2658" s="2">
        <v>1706</v>
      </c>
      <c r="B2658" s="3">
        <v>46380</v>
      </c>
      <c r="C2658" s="10">
        <f>YEAR(SalesDataTable[[#This Row],[Order Date]])</f>
        <v>2026</v>
      </c>
      <c r="D2658" s="10" t="str">
        <f>"Q"&amp;ROUNDUP(MONTH(SalesDataTable[[#This Row],[Order Date]])/3,0)</f>
        <v>Q4</v>
      </c>
      <c r="E2658" s="10">
        <f>MONTH(SalesDataTable[[#This Row],[Order Date]])</f>
        <v>12</v>
      </c>
      <c r="F2658" s="10" t="str">
        <f>TEXT(SalesDataTable[[#This Row],[Order Date]],"mmm")</f>
        <v>Dec</v>
      </c>
      <c r="G2658" s="4" t="s">
        <v>0</v>
      </c>
      <c r="H2658" s="4" t="s">
        <v>1</v>
      </c>
      <c r="I2658" s="4" t="s">
        <v>2</v>
      </c>
      <c r="J2658" s="4" t="s">
        <v>3</v>
      </c>
      <c r="K2658" s="4" t="s">
        <v>23</v>
      </c>
      <c r="L2658" s="4" t="s">
        <v>24</v>
      </c>
      <c r="M2658" s="8">
        <v>2</v>
      </c>
      <c r="N2658" s="5">
        <v>332.38</v>
      </c>
      <c r="O2658" s="6">
        <v>0.05</v>
      </c>
      <c r="P2658" s="5">
        <v>192.16</v>
      </c>
      <c r="Q2658" s="5">
        <f t="shared" si="123"/>
        <v>631.52199999999993</v>
      </c>
      <c r="R2658" s="5">
        <f t="shared" si="124"/>
        <v>384.32</v>
      </c>
      <c r="S2658" s="5">
        <f t="shared" si="125"/>
        <v>247.20199999999994</v>
      </c>
      <c r="T2658" s="7"/>
    </row>
    <row r="2659" spans="1:20" ht="15">
      <c r="A2659" s="2">
        <v>3034</v>
      </c>
      <c r="B2659" s="3">
        <v>46380</v>
      </c>
      <c r="C2659" s="10">
        <f>YEAR(SalesDataTable[[#This Row],[Order Date]])</f>
        <v>2026</v>
      </c>
      <c r="D2659" s="10" t="str">
        <f>"Q"&amp;ROUNDUP(MONTH(SalesDataTable[[#This Row],[Order Date]])/3,0)</f>
        <v>Q4</v>
      </c>
      <c r="E2659" s="10">
        <f>MONTH(SalesDataTable[[#This Row],[Order Date]])</f>
        <v>12</v>
      </c>
      <c r="F2659" s="10" t="str">
        <f>TEXT(SalesDataTable[[#This Row],[Order Date]],"mmm")</f>
        <v>Dec</v>
      </c>
      <c r="G2659" s="4" t="s">
        <v>6</v>
      </c>
      <c r="H2659" s="4" t="s">
        <v>7</v>
      </c>
      <c r="I2659" s="4" t="s">
        <v>19</v>
      </c>
      <c r="J2659" s="4" t="s">
        <v>13</v>
      </c>
      <c r="K2659" s="4" t="s">
        <v>23</v>
      </c>
      <c r="L2659" s="4" t="s">
        <v>51</v>
      </c>
      <c r="M2659" s="8">
        <v>1</v>
      </c>
      <c r="N2659" s="5">
        <v>122.18</v>
      </c>
      <c r="O2659" s="6">
        <v>0.15</v>
      </c>
      <c r="P2659" s="5">
        <v>61.28</v>
      </c>
      <c r="Q2659" s="5">
        <f t="shared" si="123"/>
        <v>103.85300000000001</v>
      </c>
      <c r="R2659" s="5">
        <f t="shared" si="124"/>
        <v>61.28</v>
      </c>
      <c r="S2659" s="5">
        <f t="shared" si="125"/>
        <v>42.573000000000008</v>
      </c>
      <c r="T2659" s="7"/>
    </row>
    <row r="2660" spans="1:20" ht="15">
      <c r="A2660" s="2">
        <v>3883</v>
      </c>
      <c r="B2660" s="3">
        <v>46380</v>
      </c>
      <c r="C2660" s="10">
        <f>YEAR(SalesDataTable[[#This Row],[Order Date]])</f>
        <v>2026</v>
      </c>
      <c r="D2660" s="10" t="str">
        <f>"Q"&amp;ROUNDUP(MONTH(SalesDataTable[[#This Row],[Order Date]])/3,0)</f>
        <v>Q4</v>
      </c>
      <c r="E2660" s="10">
        <f>MONTH(SalesDataTable[[#This Row],[Order Date]])</f>
        <v>12</v>
      </c>
      <c r="F2660" s="10" t="str">
        <f>TEXT(SalesDataTable[[#This Row],[Order Date]],"mmm")</f>
        <v>Dec</v>
      </c>
      <c r="G2660" s="4" t="s">
        <v>0</v>
      </c>
      <c r="H2660" s="4" t="s">
        <v>1</v>
      </c>
      <c r="I2660" s="4" t="s">
        <v>2</v>
      </c>
      <c r="J2660" s="4" t="s">
        <v>13</v>
      </c>
      <c r="K2660" s="4" t="s">
        <v>23</v>
      </c>
      <c r="L2660" s="4" t="s">
        <v>51</v>
      </c>
      <c r="M2660" s="8">
        <v>1</v>
      </c>
      <c r="N2660" s="5">
        <v>125.66</v>
      </c>
      <c r="O2660" s="6">
        <v>0.15</v>
      </c>
      <c r="P2660" s="5">
        <v>60.6</v>
      </c>
      <c r="Q2660" s="5">
        <f t="shared" si="123"/>
        <v>106.81099999999999</v>
      </c>
      <c r="R2660" s="5">
        <f t="shared" si="124"/>
        <v>60.6</v>
      </c>
      <c r="S2660" s="5">
        <f t="shared" si="125"/>
        <v>46.210999999999991</v>
      </c>
      <c r="T2660" s="7"/>
    </row>
    <row r="2661" spans="1:20" ht="15">
      <c r="A2661" s="2">
        <v>4342</v>
      </c>
      <c r="B2661" s="3">
        <v>46380</v>
      </c>
      <c r="C2661" s="10">
        <f>YEAR(SalesDataTable[[#This Row],[Order Date]])</f>
        <v>2026</v>
      </c>
      <c r="D2661" s="10" t="str">
        <f>"Q"&amp;ROUNDUP(MONTH(SalesDataTable[[#This Row],[Order Date]])/3,0)</f>
        <v>Q4</v>
      </c>
      <c r="E2661" s="10">
        <f>MONTH(SalesDataTable[[#This Row],[Order Date]])</f>
        <v>12</v>
      </c>
      <c r="F2661" s="10" t="str">
        <f>TEXT(SalesDataTable[[#This Row],[Order Date]],"mmm")</f>
        <v>Dec</v>
      </c>
      <c r="G2661" s="4" t="s">
        <v>20</v>
      </c>
      <c r="H2661" s="4" t="s">
        <v>21</v>
      </c>
      <c r="I2661" s="4" t="s">
        <v>2</v>
      </c>
      <c r="J2661" s="4" t="s">
        <v>3</v>
      </c>
      <c r="K2661" s="4" t="s">
        <v>14</v>
      </c>
      <c r="L2661" s="4" t="s">
        <v>32</v>
      </c>
      <c r="M2661" s="8">
        <v>2</v>
      </c>
      <c r="N2661" s="5">
        <v>47.38</v>
      </c>
      <c r="O2661" s="6">
        <v>0.05</v>
      </c>
      <c r="P2661" s="5">
        <v>18.850000000000001</v>
      </c>
      <c r="Q2661" s="5">
        <f t="shared" si="123"/>
        <v>90.022000000000006</v>
      </c>
      <c r="R2661" s="5">
        <f t="shared" si="124"/>
        <v>37.700000000000003</v>
      </c>
      <c r="S2661" s="5">
        <f t="shared" si="125"/>
        <v>52.322000000000003</v>
      </c>
      <c r="T2661" s="7"/>
    </row>
    <row r="2662" spans="1:20" ht="15">
      <c r="A2662" s="2">
        <v>4468</v>
      </c>
      <c r="B2662" s="3">
        <v>46380</v>
      </c>
      <c r="C2662" s="10">
        <f>YEAR(SalesDataTable[[#This Row],[Order Date]])</f>
        <v>2026</v>
      </c>
      <c r="D2662" s="10" t="str">
        <f>"Q"&amp;ROUNDUP(MONTH(SalesDataTable[[#This Row],[Order Date]])/3,0)</f>
        <v>Q4</v>
      </c>
      <c r="E2662" s="10">
        <f>MONTH(SalesDataTable[[#This Row],[Order Date]])</f>
        <v>12</v>
      </c>
      <c r="F2662" s="10" t="str">
        <f>TEXT(SalesDataTable[[#This Row],[Order Date]],"mmm")</f>
        <v>Dec</v>
      </c>
      <c r="G2662" s="4" t="s">
        <v>0</v>
      </c>
      <c r="H2662" s="4" t="s">
        <v>1</v>
      </c>
      <c r="I2662" s="4" t="s">
        <v>2</v>
      </c>
      <c r="J2662" s="4" t="s">
        <v>16</v>
      </c>
      <c r="K2662" s="4" t="s">
        <v>23</v>
      </c>
      <c r="L2662" s="4" t="s">
        <v>40</v>
      </c>
      <c r="M2662" s="8">
        <v>1</v>
      </c>
      <c r="N2662" s="5">
        <v>80.8</v>
      </c>
      <c r="O2662" s="6">
        <v>0.05</v>
      </c>
      <c r="P2662" s="5">
        <v>38.33</v>
      </c>
      <c r="Q2662" s="5">
        <f t="shared" si="123"/>
        <v>76.759999999999991</v>
      </c>
      <c r="R2662" s="5">
        <f t="shared" si="124"/>
        <v>38.33</v>
      </c>
      <c r="S2662" s="5">
        <f t="shared" si="125"/>
        <v>38.429999999999993</v>
      </c>
      <c r="T2662" s="7"/>
    </row>
    <row r="2663" spans="1:20" ht="15">
      <c r="A2663" s="2">
        <v>7</v>
      </c>
      <c r="B2663" s="3">
        <v>46381</v>
      </c>
      <c r="C2663" s="10">
        <f>YEAR(SalesDataTable[[#This Row],[Order Date]])</f>
        <v>2026</v>
      </c>
      <c r="D2663" s="10" t="str">
        <f>"Q"&amp;ROUNDUP(MONTH(SalesDataTable[[#This Row],[Order Date]])/3,0)</f>
        <v>Q4</v>
      </c>
      <c r="E2663" s="10">
        <f>MONTH(SalesDataTable[[#This Row],[Order Date]])</f>
        <v>12</v>
      </c>
      <c r="F2663" s="10" t="str">
        <f>TEXT(SalesDataTable[[#This Row],[Order Date]],"mmm")</f>
        <v>Dec</v>
      </c>
      <c r="G2663" s="4" t="s">
        <v>20</v>
      </c>
      <c r="H2663" s="4" t="s">
        <v>33</v>
      </c>
      <c r="I2663" s="4" t="s">
        <v>2</v>
      </c>
      <c r="J2663" s="4" t="s">
        <v>3</v>
      </c>
      <c r="K2663" s="4" t="s">
        <v>4</v>
      </c>
      <c r="L2663" s="4" t="s">
        <v>30</v>
      </c>
      <c r="M2663" s="8">
        <v>5</v>
      </c>
      <c r="N2663" s="5">
        <v>103.52</v>
      </c>
      <c r="O2663" s="6">
        <v>0.1</v>
      </c>
      <c r="P2663" s="5">
        <v>49.1</v>
      </c>
      <c r="Q2663" s="5">
        <f t="shared" si="123"/>
        <v>465.84000000000003</v>
      </c>
      <c r="R2663" s="5">
        <f t="shared" si="124"/>
        <v>245.5</v>
      </c>
      <c r="S2663" s="5">
        <f t="shared" si="125"/>
        <v>220.34000000000003</v>
      </c>
      <c r="T2663" s="7"/>
    </row>
    <row r="2664" spans="1:20" ht="15">
      <c r="A2664" s="2">
        <v>658</v>
      </c>
      <c r="B2664" s="3">
        <v>46381</v>
      </c>
      <c r="C2664" s="10">
        <f>YEAR(SalesDataTable[[#This Row],[Order Date]])</f>
        <v>2026</v>
      </c>
      <c r="D2664" s="10" t="str">
        <f>"Q"&amp;ROUNDUP(MONTH(SalesDataTable[[#This Row],[Order Date]])/3,0)</f>
        <v>Q4</v>
      </c>
      <c r="E2664" s="10">
        <f>MONTH(SalesDataTable[[#This Row],[Order Date]])</f>
        <v>12</v>
      </c>
      <c r="F2664" s="10" t="str">
        <f>TEXT(SalesDataTable[[#This Row],[Order Date]],"mmm")</f>
        <v>Dec</v>
      </c>
      <c r="G2664" s="4" t="s">
        <v>6</v>
      </c>
      <c r="H2664" s="4" t="s">
        <v>27</v>
      </c>
      <c r="I2664" s="4" t="s">
        <v>19</v>
      </c>
      <c r="J2664" s="4" t="s">
        <v>16</v>
      </c>
      <c r="K2664" s="4" t="s">
        <v>9</v>
      </c>
      <c r="L2664" s="4" t="s">
        <v>37</v>
      </c>
      <c r="M2664" s="8">
        <v>2</v>
      </c>
      <c r="N2664" s="5">
        <v>153.38999999999999</v>
      </c>
      <c r="O2664" s="6">
        <v>0.05</v>
      </c>
      <c r="P2664" s="5">
        <v>78.06</v>
      </c>
      <c r="Q2664" s="5">
        <f t="shared" si="123"/>
        <v>291.44099999999997</v>
      </c>
      <c r="R2664" s="5">
        <f t="shared" si="124"/>
        <v>156.12</v>
      </c>
      <c r="S2664" s="5">
        <f t="shared" si="125"/>
        <v>135.32099999999997</v>
      </c>
      <c r="T2664" s="7"/>
    </row>
    <row r="2665" spans="1:20" ht="15">
      <c r="A2665" s="2">
        <v>1192</v>
      </c>
      <c r="B2665" s="3">
        <v>46381</v>
      </c>
      <c r="C2665" s="10">
        <f>YEAR(SalesDataTable[[#This Row],[Order Date]])</f>
        <v>2026</v>
      </c>
      <c r="D2665" s="10" t="str">
        <f>"Q"&amp;ROUNDUP(MONTH(SalesDataTable[[#This Row],[Order Date]])/3,0)</f>
        <v>Q4</v>
      </c>
      <c r="E2665" s="10">
        <f>MONTH(SalesDataTable[[#This Row],[Order Date]])</f>
        <v>12</v>
      </c>
      <c r="F2665" s="10" t="str">
        <f>TEXT(SalesDataTable[[#This Row],[Order Date]],"mmm")</f>
        <v>Dec</v>
      </c>
      <c r="G2665" s="4" t="s">
        <v>20</v>
      </c>
      <c r="H2665" s="4" t="s">
        <v>47</v>
      </c>
      <c r="I2665" s="4" t="s">
        <v>8</v>
      </c>
      <c r="J2665" s="4" t="s">
        <v>16</v>
      </c>
      <c r="K2665" s="4" t="s">
        <v>34</v>
      </c>
      <c r="L2665" s="4" t="s">
        <v>35</v>
      </c>
      <c r="M2665" s="8">
        <v>6</v>
      </c>
      <c r="N2665" s="5">
        <v>39.49</v>
      </c>
      <c r="O2665" s="6">
        <v>0.05</v>
      </c>
      <c r="P2665" s="5">
        <v>14.49</v>
      </c>
      <c r="Q2665" s="5">
        <f t="shared" si="123"/>
        <v>225.09299999999999</v>
      </c>
      <c r="R2665" s="5">
        <f t="shared" si="124"/>
        <v>86.94</v>
      </c>
      <c r="S2665" s="5">
        <f t="shared" si="125"/>
        <v>138.15299999999999</v>
      </c>
      <c r="T2665" s="7"/>
    </row>
    <row r="2666" spans="1:20" ht="15">
      <c r="A2666" s="2">
        <v>3852</v>
      </c>
      <c r="B2666" s="3">
        <v>46381</v>
      </c>
      <c r="C2666" s="10">
        <f>YEAR(SalesDataTable[[#This Row],[Order Date]])</f>
        <v>2026</v>
      </c>
      <c r="D2666" s="10" t="str">
        <f>"Q"&amp;ROUNDUP(MONTH(SalesDataTable[[#This Row],[Order Date]])/3,0)</f>
        <v>Q4</v>
      </c>
      <c r="E2666" s="10">
        <f>MONTH(SalesDataTable[[#This Row],[Order Date]])</f>
        <v>12</v>
      </c>
      <c r="F2666" s="10" t="str">
        <f>TEXT(SalesDataTable[[#This Row],[Order Date]],"mmm")</f>
        <v>Dec</v>
      </c>
      <c r="G2666" s="4" t="s">
        <v>11</v>
      </c>
      <c r="H2666" s="4" t="s">
        <v>12</v>
      </c>
      <c r="I2666" s="4" t="s">
        <v>19</v>
      </c>
      <c r="J2666" s="4" t="s">
        <v>16</v>
      </c>
      <c r="K2666" s="4" t="s">
        <v>34</v>
      </c>
      <c r="L2666" s="4" t="s">
        <v>42</v>
      </c>
      <c r="M2666" s="8">
        <v>1</v>
      </c>
      <c r="N2666" s="5">
        <v>35.54</v>
      </c>
      <c r="O2666" s="6">
        <v>0.1</v>
      </c>
      <c r="P2666" s="5">
        <v>13.63</v>
      </c>
      <c r="Q2666" s="5">
        <f t="shared" si="123"/>
        <v>31.986000000000001</v>
      </c>
      <c r="R2666" s="5">
        <f t="shared" si="124"/>
        <v>13.63</v>
      </c>
      <c r="S2666" s="5">
        <f t="shared" si="125"/>
        <v>18.356000000000002</v>
      </c>
      <c r="T2666" s="7"/>
    </row>
    <row r="2667" spans="1:20" ht="15">
      <c r="A2667" s="2">
        <v>4507</v>
      </c>
      <c r="B2667" s="3">
        <v>46381</v>
      </c>
      <c r="C2667" s="10">
        <f>YEAR(SalesDataTable[[#This Row],[Order Date]])</f>
        <v>2026</v>
      </c>
      <c r="D2667" s="10" t="str">
        <f>"Q"&amp;ROUNDUP(MONTH(SalesDataTable[[#This Row],[Order Date]])/3,0)</f>
        <v>Q4</v>
      </c>
      <c r="E2667" s="10">
        <f>MONTH(SalesDataTable[[#This Row],[Order Date]])</f>
        <v>12</v>
      </c>
      <c r="F2667" s="10" t="str">
        <f>TEXT(SalesDataTable[[#This Row],[Order Date]],"mmm")</f>
        <v>Dec</v>
      </c>
      <c r="G2667" s="4" t="s">
        <v>6</v>
      </c>
      <c r="H2667" s="4" t="s">
        <v>43</v>
      </c>
      <c r="I2667" s="4" t="s">
        <v>28</v>
      </c>
      <c r="J2667" s="4" t="s">
        <v>3</v>
      </c>
      <c r="K2667" s="4" t="s">
        <v>14</v>
      </c>
      <c r="L2667" s="4" t="s">
        <v>48</v>
      </c>
      <c r="M2667" s="8">
        <v>2</v>
      </c>
      <c r="N2667" s="5">
        <v>167.21</v>
      </c>
      <c r="O2667" s="6">
        <v>0.05</v>
      </c>
      <c r="P2667" s="5">
        <v>88.23</v>
      </c>
      <c r="Q2667" s="5">
        <f t="shared" si="123"/>
        <v>317.69900000000001</v>
      </c>
      <c r="R2667" s="5">
        <f t="shared" si="124"/>
        <v>176.46</v>
      </c>
      <c r="S2667" s="5">
        <f t="shared" si="125"/>
        <v>141.239</v>
      </c>
      <c r="T2667" s="7"/>
    </row>
    <row r="2668" spans="1:20" ht="15">
      <c r="A2668" s="2">
        <v>260</v>
      </c>
      <c r="B2668" s="3">
        <v>46382</v>
      </c>
      <c r="C2668" s="10">
        <f>YEAR(SalesDataTable[[#This Row],[Order Date]])</f>
        <v>2026</v>
      </c>
      <c r="D2668" s="10" t="str">
        <f>"Q"&amp;ROUNDUP(MONTH(SalesDataTable[[#This Row],[Order Date]])/3,0)</f>
        <v>Q4</v>
      </c>
      <c r="E2668" s="10">
        <f>MONTH(SalesDataTable[[#This Row],[Order Date]])</f>
        <v>12</v>
      </c>
      <c r="F2668" s="10" t="str">
        <f>TEXT(SalesDataTable[[#This Row],[Order Date]],"mmm")</f>
        <v>Dec</v>
      </c>
      <c r="G2668" s="4" t="s">
        <v>11</v>
      </c>
      <c r="H2668" s="4" t="s">
        <v>12</v>
      </c>
      <c r="I2668" s="4" t="s">
        <v>2</v>
      </c>
      <c r="J2668" s="4" t="s">
        <v>16</v>
      </c>
      <c r="K2668" s="4" t="s">
        <v>9</v>
      </c>
      <c r="L2668" s="4" t="s">
        <v>46</v>
      </c>
      <c r="M2668" s="8">
        <v>1</v>
      </c>
      <c r="N2668" s="5">
        <v>71.89</v>
      </c>
      <c r="O2668" s="6">
        <v>0.1</v>
      </c>
      <c r="P2668" s="5">
        <v>31.88</v>
      </c>
      <c r="Q2668" s="5">
        <f t="shared" si="123"/>
        <v>64.701000000000008</v>
      </c>
      <c r="R2668" s="5">
        <f t="shared" si="124"/>
        <v>31.88</v>
      </c>
      <c r="S2668" s="5">
        <f t="shared" si="125"/>
        <v>32.821000000000012</v>
      </c>
      <c r="T2668" s="7"/>
    </row>
    <row r="2669" spans="1:20" ht="15">
      <c r="A2669" s="2">
        <v>1659</v>
      </c>
      <c r="B2669" s="3">
        <v>46382</v>
      </c>
      <c r="C2669" s="10">
        <f>YEAR(SalesDataTable[[#This Row],[Order Date]])</f>
        <v>2026</v>
      </c>
      <c r="D2669" s="10" t="str">
        <f>"Q"&amp;ROUNDUP(MONTH(SalesDataTable[[#This Row],[Order Date]])/3,0)</f>
        <v>Q4</v>
      </c>
      <c r="E2669" s="10">
        <f>MONTH(SalesDataTable[[#This Row],[Order Date]])</f>
        <v>12</v>
      </c>
      <c r="F2669" s="10" t="str">
        <f>TEXT(SalesDataTable[[#This Row],[Order Date]],"mmm")</f>
        <v>Dec</v>
      </c>
      <c r="G2669" s="4" t="s">
        <v>0</v>
      </c>
      <c r="H2669" s="4" t="s">
        <v>50</v>
      </c>
      <c r="I2669" s="4" t="s">
        <v>19</v>
      </c>
      <c r="J2669" s="4" t="s">
        <v>13</v>
      </c>
      <c r="K2669" s="4" t="s">
        <v>14</v>
      </c>
      <c r="L2669" s="4" t="s">
        <v>44</v>
      </c>
      <c r="M2669" s="8">
        <v>1</v>
      </c>
      <c r="N2669" s="5">
        <v>133.56</v>
      </c>
      <c r="O2669" s="6">
        <v>0.05</v>
      </c>
      <c r="P2669" s="5">
        <v>68.739999999999995</v>
      </c>
      <c r="Q2669" s="5">
        <f t="shared" si="123"/>
        <v>126.88199999999999</v>
      </c>
      <c r="R2669" s="5">
        <f t="shared" si="124"/>
        <v>68.739999999999995</v>
      </c>
      <c r="S2669" s="5">
        <f t="shared" si="125"/>
        <v>58.141999999999996</v>
      </c>
      <c r="T2669" s="7"/>
    </row>
    <row r="2670" spans="1:20" ht="15">
      <c r="A2670" s="2">
        <v>3188</v>
      </c>
      <c r="B2670" s="3">
        <v>46382</v>
      </c>
      <c r="C2670" s="10">
        <f>YEAR(SalesDataTable[[#This Row],[Order Date]])</f>
        <v>2026</v>
      </c>
      <c r="D2670" s="10" t="str">
        <f>"Q"&amp;ROUNDUP(MONTH(SalesDataTable[[#This Row],[Order Date]])/3,0)</f>
        <v>Q4</v>
      </c>
      <c r="E2670" s="10">
        <f>MONTH(SalesDataTable[[#This Row],[Order Date]])</f>
        <v>12</v>
      </c>
      <c r="F2670" s="10" t="str">
        <f>TEXT(SalesDataTable[[#This Row],[Order Date]],"mmm")</f>
        <v>Dec</v>
      </c>
      <c r="G2670" s="4" t="s">
        <v>20</v>
      </c>
      <c r="H2670" s="4" t="s">
        <v>31</v>
      </c>
      <c r="I2670" s="4" t="s">
        <v>28</v>
      </c>
      <c r="J2670" s="4" t="s">
        <v>13</v>
      </c>
      <c r="K2670" s="4" t="s">
        <v>23</v>
      </c>
      <c r="L2670" s="4" t="s">
        <v>51</v>
      </c>
      <c r="M2670" s="8">
        <v>2</v>
      </c>
      <c r="N2670" s="5">
        <v>122.28</v>
      </c>
      <c r="O2670" s="6">
        <v>0.1</v>
      </c>
      <c r="P2670" s="5">
        <v>61.64</v>
      </c>
      <c r="Q2670" s="5">
        <f t="shared" si="123"/>
        <v>220.10400000000001</v>
      </c>
      <c r="R2670" s="5">
        <f t="shared" si="124"/>
        <v>123.28</v>
      </c>
      <c r="S2670" s="5">
        <f t="shared" si="125"/>
        <v>96.824000000000012</v>
      </c>
      <c r="T2670" s="7"/>
    </row>
    <row r="2671" spans="1:20" ht="15">
      <c r="A2671" s="2">
        <v>3673</v>
      </c>
      <c r="B2671" s="3">
        <v>46382</v>
      </c>
      <c r="C2671" s="10">
        <f>YEAR(SalesDataTable[[#This Row],[Order Date]])</f>
        <v>2026</v>
      </c>
      <c r="D2671" s="10" t="str">
        <f>"Q"&amp;ROUNDUP(MONTH(SalesDataTable[[#This Row],[Order Date]])/3,0)</f>
        <v>Q4</v>
      </c>
      <c r="E2671" s="10">
        <f>MONTH(SalesDataTable[[#This Row],[Order Date]])</f>
        <v>12</v>
      </c>
      <c r="F2671" s="10" t="str">
        <f>TEXT(SalesDataTable[[#This Row],[Order Date]],"mmm")</f>
        <v>Dec</v>
      </c>
      <c r="G2671" s="4" t="s">
        <v>0</v>
      </c>
      <c r="H2671" s="4" t="s">
        <v>50</v>
      </c>
      <c r="I2671" s="4" t="s">
        <v>2</v>
      </c>
      <c r="J2671" s="4" t="s">
        <v>16</v>
      </c>
      <c r="K2671" s="4" t="s">
        <v>34</v>
      </c>
      <c r="L2671" s="4" t="s">
        <v>35</v>
      </c>
      <c r="M2671" s="8">
        <v>1</v>
      </c>
      <c r="N2671" s="5">
        <v>40.619999999999997</v>
      </c>
      <c r="O2671" s="6">
        <v>0</v>
      </c>
      <c r="P2671" s="5">
        <v>14.62</v>
      </c>
      <c r="Q2671" s="5">
        <f t="shared" si="123"/>
        <v>40.619999999999997</v>
      </c>
      <c r="R2671" s="5">
        <f t="shared" si="124"/>
        <v>14.62</v>
      </c>
      <c r="S2671" s="5">
        <f t="shared" si="125"/>
        <v>26</v>
      </c>
      <c r="T2671" s="7"/>
    </row>
    <row r="2672" spans="1:20" ht="15">
      <c r="A2672" s="2">
        <v>3805</v>
      </c>
      <c r="B2672" s="3">
        <v>46382</v>
      </c>
      <c r="C2672" s="10">
        <f>YEAR(SalesDataTable[[#This Row],[Order Date]])</f>
        <v>2026</v>
      </c>
      <c r="D2672" s="10" t="str">
        <f>"Q"&amp;ROUNDUP(MONTH(SalesDataTable[[#This Row],[Order Date]])/3,0)</f>
        <v>Q4</v>
      </c>
      <c r="E2672" s="10">
        <f>MONTH(SalesDataTable[[#This Row],[Order Date]])</f>
        <v>12</v>
      </c>
      <c r="F2672" s="10" t="str">
        <f>TEXT(SalesDataTable[[#This Row],[Order Date]],"mmm")</f>
        <v>Dec</v>
      </c>
      <c r="G2672" s="4" t="s">
        <v>20</v>
      </c>
      <c r="H2672" s="4" t="s">
        <v>21</v>
      </c>
      <c r="I2672" s="4" t="s">
        <v>8</v>
      </c>
      <c r="J2672" s="4" t="s">
        <v>16</v>
      </c>
      <c r="K2672" s="4" t="s">
        <v>14</v>
      </c>
      <c r="L2672" s="4" t="s">
        <v>32</v>
      </c>
      <c r="M2672" s="8">
        <v>8</v>
      </c>
      <c r="N2672" s="5">
        <v>45.54</v>
      </c>
      <c r="O2672" s="6">
        <v>0.15</v>
      </c>
      <c r="P2672" s="5">
        <v>18.54</v>
      </c>
      <c r="Q2672" s="5">
        <f t="shared" si="123"/>
        <v>309.67199999999997</v>
      </c>
      <c r="R2672" s="5">
        <f t="shared" si="124"/>
        <v>148.32</v>
      </c>
      <c r="S2672" s="5">
        <f t="shared" si="125"/>
        <v>161.35199999999998</v>
      </c>
      <c r="T2672" s="7"/>
    </row>
    <row r="2673" spans="1:20" ht="15">
      <c r="A2673" s="2">
        <v>3945</v>
      </c>
      <c r="B2673" s="3">
        <v>46382</v>
      </c>
      <c r="C2673" s="10">
        <f>YEAR(SalesDataTable[[#This Row],[Order Date]])</f>
        <v>2026</v>
      </c>
      <c r="D2673" s="10" t="str">
        <f>"Q"&amp;ROUNDUP(MONTH(SalesDataTable[[#This Row],[Order Date]])/3,0)</f>
        <v>Q4</v>
      </c>
      <c r="E2673" s="10">
        <f>MONTH(SalesDataTable[[#This Row],[Order Date]])</f>
        <v>12</v>
      </c>
      <c r="F2673" s="10" t="str">
        <f>TEXT(SalesDataTable[[#This Row],[Order Date]],"mmm")</f>
        <v>Dec</v>
      </c>
      <c r="G2673" s="4" t="s">
        <v>20</v>
      </c>
      <c r="H2673" s="4" t="s">
        <v>47</v>
      </c>
      <c r="I2673" s="4" t="s">
        <v>8</v>
      </c>
      <c r="J2673" s="4" t="s">
        <v>16</v>
      </c>
      <c r="K2673" s="4" t="s">
        <v>4</v>
      </c>
      <c r="L2673" s="4" t="s">
        <v>22</v>
      </c>
      <c r="M2673" s="8">
        <v>4</v>
      </c>
      <c r="N2673" s="5">
        <v>50.96</v>
      </c>
      <c r="O2673" s="6">
        <v>0.1</v>
      </c>
      <c r="P2673" s="5">
        <v>22.14</v>
      </c>
      <c r="Q2673" s="5">
        <f t="shared" si="123"/>
        <v>183.45600000000002</v>
      </c>
      <c r="R2673" s="5">
        <f t="shared" si="124"/>
        <v>88.56</v>
      </c>
      <c r="S2673" s="5">
        <f t="shared" si="125"/>
        <v>94.896000000000015</v>
      </c>
      <c r="T2673" s="7"/>
    </row>
    <row r="2674" spans="1:20" ht="15">
      <c r="A2674" s="2">
        <v>4266</v>
      </c>
      <c r="B2674" s="3">
        <v>46382</v>
      </c>
      <c r="C2674" s="10">
        <f>YEAR(SalesDataTable[[#This Row],[Order Date]])</f>
        <v>2026</v>
      </c>
      <c r="D2674" s="10" t="str">
        <f>"Q"&amp;ROUNDUP(MONTH(SalesDataTable[[#This Row],[Order Date]])/3,0)</f>
        <v>Q4</v>
      </c>
      <c r="E2674" s="10">
        <f>MONTH(SalesDataTable[[#This Row],[Order Date]])</f>
        <v>12</v>
      </c>
      <c r="F2674" s="10" t="str">
        <f>TEXT(SalesDataTable[[#This Row],[Order Date]],"mmm")</f>
        <v>Dec</v>
      </c>
      <c r="G2674" s="4" t="s">
        <v>6</v>
      </c>
      <c r="H2674" s="4" t="s">
        <v>7</v>
      </c>
      <c r="I2674" s="4" t="s">
        <v>2</v>
      </c>
      <c r="J2674" s="4" t="s">
        <v>13</v>
      </c>
      <c r="K2674" s="4" t="s">
        <v>4</v>
      </c>
      <c r="L2674" s="4" t="s">
        <v>26</v>
      </c>
      <c r="M2674" s="8">
        <v>4</v>
      </c>
      <c r="N2674" s="5">
        <v>40.19</v>
      </c>
      <c r="O2674" s="6">
        <v>0.15</v>
      </c>
      <c r="P2674" s="5">
        <v>16.55</v>
      </c>
      <c r="Q2674" s="5">
        <f t="shared" si="123"/>
        <v>136.64599999999999</v>
      </c>
      <c r="R2674" s="5">
        <f t="shared" si="124"/>
        <v>66.2</v>
      </c>
      <c r="S2674" s="5">
        <f t="shared" si="125"/>
        <v>70.445999999999984</v>
      </c>
      <c r="T2674" s="7"/>
    </row>
    <row r="2675" spans="1:20" ht="15">
      <c r="A2675" s="2">
        <v>606</v>
      </c>
      <c r="B2675" s="3">
        <v>46383</v>
      </c>
      <c r="C2675" s="10">
        <f>YEAR(SalesDataTable[[#This Row],[Order Date]])</f>
        <v>2026</v>
      </c>
      <c r="D2675" s="10" t="str">
        <f>"Q"&amp;ROUNDUP(MONTH(SalesDataTable[[#This Row],[Order Date]])/3,0)</f>
        <v>Q4</v>
      </c>
      <c r="E2675" s="10">
        <f>MONTH(SalesDataTable[[#This Row],[Order Date]])</f>
        <v>12</v>
      </c>
      <c r="F2675" s="10" t="str">
        <f>TEXT(SalesDataTable[[#This Row],[Order Date]],"mmm")</f>
        <v>Dec</v>
      </c>
      <c r="G2675" s="4" t="s">
        <v>6</v>
      </c>
      <c r="H2675" s="4" t="s">
        <v>43</v>
      </c>
      <c r="I2675" s="4" t="s">
        <v>2</v>
      </c>
      <c r="J2675" s="4" t="s">
        <v>13</v>
      </c>
      <c r="K2675" s="4" t="s">
        <v>23</v>
      </c>
      <c r="L2675" s="4" t="s">
        <v>24</v>
      </c>
      <c r="M2675" s="8">
        <v>3</v>
      </c>
      <c r="N2675" s="5">
        <v>333.84</v>
      </c>
      <c r="O2675" s="6">
        <v>0</v>
      </c>
      <c r="P2675" s="5">
        <v>193.05</v>
      </c>
      <c r="Q2675" s="5">
        <f t="shared" si="123"/>
        <v>1001.52</v>
      </c>
      <c r="R2675" s="5">
        <f t="shared" si="124"/>
        <v>579.15000000000009</v>
      </c>
      <c r="S2675" s="5">
        <f t="shared" si="125"/>
        <v>422.36999999999989</v>
      </c>
      <c r="T2675" s="7"/>
    </row>
    <row r="2676" spans="1:20" ht="15">
      <c r="A2676" s="2">
        <v>1166</v>
      </c>
      <c r="B2676" s="3">
        <v>46383</v>
      </c>
      <c r="C2676" s="10">
        <f>YEAR(SalesDataTable[[#This Row],[Order Date]])</f>
        <v>2026</v>
      </c>
      <c r="D2676" s="10" t="str">
        <f>"Q"&amp;ROUNDUP(MONTH(SalesDataTable[[#This Row],[Order Date]])/3,0)</f>
        <v>Q4</v>
      </c>
      <c r="E2676" s="10">
        <f>MONTH(SalesDataTable[[#This Row],[Order Date]])</f>
        <v>12</v>
      </c>
      <c r="F2676" s="10" t="str">
        <f>TEXT(SalesDataTable[[#This Row],[Order Date]],"mmm")</f>
        <v>Dec</v>
      </c>
      <c r="G2676" s="4" t="s">
        <v>11</v>
      </c>
      <c r="H2676" s="4" t="s">
        <v>52</v>
      </c>
      <c r="I2676" s="4" t="s">
        <v>28</v>
      </c>
      <c r="J2676" s="4" t="s">
        <v>3</v>
      </c>
      <c r="K2676" s="4" t="s">
        <v>23</v>
      </c>
      <c r="L2676" s="4" t="s">
        <v>29</v>
      </c>
      <c r="M2676" s="8">
        <v>2</v>
      </c>
      <c r="N2676" s="5">
        <v>198.94</v>
      </c>
      <c r="O2676" s="6">
        <v>0.15</v>
      </c>
      <c r="P2676" s="5">
        <v>102.32</v>
      </c>
      <c r="Q2676" s="5">
        <f t="shared" si="123"/>
        <v>338.19799999999998</v>
      </c>
      <c r="R2676" s="5">
        <f t="shared" si="124"/>
        <v>204.64</v>
      </c>
      <c r="S2676" s="5">
        <f t="shared" si="125"/>
        <v>133.55799999999999</v>
      </c>
      <c r="T2676" s="7"/>
    </row>
    <row r="2677" spans="1:20" ht="15">
      <c r="A2677" s="2">
        <v>1913</v>
      </c>
      <c r="B2677" s="3">
        <v>46383</v>
      </c>
      <c r="C2677" s="10">
        <f>YEAR(SalesDataTable[[#This Row],[Order Date]])</f>
        <v>2026</v>
      </c>
      <c r="D2677" s="10" t="str">
        <f>"Q"&amp;ROUNDUP(MONTH(SalesDataTable[[#This Row],[Order Date]])/3,0)</f>
        <v>Q4</v>
      </c>
      <c r="E2677" s="10">
        <f>MONTH(SalesDataTable[[#This Row],[Order Date]])</f>
        <v>12</v>
      </c>
      <c r="F2677" s="10" t="str">
        <f>TEXT(SalesDataTable[[#This Row],[Order Date]],"mmm")</f>
        <v>Dec</v>
      </c>
      <c r="G2677" s="4" t="s">
        <v>11</v>
      </c>
      <c r="H2677" s="4" t="s">
        <v>25</v>
      </c>
      <c r="I2677" s="4" t="s">
        <v>28</v>
      </c>
      <c r="J2677" s="4" t="s">
        <v>13</v>
      </c>
      <c r="K2677" s="4" t="s">
        <v>34</v>
      </c>
      <c r="L2677" s="4" t="s">
        <v>42</v>
      </c>
      <c r="M2677" s="8">
        <v>3</v>
      </c>
      <c r="N2677" s="5">
        <v>35.979999999999997</v>
      </c>
      <c r="O2677" s="6">
        <v>0</v>
      </c>
      <c r="P2677" s="5">
        <v>13.6</v>
      </c>
      <c r="Q2677" s="5">
        <f t="shared" si="123"/>
        <v>107.94</v>
      </c>
      <c r="R2677" s="5">
        <f t="shared" si="124"/>
        <v>40.799999999999997</v>
      </c>
      <c r="S2677" s="5">
        <f t="shared" si="125"/>
        <v>67.14</v>
      </c>
      <c r="T2677" s="7"/>
    </row>
    <row r="2678" spans="1:20" ht="15">
      <c r="A2678" s="2">
        <v>2402</v>
      </c>
      <c r="B2678" s="3">
        <v>46383</v>
      </c>
      <c r="C2678" s="10">
        <f>YEAR(SalesDataTable[[#This Row],[Order Date]])</f>
        <v>2026</v>
      </c>
      <c r="D2678" s="10" t="str">
        <f>"Q"&amp;ROUNDUP(MONTH(SalesDataTable[[#This Row],[Order Date]])/3,0)</f>
        <v>Q4</v>
      </c>
      <c r="E2678" s="10">
        <f>MONTH(SalesDataTable[[#This Row],[Order Date]])</f>
        <v>12</v>
      </c>
      <c r="F2678" s="10" t="str">
        <f>TEXT(SalesDataTable[[#This Row],[Order Date]],"mmm")</f>
        <v>Dec</v>
      </c>
      <c r="G2678" s="4" t="s">
        <v>6</v>
      </c>
      <c r="H2678" s="4" t="s">
        <v>49</v>
      </c>
      <c r="I2678" s="4" t="s">
        <v>28</v>
      </c>
      <c r="J2678" s="4" t="s">
        <v>13</v>
      </c>
      <c r="K2678" s="4" t="s">
        <v>14</v>
      </c>
      <c r="L2678" s="4" t="s">
        <v>44</v>
      </c>
      <c r="M2678" s="8">
        <v>6</v>
      </c>
      <c r="N2678" s="5">
        <v>133.4</v>
      </c>
      <c r="O2678" s="6">
        <v>0.1</v>
      </c>
      <c r="P2678" s="5">
        <v>66.3</v>
      </c>
      <c r="Q2678" s="5">
        <f t="shared" si="123"/>
        <v>720.36000000000013</v>
      </c>
      <c r="R2678" s="5">
        <f t="shared" si="124"/>
        <v>397.79999999999995</v>
      </c>
      <c r="S2678" s="5">
        <f t="shared" si="125"/>
        <v>322.56000000000017</v>
      </c>
      <c r="T2678" s="7"/>
    </row>
    <row r="2679" spans="1:20" ht="15">
      <c r="A2679" s="2">
        <v>3192</v>
      </c>
      <c r="B2679" s="3">
        <v>46383</v>
      </c>
      <c r="C2679" s="10">
        <f>YEAR(SalesDataTable[[#This Row],[Order Date]])</f>
        <v>2026</v>
      </c>
      <c r="D2679" s="10" t="str">
        <f>"Q"&amp;ROUNDUP(MONTH(SalesDataTable[[#This Row],[Order Date]])/3,0)</f>
        <v>Q4</v>
      </c>
      <c r="E2679" s="10">
        <f>MONTH(SalesDataTable[[#This Row],[Order Date]])</f>
        <v>12</v>
      </c>
      <c r="F2679" s="10" t="str">
        <f>TEXT(SalesDataTable[[#This Row],[Order Date]],"mmm")</f>
        <v>Dec</v>
      </c>
      <c r="G2679" s="4" t="s">
        <v>20</v>
      </c>
      <c r="H2679" s="4" t="s">
        <v>31</v>
      </c>
      <c r="I2679" s="4" t="s">
        <v>2</v>
      </c>
      <c r="J2679" s="4" t="s">
        <v>3</v>
      </c>
      <c r="K2679" s="4" t="s">
        <v>9</v>
      </c>
      <c r="L2679" s="4" t="s">
        <v>10</v>
      </c>
      <c r="M2679" s="8">
        <v>2</v>
      </c>
      <c r="N2679" s="5">
        <v>93.45</v>
      </c>
      <c r="O2679" s="6">
        <v>0</v>
      </c>
      <c r="P2679" s="5">
        <v>45.75</v>
      </c>
      <c r="Q2679" s="5">
        <f t="shared" si="123"/>
        <v>186.9</v>
      </c>
      <c r="R2679" s="5">
        <f t="shared" si="124"/>
        <v>91.5</v>
      </c>
      <c r="S2679" s="5">
        <f t="shared" si="125"/>
        <v>95.4</v>
      </c>
      <c r="T2679" s="7"/>
    </row>
    <row r="2680" spans="1:20" ht="15">
      <c r="A2680" s="2">
        <v>3721</v>
      </c>
      <c r="B2680" s="3">
        <v>46383</v>
      </c>
      <c r="C2680" s="10">
        <f>YEAR(SalesDataTable[[#This Row],[Order Date]])</f>
        <v>2026</v>
      </c>
      <c r="D2680" s="10" t="str">
        <f>"Q"&amp;ROUNDUP(MONTH(SalesDataTable[[#This Row],[Order Date]])/3,0)</f>
        <v>Q4</v>
      </c>
      <c r="E2680" s="10">
        <f>MONTH(SalesDataTable[[#This Row],[Order Date]])</f>
        <v>12</v>
      </c>
      <c r="F2680" s="10" t="str">
        <f>TEXT(SalesDataTable[[#This Row],[Order Date]],"mmm")</f>
        <v>Dec</v>
      </c>
      <c r="G2680" s="4" t="s">
        <v>11</v>
      </c>
      <c r="H2680" s="4" t="s">
        <v>25</v>
      </c>
      <c r="I2680" s="4" t="s">
        <v>28</v>
      </c>
      <c r="J2680" s="4" t="s">
        <v>13</v>
      </c>
      <c r="K2680" s="4" t="s">
        <v>34</v>
      </c>
      <c r="L2680" s="4" t="s">
        <v>45</v>
      </c>
      <c r="M2680" s="8">
        <v>1</v>
      </c>
      <c r="N2680" s="5">
        <v>49.79</v>
      </c>
      <c r="O2680" s="6">
        <v>0.2</v>
      </c>
      <c r="P2680" s="5">
        <v>21.87</v>
      </c>
      <c r="Q2680" s="5">
        <f t="shared" si="123"/>
        <v>39.832000000000001</v>
      </c>
      <c r="R2680" s="5">
        <f t="shared" si="124"/>
        <v>21.87</v>
      </c>
      <c r="S2680" s="5">
        <f t="shared" si="125"/>
        <v>17.962</v>
      </c>
      <c r="T2680" s="7"/>
    </row>
    <row r="2681" spans="1:20" ht="15">
      <c r="A2681" s="2">
        <v>3882</v>
      </c>
      <c r="B2681" s="3">
        <v>46383</v>
      </c>
      <c r="C2681" s="10">
        <f>YEAR(SalesDataTable[[#This Row],[Order Date]])</f>
        <v>2026</v>
      </c>
      <c r="D2681" s="10" t="str">
        <f>"Q"&amp;ROUNDUP(MONTH(SalesDataTable[[#This Row],[Order Date]])/3,0)</f>
        <v>Q4</v>
      </c>
      <c r="E2681" s="10">
        <f>MONTH(SalesDataTable[[#This Row],[Order Date]])</f>
        <v>12</v>
      </c>
      <c r="F2681" s="10" t="str">
        <f>TEXT(SalesDataTable[[#This Row],[Order Date]],"mmm")</f>
        <v>Dec</v>
      </c>
      <c r="G2681" s="4" t="s">
        <v>20</v>
      </c>
      <c r="H2681" s="4" t="s">
        <v>33</v>
      </c>
      <c r="I2681" s="4" t="s">
        <v>28</v>
      </c>
      <c r="J2681" s="4" t="s">
        <v>3</v>
      </c>
      <c r="K2681" s="4" t="s">
        <v>9</v>
      </c>
      <c r="L2681" s="4" t="s">
        <v>46</v>
      </c>
      <c r="M2681" s="8">
        <v>3</v>
      </c>
      <c r="N2681" s="5">
        <v>70.430000000000007</v>
      </c>
      <c r="O2681" s="6">
        <v>0.1</v>
      </c>
      <c r="P2681" s="5">
        <v>32.869999999999997</v>
      </c>
      <c r="Q2681" s="5">
        <f t="shared" si="123"/>
        <v>190.16100000000003</v>
      </c>
      <c r="R2681" s="5">
        <f t="shared" si="124"/>
        <v>98.609999999999985</v>
      </c>
      <c r="S2681" s="5">
        <f t="shared" si="125"/>
        <v>91.551000000000045</v>
      </c>
      <c r="T2681" s="7"/>
    </row>
    <row r="2682" spans="1:20" ht="15">
      <c r="A2682" s="2">
        <v>4945</v>
      </c>
      <c r="B2682" s="3">
        <v>46383</v>
      </c>
      <c r="C2682" s="10">
        <f>YEAR(SalesDataTable[[#This Row],[Order Date]])</f>
        <v>2026</v>
      </c>
      <c r="D2682" s="10" t="str">
        <f>"Q"&amp;ROUNDUP(MONTH(SalesDataTable[[#This Row],[Order Date]])/3,0)</f>
        <v>Q4</v>
      </c>
      <c r="E2682" s="10">
        <f>MONTH(SalesDataTable[[#This Row],[Order Date]])</f>
        <v>12</v>
      </c>
      <c r="F2682" s="10" t="str">
        <f>TEXT(SalesDataTable[[#This Row],[Order Date]],"mmm")</f>
        <v>Dec</v>
      </c>
      <c r="G2682" s="4" t="s">
        <v>11</v>
      </c>
      <c r="H2682" s="4" t="s">
        <v>12</v>
      </c>
      <c r="I2682" s="4" t="s">
        <v>2</v>
      </c>
      <c r="J2682" s="4" t="s">
        <v>16</v>
      </c>
      <c r="K2682" s="4" t="s">
        <v>23</v>
      </c>
      <c r="L2682" s="4" t="s">
        <v>40</v>
      </c>
      <c r="M2682" s="8">
        <v>2</v>
      </c>
      <c r="N2682" s="5">
        <v>82.04</v>
      </c>
      <c r="O2682" s="6">
        <v>0.1</v>
      </c>
      <c r="P2682" s="5">
        <v>38.880000000000003</v>
      </c>
      <c r="Q2682" s="5">
        <f t="shared" si="123"/>
        <v>147.67200000000003</v>
      </c>
      <c r="R2682" s="5">
        <f t="shared" si="124"/>
        <v>77.760000000000005</v>
      </c>
      <c r="S2682" s="5">
        <f t="shared" si="125"/>
        <v>69.91200000000002</v>
      </c>
      <c r="T2682" s="7"/>
    </row>
    <row r="2683" spans="1:20" ht="15">
      <c r="A2683" s="2">
        <v>5084</v>
      </c>
      <c r="B2683" s="3">
        <v>46383</v>
      </c>
      <c r="C2683" s="10">
        <f>YEAR(SalesDataTable[[#This Row],[Order Date]])</f>
        <v>2026</v>
      </c>
      <c r="D2683" s="10" t="str">
        <f>"Q"&amp;ROUNDUP(MONTH(SalesDataTable[[#This Row],[Order Date]])/3,0)</f>
        <v>Q4</v>
      </c>
      <c r="E2683" s="10">
        <f>MONTH(SalesDataTable[[#This Row],[Order Date]])</f>
        <v>12</v>
      </c>
      <c r="F2683" s="10" t="str">
        <f>TEXT(SalesDataTable[[#This Row],[Order Date]],"mmm")</f>
        <v>Dec</v>
      </c>
      <c r="G2683" s="4" t="s">
        <v>6</v>
      </c>
      <c r="H2683" s="4" t="s">
        <v>41</v>
      </c>
      <c r="I2683" s="4" t="s">
        <v>28</v>
      </c>
      <c r="J2683" s="4" t="s">
        <v>3</v>
      </c>
      <c r="K2683" s="4" t="s">
        <v>14</v>
      </c>
      <c r="L2683" s="4" t="s">
        <v>15</v>
      </c>
      <c r="M2683" s="8">
        <v>1</v>
      </c>
      <c r="N2683" s="5">
        <v>35.409999999999997</v>
      </c>
      <c r="O2683" s="6">
        <v>0.2</v>
      </c>
      <c r="P2683" s="5">
        <v>13.54</v>
      </c>
      <c r="Q2683" s="5">
        <f t="shared" si="123"/>
        <v>28.327999999999999</v>
      </c>
      <c r="R2683" s="5">
        <f t="shared" si="124"/>
        <v>13.54</v>
      </c>
      <c r="S2683" s="5">
        <f t="shared" si="125"/>
        <v>14.788</v>
      </c>
      <c r="T2683" s="7"/>
    </row>
    <row r="2684" spans="1:20" ht="15">
      <c r="A2684" s="2">
        <v>246</v>
      </c>
      <c r="B2684" s="3">
        <v>46384</v>
      </c>
      <c r="C2684" s="10">
        <f>YEAR(SalesDataTable[[#This Row],[Order Date]])</f>
        <v>2026</v>
      </c>
      <c r="D2684" s="10" t="str">
        <f>"Q"&amp;ROUNDUP(MONTH(SalesDataTable[[#This Row],[Order Date]])/3,0)</f>
        <v>Q4</v>
      </c>
      <c r="E2684" s="10">
        <f>MONTH(SalesDataTable[[#This Row],[Order Date]])</f>
        <v>12</v>
      </c>
      <c r="F2684" s="10" t="str">
        <f>TEXT(SalesDataTable[[#This Row],[Order Date]],"mmm")</f>
        <v>Dec</v>
      </c>
      <c r="G2684" s="4" t="s">
        <v>20</v>
      </c>
      <c r="H2684" s="4" t="s">
        <v>31</v>
      </c>
      <c r="I2684" s="4" t="s">
        <v>28</v>
      </c>
      <c r="J2684" s="4" t="s">
        <v>16</v>
      </c>
      <c r="K2684" s="4" t="s">
        <v>4</v>
      </c>
      <c r="L2684" s="4" t="s">
        <v>26</v>
      </c>
      <c r="M2684" s="8">
        <v>1</v>
      </c>
      <c r="N2684" s="5">
        <v>41.06</v>
      </c>
      <c r="O2684" s="6">
        <v>0.1</v>
      </c>
      <c r="P2684" s="5">
        <v>16.23</v>
      </c>
      <c r="Q2684" s="5">
        <f t="shared" si="123"/>
        <v>36.954000000000001</v>
      </c>
      <c r="R2684" s="5">
        <f t="shared" si="124"/>
        <v>16.23</v>
      </c>
      <c r="S2684" s="5">
        <f t="shared" si="125"/>
        <v>20.724</v>
      </c>
      <c r="T2684" s="7"/>
    </row>
    <row r="2685" spans="1:20" ht="15">
      <c r="A2685" s="2">
        <v>537</v>
      </c>
      <c r="B2685" s="3">
        <v>46384</v>
      </c>
      <c r="C2685" s="10">
        <f>YEAR(SalesDataTable[[#This Row],[Order Date]])</f>
        <v>2026</v>
      </c>
      <c r="D2685" s="10" t="str">
        <f>"Q"&amp;ROUNDUP(MONTH(SalesDataTable[[#This Row],[Order Date]])/3,0)</f>
        <v>Q4</v>
      </c>
      <c r="E2685" s="10">
        <f>MONTH(SalesDataTable[[#This Row],[Order Date]])</f>
        <v>12</v>
      </c>
      <c r="F2685" s="10" t="str">
        <f>TEXT(SalesDataTable[[#This Row],[Order Date]],"mmm")</f>
        <v>Dec</v>
      </c>
      <c r="G2685" s="4" t="s">
        <v>20</v>
      </c>
      <c r="H2685" s="4" t="s">
        <v>33</v>
      </c>
      <c r="I2685" s="4" t="s">
        <v>8</v>
      </c>
      <c r="J2685" s="4" t="s">
        <v>16</v>
      </c>
      <c r="K2685" s="4" t="s">
        <v>9</v>
      </c>
      <c r="L2685" s="4" t="s">
        <v>10</v>
      </c>
      <c r="M2685" s="8">
        <v>12</v>
      </c>
      <c r="N2685" s="5">
        <v>90.29</v>
      </c>
      <c r="O2685" s="6">
        <v>0.1</v>
      </c>
      <c r="P2685" s="5">
        <v>45.76</v>
      </c>
      <c r="Q2685" s="5">
        <f t="shared" si="123"/>
        <v>975.13200000000006</v>
      </c>
      <c r="R2685" s="5">
        <f t="shared" si="124"/>
        <v>549.12</v>
      </c>
      <c r="S2685" s="5">
        <f t="shared" si="125"/>
        <v>426.01200000000006</v>
      </c>
      <c r="T2685" s="7"/>
    </row>
    <row r="2686" spans="1:20" ht="15">
      <c r="A2686" s="2">
        <v>968</v>
      </c>
      <c r="B2686" s="3">
        <v>46384</v>
      </c>
      <c r="C2686" s="10">
        <f>YEAR(SalesDataTable[[#This Row],[Order Date]])</f>
        <v>2026</v>
      </c>
      <c r="D2686" s="10" t="str">
        <f>"Q"&amp;ROUNDUP(MONTH(SalesDataTable[[#This Row],[Order Date]])/3,0)</f>
        <v>Q4</v>
      </c>
      <c r="E2686" s="10">
        <f>MONTH(SalesDataTable[[#This Row],[Order Date]])</f>
        <v>12</v>
      </c>
      <c r="F2686" s="10" t="str">
        <f>TEXT(SalesDataTable[[#This Row],[Order Date]],"mmm")</f>
        <v>Dec</v>
      </c>
      <c r="G2686" s="4" t="s">
        <v>6</v>
      </c>
      <c r="H2686" s="4" t="s">
        <v>43</v>
      </c>
      <c r="I2686" s="4" t="s">
        <v>19</v>
      </c>
      <c r="J2686" s="4" t="s">
        <v>13</v>
      </c>
      <c r="K2686" s="4" t="s">
        <v>4</v>
      </c>
      <c r="L2686" s="4" t="s">
        <v>30</v>
      </c>
      <c r="M2686" s="8">
        <v>1</v>
      </c>
      <c r="N2686" s="5">
        <v>103.13</v>
      </c>
      <c r="O2686" s="6">
        <v>0.15</v>
      </c>
      <c r="P2686" s="5">
        <v>50.06</v>
      </c>
      <c r="Q2686" s="5">
        <f t="shared" si="123"/>
        <v>87.660499999999999</v>
      </c>
      <c r="R2686" s="5">
        <f t="shared" si="124"/>
        <v>50.06</v>
      </c>
      <c r="S2686" s="5">
        <f t="shared" si="125"/>
        <v>37.600499999999997</v>
      </c>
      <c r="T2686" s="7"/>
    </row>
    <row r="2687" spans="1:20" ht="15">
      <c r="A2687" s="2">
        <v>1234</v>
      </c>
      <c r="B2687" s="3">
        <v>46384</v>
      </c>
      <c r="C2687" s="10">
        <f>YEAR(SalesDataTable[[#This Row],[Order Date]])</f>
        <v>2026</v>
      </c>
      <c r="D2687" s="10" t="str">
        <f>"Q"&amp;ROUNDUP(MONTH(SalesDataTable[[#This Row],[Order Date]])/3,0)</f>
        <v>Q4</v>
      </c>
      <c r="E2687" s="10">
        <f>MONTH(SalesDataTable[[#This Row],[Order Date]])</f>
        <v>12</v>
      </c>
      <c r="F2687" s="10" t="str">
        <f>TEXT(SalesDataTable[[#This Row],[Order Date]],"mmm")</f>
        <v>Dec</v>
      </c>
      <c r="G2687" s="4" t="s">
        <v>20</v>
      </c>
      <c r="H2687" s="4" t="s">
        <v>47</v>
      </c>
      <c r="I2687" s="4" t="s">
        <v>2</v>
      </c>
      <c r="J2687" s="4" t="s">
        <v>3</v>
      </c>
      <c r="K2687" s="4" t="s">
        <v>4</v>
      </c>
      <c r="L2687" s="4" t="s">
        <v>5</v>
      </c>
      <c r="M2687" s="8">
        <v>1</v>
      </c>
      <c r="N2687" s="5">
        <v>81.39</v>
      </c>
      <c r="O2687" s="6">
        <v>0.05</v>
      </c>
      <c r="P2687" s="5">
        <v>43.54</v>
      </c>
      <c r="Q2687" s="5">
        <f t="shared" si="123"/>
        <v>77.320499999999996</v>
      </c>
      <c r="R2687" s="5">
        <f t="shared" si="124"/>
        <v>43.54</v>
      </c>
      <c r="S2687" s="5">
        <f t="shared" si="125"/>
        <v>33.780499999999996</v>
      </c>
      <c r="T2687" s="7"/>
    </row>
    <row r="2688" spans="1:20" ht="15">
      <c r="A2688" s="2">
        <v>2061</v>
      </c>
      <c r="B2688" s="3">
        <v>46384</v>
      </c>
      <c r="C2688" s="10">
        <f>YEAR(SalesDataTable[[#This Row],[Order Date]])</f>
        <v>2026</v>
      </c>
      <c r="D2688" s="10" t="str">
        <f>"Q"&amp;ROUNDUP(MONTH(SalesDataTable[[#This Row],[Order Date]])/3,0)</f>
        <v>Q4</v>
      </c>
      <c r="E2688" s="10">
        <f>MONTH(SalesDataTable[[#This Row],[Order Date]])</f>
        <v>12</v>
      </c>
      <c r="F2688" s="10" t="str">
        <f>TEXT(SalesDataTable[[#This Row],[Order Date]],"mmm")</f>
        <v>Dec</v>
      </c>
      <c r="G2688" s="4" t="s">
        <v>0</v>
      </c>
      <c r="H2688" s="4" t="s">
        <v>50</v>
      </c>
      <c r="I2688" s="4" t="s">
        <v>28</v>
      </c>
      <c r="J2688" s="4" t="s">
        <v>3</v>
      </c>
      <c r="K2688" s="4" t="s">
        <v>23</v>
      </c>
      <c r="L2688" s="4" t="s">
        <v>24</v>
      </c>
      <c r="M2688" s="8">
        <v>2</v>
      </c>
      <c r="N2688" s="5">
        <v>342.78</v>
      </c>
      <c r="O2688" s="6">
        <v>0</v>
      </c>
      <c r="P2688" s="5">
        <v>197.89</v>
      </c>
      <c r="Q2688" s="5">
        <f t="shared" si="123"/>
        <v>685.56</v>
      </c>
      <c r="R2688" s="5">
        <f t="shared" si="124"/>
        <v>395.78</v>
      </c>
      <c r="S2688" s="5">
        <f t="shared" si="125"/>
        <v>289.77999999999997</v>
      </c>
      <c r="T2688" s="7"/>
    </row>
    <row r="2689" spans="1:20" ht="15">
      <c r="A2689" s="2">
        <v>2219</v>
      </c>
      <c r="B2689" s="3">
        <v>46384</v>
      </c>
      <c r="C2689" s="10">
        <f>YEAR(SalesDataTable[[#This Row],[Order Date]])</f>
        <v>2026</v>
      </c>
      <c r="D2689" s="10" t="str">
        <f>"Q"&amp;ROUNDUP(MONTH(SalesDataTable[[#This Row],[Order Date]])/3,0)</f>
        <v>Q4</v>
      </c>
      <c r="E2689" s="10">
        <f>MONTH(SalesDataTable[[#This Row],[Order Date]])</f>
        <v>12</v>
      </c>
      <c r="F2689" s="10" t="str">
        <f>TEXT(SalesDataTable[[#This Row],[Order Date]],"mmm")</f>
        <v>Dec</v>
      </c>
      <c r="G2689" s="4" t="s">
        <v>6</v>
      </c>
      <c r="H2689" s="4" t="s">
        <v>49</v>
      </c>
      <c r="I2689" s="4" t="s">
        <v>2</v>
      </c>
      <c r="J2689" s="4" t="s">
        <v>3</v>
      </c>
      <c r="K2689" s="4" t="s">
        <v>9</v>
      </c>
      <c r="L2689" s="4" t="s">
        <v>17</v>
      </c>
      <c r="M2689" s="8">
        <v>1</v>
      </c>
      <c r="N2689" s="5">
        <v>147</v>
      </c>
      <c r="O2689" s="6">
        <v>0.15</v>
      </c>
      <c r="P2689" s="5">
        <v>79.58</v>
      </c>
      <c r="Q2689" s="5">
        <f t="shared" si="123"/>
        <v>124.95</v>
      </c>
      <c r="R2689" s="5">
        <f t="shared" si="124"/>
        <v>79.58</v>
      </c>
      <c r="S2689" s="5">
        <f t="shared" si="125"/>
        <v>45.370000000000005</v>
      </c>
      <c r="T2689" s="7"/>
    </row>
    <row r="2690" spans="1:20" ht="15">
      <c r="A2690" s="2">
        <v>2651</v>
      </c>
      <c r="B2690" s="3">
        <v>46384</v>
      </c>
      <c r="C2690" s="10">
        <f>YEAR(SalesDataTable[[#This Row],[Order Date]])</f>
        <v>2026</v>
      </c>
      <c r="D2690" s="10" t="str">
        <f>"Q"&amp;ROUNDUP(MONTH(SalesDataTable[[#This Row],[Order Date]])/3,0)</f>
        <v>Q4</v>
      </c>
      <c r="E2690" s="10">
        <f>MONTH(SalesDataTable[[#This Row],[Order Date]])</f>
        <v>12</v>
      </c>
      <c r="F2690" s="10" t="str">
        <f>TEXT(SalesDataTable[[#This Row],[Order Date]],"mmm")</f>
        <v>Dec</v>
      </c>
      <c r="G2690" s="4" t="s">
        <v>0</v>
      </c>
      <c r="H2690" s="4" t="s">
        <v>50</v>
      </c>
      <c r="I2690" s="4" t="s">
        <v>2</v>
      </c>
      <c r="J2690" s="4" t="s">
        <v>13</v>
      </c>
      <c r="K2690" s="4" t="s">
        <v>14</v>
      </c>
      <c r="L2690" s="4" t="s">
        <v>32</v>
      </c>
      <c r="M2690" s="8">
        <v>1</v>
      </c>
      <c r="N2690" s="5">
        <v>45.69</v>
      </c>
      <c r="O2690" s="6">
        <v>0.2</v>
      </c>
      <c r="P2690" s="5">
        <v>18.829999999999998</v>
      </c>
      <c r="Q2690" s="5">
        <f t="shared" ref="Q2690:Q2708" si="126">M2690*N2690*(1-O2690)</f>
        <v>36.552</v>
      </c>
      <c r="R2690" s="5">
        <f t="shared" ref="R2690:R2708" si="127">M2690*P2690</f>
        <v>18.829999999999998</v>
      </c>
      <c r="S2690" s="5">
        <f t="shared" ref="S2690:S2708" si="128">Q2690-R2690</f>
        <v>17.722000000000001</v>
      </c>
      <c r="T2690" s="7"/>
    </row>
    <row r="2691" spans="1:20" ht="15">
      <c r="A2691" s="2">
        <v>3173</v>
      </c>
      <c r="B2691" s="3">
        <v>46384</v>
      </c>
      <c r="C2691" s="10">
        <f>YEAR(SalesDataTable[[#This Row],[Order Date]])</f>
        <v>2026</v>
      </c>
      <c r="D2691" s="10" t="str">
        <f>"Q"&amp;ROUNDUP(MONTH(SalesDataTable[[#This Row],[Order Date]])/3,0)</f>
        <v>Q4</v>
      </c>
      <c r="E2691" s="10">
        <f>MONTH(SalesDataTable[[#This Row],[Order Date]])</f>
        <v>12</v>
      </c>
      <c r="F2691" s="10" t="str">
        <f>TEXT(SalesDataTable[[#This Row],[Order Date]],"mmm")</f>
        <v>Dec</v>
      </c>
      <c r="G2691" s="4" t="s">
        <v>6</v>
      </c>
      <c r="H2691" s="4" t="s">
        <v>43</v>
      </c>
      <c r="I2691" s="4" t="s">
        <v>28</v>
      </c>
      <c r="J2691" s="4" t="s">
        <v>3</v>
      </c>
      <c r="K2691" s="4" t="s">
        <v>4</v>
      </c>
      <c r="L2691" s="4" t="s">
        <v>26</v>
      </c>
      <c r="M2691" s="8">
        <v>1</v>
      </c>
      <c r="N2691" s="5">
        <v>39.69</v>
      </c>
      <c r="O2691" s="6">
        <v>0</v>
      </c>
      <c r="P2691" s="5">
        <v>17.09</v>
      </c>
      <c r="Q2691" s="5">
        <f t="shared" si="126"/>
        <v>39.69</v>
      </c>
      <c r="R2691" s="5">
        <f t="shared" si="127"/>
        <v>17.09</v>
      </c>
      <c r="S2691" s="5">
        <f t="shared" si="128"/>
        <v>22.599999999999998</v>
      </c>
      <c r="T2691" s="7"/>
    </row>
    <row r="2692" spans="1:20" ht="15">
      <c r="A2692" s="2">
        <v>3409</v>
      </c>
      <c r="B2692" s="3">
        <v>46384</v>
      </c>
      <c r="C2692" s="10">
        <f>YEAR(SalesDataTable[[#This Row],[Order Date]])</f>
        <v>2026</v>
      </c>
      <c r="D2692" s="10" t="str">
        <f>"Q"&amp;ROUNDUP(MONTH(SalesDataTable[[#This Row],[Order Date]])/3,0)</f>
        <v>Q4</v>
      </c>
      <c r="E2692" s="10">
        <f>MONTH(SalesDataTable[[#This Row],[Order Date]])</f>
        <v>12</v>
      </c>
      <c r="F2692" s="10" t="str">
        <f>TEXT(SalesDataTable[[#This Row],[Order Date]],"mmm")</f>
        <v>Dec</v>
      </c>
      <c r="G2692" s="4" t="s">
        <v>20</v>
      </c>
      <c r="H2692" s="4" t="s">
        <v>21</v>
      </c>
      <c r="I2692" s="4" t="s">
        <v>2</v>
      </c>
      <c r="J2692" s="4" t="s">
        <v>13</v>
      </c>
      <c r="K2692" s="4" t="s">
        <v>23</v>
      </c>
      <c r="L2692" s="4" t="s">
        <v>51</v>
      </c>
      <c r="M2692" s="8">
        <v>5</v>
      </c>
      <c r="N2692" s="5">
        <v>122.42</v>
      </c>
      <c r="O2692" s="6">
        <v>0</v>
      </c>
      <c r="P2692" s="5">
        <v>60.8</v>
      </c>
      <c r="Q2692" s="5">
        <f t="shared" si="126"/>
        <v>612.1</v>
      </c>
      <c r="R2692" s="5">
        <f t="shared" si="127"/>
        <v>304</v>
      </c>
      <c r="S2692" s="5">
        <f t="shared" si="128"/>
        <v>308.10000000000002</v>
      </c>
      <c r="T2692" s="7"/>
    </row>
    <row r="2693" spans="1:20" ht="15">
      <c r="A2693" s="2">
        <v>3535</v>
      </c>
      <c r="B2693" s="3">
        <v>46384</v>
      </c>
      <c r="C2693" s="10">
        <f>YEAR(SalesDataTable[[#This Row],[Order Date]])</f>
        <v>2026</v>
      </c>
      <c r="D2693" s="10" t="str">
        <f>"Q"&amp;ROUNDUP(MONTH(SalesDataTable[[#This Row],[Order Date]])/3,0)</f>
        <v>Q4</v>
      </c>
      <c r="E2693" s="10">
        <f>MONTH(SalesDataTable[[#This Row],[Order Date]])</f>
        <v>12</v>
      </c>
      <c r="F2693" s="10" t="str">
        <f>TEXT(SalesDataTable[[#This Row],[Order Date]],"mmm")</f>
        <v>Dec</v>
      </c>
      <c r="G2693" s="4" t="s">
        <v>6</v>
      </c>
      <c r="H2693" s="4" t="s">
        <v>27</v>
      </c>
      <c r="I2693" s="4" t="s">
        <v>19</v>
      </c>
      <c r="J2693" s="4" t="s">
        <v>13</v>
      </c>
      <c r="K2693" s="4" t="s">
        <v>14</v>
      </c>
      <c r="L2693" s="4" t="s">
        <v>15</v>
      </c>
      <c r="M2693" s="8">
        <v>1</v>
      </c>
      <c r="N2693" s="5">
        <v>37.03</v>
      </c>
      <c r="O2693" s="6">
        <v>0.15</v>
      </c>
      <c r="P2693" s="5">
        <v>13.53</v>
      </c>
      <c r="Q2693" s="5">
        <f t="shared" si="126"/>
        <v>31.4755</v>
      </c>
      <c r="R2693" s="5">
        <f t="shared" si="127"/>
        <v>13.53</v>
      </c>
      <c r="S2693" s="5">
        <f t="shared" si="128"/>
        <v>17.945500000000003</v>
      </c>
      <c r="T2693" s="7"/>
    </row>
    <row r="2694" spans="1:20" ht="15">
      <c r="A2694" s="2">
        <v>5134</v>
      </c>
      <c r="B2694" s="3">
        <v>46384</v>
      </c>
      <c r="C2694" s="10">
        <f>YEAR(SalesDataTable[[#This Row],[Order Date]])</f>
        <v>2026</v>
      </c>
      <c r="D2694" s="10" t="str">
        <f>"Q"&amp;ROUNDUP(MONTH(SalesDataTable[[#This Row],[Order Date]])/3,0)</f>
        <v>Q4</v>
      </c>
      <c r="E2694" s="10">
        <f>MONTH(SalesDataTable[[#This Row],[Order Date]])</f>
        <v>12</v>
      </c>
      <c r="F2694" s="10" t="str">
        <f>TEXT(SalesDataTable[[#This Row],[Order Date]],"mmm")</f>
        <v>Dec</v>
      </c>
      <c r="G2694" s="4" t="s">
        <v>6</v>
      </c>
      <c r="H2694" s="4" t="s">
        <v>49</v>
      </c>
      <c r="I2694" s="4" t="s">
        <v>19</v>
      </c>
      <c r="J2694" s="4" t="s">
        <v>3</v>
      </c>
      <c r="K2694" s="4" t="s">
        <v>9</v>
      </c>
      <c r="L2694" s="4" t="s">
        <v>10</v>
      </c>
      <c r="M2694" s="8">
        <v>1</v>
      </c>
      <c r="N2694" s="5">
        <v>90.99</v>
      </c>
      <c r="O2694" s="6">
        <v>0.05</v>
      </c>
      <c r="P2694" s="5">
        <v>44.78</v>
      </c>
      <c r="Q2694" s="5">
        <f t="shared" si="126"/>
        <v>86.440499999999986</v>
      </c>
      <c r="R2694" s="5">
        <f t="shared" si="127"/>
        <v>44.78</v>
      </c>
      <c r="S2694" s="5">
        <f t="shared" si="128"/>
        <v>41.660499999999985</v>
      </c>
      <c r="T2694" s="7"/>
    </row>
    <row r="2695" spans="1:20" ht="15">
      <c r="A2695" s="2">
        <v>2011</v>
      </c>
      <c r="B2695" s="3">
        <v>46385</v>
      </c>
      <c r="C2695" s="10">
        <f>YEAR(SalesDataTable[[#This Row],[Order Date]])</f>
        <v>2026</v>
      </c>
      <c r="D2695" s="10" t="str">
        <f>"Q"&amp;ROUNDUP(MONTH(SalesDataTable[[#This Row],[Order Date]])/3,0)</f>
        <v>Q4</v>
      </c>
      <c r="E2695" s="10">
        <f>MONTH(SalesDataTable[[#This Row],[Order Date]])</f>
        <v>12</v>
      </c>
      <c r="F2695" s="10" t="str">
        <f>TEXT(SalesDataTable[[#This Row],[Order Date]],"mmm")</f>
        <v>Dec</v>
      </c>
      <c r="G2695" s="4" t="s">
        <v>6</v>
      </c>
      <c r="H2695" s="4" t="s">
        <v>41</v>
      </c>
      <c r="I2695" s="4" t="s">
        <v>2</v>
      </c>
      <c r="J2695" s="4" t="s">
        <v>3</v>
      </c>
      <c r="K2695" s="4" t="s">
        <v>9</v>
      </c>
      <c r="L2695" s="4" t="s">
        <v>10</v>
      </c>
      <c r="M2695" s="8">
        <v>1</v>
      </c>
      <c r="N2695" s="5">
        <v>90.81</v>
      </c>
      <c r="O2695" s="6">
        <v>0.1</v>
      </c>
      <c r="P2695" s="5">
        <v>46.53</v>
      </c>
      <c r="Q2695" s="5">
        <f t="shared" si="126"/>
        <v>81.728999999999999</v>
      </c>
      <c r="R2695" s="5">
        <f t="shared" si="127"/>
        <v>46.53</v>
      </c>
      <c r="S2695" s="5">
        <f t="shared" si="128"/>
        <v>35.198999999999998</v>
      </c>
      <c r="T2695" s="7"/>
    </row>
    <row r="2696" spans="1:20" ht="15">
      <c r="A2696" s="2">
        <v>2477</v>
      </c>
      <c r="B2696" s="3">
        <v>46385</v>
      </c>
      <c r="C2696" s="10">
        <f>YEAR(SalesDataTable[[#This Row],[Order Date]])</f>
        <v>2026</v>
      </c>
      <c r="D2696" s="10" t="str">
        <f>"Q"&amp;ROUNDUP(MONTH(SalesDataTable[[#This Row],[Order Date]])/3,0)</f>
        <v>Q4</v>
      </c>
      <c r="E2696" s="10">
        <f>MONTH(SalesDataTable[[#This Row],[Order Date]])</f>
        <v>12</v>
      </c>
      <c r="F2696" s="10" t="str">
        <f>TEXT(SalesDataTable[[#This Row],[Order Date]],"mmm")</f>
        <v>Dec</v>
      </c>
      <c r="G2696" s="4" t="s">
        <v>0</v>
      </c>
      <c r="H2696" s="4" t="s">
        <v>50</v>
      </c>
      <c r="I2696" s="4" t="s">
        <v>19</v>
      </c>
      <c r="J2696" s="4" t="s">
        <v>13</v>
      </c>
      <c r="K2696" s="4" t="s">
        <v>4</v>
      </c>
      <c r="L2696" s="4" t="s">
        <v>26</v>
      </c>
      <c r="M2696" s="8">
        <v>1</v>
      </c>
      <c r="N2696" s="5">
        <v>41.28</v>
      </c>
      <c r="O2696" s="6">
        <v>0.15</v>
      </c>
      <c r="P2696" s="5">
        <v>16.41</v>
      </c>
      <c r="Q2696" s="5">
        <f t="shared" si="126"/>
        <v>35.088000000000001</v>
      </c>
      <c r="R2696" s="5">
        <f t="shared" si="127"/>
        <v>16.41</v>
      </c>
      <c r="S2696" s="5">
        <f t="shared" si="128"/>
        <v>18.678000000000001</v>
      </c>
      <c r="T2696" s="7"/>
    </row>
    <row r="2697" spans="1:20" ht="15">
      <c r="A2697" s="2">
        <v>2745</v>
      </c>
      <c r="B2697" s="3">
        <v>46385</v>
      </c>
      <c r="C2697" s="10">
        <f>YEAR(SalesDataTable[[#This Row],[Order Date]])</f>
        <v>2026</v>
      </c>
      <c r="D2697" s="10" t="str">
        <f>"Q"&amp;ROUNDUP(MONTH(SalesDataTable[[#This Row],[Order Date]])/3,0)</f>
        <v>Q4</v>
      </c>
      <c r="E2697" s="10">
        <f>MONTH(SalesDataTable[[#This Row],[Order Date]])</f>
        <v>12</v>
      </c>
      <c r="F2697" s="10" t="str">
        <f>TEXT(SalesDataTable[[#This Row],[Order Date]],"mmm")</f>
        <v>Dec</v>
      </c>
      <c r="G2697" s="4" t="s">
        <v>20</v>
      </c>
      <c r="H2697" s="4" t="s">
        <v>47</v>
      </c>
      <c r="I2697" s="4" t="s">
        <v>28</v>
      </c>
      <c r="J2697" s="4" t="s">
        <v>16</v>
      </c>
      <c r="K2697" s="4" t="s">
        <v>14</v>
      </c>
      <c r="L2697" s="4" t="s">
        <v>32</v>
      </c>
      <c r="M2697" s="8">
        <v>1</v>
      </c>
      <c r="N2697" s="5">
        <v>46.07</v>
      </c>
      <c r="O2697" s="6">
        <v>0</v>
      </c>
      <c r="P2697" s="5">
        <v>18.420000000000002</v>
      </c>
      <c r="Q2697" s="5">
        <f t="shared" si="126"/>
        <v>46.07</v>
      </c>
      <c r="R2697" s="5">
        <f t="shared" si="127"/>
        <v>18.420000000000002</v>
      </c>
      <c r="S2697" s="5">
        <f t="shared" si="128"/>
        <v>27.65</v>
      </c>
      <c r="T2697" s="7"/>
    </row>
    <row r="2698" spans="1:20" ht="15">
      <c r="A2698" s="2">
        <v>4427</v>
      </c>
      <c r="B2698" s="3">
        <v>46385</v>
      </c>
      <c r="C2698" s="10">
        <f>YEAR(SalesDataTable[[#This Row],[Order Date]])</f>
        <v>2026</v>
      </c>
      <c r="D2698" s="10" t="str">
        <f>"Q"&amp;ROUNDUP(MONTH(SalesDataTable[[#This Row],[Order Date]])/3,0)</f>
        <v>Q4</v>
      </c>
      <c r="E2698" s="10">
        <f>MONTH(SalesDataTable[[#This Row],[Order Date]])</f>
        <v>12</v>
      </c>
      <c r="F2698" s="10" t="str">
        <f>TEXT(SalesDataTable[[#This Row],[Order Date]],"mmm")</f>
        <v>Dec</v>
      </c>
      <c r="G2698" s="4" t="s">
        <v>6</v>
      </c>
      <c r="H2698" s="4" t="s">
        <v>43</v>
      </c>
      <c r="I2698" s="4" t="s">
        <v>19</v>
      </c>
      <c r="J2698" s="4" t="s">
        <v>16</v>
      </c>
      <c r="K2698" s="4" t="s">
        <v>9</v>
      </c>
      <c r="L2698" s="4" t="s">
        <v>17</v>
      </c>
      <c r="M2698" s="8">
        <v>1</v>
      </c>
      <c r="N2698" s="5">
        <v>147.29</v>
      </c>
      <c r="O2698" s="6">
        <v>0.1</v>
      </c>
      <c r="P2698" s="5">
        <v>78.2</v>
      </c>
      <c r="Q2698" s="5">
        <f t="shared" si="126"/>
        <v>132.56100000000001</v>
      </c>
      <c r="R2698" s="5">
        <f t="shared" si="127"/>
        <v>78.2</v>
      </c>
      <c r="S2698" s="5">
        <f t="shared" si="128"/>
        <v>54.361000000000004</v>
      </c>
      <c r="T2698" s="7"/>
    </row>
    <row r="2699" spans="1:20" ht="15">
      <c r="A2699" s="2">
        <v>377</v>
      </c>
      <c r="B2699" s="3">
        <v>46386</v>
      </c>
      <c r="C2699" s="10">
        <f>YEAR(SalesDataTable[[#This Row],[Order Date]])</f>
        <v>2026</v>
      </c>
      <c r="D2699" s="10" t="str">
        <f>"Q"&amp;ROUNDUP(MONTH(SalesDataTable[[#This Row],[Order Date]])/3,0)</f>
        <v>Q4</v>
      </c>
      <c r="E2699" s="10">
        <f>MONTH(SalesDataTable[[#This Row],[Order Date]])</f>
        <v>12</v>
      </c>
      <c r="F2699" s="10" t="str">
        <f>TEXT(SalesDataTable[[#This Row],[Order Date]],"mmm")</f>
        <v>Dec</v>
      </c>
      <c r="G2699" s="4" t="s">
        <v>20</v>
      </c>
      <c r="H2699" s="4" t="s">
        <v>47</v>
      </c>
      <c r="I2699" s="4" t="s">
        <v>2</v>
      </c>
      <c r="J2699" s="4" t="s">
        <v>13</v>
      </c>
      <c r="K2699" s="4" t="s">
        <v>4</v>
      </c>
      <c r="L2699" s="4" t="s">
        <v>26</v>
      </c>
      <c r="M2699" s="8">
        <v>1</v>
      </c>
      <c r="N2699" s="5">
        <v>40.82</v>
      </c>
      <c r="O2699" s="6">
        <v>0.1</v>
      </c>
      <c r="P2699" s="5">
        <v>17.2</v>
      </c>
      <c r="Q2699" s="5">
        <f t="shared" si="126"/>
        <v>36.738</v>
      </c>
      <c r="R2699" s="5">
        <f t="shared" si="127"/>
        <v>17.2</v>
      </c>
      <c r="S2699" s="5">
        <f t="shared" si="128"/>
        <v>19.538</v>
      </c>
      <c r="T2699" s="7"/>
    </row>
    <row r="2700" spans="1:20" ht="15">
      <c r="A2700" s="2">
        <v>1530</v>
      </c>
      <c r="B2700" s="3">
        <v>46386</v>
      </c>
      <c r="C2700" s="10">
        <f>YEAR(SalesDataTable[[#This Row],[Order Date]])</f>
        <v>2026</v>
      </c>
      <c r="D2700" s="10" t="str">
        <f>"Q"&amp;ROUNDUP(MONTH(SalesDataTable[[#This Row],[Order Date]])/3,0)</f>
        <v>Q4</v>
      </c>
      <c r="E2700" s="10">
        <f>MONTH(SalesDataTable[[#This Row],[Order Date]])</f>
        <v>12</v>
      </c>
      <c r="F2700" s="10" t="str">
        <f>TEXT(SalesDataTable[[#This Row],[Order Date]],"mmm")</f>
        <v>Dec</v>
      </c>
      <c r="G2700" s="4" t="s">
        <v>20</v>
      </c>
      <c r="H2700" s="4" t="s">
        <v>31</v>
      </c>
      <c r="I2700" s="4" t="s">
        <v>2</v>
      </c>
      <c r="J2700" s="4" t="s">
        <v>13</v>
      </c>
      <c r="K2700" s="4" t="s">
        <v>34</v>
      </c>
      <c r="L2700" s="4" t="s">
        <v>45</v>
      </c>
      <c r="M2700" s="8">
        <v>3</v>
      </c>
      <c r="N2700" s="5">
        <v>50.72</v>
      </c>
      <c r="O2700" s="6">
        <v>0</v>
      </c>
      <c r="P2700" s="5">
        <v>22.3</v>
      </c>
      <c r="Q2700" s="5">
        <f t="shared" si="126"/>
        <v>152.16</v>
      </c>
      <c r="R2700" s="5">
        <f t="shared" si="127"/>
        <v>66.900000000000006</v>
      </c>
      <c r="S2700" s="5">
        <f t="shared" si="128"/>
        <v>85.259999999999991</v>
      </c>
      <c r="T2700" s="7"/>
    </row>
    <row r="2701" spans="1:20" ht="15">
      <c r="A2701" s="2">
        <v>2135</v>
      </c>
      <c r="B2701" s="3">
        <v>46386</v>
      </c>
      <c r="C2701" s="10">
        <f>YEAR(SalesDataTable[[#This Row],[Order Date]])</f>
        <v>2026</v>
      </c>
      <c r="D2701" s="10" t="str">
        <f>"Q"&amp;ROUNDUP(MONTH(SalesDataTable[[#This Row],[Order Date]])/3,0)</f>
        <v>Q4</v>
      </c>
      <c r="E2701" s="10">
        <f>MONTH(SalesDataTable[[#This Row],[Order Date]])</f>
        <v>12</v>
      </c>
      <c r="F2701" s="10" t="str">
        <f>TEXT(SalesDataTable[[#This Row],[Order Date]],"mmm")</f>
        <v>Dec</v>
      </c>
      <c r="G2701" s="4" t="s">
        <v>6</v>
      </c>
      <c r="H2701" s="4" t="s">
        <v>43</v>
      </c>
      <c r="I2701" s="4" t="s">
        <v>28</v>
      </c>
      <c r="J2701" s="4" t="s">
        <v>16</v>
      </c>
      <c r="K2701" s="4" t="s">
        <v>23</v>
      </c>
      <c r="L2701" s="4" t="s">
        <v>29</v>
      </c>
      <c r="M2701" s="8">
        <v>3</v>
      </c>
      <c r="N2701" s="5">
        <v>194.7</v>
      </c>
      <c r="O2701" s="6">
        <v>0.1</v>
      </c>
      <c r="P2701" s="5">
        <v>102.62</v>
      </c>
      <c r="Q2701" s="5">
        <f t="shared" si="126"/>
        <v>525.68999999999994</v>
      </c>
      <c r="R2701" s="5">
        <f t="shared" si="127"/>
        <v>307.86</v>
      </c>
      <c r="S2701" s="5">
        <f t="shared" si="128"/>
        <v>217.82999999999993</v>
      </c>
      <c r="T2701" s="7"/>
    </row>
    <row r="2702" spans="1:20" ht="15">
      <c r="A2702" s="2">
        <v>2916</v>
      </c>
      <c r="B2702" s="3">
        <v>46386</v>
      </c>
      <c r="C2702" s="10">
        <f>YEAR(SalesDataTable[[#This Row],[Order Date]])</f>
        <v>2026</v>
      </c>
      <c r="D2702" s="10" t="str">
        <f>"Q"&amp;ROUNDUP(MONTH(SalesDataTable[[#This Row],[Order Date]])/3,0)</f>
        <v>Q4</v>
      </c>
      <c r="E2702" s="10">
        <f>MONTH(SalesDataTable[[#This Row],[Order Date]])</f>
        <v>12</v>
      </c>
      <c r="F2702" s="10" t="str">
        <f>TEXT(SalesDataTable[[#This Row],[Order Date]],"mmm")</f>
        <v>Dec</v>
      </c>
      <c r="G2702" s="4" t="s">
        <v>6</v>
      </c>
      <c r="H2702" s="4" t="s">
        <v>27</v>
      </c>
      <c r="I2702" s="4" t="s">
        <v>19</v>
      </c>
      <c r="J2702" s="4" t="s">
        <v>13</v>
      </c>
      <c r="K2702" s="4" t="s">
        <v>14</v>
      </c>
      <c r="L2702" s="4" t="s">
        <v>15</v>
      </c>
      <c r="M2702" s="8">
        <v>1</v>
      </c>
      <c r="N2702" s="5">
        <v>36.64</v>
      </c>
      <c r="O2702" s="6">
        <v>0.05</v>
      </c>
      <c r="P2702" s="5">
        <v>13.59</v>
      </c>
      <c r="Q2702" s="5">
        <f t="shared" si="126"/>
        <v>34.808</v>
      </c>
      <c r="R2702" s="5">
        <f t="shared" si="127"/>
        <v>13.59</v>
      </c>
      <c r="S2702" s="5">
        <f t="shared" si="128"/>
        <v>21.218</v>
      </c>
      <c r="T2702" s="7"/>
    </row>
    <row r="2703" spans="1:20" ht="15">
      <c r="A2703" s="2">
        <v>3449</v>
      </c>
      <c r="B2703" s="3">
        <v>46386</v>
      </c>
      <c r="C2703" s="10">
        <f>YEAR(SalesDataTable[[#This Row],[Order Date]])</f>
        <v>2026</v>
      </c>
      <c r="D2703" s="10" t="str">
        <f>"Q"&amp;ROUNDUP(MONTH(SalesDataTable[[#This Row],[Order Date]])/3,0)</f>
        <v>Q4</v>
      </c>
      <c r="E2703" s="10">
        <f>MONTH(SalesDataTable[[#This Row],[Order Date]])</f>
        <v>12</v>
      </c>
      <c r="F2703" s="10" t="str">
        <f>TEXT(SalesDataTable[[#This Row],[Order Date]],"mmm")</f>
        <v>Dec</v>
      </c>
      <c r="G2703" s="4" t="s">
        <v>11</v>
      </c>
      <c r="H2703" s="4" t="s">
        <v>39</v>
      </c>
      <c r="I2703" s="4" t="s">
        <v>28</v>
      </c>
      <c r="J2703" s="4" t="s">
        <v>3</v>
      </c>
      <c r="K2703" s="4" t="s">
        <v>23</v>
      </c>
      <c r="L2703" s="4" t="s">
        <v>29</v>
      </c>
      <c r="M2703" s="8">
        <v>6</v>
      </c>
      <c r="N2703" s="5">
        <v>192.9</v>
      </c>
      <c r="O2703" s="6">
        <v>0.2</v>
      </c>
      <c r="P2703" s="5">
        <v>106.89</v>
      </c>
      <c r="Q2703" s="5">
        <f t="shared" si="126"/>
        <v>925.92000000000007</v>
      </c>
      <c r="R2703" s="5">
        <f t="shared" si="127"/>
        <v>641.34</v>
      </c>
      <c r="S2703" s="5">
        <f t="shared" si="128"/>
        <v>284.58000000000004</v>
      </c>
      <c r="T2703" s="7"/>
    </row>
    <row r="2704" spans="1:20" ht="15">
      <c r="A2704" s="2">
        <v>3498</v>
      </c>
      <c r="B2704" s="3">
        <v>46386</v>
      </c>
      <c r="C2704" s="10">
        <f>YEAR(SalesDataTable[[#This Row],[Order Date]])</f>
        <v>2026</v>
      </c>
      <c r="D2704" s="10" t="str">
        <f>"Q"&amp;ROUNDUP(MONTH(SalesDataTable[[#This Row],[Order Date]])/3,0)</f>
        <v>Q4</v>
      </c>
      <c r="E2704" s="10">
        <f>MONTH(SalesDataTable[[#This Row],[Order Date]])</f>
        <v>12</v>
      </c>
      <c r="F2704" s="10" t="str">
        <f>TEXT(SalesDataTable[[#This Row],[Order Date]],"mmm")</f>
        <v>Dec</v>
      </c>
      <c r="G2704" s="4" t="s">
        <v>20</v>
      </c>
      <c r="H2704" s="4" t="s">
        <v>31</v>
      </c>
      <c r="I2704" s="4" t="s">
        <v>28</v>
      </c>
      <c r="J2704" s="4" t="s">
        <v>3</v>
      </c>
      <c r="K2704" s="4" t="s">
        <v>9</v>
      </c>
      <c r="L2704" s="4" t="s">
        <v>46</v>
      </c>
      <c r="M2704" s="8">
        <v>2</v>
      </c>
      <c r="N2704" s="5">
        <v>71.56</v>
      </c>
      <c r="O2704" s="6">
        <v>0.1</v>
      </c>
      <c r="P2704" s="5">
        <v>32.99</v>
      </c>
      <c r="Q2704" s="5">
        <f t="shared" si="126"/>
        <v>128.80800000000002</v>
      </c>
      <c r="R2704" s="5">
        <f t="shared" si="127"/>
        <v>65.98</v>
      </c>
      <c r="S2704" s="5">
        <f t="shared" si="128"/>
        <v>62.828000000000017</v>
      </c>
      <c r="T2704" s="7"/>
    </row>
    <row r="2705" spans="1:20" ht="15">
      <c r="A2705" s="2">
        <v>4851</v>
      </c>
      <c r="B2705" s="3">
        <v>46386</v>
      </c>
      <c r="C2705" s="10">
        <f>YEAR(SalesDataTable[[#This Row],[Order Date]])</f>
        <v>2026</v>
      </c>
      <c r="D2705" s="10" t="str">
        <f>"Q"&amp;ROUNDUP(MONTH(SalesDataTable[[#This Row],[Order Date]])/3,0)</f>
        <v>Q4</v>
      </c>
      <c r="E2705" s="10">
        <f>MONTH(SalesDataTable[[#This Row],[Order Date]])</f>
        <v>12</v>
      </c>
      <c r="F2705" s="10" t="str">
        <f>TEXT(SalesDataTable[[#This Row],[Order Date]],"mmm")</f>
        <v>Dec</v>
      </c>
      <c r="G2705" s="4" t="s">
        <v>20</v>
      </c>
      <c r="H2705" s="4" t="s">
        <v>47</v>
      </c>
      <c r="I2705" s="4" t="s">
        <v>28</v>
      </c>
      <c r="J2705" s="4" t="s">
        <v>13</v>
      </c>
      <c r="K2705" s="4" t="s">
        <v>4</v>
      </c>
      <c r="L2705" s="4" t="s">
        <v>26</v>
      </c>
      <c r="M2705" s="8">
        <v>1</v>
      </c>
      <c r="N2705" s="5">
        <v>40.270000000000003</v>
      </c>
      <c r="O2705" s="6">
        <v>0.1</v>
      </c>
      <c r="P2705" s="5">
        <v>16.63</v>
      </c>
      <c r="Q2705" s="5">
        <f t="shared" si="126"/>
        <v>36.243000000000002</v>
      </c>
      <c r="R2705" s="5">
        <f t="shared" si="127"/>
        <v>16.63</v>
      </c>
      <c r="S2705" s="5">
        <f t="shared" si="128"/>
        <v>19.613000000000003</v>
      </c>
      <c r="T2705" s="7"/>
    </row>
    <row r="2706" spans="1:20" ht="15">
      <c r="A2706" s="2">
        <v>4926</v>
      </c>
      <c r="B2706" s="3">
        <v>46386</v>
      </c>
      <c r="C2706" s="10">
        <f>YEAR(SalesDataTable[[#This Row],[Order Date]])</f>
        <v>2026</v>
      </c>
      <c r="D2706" s="10" t="str">
        <f>"Q"&amp;ROUNDUP(MONTH(SalesDataTable[[#This Row],[Order Date]])/3,0)</f>
        <v>Q4</v>
      </c>
      <c r="E2706" s="10">
        <f>MONTH(SalesDataTable[[#This Row],[Order Date]])</f>
        <v>12</v>
      </c>
      <c r="F2706" s="10" t="str">
        <f>TEXT(SalesDataTable[[#This Row],[Order Date]],"mmm")</f>
        <v>Dec</v>
      </c>
      <c r="G2706" s="4" t="s">
        <v>20</v>
      </c>
      <c r="H2706" s="4" t="s">
        <v>31</v>
      </c>
      <c r="I2706" s="4" t="s">
        <v>19</v>
      </c>
      <c r="J2706" s="4" t="s">
        <v>16</v>
      </c>
      <c r="K2706" s="4" t="s">
        <v>4</v>
      </c>
      <c r="L2706" s="4" t="s">
        <v>5</v>
      </c>
      <c r="M2706" s="8">
        <v>6</v>
      </c>
      <c r="N2706" s="5">
        <v>81.180000000000007</v>
      </c>
      <c r="O2706" s="6">
        <v>0.05</v>
      </c>
      <c r="P2706" s="5">
        <v>43.3</v>
      </c>
      <c r="Q2706" s="5">
        <f t="shared" si="126"/>
        <v>462.726</v>
      </c>
      <c r="R2706" s="5">
        <f t="shared" si="127"/>
        <v>259.79999999999995</v>
      </c>
      <c r="S2706" s="5">
        <f t="shared" si="128"/>
        <v>202.92600000000004</v>
      </c>
      <c r="T2706" s="7"/>
    </row>
    <row r="2707" spans="1:20" ht="15">
      <c r="A2707" s="2">
        <v>5035</v>
      </c>
      <c r="B2707" s="3">
        <v>46386</v>
      </c>
      <c r="C2707" s="10">
        <f>YEAR(SalesDataTable[[#This Row],[Order Date]])</f>
        <v>2026</v>
      </c>
      <c r="D2707" s="10" t="str">
        <f>"Q"&amp;ROUNDUP(MONTH(SalesDataTable[[#This Row],[Order Date]])/3,0)</f>
        <v>Q4</v>
      </c>
      <c r="E2707" s="10">
        <f>MONTH(SalesDataTable[[#This Row],[Order Date]])</f>
        <v>12</v>
      </c>
      <c r="F2707" s="10" t="str">
        <f>TEXT(SalesDataTable[[#This Row],[Order Date]],"mmm")</f>
        <v>Dec</v>
      </c>
      <c r="G2707" s="4" t="s">
        <v>6</v>
      </c>
      <c r="H2707" s="4" t="s">
        <v>43</v>
      </c>
      <c r="I2707" s="4" t="s">
        <v>2</v>
      </c>
      <c r="J2707" s="4" t="s">
        <v>13</v>
      </c>
      <c r="K2707" s="4" t="s">
        <v>4</v>
      </c>
      <c r="L2707" s="4" t="s">
        <v>30</v>
      </c>
      <c r="M2707" s="8">
        <v>2</v>
      </c>
      <c r="N2707" s="5">
        <v>101.73</v>
      </c>
      <c r="O2707" s="6">
        <v>0.1</v>
      </c>
      <c r="P2707" s="5">
        <v>49.3</v>
      </c>
      <c r="Q2707" s="5">
        <f t="shared" si="126"/>
        <v>183.114</v>
      </c>
      <c r="R2707" s="5">
        <f t="shared" si="127"/>
        <v>98.6</v>
      </c>
      <c r="S2707" s="5">
        <f t="shared" si="128"/>
        <v>84.51400000000001</v>
      </c>
      <c r="T2707" s="7"/>
    </row>
    <row r="2708" spans="1:20" ht="15">
      <c r="A2708" s="2">
        <v>5135</v>
      </c>
      <c r="B2708" s="3">
        <v>46386</v>
      </c>
      <c r="C2708" s="10">
        <f>YEAR(SalesDataTable[[#This Row],[Order Date]])</f>
        <v>2026</v>
      </c>
      <c r="D2708" s="10" t="str">
        <f>"Q"&amp;ROUNDUP(MONTH(SalesDataTable[[#This Row],[Order Date]])/3,0)</f>
        <v>Q4</v>
      </c>
      <c r="E2708" s="10">
        <f>MONTH(SalesDataTable[[#This Row],[Order Date]])</f>
        <v>12</v>
      </c>
      <c r="F2708" s="10" t="str">
        <f>TEXT(SalesDataTable[[#This Row],[Order Date]],"mmm")</f>
        <v>Dec</v>
      </c>
      <c r="G2708" s="4" t="s">
        <v>11</v>
      </c>
      <c r="H2708" s="4" t="s">
        <v>39</v>
      </c>
      <c r="I2708" s="4" t="s">
        <v>2</v>
      </c>
      <c r="J2708" s="4" t="s">
        <v>13</v>
      </c>
      <c r="K2708" s="4" t="s">
        <v>4</v>
      </c>
      <c r="L2708" s="4" t="s">
        <v>22</v>
      </c>
      <c r="M2708" s="8">
        <v>5</v>
      </c>
      <c r="N2708" s="5">
        <v>51.78</v>
      </c>
      <c r="O2708" s="6">
        <v>0.15</v>
      </c>
      <c r="P2708" s="5">
        <v>22.37</v>
      </c>
      <c r="Q2708" s="5">
        <f t="shared" si="126"/>
        <v>220.06499999999997</v>
      </c>
      <c r="R2708" s="5">
        <f t="shared" si="127"/>
        <v>111.85000000000001</v>
      </c>
      <c r="S2708" s="5">
        <f t="shared" si="128"/>
        <v>108.21499999999996</v>
      </c>
      <c r="T2708" s="7"/>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Pivote 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Ashritha</cp:lastModifiedBy>
  <dcterms:created xsi:type="dcterms:W3CDTF">2026-09-07T01:30:55Z</dcterms:created>
  <dcterms:modified xsi:type="dcterms:W3CDTF">2026-10-27T20:50:37Z</dcterms:modified>
</cp:coreProperties>
</file>