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Unified Mentor\Supply Chain Managment Data Analysis\Excel\"/>
    </mc:Choice>
  </mc:AlternateContent>
  <xr:revisionPtr revIDLastSave="0" documentId="13_ncr:1_{38EE09A8-38EF-4803-A2BE-E2AFB3D1035D}" xr6:coauthVersionLast="47" xr6:coauthVersionMax="47" xr10:uidLastSave="{00000000-0000-0000-0000-000000000000}"/>
  <bookViews>
    <workbookView xWindow="-108" yWindow="-108" windowWidth="23256" windowHeight="12456" tabRatio="599" activeTab="1" xr2:uid="{AB0DA8DA-2452-4E59-8EC0-D4D8CCAEFBB0}"/>
  </bookViews>
  <sheets>
    <sheet name="supply_chain_data" sheetId="1" r:id="rId1"/>
    <sheet name="Dashboard" sheetId="4" r:id="rId2"/>
    <sheet name="Pivot Table" sheetId="2" state="hidden" r:id="rId3"/>
    <sheet name="Charts" sheetId="3" state="hidden" r:id="rId4"/>
  </sheets>
  <definedNames>
    <definedName name="_xlcn.WorksheetConnection_supply_chain_data.xlsxTable11" hidden="1">Table1[]</definedName>
    <definedName name="_xlcn.WorksheetConnection_supply_chain_data.xlsxTable1ShippingcostsStockoutRiskSign1" hidden="1">Table1[[Shipping costs]:[Stockout Risk Sign]]</definedName>
    <definedName name="Slicer_Location">#N/A</definedName>
    <definedName name="Slicer_Routes">#N/A</definedName>
    <definedName name="Slicer_Stockout_Risk">#N/A</definedName>
  </definedNames>
  <calcPr calcId="191029"/>
  <pivotCaches>
    <pivotCache cacheId="1603" r:id="rId5"/>
    <pivotCache cacheId="1605" r:id="rId6"/>
    <pivotCache cacheId="1607" r:id="rId7"/>
    <pivotCache cacheId="1609" r:id="rId8"/>
    <pivotCache cacheId="1611" r:id="rId9"/>
    <pivotCache cacheId="1613" r:id="rId10"/>
    <pivotCache cacheId="1615" r:id="rId11"/>
    <pivotCache cacheId="1617" r:id="rId12"/>
    <pivotCache cacheId="1619" r:id="rId13"/>
    <pivotCache cacheId="1621" r:id="rId14"/>
    <pivotCache cacheId="1623" r:id="rId15"/>
    <pivotCache cacheId="1625" r:id="rId16"/>
    <pivotCache cacheId="1627" r:id="rId17"/>
    <pivotCache cacheId="1629" r:id="rId18"/>
    <pivotCache cacheId="1631" r:id="rId19"/>
  </pivotCaches>
  <extLst>
    <ext xmlns:x14="http://schemas.microsoft.com/office/spreadsheetml/2009/9/main" uri="{876F7934-8845-4945-9796-88D515C7AA90}">
      <x14:pivotCaches>
        <pivotCache cacheId="11" r:id="rId20"/>
        <pivotCache cacheId="12"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Shipping costs   Stockout Risk Sign" name="Table1  Shipping costs   Stockout Risk Sign" connection="WorksheetConnection_supply_chain_data.xlsx!Table1[[Shipping costs]:[Stockout Risk Sign]]"/>
          <x15:modelTable id="Table1" name="Table1" connection="WorksheetConnection_supply_chain_data.xlsx!Table1"/>
        </x15:modelTables>
      </x15:dataModel>
    </ext>
  </extLst>
</workbook>
</file>

<file path=xl/calcChain.xml><?xml version="1.0" encoding="utf-8"?>
<calcChain xmlns="http://schemas.openxmlformats.org/spreadsheetml/2006/main">
  <c r="Y2" i="1" l="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4E9CDC-0804-4A91-B8B1-F4098F76A39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35ACF0B-65B4-4019-B712-810ACAA2B811}" name="WorksheetConnection_supply_chain_data.xlsx!Table1" type="102" refreshedVersion="8" minRefreshableVersion="5">
    <extLst>
      <ext xmlns:x15="http://schemas.microsoft.com/office/spreadsheetml/2010/11/main" uri="{DE250136-89BD-433C-8126-D09CA5730AF9}">
        <x15:connection id="Table1">
          <x15:rangePr sourceName="_xlcn.WorksheetConnection_supply_chain_data.xlsxTable11"/>
        </x15:connection>
      </ext>
    </extLst>
  </connection>
  <connection id="3" xr16:uid="{BE72F23B-386E-4AD1-86EB-326038EFAE19}" name="WorksheetConnection_supply_chain_data.xlsx!Table1[[Shipping costs]:[Stockout Risk Sign]]" type="102" refreshedVersion="8" minRefreshableVersion="5">
    <extLst>
      <ext xmlns:x15="http://schemas.microsoft.com/office/spreadsheetml/2010/11/main" uri="{DE250136-89BD-433C-8126-D09CA5730AF9}">
        <x15:connection id="Table1  Shipping costs   Stockout Risk Sign" autoDelete="1">
          <x15:rangePr sourceName="_xlcn.WorksheetConnection_supply_chain_data.xlsxTable1ShippingcostsStockoutRiskSign1"/>
        </x15:connection>
      </ext>
    </extLst>
  </connection>
</connections>
</file>

<file path=xl/sharedStrings.xml><?xml version="1.0" encoding="utf-8"?>
<sst xmlns="http://schemas.openxmlformats.org/spreadsheetml/2006/main" count="1000" uniqueCount="171">
  <si>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</si>
  <si>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</si>
  <si>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</si>
  <si>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</si>
  <si>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</si>
  <si>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</si>
  <si>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</si>
  <si>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</si>
  <si>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</si>
  <si>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</si>
  <si>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</si>
  <si>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</si>
  <si>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</si>
  <si>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</si>
  <si>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</si>
  <si>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</si>
  <si>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</si>
  <si>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</si>
  <si>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</si>
  <si>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</si>
  <si>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</si>
  <si>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</si>
  <si>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</si>
  <si>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</si>
  <si>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</si>
  <si>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</si>
  <si>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</si>
  <si>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</si>
  <si>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</si>
  <si>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</si>
  <si>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</si>
  <si>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</si>
  <si>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</si>
  <si>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</si>
  <si>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</si>
  <si>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</si>
  <si>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</si>
  <si>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</si>
  <si>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</si>
  <si>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</si>
  <si>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</si>
  <si>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</si>
  <si>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</si>
  <si>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</si>
  <si>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</si>
  <si>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</si>
  <si>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</si>
  <si>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</si>
  <si>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</si>
  <si>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</si>
  <si>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</si>
  <si>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</si>
  <si>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</si>
  <si>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</si>
  <si>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</si>
  <si>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</si>
  <si>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</si>
  <si>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</si>
  <si>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</si>
  <si>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</si>
  <si>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</si>
  <si>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</si>
  <si>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</si>
  <si>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</si>
  <si>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</si>
  <si>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</si>
  <si>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</si>
  <si>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</si>
  <si>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</si>
  <si>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</si>
  <si>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</si>
  <si>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</si>
  <si>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</si>
  <si>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</si>
  <si>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</si>
  <si>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</si>
  <si>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</si>
  <si>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</si>
  <si>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</si>
  <si>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</si>
  <si>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</si>
  <si>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</si>
  <si>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</si>
  <si>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</si>
  <si>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</si>
  <si>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</si>
  <si>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</si>
  <si>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</si>
  <si>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</si>
  <si>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</si>
  <si>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</si>
  <si>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</si>
  <si>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</si>
  <si>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</si>
  <si>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</si>
  <si>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</si>
  <si>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</si>
  <si>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</si>
  <si>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</si>
  <si>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</si>
  <si>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</si>
  <si>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</si>
  <si>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</si>
  <si>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</si>
  <si>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</si>
  <si>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</si>
  <si>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</si>
  <si>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</si>
  <si>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</si>
  <si>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</si>
  <si>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</si>
  <si>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</si>
  <si>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</si>
  <si>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</si>
  <si>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</si>
  <si>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</si>
  <si>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</si>
  <si>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</si>
  <si>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</si>
  <si>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</si>
  <si>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</si>
  <si>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</si>
  <si>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</si>
  <si>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</si>
  <si>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</si>
  <si>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</si>
  <si>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</si>
  <si>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</si>
  <si>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</si>
  <si>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</si>
  <si>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</si>
  <si>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</si>
  <si>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</si>
  <si>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</si>
  <si>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</si>
  <si>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</si>
  <si>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</si>
  <si>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</si>
  <si>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</si>
  <si>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</si>
  <si>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</si>
  <si>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</si>
  <si>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</si>
  <si>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</si>
  <si>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</si>
  <si>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</si>
  <si>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</si>
  <si>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</si>
  <si>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</si>
  <si>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</si>
  <si>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</si>
  <si>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</si>
  <si>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</si>
  <si>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</si>
  <si>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Stockout Risk</t>
  </si>
  <si>
    <t>Stockout Risk Sign</t>
  </si>
  <si>
    <t>Row Labels</t>
  </si>
  <si>
    <t>Sum of Shipping costs</t>
  </si>
  <si>
    <t>Average of Shipping costs</t>
  </si>
  <si>
    <t>Column Labels</t>
  </si>
  <si>
    <t>Average of Defect rates</t>
  </si>
  <si>
    <t>Average of Manufacturing lead time</t>
  </si>
  <si>
    <t>Profit</t>
  </si>
  <si>
    <t>Sum of Profit</t>
  </si>
  <si>
    <t>Average of Shipping times</t>
  </si>
  <si>
    <t>Average of Lead times</t>
  </si>
  <si>
    <t>Distinct Count of SKU</t>
  </si>
  <si>
    <t>Sum of Number of products sold</t>
  </si>
  <si>
    <t>Sum of Order quantities</t>
  </si>
  <si>
    <t>Distinct Count of Order quantities</t>
  </si>
  <si>
    <t>Distinct Count of Stock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</si>
</sst>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xf>
    <xf numFmtId="2" fontId="0" fillId="0" borderId="0" xfId="0" applyNumberFormat="1" applyAlignment="1">
      <alignment horizontal="center"/>
    </xf>
    <xf numFmtId="0" fontId="0" fillId="0" borderId="0" xfId="0" pivotButton="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0" fillId="33" borderId="0" xfId="0" applyFill="1"/>
    <xf numFmtId="0" fontId="16" fillId="34"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3">
    <dxf>
      <numFmt numFmtId="2" formatCode="0.00"/>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0" formatCode="General"/>
    </dxf>
    <dxf>
      <numFmt numFmtId="2" formatCode="0.00"/>
    </dxf>
    <dxf>
      <numFmt numFmtId="2" formatCode="0.00"/>
    </dxf>
    <dxf>
      <alignment horizontal="center"/>
    </dxf>
    <dxf>
      <alignment horizontal="center"/>
    </dxf>
    <dxf>
      <alignment horizontal="center"/>
    </dxf>
    <dxf>
      <numFmt numFmtId="0" formatCode="General"/>
    </dxf>
    <dxf>
      <numFmt numFmtId="14" formatCode="0.00%"/>
    </dxf>
    <dxf>
      <numFmt numFmtId="2" formatCode="0.00"/>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2" formatCode="0.00"/>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 formatCode="0"/>
    </dxf>
    <dxf>
      <numFmt numFmtId="2" formatCode="0.00"/>
    </dxf>
    <dxf>
      <alignment horizontal="center"/>
    </dxf>
    <dxf>
      <alignment horizontal="center"/>
    </dxf>
    <dxf>
      <numFmt numFmtId="164" formatCode="0.0"/>
    </dxf>
    <dxf>
      <numFmt numFmtId="2" formatCode="0.00"/>
    </dxf>
    <dxf>
      <alignment horizontal="center"/>
    </dxf>
    <dxf>
      <alignment horizontal="center"/>
    </dxf>
    <dxf>
      <numFmt numFmtId="2" formatCode="0.00"/>
    </dxf>
    <dxf>
      <alignment horizontal="center"/>
    </dxf>
    <dxf>
      <alignment horizontal="center"/>
    </dxf>
    <dxf>
      <numFmt numFmtId="2" formatCode="0.00"/>
    </dxf>
    <dxf>
      <alignment horizontal="center"/>
    </dxf>
    <dxf>
      <alignment horizontal="center"/>
    </dxf>
    <dxf>
      <numFmt numFmtId="2" formatCode="0.00"/>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numFmt numFmtId="2" formatCode="0.00"/>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 formatCode="0"/>
    </dxf>
    <dxf>
      <numFmt numFmtId="1" formatCode="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1" formatCode="0"/>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s>
  <tableStyles count="0" defaultTableStyle="TableStyleMedium2" defaultPivotStyle="PivotStyleLight16"/>
  <colors>
    <mruColors>
      <color rgb="FF772F03"/>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connections" Target="connections.xml"/><Relationship Id="rId39"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openxmlformats.org/officeDocument/2006/relationships/powerPivotData" Target="model/item.data"/><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microsoft.com/office/2007/relationships/slicerCache" Target="slicerCaches/slicerCache3.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Table!PivotTable1</c:name>
    <c:fmtId val="9"/>
  </c:pivotSource>
  <c:chart>
    <c:title>
      <c:tx>
        <c:rich>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Avg Shipping Cost by Routes</a:t>
            </a:r>
          </a:p>
        </c:rich>
      </c:tx>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E70-4305-A3DB-863A61590EC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E70-4305-A3DB-863A61590EC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E70-4305-A3DB-863A61590EC2}"/>
              </c:ext>
            </c:extLst>
          </c:dPt>
          <c:dLbls>
            <c:spPr>
              <a:noFill/>
              <a:ln>
                <a:noFill/>
              </a:ln>
              <a:effectLst/>
            </c:spPr>
            <c:txPr>
              <a:bodyPr rot="0" spcFirstLastPara="1" vertOverflow="ellipsis" vert="horz" wrap="square" anchor="ctr" anchorCtr="1"/>
              <a:lstStyle/>
              <a:p>
                <a:pPr>
                  <a:defRPr lang="en-US" sz="105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3"/>
                <c:pt idx="0">
                  <c:v>Route C</c:v>
                </c:pt>
                <c:pt idx="1">
                  <c:v>Route B</c:v>
                </c:pt>
                <c:pt idx="2">
                  <c:v>Route A</c:v>
                </c:pt>
              </c:strCache>
            </c:strRef>
          </c:cat>
          <c:val>
            <c:numRef>
              <c:f>'Pivot Table'!$B$4:$B$6</c:f>
              <c:numCache>
                <c:formatCode>0.00</c:formatCode>
                <c:ptCount val="3"/>
                <c:pt idx="0">
                  <c:v>6.3452727508031606</c:v>
                </c:pt>
                <c:pt idx="1">
                  <c:v>6.3211984983450549</c:v>
                </c:pt>
                <c:pt idx="2">
                  <c:v>4.9482378138502483</c:v>
                </c:pt>
              </c:numCache>
            </c:numRef>
          </c:val>
          <c:extLst>
            <c:ext xmlns:c16="http://schemas.microsoft.com/office/drawing/2014/chart" uri="{C3380CC4-5D6E-409C-BE32-E72D297353CC}">
              <c16:uniqueId val="{00000006-CE70-4305-A3DB-863A61590EC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Table!PivotTable8</c:name>
    <c:fmtId val="6"/>
  </c:pivotSource>
  <c:chart>
    <c:title>
      <c:tx>
        <c:rich>
          <a:bodyPr rot="0" spcFirstLastPara="1" vertOverflow="ellipsis" vert="horz" wrap="square" anchor="ctr" anchorCtr="1"/>
          <a:lstStyle/>
          <a:p>
            <a:pPr algn="ctr" rtl="0">
              <a:defRPr lang="en-IN" sz="1600" b="1" i="0" u="none" strike="noStrike" kern="1200" spc="0" baseline="0">
                <a:solidFill>
                  <a:sysClr val="windowText" lastClr="000000">
                    <a:lumMod val="65000"/>
                    <a:lumOff val="35000"/>
                  </a:sysClr>
                </a:solidFill>
                <a:latin typeface="+mn-lt"/>
                <a:ea typeface="+mn-ea"/>
                <a:cs typeface="+mn-cs"/>
              </a:defRPr>
            </a:pPr>
            <a:r>
              <a:rPr lang="en-IN" sz="1600" b="1" i="0" u="none" strike="noStrike" kern="1200" baseline="0">
                <a:solidFill>
                  <a:sysClr val="windowText" lastClr="000000">
                    <a:lumMod val="65000"/>
                    <a:lumOff val="35000"/>
                  </a:sysClr>
                </a:solidFill>
                <a:latin typeface="+mn-lt"/>
                <a:ea typeface="+mn-ea"/>
                <a:cs typeface="+mn-cs"/>
              </a:rPr>
              <a:t>Avg Shipping Time by Supplier &amp; Routes</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Table'!$I$3:$I$4</c:f>
              <c:strCache>
                <c:ptCount val="1"/>
                <c:pt idx="0">
                  <c:v>Route 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Table'!$H$5:$H$9</c:f>
              <c:strCache>
                <c:ptCount val="5"/>
                <c:pt idx="0">
                  <c:v>Supplier 4</c:v>
                </c:pt>
                <c:pt idx="1">
                  <c:v>Supplier 1</c:v>
                </c:pt>
                <c:pt idx="2">
                  <c:v>Supplier 2</c:v>
                </c:pt>
                <c:pt idx="3">
                  <c:v>Supplier 3</c:v>
                </c:pt>
                <c:pt idx="4">
                  <c:v>Supplier 5</c:v>
                </c:pt>
              </c:strCache>
            </c:strRef>
          </c:cat>
          <c:val>
            <c:numRef>
              <c:f>'Pivot Table'!$I$5:$I$9</c:f>
              <c:numCache>
                <c:formatCode>0.0</c:formatCode>
                <c:ptCount val="5"/>
                <c:pt idx="0">
                  <c:v>7</c:v>
                </c:pt>
                <c:pt idx="1">
                  <c:v>4.75</c:v>
                </c:pt>
                <c:pt idx="2">
                  <c:v>6.4285714285714288</c:v>
                </c:pt>
                <c:pt idx="3">
                  <c:v>6</c:v>
                </c:pt>
                <c:pt idx="4">
                  <c:v>9</c:v>
                </c:pt>
              </c:numCache>
            </c:numRef>
          </c:val>
          <c:extLst>
            <c:ext xmlns:c16="http://schemas.microsoft.com/office/drawing/2014/chart" uri="{C3380CC4-5D6E-409C-BE32-E72D297353CC}">
              <c16:uniqueId val="{00000000-970C-4426-91A3-3321AF9DDA34}"/>
            </c:ext>
          </c:extLst>
        </c:ser>
        <c:ser>
          <c:idx val="1"/>
          <c:order val="1"/>
          <c:tx>
            <c:strRef>
              <c:f>'Pivot Table'!$J$3:$J$4</c:f>
              <c:strCache>
                <c:ptCount val="1"/>
                <c:pt idx="0">
                  <c:v>Route B</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Table'!$H$5:$H$9</c:f>
              <c:strCache>
                <c:ptCount val="5"/>
                <c:pt idx="0">
                  <c:v>Supplier 4</c:v>
                </c:pt>
                <c:pt idx="1">
                  <c:v>Supplier 1</c:v>
                </c:pt>
                <c:pt idx="2">
                  <c:v>Supplier 2</c:v>
                </c:pt>
                <c:pt idx="3">
                  <c:v>Supplier 3</c:v>
                </c:pt>
                <c:pt idx="4">
                  <c:v>Supplier 5</c:v>
                </c:pt>
              </c:strCache>
            </c:strRef>
          </c:cat>
          <c:val>
            <c:numRef>
              <c:f>'Pivot Table'!$J$5:$J$9</c:f>
              <c:numCache>
                <c:formatCode>0.0</c:formatCode>
                <c:ptCount val="5"/>
                <c:pt idx="0">
                  <c:v>4</c:v>
                </c:pt>
                <c:pt idx="1">
                  <c:v>5.5</c:v>
                </c:pt>
                <c:pt idx="2">
                  <c:v>3.3333333333333335</c:v>
                </c:pt>
                <c:pt idx="3">
                  <c:v>7</c:v>
                </c:pt>
                <c:pt idx="4">
                  <c:v>6</c:v>
                </c:pt>
              </c:numCache>
            </c:numRef>
          </c:val>
          <c:extLst>
            <c:ext xmlns:c16="http://schemas.microsoft.com/office/drawing/2014/chart" uri="{C3380CC4-5D6E-409C-BE32-E72D297353CC}">
              <c16:uniqueId val="{00000004-149F-416B-A604-98645B78FEB4}"/>
            </c:ext>
          </c:extLst>
        </c:ser>
        <c:ser>
          <c:idx val="2"/>
          <c:order val="2"/>
          <c:tx>
            <c:strRef>
              <c:f>'Pivot Table'!$K$3:$K$4</c:f>
              <c:strCache>
                <c:ptCount val="1"/>
                <c:pt idx="0">
                  <c:v>Route 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Table'!$H$5:$H$9</c:f>
              <c:strCache>
                <c:ptCount val="5"/>
                <c:pt idx="0">
                  <c:v>Supplier 4</c:v>
                </c:pt>
                <c:pt idx="1">
                  <c:v>Supplier 1</c:v>
                </c:pt>
                <c:pt idx="2">
                  <c:v>Supplier 2</c:v>
                </c:pt>
                <c:pt idx="3">
                  <c:v>Supplier 3</c:v>
                </c:pt>
                <c:pt idx="4">
                  <c:v>Supplier 5</c:v>
                </c:pt>
              </c:strCache>
            </c:strRef>
          </c:cat>
          <c:val>
            <c:numRef>
              <c:f>'Pivot Table'!$K$5:$K$9</c:f>
              <c:numCache>
                <c:formatCode>0.0</c:formatCode>
                <c:ptCount val="5"/>
                <c:pt idx="0">
                  <c:v>8.5</c:v>
                </c:pt>
                <c:pt idx="1">
                  <c:v>6.4285714285714288</c:v>
                </c:pt>
                <c:pt idx="2">
                  <c:v>1</c:v>
                </c:pt>
                <c:pt idx="3">
                  <c:v>4</c:v>
                </c:pt>
                <c:pt idx="4">
                  <c:v>5</c:v>
                </c:pt>
              </c:numCache>
            </c:numRef>
          </c:val>
          <c:extLst>
            <c:ext xmlns:c16="http://schemas.microsoft.com/office/drawing/2014/chart" uri="{C3380CC4-5D6E-409C-BE32-E72D297353CC}">
              <c16:uniqueId val="{00000005-149F-416B-A604-98645B78FEB4}"/>
            </c:ext>
          </c:extLst>
        </c:ser>
        <c:dLbls>
          <c:dLblPos val="outEnd"/>
          <c:showLegendKey val="0"/>
          <c:showVal val="1"/>
          <c:showCatName val="0"/>
          <c:showSerName val="0"/>
          <c:showPercent val="0"/>
          <c:showBubbleSize val="0"/>
        </c:dLbls>
        <c:gapWidth val="219"/>
        <c:overlap val="-27"/>
        <c:axId val="924081064"/>
        <c:axId val="924080344"/>
      </c:barChart>
      <c:catAx>
        <c:axId val="92408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24080344"/>
        <c:crosses val="autoZero"/>
        <c:auto val="1"/>
        <c:lblAlgn val="ctr"/>
        <c:lblOffset val="100"/>
        <c:noMultiLvlLbl val="0"/>
      </c:catAx>
      <c:valAx>
        <c:axId val="9240803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2408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Table!PivotTable3</c:name>
    <c:fmtId val="3"/>
  </c:pivotSource>
  <c:chart>
    <c:title>
      <c:tx>
        <c:rich>
          <a:bodyPr rot="0" spcFirstLastPara="1" vertOverflow="ellipsis" vert="horz" wrap="square" anchor="ctr" anchorCtr="1"/>
          <a:lstStyle/>
          <a:p>
            <a:pPr algn="ctr" rtl="0">
              <a:defRPr lang="en-IN" sz="1600" b="1" i="0" u="none" strike="noStrike" kern="1200" spc="0" baseline="0">
                <a:solidFill>
                  <a:sysClr val="windowText" lastClr="000000">
                    <a:lumMod val="65000"/>
                    <a:lumOff val="35000"/>
                  </a:sysClr>
                </a:solidFill>
                <a:latin typeface="+mn-lt"/>
                <a:ea typeface="+mn-ea"/>
                <a:cs typeface="+mn-cs"/>
              </a:defRPr>
            </a:pPr>
            <a:r>
              <a:rPr lang="en-IN" sz="1600" b="1" i="0" u="none" strike="noStrike" kern="1200" spc="0" baseline="0">
                <a:solidFill>
                  <a:sysClr val="windowText" lastClr="000000">
                    <a:lumMod val="65000"/>
                    <a:lumOff val="35000"/>
                  </a:sysClr>
                </a:solidFill>
                <a:latin typeface="+mn-lt"/>
                <a:ea typeface="+mn-ea"/>
                <a:cs typeface="+mn-cs"/>
              </a:rPr>
              <a:t>Avg Shipping Cost by Supplier &amp; Routes</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Route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Table'!$A$13:$A$17</c:f>
              <c:strCache>
                <c:ptCount val="5"/>
                <c:pt idx="0">
                  <c:v>Supplier 4</c:v>
                </c:pt>
                <c:pt idx="1">
                  <c:v>Supplier 3</c:v>
                </c:pt>
                <c:pt idx="2">
                  <c:v>Supplier 1</c:v>
                </c:pt>
                <c:pt idx="3">
                  <c:v>Supplier 2</c:v>
                </c:pt>
                <c:pt idx="4">
                  <c:v>Supplier 5</c:v>
                </c:pt>
              </c:strCache>
            </c:strRef>
          </c:cat>
          <c:val>
            <c:numRef>
              <c:f>'Pivot Table'!$B$13:$B$17</c:f>
              <c:numCache>
                <c:formatCode>0.0</c:formatCode>
                <c:ptCount val="5"/>
                <c:pt idx="0">
                  <c:v>5.1744772903267418</c:v>
                </c:pt>
                <c:pt idx="1">
                  <c:v>4.3413503804444531</c:v>
                </c:pt>
                <c:pt idx="2">
                  <c:v>4.8585795799497351</c:v>
                </c:pt>
                <c:pt idx="3">
                  <c:v>5.4090104737352034</c:v>
                </c:pt>
                <c:pt idx="4">
                  <c:v>4.2761458859125447</c:v>
                </c:pt>
              </c:numCache>
            </c:numRef>
          </c:val>
          <c:extLst>
            <c:ext xmlns:c16="http://schemas.microsoft.com/office/drawing/2014/chart" uri="{C3380CC4-5D6E-409C-BE32-E72D297353CC}">
              <c16:uniqueId val="{00000000-B8DB-46AF-8900-6D3D9A214027}"/>
            </c:ext>
          </c:extLst>
        </c:ser>
        <c:ser>
          <c:idx val="1"/>
          <c:order val="1"/>
          <c:tx>
            <c:strRef>
              <c:f>'Pivot Table'!$C$11:$C$12</c:f>
              <c:strCache>
                <c:ptCount val="1"/>
                <c:pt idx="0">
                  <c:v>Route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Table'!$A$13:$A$17</c:f>
              <c:strCache>
                <c:ptCount val="5"/>
                <c:pt idx="0">
                  <c:v>Supplier 4</c:v>
                </c:pt>
                <c:pt idx="1">
                  <c:v>Supplier 3</c:v>
                </c:pt>
                <c:pt idx="2">
                  <c:v>Supplier 1</c:v>
                </c:pt>
                <c:pt idx="3">
                  <c:v>Supplier 2</c:v>
                </c:pt>
                <c:pt idx="4">
                  <c:v>Supplier 5</c:v>
                </c:pt>
              </c:strCache>
            </c:strRef>
          </c:cat>
          <c:val>
            <c:numRef>
              <c:f>'Pivot Table'!$C$13:$C$17</c:f>
              <c:numCache>
                <c:formatCode>0.0</c:formatCode>
                <c:ptCount val="5"/>
                <c:pt idx="0">
                  <c:v>1.32527401018452</c:v>
                </c:pt>
                <c:pt idx="1">
                  <c:v>5.7356022150306734</c:v>
                </c:pt>
                <c:pt idx="2">
                  <c:v>6.6724907213259952</c:v>
                </c:pt>
                <c:pt idx="3">
                  <c:v>4.6800576086664032</c:v>
                </c:pt>
                <c:pt idx="4">
                  <c:v>8.7132941656585565</c:v>
                </c:pt>
              </c:numCache>
            </c:numRef>
          </c:val>
          <c:extLst>
            <c:ext xmlns:c16="http://schemas.microsoft.com/office/drawing/2014/chart" uri="{C3380CC4-5D6E-409C-BE32-E72D297353CC}">
              <c16:uniqueId val="{00000004-62FF-4A58-BE72-0EC0C133D89F}"/>
            </c:ext>
          </c:extLst>
        </c:ser>
        <c:ser>
          <c:idx val="2"/>
          <c:order val="2"/>
          <c:tx>
            <c:strRef>
              <c:f>'Pivot Table'!$D$11:$D$12</c:f>
              <c:strCache>
                <c:ptCount val="1"/>
                <c:pt idx="0">
                  <c:v>Route 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Table'!$A$13:$A$17</c:f>
              <c:strCache>
                <c:ptCount val="5"/>
                <c:pt idx="0">
                  <c:v>Supplier 4</c:v>
                </c:pt>
                <c:pt idx="1">
                  <c:v>Supplier 3</c:v>
                </c:pt>
                <c:pt idx="2">
                  <c:v>Supplier 1</c:v>
                </c:pt>
                <c:pt idx="3">
                  <c:v>Supplier 2</c:v>
                </c:pt>
                <c:pt idx="4">
                  <c:v>Supplier 5</c:v>
                </c:pt>
              </c:strCache>
            </c:strRef>
          </c:cat>
          <c:val>
            <c:numRef>
              <c:f>'Pivot Table'!$D$13:$D$17</c:f>
              <c:numCache>
                <c:formatCode>0.0</c:formatCode>
                <c:ptCount val="5"/>
                <c:pt idx="0">
                  <c:v>9.2610886181205245</c:v>
                </c:pt>
                <c:pt idx="1">
                  <c:v>2.6796609649813998</c:v>
                </c:pt>
                <c:pt idx="2">
                  <c:v>5.9666004520016518</c:v>
                </c:pt>
                <c:pt idx="3">
                  <c:v>4.7081818735419301</c:v>
                </c:pt>
                <c:pt idx="4">
                  <c:v>8.4670497708619905</c:v>
                </c:pt>
              </c:numCache>
            </c:numRef>
          </c:val>
          <c:extLst>
            <c:ext xmlns:c16="http://schemas.microsoft.com/office/drawing/2014/chart" uri="{C3380CC4-5D6E-409C-BE32-E72D297353CC}">
              <c16:uniqueId val="{00000005-62FF-4A58-BE72-0EC0C133D89F}"/>
            </c:ext>
          </c:extLst>
        </c:ser>
        <c:dLbls>
          <c:dLblPos val="outEnd"/>
          <c:showLegendKey val="0"/>
          <c:showVal val="1"/>
          <c:showCatName val="0"/>
          <c:showSerName val="0"/>
          <c:showPercent val="0"/>
          <c:showBubbleSize val="0"/>
        </c:dLbls>
        <c:gapWidth val="219"/>
        <c:overlap val="-27"/>
        <c:axId val="660102136"/>
        <c:axId val="660101416"/>
      </c:barChart>
      <c:catAx>
        <c:axId val="66010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01416"/>
        <c:crosses val="autoZero"/>
        <c:auto val="1"/>
        <c:lblAlgn val="ctr"/>
        <c:lblOffset val="100"/>
        <c:noMultiLvlLbl val="0"/>
      </c:catAx>
      <c:valAx>
        <c:axId val="660101416"/>
        <c:scaling>
          <c:orientation val="minMax"/>
        </c:scaling>
        <c:delete val="1"/>
        <c:axPos val="l"/>
        <c:numFmt formatCode="0.0" sourceLinked="1"/>
        <c:majorTickMark val="none"/>
        <c:minorTickMark val="none"/>
        <c:tickLblPos val="nextTo"/>
        <c:crossAx val="66010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Table!PivotTable5</c:name>
    <c:fmtId val="7"/>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a:t>Comparision</a:t>
            </a:r>
            <a:r>
              <a:rPr lang="en-IN" sz="1400" baseline="0"/>
              <a:t> Between Defect Rates &amp; Lead Time</a:t>
            </a:r>
            <a:endParaRPr lang="en-IN" sz="1400"/>
          </a:p>
        </c:rich>
      </c:tx>
      <c:layout>
        <c:manualLayout>
          <c:xMode val="edge"/>
          <c:yMode val="edge"/>
          <c:x val="0.12327514293271478"/>
          <c:y val="2.818035426731078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5.0925925925925923E-2"/>
          <c:w val="0.58709601924759403"/>
          <c:h val="0.8416746864975212"/>
        </c:manualLayout>
      </c:layout>
      <c:barChart>
        <c:barDir val="col"/>
        <c:grouping val="clustered"/>
        <c:varyColors val="0"/>
        <c:ser>
          <c:idx val="0"/>
          <c:order val="0"/>
          <c:tx>
            <c:strRef>
              <c:f>'Pivot Table'!$B$20</c:f>
              <c:strCache>
                <c:ptCount val="1"/>
                <c:pt idx="0">
                  <c:v>Average of Defect rates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5"/>
                <c:pt idx="0">
                  <c:v>Supplier 3</c:v>
                </c:pt>
                <c:pt idx="1">
                  <c:v>Supplier 4</c:v>
                </c:pt>
                <c:pt idx="2">
                  <c:v>Supplier 2</c:v>
                </c:pt>
                <c:pt idx="3">
                  <c:v>Supplier 5</c:v>
                </c:pt>
                <c:pt idx="4">
                  <c:v>Supplier 1</c:v>
                </c:pt>
              </c:strCache>
            </c:strRef>
          </c:cat>
          <c:val>
            <c:numRef>
              <c:f>'Pivot Table'!$B$21:$B$25</c:f>
              <c:numCache>
                <c:formatCode>0.00</c:formatCode>
                <c:ptCount val="5"/>
                <c:pt idx="0">
                  <c:v>2.1947266105957657</c:v>
                </c:pt>
                <c:pt idx="1">
                  <c:v>2.5149047725550675</c:v>
                </c:pt>
                <c:pt idx="2">
                  <c:v>2.2816730621834065</c:v>
                </c:pt>
                <c:pt idx="3">
                  <c:v>2.1209450011688307</c:v>
                </c:pt>
                <c:pt idx="4">
                  <c:v>1.9026435559216048</c:v>
                </c:pt>
              </c:numCache>
            </c:numRef>
          </c:val>
          <c:extLst>
            <c:ext xmlns:c16="http://schemas.microsoft.com/office/drawing/2014/chart" uri="{C3380CC4-5D6E-409C-BE32-E72D297353CC}">
              <c16:uniqueId val="{00000000-B165-4444-B463-284CAC681D25}"/>
            </c:ext>
          </c:extLst>
        </c:ser>
        <c:ser>
          <c:idx val="1"/>
          <c:order val="1"/>
          <c:tx>
            <c:strRef>
              <c:f>'Pivot Table'!$C$20</c:f>
              <c:strCache>
                <c:ptCount val="1"/>
                <c:pt idx="0">
                  <c:v>Average of Manufacturing lead 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5"/>
                <c:pt idx="0">
                  <c:v>Supplier 3</c:v>
                </c:pt>
                <c:pt idx="1">
                  <c:v>Supplier 4</c:v>
                </c:pt>
                <c:pt idx="2">
                  <c:v>Supplier 2</c:v>
                </c:pt>
                <c:pt idx="3">
                  <c:v>Supplier 5</c:v>
                </c:pt>
                <c:pt idx="4">
                  <c:v>Supplier 1</c:v>
                </c:pt>
              </c:strCache>
            </c:strRef>
          </c:cat>
          <c:val>
            <c:numRef>
              <c:f>'Pivot Table'!$C$21:$C$25</c:f>
              <c:numCache>
                <c:formatCode>0.00</c:formatCode>
                <c:ptCount val="5"/>
                <c:pt idx="0">
                  <c:v>17</c:v>
                </c:pt>
                <c:pt idx="1">
                  <c:v>15.428571428571429</c:v>
                </c:pt>
                <c:pt idx="2">
                  <c:v>14.545454545454545</c:v>
                </c:pt>
                <c:pt idx="3">
                  <c:v>14</c:v>
                </c:pt>
                <c:pt idx="4">
                  <c:v>13</c:v>
                </c:pt>
              </c:numCache>
            </c:numRef>
          </c:val>
          <c:extLst>
            <c:ext xmlns:c16="http://schemas.microsoft.com/office/drawing/2014/chart" uri="{C3380CC4-5D6E-409C-BE32-E72D297353CC}">
              <c16:uniqueId val="{00000001-B165-4444-B463-284CAC681D25}"/>
            </c:ext>
          </c:extLst>
        </c:ser>
        <c:dLbls>
          <c:showLegendKey val="0"/>
          <c:showVal val="0"/>
          <c:showCatName val="0"/>
          <c:showSerName val="0"/>
          <c:showPercent val="0"/>
          <c:showBubbleSize val="0"/>
        </c:dLbls>
        <c:gapWidth val="100"/>
        <c:axId val="588982368"/>
        <c:axId val="588982728"/>
      </c:barChart>
      <c:catAx>
        <c:axId val="588982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982728"/>
        <c:crosses val="autoZero"/>
        <c:auto val="1"/>
        <c:lblAlgn val="ctr"/>
        <c:lblOffset val="100"/>
        <c:noMultiLvlLbl val="0"/>
      </c:catAx>
      <c:valAx>
        <c:axId val="588982728"/>
        <c:scaling>
          <c:orientation val="minMax"/>
        </c:scaling>
        <c:delete val="1"/>
        <c:axPos val="l"/>
        <c:numFmt formatCode="0.00" sourceLinked="1"/>
        <c:majorTickMark val="none"/>
        <c:minorTickMark val="none"/>
        <c:tickLblPos val="nextTo"/>
        <c:crossAx val="58898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Table!PivotTable6</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lumMod val="65000"/>
                    <a:lumOff val="35000"/>
                  </a:sysClr>
                </a:solidFill>
                <a:latin typeface="+mn-lt"/>
                <a:ea typeface="+mn-ea"/>
                <a:cs typeface="+mn-cs"/>
              </a:rPr>
              <a:t>Top 10 SKU's by Profit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Table'!$A$29:$A$38</c:f>
              <c:strCache>
                <c:ptCount val="10"/>
                <c:pt idx="0">
                  <c:v>SKU38</c:v>
                </c:pt>
                <c:pt idx="1">
                  <c:v>SKU31</c:v>
                </c:pt>
                <c:pt idx="2">
                  <c:v>SKU2</c:v>
                </c:pt>
                <c:pt idx="3">
                  <c:v>SKU32</c:v>
                </c:pt>
                <c:pt idx="4">
                  <c:v>SKU90</c:v>
                </c:pt>
                <c:pt idx="5">
                  <c:v>SKU67</c:v>
                </c:pt>
                <c:pt idx="6">
                  <c:v>SKU52</c:v>
                </c:pt>
                <c:pt idx="7">
                  <c:v>SKU88</c:v>
                </c:pt>
                <c:pt idx="8">
                  <c:v>SKU18</c:v>
                </c:pt>
                <c:pt idx="9">
                  <c:v>SKU99</c:v>
                </c:pt>
              </c:strCache>
            </c:strRef>
          </c:cat>
          <c:val>
            <c:numRef>
              <c:f>'Pivot Table'!$B$29:$B$38</c:f>
              <c:numCache>
                <c:formatCode>General</c:formatCode>
                <c:ptCount val="10"/>
                <c:pt idx="0">
                  <c:v>9677.1514151356514</c:v>
                </c:pt>
                <c:pt idx="1">
                  <c:v>9592.2042960928102</c:v>
                </c:pt>
                <c:pt idx="2">
                  <c:v>9539.0071272587138</c:v>
                </c:pt>
                <c:pt idx="3">
                  <c:v>9535.2589152728215</c:v>
                </c:pt>
                <c:pt idx="4">
                  <c:v>9499.2831762363985</c:v>
                </c:pt>
                <c:pt idx="5">
                  <c:v>9457.5923448166413</c:v>
                </c:pt>
                <c:pt idx="6">
                  <c:v>9417.9647075837638</c:v>
                </c:pt>
                <c:pt idx="7">
                  <c:v>9372.7558608730069</c:v>
                </c:pt>
                <c:pt idx="8">
                  <c:v>9333.226299507216</c:v>
                </c:pt>
                <c:pt idx="9">
                  <c:v>9145.8019069049533</c:v>
                </c:pt>
              </c:numCache>
            </c:numRef>
          </c:val>
          <c:extLst>
            <c:ext xmlns:c16="http://schemas.microsoft.com/office/drawing/2014/chart" uri="{C3380CC4-5D6E-409C-BE32-E72D297353CC}">
              <c16:uniqueId val="{00000000-DE26-41CD-B606-F4C556A74A70}"/>
            </c:ext>
          </c:extLst>
        </c:ser>
        <c:dLbls>
          <c:dLblPos val="outEnd"/>
          <c:showLegendKey val="0"/>
          <c:showVal val="1"/>
          <c:showCatName val="0"/>
          <c:showSerName val="0"/>
          <c:showPercent val="0"/>
          <c:showBubbleSize val="0"/>
        </c:dLbls>
        <c:gapWidth val="219"/>
        <c:overlap val="-27"/>
        <c:axId val="397424112"/>
        <c:axId val="397422312"/>
      </c:barChart>
      <c:catAx>
        <c:axId val="39742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422312"/>
        <c:crosses val="autoZero"/>
        <c:auto val="1"/>
        <c:lblAlgn val="ctr"/>
        <c:lblOffset val="100"/>
        <c:noMultiLvlLbl val="0"/>
      </c:catAx>
      <c:valAx>
        <c:axId val="397422312"/>
        <c:scaling>
          <c:orientation val="minMax"/>
        </c:scaling>
        <c:delete val="1"/>
        <c:axPos val="l"/>
        <c:numFmt formatCode="General" sourceLinked="1"/>
        <c:majorTickMark val="none"/>
        <c:minorTickMark val="none"/>
        <c:tickLblPos val="nextTo"/>
        <c:crossAx val="397424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Table!PivotTable7</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lumMod val="65000"/>
                    <a:lumOff val="35000"/>
                  </a:sysClr>
                </a:solidFill>
                <a:latin typeface="+mn-lt"/>
                <a:ea typeface="+mn-ea"/>
                <a:cs typeface="+mn-cs"/>
              </a:rPr>
              <a:t>Shipping Cost as per Transportation Modes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Table'!$E$28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4B-4B68-8BA9-A3750EC167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4B-4B68-8BA9-A3750EC167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4B-4B68-8BA9-A3750EC167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4B-4B68-8BA9-A3750EC1679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Table'!$D$29:$D$32</c:f>
              <c:strCache>
                <c:ptCount val="4"/>
                <c:pt idx="0">
                  <c:v>Air</c:v>
                </c:pt>
                <c:pt idx="1">
                  <c:v>Rail</c:v>
                </c:pt>
                <c:pt idx="2">
                  <c:v>Road</c:v>
                </c:pt>
                <c:pt idx="3">
                  <c:v>Sea</c:v>
                </c:pt>
              </c:strCache>
            </c:strRef>
          </c:cat>
          <c:val>
            <c:numRef>
              <c:f>'Pivot Table'!$E$29:$E$32</c:f>
              <c:numCache>
                <c:formatCode>0.00</c:formatCode>
                <c:ptCount val="4"/>
                <c:pt idx="0">
                  <c:v>83.7511163859851</c:v>
                </c:pt>
                <c:pt idx="1">
                  <c:v>64.659304506771221</c:v>
                </c:pt>
                <c:pt idx="2">
                  <c:v>78.035183952368712</c:v>
                </c:pt>
                <c:pt idx="3">
                  <c:v>61.071036727234109</c:v>
                </c:pt>
              </c:numCache>
            </c:numRef>
          </c:val>
          <c:extLst>
            <c:ext xmlns:c16="http://schemas.microsoft.com/office/drawing/2014/chart" uri="{C3380CC4-5D6E-409C-BE32-E72D297353CC}">
              <c16:uniqueId val="{00000008-B64B-4B68-8BA9-A3750EC16797}"/>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Table!PivotTable4</c:name>
    <c:fmtId val="13"/>
  </c:pivotSource>
  <c:chart>
    <c:title>
      <c:tx>
        <c:rich>
          <a:bodyPr rot="0" vert="horz"/>
          <a:lstStyle/>
          <a:p>
            <a:pPr algn="ctr" rtl="0">
              <a:defRPr lang="en-IN" sz="1400" b="1"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Avg Lead Time by Routes</a:t>
            </a:r>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marker>
          <c:symbol val="none"/>
        </c:marker>
        <c:dLbl>
          <c:idx val="0"/>
          <c:spPr>
            <a:solidFill>
              <a:sysClr val="window" lastClr="FFFFFF"/>
            </a:solidFill>
            <a:ln>
              <a:solidFill>
                <a:sysClr val="windowText" lastClr="000000">
                  <a:lumMod val="25000"/>
                  <a:lumOff val="75000"/>
                </a:sysClr>
              </a:solidFill>
            </a:ln>
            <a:effectLst/>
          </c:spPr>
          <c:txPr>
            <a:bodyPr rot="0" vert="horz"/>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3"/>
          </a:solidFill>
          <a:ln w="25400">
            <a:solidFill>
              <a:schemeClr val="lt1"/>
            </a:solidFill>
          </a:ln>
          <a:effectLst/>
          <a:sp3d contourW="25400">
            <a:contourClr>
              <a:schemeClr val="lt1"/>
            </a:contourClr>
          </a:sp3d>
        </c:spPr>
      </c:pivotFmt>
      <c:pivotFmt>
        <c:idx val="13"/>
        <c:marker>
          <c:symbol val="none"/>
        </c:marker>
        <c:dLbl>
          <c:idx val="0"/>
          <c:spPr>
            <a:solidFill>
              <a:sysClr val="window" lastClr="FFFFFF"/>
            </a:solidFill>
            <a:ln>
              <a:solidFill>
                <a:sysClr val="windowText" lastClr="000000">
                  <a:lumMod val="25000"/>
                  <a:lumOff val="75000"/>
                </a:sysClr>
              </a:solidFill>
            </a:ln>
            <a:effectLst/>
          </c:spPr>
          <c:txPr>
            <a:bodyPr rot="0" vert="horz"/>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2"/>
          </a:solidFill>
          <a:ln w="25400">
            <a:solidFill>
              <a:schemeClr val="lt1"/>
            </a:solidFill>
          </a:ln>
          <a:effectLst/>
          <a:sp3d contourW="25400">
            <a:contourClr>
              <a:schemeClr val="lt1"/>
            </a:contourClr>
          </a:sp3d>
        </c:spPr>
      </c:pivotFmt>
      <c:pivotFmt>
        <c:idx val="16"/>
        <c:spPr>
          <a:solidFill>
            <a:schemeClr val="accent3"/>
          </a:solidFill>
          <a:ln w="25400">
            <a:solidFill>
              <a:schemeClr val="lt1"/>
            </a:solidFill>
          </a:ln>
          <a:effectLst/>
          <a:sp3d contourW="25400">
            <a:contourClr>
              <a:schemeClr val="lt1"/>
            </a:contourClr>
          </a:sp3d>
        </c:spPr>
      </c:pivotFmt>
      <c:pivotFmt>
        <c:idx val="17"/>
        <c:marker>
          <c:symbol val="none"/>
        </c:marker>
        <c:dLbl>
          <c:idx val="0"/>
          <c:spPr>
            <a:solidFill>
              <a:srgbClr val="002060"/>
            </a:solidFill>
            <a:ln>
              <a:solidFill>
                <a:sysClr val="windowText" lastClr="000000">
                  <a:lumMod val="25000"/>
                  <a:lumOff val="75000"/>
                </a:sysClr>
              </a:solidFill>
            </a:ln>
            <a:effectLst/>
          </c:spPr>
          <c:txPr>
            <a:bodyPr rot="0" vert="horz"/>
            <a:lstStyle/>
            <a:p>
              <a:pPr>
                <a:defRPr>
                  <a:solidFill>
                    <a:schemeClr val="bg1"/>
                  </a:solidFill>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2"/>
          </a:solidFill>
          <a:ln w="25400">
            <a:solidFill>
              <a:schemeClr val="lt1"/>
            </a:solidFill>
          </a:ln>
          <a:effectLst/>
          <a:sp3d contourW="25400">
            <a:contourClr>
              <a:schemeClr val="lt1"/>
            </a:contourClr>
          </a:sp3d>
        </c:spPr>
      </c:pivotFmt>
      <c:pivotFmt>
        <c:idx val="20"/>
        <c:spPr>
          <a:solidFill>
            <a:schemeClr val="accent3"/>
          </a:solidFill>
          <a:ln w="25400">
            <a:solidFill>
              <a:schemeClr val="lt1"/>
            </a:solidFill>
          </a:ln>
          <a:effectLst/>
          <a:sp3d contourW="25400">
            <a:contourClr>
              <a:schemeClr val="lt1"/>
            </a:contourClr>
          </a:sp3d>
        </c:spPr>
      </c:pivotFmt>
      <c:pivotFmt>
        <c:idx val="21"/>
        <c:marker>
          <c:symbol val="none"/>
        </c:marker>
        <c:dLbl>
          <c:idx val="0"/>
          <c:spPr>
            <a:solidFill>
              <a:srgbClr val="002060"/>
            </a:solidFill>
            <a:ln>
              <a:solidFill>
                <a:sysClr val="windowText" lastClr="000000">
                  <a:lumMod val="25000"/>
                  <a:lumOff val="75000"/>
                </a:sysClr>
              </a:solidFill>
            </a:ln>
            <a:effectLst/>
          </c:spPr>
          <c:txPr>
            <a:bodyPr rot="0" vert="horz"/>
            <a:lstStyle/>
            <a:p>
              <a:pPr>
                <a:defRPr>
                  <a:solidFill>
                    <a:schemeClr val="bg1"/>
                  </a:solidFill>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2"/>
          </a:solidFill>
          <a:ln w="25400">
            <a:solidFill>
              <a:schemeClr val="lt1"/>
            </a:solidFill>
          </a:ln>
          <a:effectLst/>
          <a:sp3d contourW="25400">
            <a:contourClr>
              <a:schemeClr val="lt1"/>
            </a:contourClr>
          </a:sp3d>
        </c:spPr>
      </c:pivotFmt>
      <c:pivotFmt>
        <c:idx val="24"/>
        <c:spPr>
          <a:solidFill>
            <a:schemeClr val="accent3"/>
          </a:solidFill>
          <a:ln w="25400">
            <a:solidFill>
              <a:schemeClr val="lt1"/>
            </a:solidFill>
          </a:ln>
          <a:effectLst/>
          <a:sp3d contourW="25400">
            <a:contourClr>
              <a:schemeClr val="lt1"/>
            </a:contourClr>
          </a:sp3d>
        </c:spPr>
      </c:pivotFmt>
      <c:pivotFmt>
        <c:idx val="25"/>
        <c:marker>
          <c:symbol val="none"/>
        </c:marker>
        <c:dLbl>
          <c:idx val="0"/>
          <c:spPr>
            <a:solidFill>
              <a:srgbClr val="002060"/>
            </a:solidFill>
            <a:ln>
              <a:solidFill>
                <a:sysClr val="windowText" lastClr="000000">
                  <a:lumMod val="25000"/>
                  <a:lumOff val="75000"/>
                </a:sysClr>
              </a:solidFill>
            </a:ln>
            <a:effectLst/>
          </c:spPr>
          <c:txPr>
            <a:bodyPr rot="0" vert="horz"/>
            <a:lstStyle/>
            <a:p>
              <a:pPr>
                <a:defRPr>
                  <a:solidFill>
                    <a:schemeClr val="bg1"/>
                  </a:solidFill>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2"/>
          </a:solidFill>
          <a:ln w="25400">
            <a:solidFill>
              <a:schemeClr val="lt1"/>
            </a:solidFill>
          </a:ln>
          <a:effectLst/>
          <a:sp3d contourW="25400">
            <a:contourClr>
              <a:schemeClr val="lt1"/>
            </a:contourClr>
          </a:sp3d>
        </c:spPr>
      </c:pivotFmt>
      <c:pivotFmt>
        <c:idx val="28"/>
        <c:spPr>
          <a:solidFill>
            <a:schemeClr val="accent3"/>
          </a:solidFill>
          <a:ln w="25400">
            <a:solidFill>
              <a:schemeClr val="lt1"/>
            </a:solidFill>
          </a:ln>
          <a:effectLst/>
          <a:sp3d contourW="25400">
            <a:contourClr>
              <a:schemeClr val="lt1"/>
            </a:contourClr>
          </a:sp3d>
        </c:spPr>
      </c:pivotFmt>
      <c:pivotFmt>
        <c:idx val="29"/>
        <c:marker>
          <c:symbol val="none"/>
        </c:marker>
        <c:dLbl>
          <c:idx val="0"/>
          <c:spPr>
            <a:solidFill>
              <a:srgbClr val="002060"/>
            </a:solidFill>
            <a:ln>
              <a:solidFill>
                <a:sysClr val="windowText" lastClr="000000">
                  <a:lumMod val="25000"/>
                  <a:lumOff val="75000"/>
                </a:sysClr>
              </a:solidFill>
            </a:ln>
            <a:effectLst/>
          </c:spPr>
          <c:txPr>
            <a:bodyPr rot="0" vert="horz"/>
            <a:lstStyle/>
            <a:p>
              <a:pPr>
                <a:defRPr>
                  <a:solidFill>
                    <a:schemeClr val="bg1"/>
                  </a:solidFill>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2"/>
          </a:solidFill>
          <a:ln w="25400">
            <a:solidFill>
              <a:schemeClr val="lt1"/>
            </a:solidFill>
          </a:ln>
          <a:effectLst/>
          <a:sp3d contourW="25400">
            <a:contourClr>
              <a:schemeClr val="lt1"/>
            </a:contourClr>
          </a:sp3d>
        </c:spPr>
      </c:pivotFmt>
      <c:pivotFmt>
        <c:idx val="32"/>
        <c:spPr>
          <a:solidFill>
            <a:schemeClr val="accent3"/>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89AB-4108-A688-B9B8CA51172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89AB-4108-A688-B9B8CA51172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89AB-4108-A688-B9B8CA511727}"/>
              </c:ext>
            </c:extLst>
          </c:dPt>
          <c:dLbls>
            <c:spPr>
              <a:solidFill>
                <a:srgbClr val="002060"/>
              </a:solidFill>
              <a:ln>
                <a:solidFill>
                  <a:sysClr val="windowText" lastClr="000000">
                    <a:lumMod val="25000"/>
                    <a:lumOff val="75000"/>
                  </a:sysClr>
                </a:solidFill>
              </a:ln>
              <a:effectLst/>
            </c:spPr>
            <c:txPr>
              <a:bodyPr rot="0" vert="horz"/>
              <a:lstStyle/>
              <a:p>
                <a:pPr>
                  <a:defRPr>
                    <a:solidFill>
                      <a:schemeClr val="bg1"/>
                    </a:solidFill>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Table'!$D$4:$D$6</c:f>
              <c:strCache>
                <c:ptCount val="3"/>
                <c:pt idx="0">
                  <c:v>Route A</c:v>
                </c:pt>
                <c:pt idx="1">
                  <c:v>Route B</c:v>
                </c:pt>
                <c:pt idx="2">
                  <c:v>Route C</c:v>
                </c:pt>
              </c:strCache>
            </c:strRef>
          </c:cat>
          <c:val>
            <c:numRef>
              <c:f>'Pivot Table'!$E$4:$E$6</c:f>
              <c:numCache>
                <c:formatCode>0.00</c:formatCode>
                <c:ptCount val="3"/>
                <c:pt idx="0">
                  <c:v>14.047619047619047</c:v>
                </c:pt>
                <c:pt idx="1">
                  <c:v>14.941176470588236</c:v>
                </c:pt>
                <c:pt idx="2">
                  <c:v>15.666666666666666</c:v>
                </c:pt>
              </c:numCache>
            </c:numRef>
          </c:val>
          <c:extLst>
            <c:ext xmlns:c16="http://schemas.microsoft.com/office/drawing/2014/chart" uri="{C3380CC4-5D6E-409C-BE32-E72D297353CC}">
              <c16:uniqueId val="{0000000D-89AB-4108-A688-B9B8CA511727}"/>
            </c:ext>
          </c:extLst>
        </c:ser>
        <c:dLbls>
          <c:dLblPos val="outEnd"/>
          <c:showLegendKey val="0"/>
          <c:showVal val="1"/>
          <c:showCatName val="0"/>
          <c:showSerName val="0"/>
          <c:showPercent val="0"/>
          <c:showBubbleSize val="0"/>
          <c:showLeaderLines val="0"/>
        </c:dLbls>
      </c:pie3DChart>
    </c:plotArea>
    <c:legend>
      <c:legendPos val="r"/>
      <c:overlay val="0"/>
      <c:spPr>
        <a:noFill/>
        <a:ln>
          <a:noFill/>
        </a:ln>
        <a:effectLst/>
      </c:spPr>
      <c:txPr>
        <a:bodyPr rot="0" vert="horz"/>
        <a:lstStyle/>
        <a:p>
          <a:pPr>
            <a:defRPr>
              <a:solidFill>
                <a:schemeClr val="bg1"/>
              </a:solidFill>
            </a:defRPr>
          </a:pPr>
          <a:endParaRPr lang="en-US"/>
        </a:p>
      </c:txPr>
    </c:legend>
    <c:plotVisOnly val="1"/>
    <c:dispBlanksAs val="gap"/>
    <c:showDLblsOverMax val="0"/>
    <c:extLst/>
  </c:chart>
  <c:spPr>
    <a:solidFill>
      <a:srgbClr val="002060"/>
    </a:solidFill>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Table!PivotTable7</c:name>
    <c:fmtId val="6"/>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Shipping Cost as per Transportation Modes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Table'!$E$28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69-4965-A9E7-15434917FD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69-4965-A9E7-15434917FD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69-4965-A9E7-15434917FD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69-4965-A9E7-15434917FD4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Table'!$D$29:$D$32</c:f>
              <c:strCache>
                <c:ptCount val="4"/>
                <c:pt idx="0">
                  <c:v>Air</c:v>
                </c:pt>
                <c:pt idx="1">
                  <c:v>Rail</c:v>
                </c:pt>
                <c:pt idx="2">
                  <c:v>Road</c:v>
                </c:pt>
                <c:pt idx="3">
                  <c:v>Sea</c:v>
                </c:pt>
              </c:strCache>
            </c:strRef>
          </c:cat>
          <c:val>
            <c:numRef>
              <c:f>'Pivot Table'!$E$29:$E$32</c:f>
              <c:numCache>
                <c:formatCode>0.00</c:formatCode>
                <c:ptCount val="4"/>
                <c:pt idx="0">
                  <c:v>83.7511163859851</c:v>
                </c:pt>
                <c:pt idx="1">
                  <c:v>64.659304506771221</c:v>
                </c:pt>
                <c:pt idx="2">
                  <c:v>78.035183952368712</c:v>
                </c:pt>
                <c:pt idx="3">
                  <c:v>61.071036727234109</c:v>
                </c:pt>
              </c:numCache>
            </c:numRef>
          </c:val>
          <c:extLst>
            <c:ext xmlns:c16="http://schemas.microsoft.com/office/drawing/2014/chart" uri="{C3380CC4-5D6E-409C-BE32-E72D297353CC}">
              <c16:uniqueId val="{00000008-DB69-4965-A9E7-15434917FD4E}"/>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Table!PivotTable3</c:name>
    <c:fmtId val="5"/>
  </c:pivotSource>
  <c:chart>
    <c:title>
      <c:tx>
        <c:rich>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r>
              <a:rPr lang="en-IN" sz="1400" b="1" i="0" u="none" strike="noStrike" kern="1200" spc="0" baseline="0">
                <a:solidFill>
                  <a:schemeClr val="bg1"/>
                </a:solidFill>
                <a:latin typeface="+mn-lt"/>
                <a:ea typeface="+mn-ea"/>
                <a:cs typeface="+mn-cs"/>
              </a:rPr>
              <a:t>Avg Shipping Cost by Supplier &amp; Routes</a:t>
            </a:r>
          </a:p>
        </c:rich>
      </c:tx>
      <c:overlay val="0"/>
      <c:spPr>
        <a:solidFill>
          <a:srgbClr val="002060"/>
        </a:solidFill>
        <a:ln>
          <a:noFill/>
        </a:ln>
        <a:effectLst/>
      </c:spPr>
      <c:txPr>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Route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Table'!$A$13:$A$17</c:f>
              <c:strCache>
                <c:ptCount val="5"/>
                <c:pt idx="0">
                  <c:v>Supplier 4</c:v>
                </c:pt>
                <c:pt idx="1">
                  <c:v>Supplier 3</c:v>
                </c:pt>
                <c:pt idx="2">
                  <c:v>Supplier 1</c:v>
                </c:pt>
                <c:pt idx="3">
                  <c:v>Supplier 2</c:v>
                </c:pt>
                <c:pt idx="4">
                  <c:v>Supplier 5</c:v>
                </c:pt>
              </c:strCache>
            </c:strRef>
          </c:cat>
          <c:val>
            <c:numRef>
              <c:f>'Pivot Table'!$B$13:$B$17</c:f>
              <c:numCache>
                <c:formatCode>0.0</c:formatCode>
                <c:ptCount val="5"/>
                <c:pt idx="0">
                  <c:v>5.1744772903267418</c:v>
                </c:pt>
                <c:pt idx="1">
                  <c:v>4.3413503804444531</c:v>
                </c:pt>
                <c:pt idx="2">
                  <c:v>4.8585795799497351</c:v>
                </c:pt>
                <c:pt idx="3">
                  <c:v>5.4090104737352034</c:v>
                </c:pt>
                <c:pt idx="4">
                  <c:v>4.2761458859125447</c:v>
                </c:pt>
              </c:numCache>
            </c:numRef>
          </c:val>
          <c:extLst>
            <c:ext xmlns:c16="http://schemas.microsoft.com/office/drawing/2014/chart" uri="{C3380CC4-5D6E-409C-BE32-E72D297353CC}">
              <c16:uniqueId val="{00000000-CF55-427B-8EF6-80B563A13067}"/>
            </c:ext>
          </c:extLst>
        </c:ser>
        <c:ser>
          <c:idx val="1"/>
          <c:order val="1"/>
          <c:tx>
            <c:strRef>
              <c:f>'Pivot Table'!$C$11:$C$12</c:f>
              <c:strCache>
                <c:ptCount val="1"/>
                <c:pt idx="0">
                  <c:v>Route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Table'!$A$13:$A$17</c:f>
              <c:strCache>
                <c:ptCount val="5"/>
                <c:pt idx="0">
                  <c:v>Supplier 4</c:v>
                </c:pt>
                <c:pt idx="1">
                  <c:v>Supplier 3</c:v>
                </c:pt>
                <c:pt idx="2">
                  <c:v>Supplier 1</c:v>
                </c:pt>
                <c:pt idx="3">
                  <c:v>Supplier 2</c:v>
                </c:pt>
                <c:pt idx="4">
                  <c:v>Supplier 5</c:v>
                </c:pt>
              </c:strCache>
            </c:strRef>
          </c:cat>
          <c:val>
            <c:numRef>
              <c:f>'Pivot Table'!$C$13:$C$17</c:f>
              <c:numCache>
                <c:formatCode>0.0</c:formatCode>
                <c:ptCount val="5"/>
                <c:pt idx="0">
                  <c:v>1.32527401018452</c:v>
                </c:pt>
                <c:pt idx="1">
                  <c:v>5.7356022150306734</c:v>
                </c:pt>
                <c:pt idx="2">
                  <c:v>6.6724907213259952</c:v>
                </c:pt>
                <c:pt idx="3">
                  <c:v>4.6800576086664032</c:v>
                </c:pt>
                <c:pt idx="4">
                  <c:v>8.7132941656585565</c:v>
                </c:pt>
              </c:numCache>
            </c:numRef>
          </c:val>
          <c:extLst>
            <c:ext xmlns:c16="http://schemas.microsoft.com/office/drawing/2014/chart" uri="{C3380CC4-5D6E-409C-BE32-E72D297353CC}">
              <c16:uniqueId val="{00000005-7E75-4EAE-8996-366D3BF03ABC}"/>
            </c:ext>
          </c:extLst>
        </c:ser>
        <c:ser>
          <c:idx val="2"/>
          <c:order val="2"/>
          <c:tx>
            <c:strRef>
              <c:f>'Pivot Table'!$D$11:$D$12</c:f>
              <c:strCache>
                <c:ptCount val="1"/>
                <c:pt idx="0">
                  <c:v>Route 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Table'!$A$13:$A$17</c:f>
              <c:strCache>
                <c:ptCount val="5"/>
                <c:pt idx="0">
                  <c:v>Supplier 4</c:v>
                </c:pt>
                <c:pt idx="1">
                  <c:v>Supplier 3</c:v>
                </c:pt>
                <c:pt idx="2">
                  <c:v>Supplier 1</c:v>
                </c:pt>
                <c:pt idx="3">
                  <c:v>Supplier 2</c:v>
                </c:pt>
                <c:pt idx="4">
                  <c:v>Supplier 5</c:v>
                </c:pt>
              </c:strCache>
            </c:strRef>
          </c:cat>
          <c:val>
            <c:numRef>
              <c:f>'Pivot Table'!$D$13:$D$17</c:f>
              <c:numCache>
                <c:formatCode>0.0</c:formatCode>
                <c:ptCount val="5"/>
                <c:pt idx="0">
                  <c:v>9.2610886181205245</c:v>
                </c:pt>
                <c:pt idx="1">
                  <c:v>2.6796609649813998</c:v>
                </c:pt>
                <c:pt idx="2">
                  <c:v>5.9666004520016518</c:v>
                </c:pt>
                <c:pt idx="3">
                  <c:v>4.7081818735419301</c:v>
                </c:pt>
                <c:pt idx="4">
                  <c:v>8.4670497708619905</c:v>
                </c:pt>
              </c:numCache>
            </c:numRef>
          </c:val>
          <c:extLst>
            <c:ext xmlns:c16="http://schemas.microsoft.com/office/drawing/2014/chart" uri="{C3380CC4-5D6E-409C-BE32-E72D297353CC}">
              <c16:uniqueId val="{00000006-7E75-4EAE-8996-366D3BF03ABC}"/>
            </c:ext>
          </c:extLst>
        </c:ser>
        <c:dLbls>
          <c:dLblPos val="outEnd"/>
          <c:showLegendKey val="0"/>
          <c:showVal val="1"/>
          <c:showCatName val="0"/>
          <c:showSerName val="0"/>
          <c:showPercent val="0"/>
          <c:showBubbleSize val="0"/>
        </c:dLbls>
        <c:gapWidth val="219"/>
        <c:overlap val="-27"/>
        <c:axId val="660102136"/>
        <c:axId val="660101416"/>
      </c:barChart>
      <c:catAx>
        <c:axId val="66010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660101416"/>
        <c:crosses val="autoZero"/>
        <c:auto val="1"/>
        <c:lblAlgn val="ctr"/>
        <c:lblOffset val="100"/>
        <c:noMultiLvlLbl val="0"/>
      </c:catAx>
      <c:valAx>
        <c:axId val="660101416"/>
        <c:scaling>
          <c:orientation val="minMax"/>
        </c:scaling>
        <c:delete val="1"/>
        <c:axPos val="l"/>
        <c:numFmt formatCode="0.0" sourceLinked="1"/>
        <c:majorTickMark val="none"/>
        <c:minorTickMark val="none"/>
        <c:tickLblPos val="nextTo"/>
        <c:crossAx val="66010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Table!PivotTable6</c:name>
    <c:fmtId val="7"/>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Top 10 SKU's by Profit</a:t>
            </a:r>
          </a:p>
        </c:rich>
      </c:tx>
      <c:overlay val="0"/>
      <c:spPr>
        <a:solidFill>
          <a:srgbClr val="002060"/>
        </a:solid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Table'!$A$29:$A$38</c:f>
              <c:strCache>
                <c:ptCount val="10"/>
                <c:pt idx="0">
                  <c:v>SKU38</c:v>
                </c:pt>
                <c:pt idx="1">
                  <c:v>SKU31</c:v>
                </c:pt>
                <c:pt idx="2">
                  <c:v>SKU2</c:v>
                </c:pt>
                <c:pt idx="3">
                  <c:v>SKU32</c:v>
                </c:pt>
                <c:pt idx="4">
                  <c:v>SKU90</c:v>
                </c:pt>
                <c:pt idx="5">
                  <c:v>SKU67</c:v>
                </c:pt>
                <c:pt idx="6">
                  <c:v>SKU52</c:v>
                </c:pt>
                <c:pt idx="7">
                  <c:v>SKU88</c:v>
                </c:pt>
                <c:pt idx="8">
                  <c:v>SKU18</c:v>
                </c:pt>
                <c:pt idx="9">
                  <c:v>SKU99</c:v>
                </c:pt>
              </c:strCache>
            </c:strRef>
          </c:cat>
          <c:val>
            <c:numRef>
              <c:f>'Pivot Table'!$B$29:$B$38</c:f>
              <c:numCache>
                <c:formatCode>General</c:formatCode>
                <c:ptCount val="10"/>
                <c:pt idx="0">
                  <c:v>9677.1514151356514</c:v>
                </c:pt>
                <c:pt idx="1">
                  <c:v>9592.2042960928102</c:v>
                </c:pt>
                <c:pt idx="2">
                  <c:v>9539.0071272587138</c:v>
                </c:pt>
                <c:pt idx="3">
                  <c:v>9535.2589152728215</c:v>
                </c:pt>
                <c:pt idx="4">
                  <c:v>9499.2831762363985</c:v>
                </c:pt>
                <c:pt idx="5">
                  <c:v>9457.5923448166413</c:v>
                </c:pt>
                <c:pt idx="6">
                  <c:v>9417.9647075837638</c:v>
                </c:pt>
                <c:pt idx="7">
                  <c:v>9372.7558608730069</c:v>
                </c:pt>
                <c:pt idx="8">
                  <c:v>9333.226299507216</c:v>
                </c:pt>
                <c:pt idx="9">
                  <c:v>9145.8019069049533</c:v>
                </c:pt>
              </c:numCache>
            </c:numRef>
          </c:val>
          <c:extLst>
            <c:ext xmlns:c16="http://schemas.microsoft.com/office/drawing/2014/chart" uri="{C3380CC4-5D6E-409C-BE32-E72D297353CC}">
              <c16:uniqueId val="{00000000-C5C2-465E-AE71-099F3BFB2851}"/>
            </c:ext>
          </c:extLst>
        </c:ser>
        <c:dLbls>
          <c:dLblPos val="outEnd"/>
          <c:showLegendKey val="0"/>
          <c:showVal val="1"/>
          <c:showCatName val="0"/>
          <c:showSerName val="0"/>
          <c:showPercent val="0"/>
          <c:showBubbleSize val="0"/>
        </c:dLbls>
        <c:gapWidth val="219"/>
        <c:overlap val="-27"/>
        <c:axId val="397424112"/>
        <c:axId val="397422312"/>
      </c:barChart>
      <c:catAx>
        <c:axId val="39742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7422312"/>
        <c:crosses val="autoZero"/>
        <c:auto val="1"/>
        <c:lblAlgn val="ctr"/>
        <c:lblOffset val="100"/>
        <c:noMultiLvlLbl val="0"/>
      </c:catAx>
      <c:valAx>
        <c:axId val="397422312"/>
        <c:scaling>
          <c:orientation val="minMax"/>
        </c:scaling>
        <c:delete val="1"/>
        <c:axPos val="l"/>
        <c:numFmt formatCode="General" sourceLinked="1"/>
        <c:majorTickMark val="none"/>
        <c:minorTickMark val="none"/>
        <c:tickLblPos val="nextTo"/>
        <c:crossAx val="397424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Table!PivotTable5</c:name>
    <c:fmtId val="14"/>
  </c:pivotSource>
  <c:chart>
    <c:title>
      <c:tx>
        <c:rich>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r>
              <a:rPr lang="en-IN" sz="1400" b="1" i="0" u="none" strike="noStrike" kern="1200" spc="0" baseline="0">
                <a:solidFill>
                  <a:schemeClr val="bg1"/>
                </a:solidFill>
                <a:latin typeface="+mn-lt"/>
                <a:ea typeface="+mn-ea"/>
                <a:cs typeface="+mn-cs"/>
              </a:rPr>
              <a:t>Comparision Between Defect Rates &amp; Lead Time</a:t>
            </a:r>
          </a:p>
        </c:rich>
      </c:tx>
      <c:layout>
        <c:manualLayout>
          <c:xMode val="edge"/>
          <c:yMode val="edge"/>
          <c:x val="0.12327514293271478"/>
          <c:y val="2.8180354267310789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5.0925925925925923E-2"/>
          <c:w val="0.58709601924759403"/>
          <c:h val="0.79116956971287666"/>
        </c:manualLayout>
      </c:layout>
      <c:barChart>
        <c:barDir val="col"/>
        <c:grouping val="clustered"/>
        <c:varyColors val="0"/>
        <c:ser>
          <c:idx val="0"/>
          <c:order val="0"/>
          <c:tx>
            <c:strRef>
              <c:f>'Pivot Table'!$B$20</c:f>
              <c:strCache>
                <c:ptCount val="1"/>
                <c:pt idx="0">
                  <c:v>Average of Defect rates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5"/>
                <c:pt idx="0">
                  <c:v>Supplier 3</c:v>
                </c:pt>
                <c:pt idx="1">
                  <c:v>Supplier 4</c:v>
                </c:pt>
                <c:pt idx="2">
                  <c:v>Supplier 2</c:v>
                </c:pt>
                <c:pt idx="3">
                  <c:v>Supplier 5</c:v>
                </c:pt>
                <c:pt idx="4">
                  <c:v>Supplier 1</c:v>
                </c:pt>
              </c:strCache>
            </c:strRef>
          </c:cat>
          <c:val>
            <c:numRef>
              <c:f>'Pivot Table'!$B$21:$B$25</c:f>
              <c:numCache>
                <c:formatCode>0.00</c:formatCode>
                <c:ptCount val="5"/>
                <c:pt idx="0">
                  <c:v>2.1947266105957657</c:v>
                </c:pt>
                <c:pt idx="1">
                  <c:v>2.5149047725550675</c:v>
                </c:pt>
                <c:pt idx="2">
                  <c:v>2.2816730621834065</c:v>
                </c:pt>
                <c:pt idx="3">
                  <c:v>2.1209450011688307</c:v>
                </c:pt>
                <c:pt idx="4">
                  <c:v>1.9026435559216048</c:v>
                </c:pt>
              </c:numCache>
            </c:numRef>
          </c:val>
          <c:extLst>
            <c:ext xmlns:c16="http://schemas.microsoft.com/office/drawing/2014/chart" uri="{C3380CC4-5D6E-409C-BE32-E72D297353CC}">
              <c16:uniqueId val="{00000000-05ED-4590-9BFD-8F9133041661}"/>
            </c:ext>
          </c:extLst>
        </c:ser>
        <c:ser>
          <c:idx val="1"/>
          <c:order val="1"/>
          <c:tx>
            <c:strRef>
              <c:f>'Pivot Table'!$C$20</c:f>
              <c:strCache>
                <c:ptCount val="1"/>
                <c:pt idx="0">
                  <c:v>Average of Manufacturing lead 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5"/>
                <c:pt idx="0">
                  <c:v>Supplier 3</c:v>
                </c:pt>
                <c:pt idx="1">
                  <c:v>Supplier 4</c:v>
                </c:pt>
                <c:pt idx="2">
                  <c:v>Supplier 2</c:v>
                </c:pt>
                <c:pt idx="3">
                  <c:v>Supplier 5</c:v>
                </c:pt>
                <c:pt idx="4">
                  <c:v>Supplier 1</c:v>
                </c:pt>
              </c:strCache>
            </c:strRef>
          </c:cat>
          <c:val>
            <c:numRef>
              <c:f>'Pivot Table'!$C$21:$C$25</c:f>
              <c:numCache>
                <c:formatCode>0.00</c:formatCode>
                <c:ptCount val="5"/>
                <c:pt idx="0">
                  <c:v>17</c:v>
                </c:pt>
                <c:pt idx="1">
                  <c:v>15.428571428571429</c:v>
                </c:pt>
                <c:pt idx="2">
                  <c:v>14.545454545454545</c:v>
                </c:pt>
                <c:pt idx="3">
                  <c:v>14</c:v>
                </c:pt>
                <c:pt idx="4">
                  <c:v>13</c:v>
                </c:pt>
              </c:numCache>
            </c:numRef>
          </c:val>
          <c:extLst>
            <c:ext xmlns:c16="http://schemas.microsoft.com/office/drawing/2014/chart" uri="{C3380CC4-5D6E-409C-BE32-E72D297353CC}">
              <c16:uniqueId val="{00000001-05ED-4590-9BFD-8F9133041661}"/>
            </c:ext>
          </c:extLst>
        </c:ser>
        <c:dLbls>
          <c:dLblPos val="ctr"/>
          <c:showLegendKey val="0"/>
          <c:showVal val="1"/>
          <c:showCatName val="0"/>
          <c:showSerName val="0"/>
          <c:showPercent val="0"/>
          <c:showBubbleSize val="0"/>
        </c:dLbls>
        <c:gapWidth val="100"/>
        <c:axId val="588982368"/>
        <c:axId val="588982728"/>
      </c:barChart>
      <c:catAx>
        <c:axId val="588982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8982728"/>
        <c:crosses val="autoZero"/>
        <c:auto val="1"/>
        <c:lblAlgn val="ctr"/>
        <c:lblOffset val="100"/>
        <c:noMultiLvlLbl val="0"/>
      </c:catAx>
      <c:valAx>
        <c:axId val="588982728"/>
        <c:scaling>
          <c:orientation val="minMax"/>
        </c:scaling>
        <c:delete val="1"/>
        <c:axPos val="l"/>
        <c:numFmt formatCode="0.00" sourceLinked="1"/>
        <c:majorTickMark val="none"/>
        <c:minorTickMark val="none"/>
        <c:tickLblPos val="nextTo"/>
        <c:crossAx val="58898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Table!PivotTable16</c:name>
    <c:fmtId val="19"/>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Order Quantities By Location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691358024691357E-2"/>
          <c:y val="0.16245382063091168"/>
          <c:w val="0.93888888888888888"/>
          <c:h val="0.71346258604466894"/>
        </c:manualLayout>
      </c:layout>
      <c:barChart>
        <c:barDir val="col"/>
        <c:grouping val="clustered"/>
        <c:varyColors val="0"/>
        <c:ser>
          <c:idx val="0"/>
          <c:order val="0"/>
          <c:tx>
            <c:strRef>
              <c:f>'Pivot Table'!$D$49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Table'!$C$50:$C$54</c:f>
              <c:strCache>
                <c:ptCount val="5"/>
                <c:pt idx="0">
                  <c:v>Mumbai</c:v>
                </c:pt>
                <c:pt idx="1">
                  <c:v>Kolkata</c:v>
                </c:pt>
                <c:pt idx="2">
                  <c:v>Chennai</c:v>
                </c:pt>
                <c:pt idx="3">
                  <c:v>Bangalore</c:v>
                </c:pt>
                <c:pt idx="4">
                  <c:v>Delhi</c:v>
                </c:pt>
              </c:strCache>
            </c:strRef>
          </c:cat>
          <c:val>
            <c:numRef>
              <c:f>'Pivot Table'!$D$50:$D$54</c:f>
              <c:numCache>
                <c:formatCode>0</c:formatCode>
                <c:ptCount val="5"/>
                <c:pt idx="0">
                  <c:v>859</c:v>
                </c:pt>
                <c:pt idx="1">
                  <c:v>812</c:v>
                </c:pt>
                <c:pt idx="2">
                  <c:v>701</c:v>
                </c:pt>
                <c:pt idx="3">
                  <c:v>354</c:v>
                </c:pt>
                <c:pt idx="4">
                  <c:v>288</c:v>
                </c:pt>
              </c:numCache>
            </c:numRef>
          </c:val>
          <c:extLst>
            <c:ext xmlns:c16="http://schemas.microsoft.com/office/drawing/2014/chart" uri="{C3380CC4-5D6E-409C-BE32-E72D297353CC}">
              <c16:uniqueId val="{00000000-342C-4803-9244-0A7EF06BC525}"/>
            </c:ext>
          </c:extLst>
        </c:ser>
        <c:dLbls>
          <c:dLblPos val="outEnd"/>
          <c:showLegendKey val="0"/>
          <c:showVal val="1"/>
          <c:showCatName val="0"/>
          <c:showSerName val="0"/>
          <c:showPercent val="0"/>
          <c:showBubbleSize val="0"/>
        </c:dLbls>
        <c:gapWidth val="219"/>
        <c:overlap val="-27"/>
        <c:axId val="1168906712"/>
        <c:axId val="1168907072"/>
      </c:barChart>
      <c:catAx>
        <c:axId val="1168906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168907072"/>
        <c:crosses val="autoZero"/>
        <c:auto val="1"/>
        <c:lblAlgn val="ctr"/>
        <c:lblOffset val="100"/>
        <c:noMultiLvlLbl val="0"/>
      </c:catAx>
      <c:valAx>
        <c:axId val="1168907072"/>
        <c:scaling>
          <c:orientation val="minMax"/>
        </c:scaling>
        <c:delete val="1"/>
        <c:axPos val="l"/>
        <c:numFmt formatCode="0" sourceLinked="1"/>
        <c:majorTickMark val="none"/>
        <c:minorTickMark val="none"/>
        <c:tickLblPos val="nextTo"/>
        <c:crossAx val="1168906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Table!PivotTable1</c:name>
    <c:fmtId val="3"/>
  </c:pivotSource>
  <c:chart>
    <c:title>
      <c:tx>
        <c:rich>
          <a:bodyPr rot="0" spcFirstLastPara="1" vertOverflow="ellipsis" vert="horz" wrap="square" anchor="ctr" anchorCtr="1"/>
          <a:lstStyle/>
          <a:p>
            <a:pPr algn="ctr" rtl="0">
              <a:defRPr lang="en-US" sz="1600" b="1"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Avg Shipping Cost by Routes</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FA3-4E1D-A165-061ECCDDE5F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FA3-4E1D-A165-061ECCDDE5F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FA3-4E1D-A165-061ECCDDE5FD}"/>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3"/>
                <c:pt idx="0">
                  <c:v>Route C</c:v>
                </c:pt>
                <c:pt idx="1">
                  <c:v>Route B</c:v>
                </c:pt>
                <c:pt idx="2">
                  <c:v>Route A</c:v>
                </c:pt>
              </c:strCache>
            </c:strRef>
          </c:cat>
          <c:val>
            <c:numRef>
              <c:f>'Pivot Table'!$B$4:$B$6</c:f>
              <c:numCache>
                <c:formatCode>0.00</c:formatCode>
                <c:ptCount val="3"/>
                <c:pt idx="0">
                  <c:v>6.3452727508031606</c:v>
                </c:pt>
                <c:pt idx="1">
                  <c:v>6.3211984983450549</c:v>
                </c:pt>
                <c:pt idx="2">
                  <c:v>4.9482378138502483</c:v>
                </c:pt>
              </c:numCache>
            </c:numRef>
          </c:val>
          <c:extLst>
            <c:ext xmlns:c16="http://schemas.microsoft.com/office/drawing/2014/chart" uri="{C3380CC4-5D6E-409C-BE32-E72D297353CC}">
              <c16:uniqueId val="{00000006-8FA3-4E1D-A165-061ECCDDE5F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Table!PivotTable4</c:name>
    <c:fmtId val="10"/>
  </c:pivotSource>
  <c:chart>
    <c:title>
      <c:tx>
        <c:rich>
          <a:bodyPr rot="0" vert="horz"/>
          <a:lstStyle/>
          <a:p>
            <a:pPr algn="ctr" rtl="0">
              <a:defRPr lang="en-IN" sz="1600" b="1" i="0" u="none" strike="noStrike" kern="1200" baseline="0">
                <a:solidFill>
                  <a:sysClr val="windowText" lastClr="000000">
                    <a:lumMod val="65000"/>
                    <a:lumOff val="35000"/>
                  </a:sysClr>
                </a:solidFill>
                <a:latin typeface="+mn-lt"/>
                <a:ea typeface="+mn-ea"/>
                <a:cs typeface="+mn-cs"/>
              </a:defRPr>
            </a:pPr>
            <a:r>
              <a:rPr lang="en-IN" sz="1600" b="1" i="0" u="none" strike="noStrike" kern="1200" baseline="0">
                <a:solidFill>
                  <a:sysClr val="windowText" lastClr="000000">
                    <a:lumMod val="65000"/>
                    <a:lumOff val="35000"/>
                  </a:sysClr>
                </a:solidFill>
                <a:latin typeface="+mn-lt"/>
                <a:ea typeface="+mn-ea"/>
                <a:cs typeface="+mn-cs"/>
              </a:rPr>
              <a:t>Avg Lead Time by Routes</a:t>
            </a:r>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marker>
          <c:symbol val="none"/>
        </c:marker>
        <c:dLbl>
          <c:idx val="0"/>
          <c:spPr>
            <a:solidFill>
              <a:sysClr val="window" lastClr="FFFFFF"/>
            </a:solidFill>
            <a:ln>
              <a:solidFill>
                <a:sysClr val="windowText" lastClr="000000">
                  <a:lumMod val="25000"/>
                  <a:lumOff val="75000"/>
                </a:sysClr>
              </a:solidFill>
            </a:ln>
            <a:effectLst/>
          </c:spPr>
          <c:txPr>
            <a:bodyPr rot="0" vert="horz"/>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3"/>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42-41F7-8D02-2DABF942EB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42-41F7-8D02-2DABF942EB8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42-41F7-8D02-2DABF942EB8F}"/>
              </c:ext>
            </c:extLst>
          </c:dPt>
          <c:dLbls>
            <c:spPr>
              <a:solidFill>
                <a:sysClr val="window" lastClr="FFFFFF"/>
              </a:solidFill>
              <a:ln>
                <a:solidFill>
                  <a:sysClr val="windowText" lastClr="000000">
                    <a:lumMod val="25000"/>
                    <a:lumOff val="75000"/>
                  </a:sysClr>
                </a:solidFill>
              </a:ln>
              <a:effectLst/>
            </c:spPr>
            <c:txPr>
              <a:bodyPr rot="0" vert="horz"/>
              <a:lstStyle/>
              <a:p>
                <a:pPr>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Table'!$D$4:$D$6</c:f>
              <c:strCache>
                <c:ptCount val="3"/>
                <c:pt idx="0">
                  <c:v>Route A</c:v>
                </c:pt>
                <c:pt idx="1">
                  <c:v>Route B</c:v>
                </c:pt>
                <c:pt idx="2">
                  <c:v>Route C</c:v>
                </c:pt>
              </c:strCache>
            </c:strRef>
          </c:cat>
          <c:val>
            <c:numRef>
              <c:f>'Pivot Table'!$E$4:$E$6</c:f>
              <c:numCache>
                <c:formatCode>0.00</c:formatCode>
                <c:ptCount val="3"/>
                <c:pt idx="0">
                  <c:v>14.047619047619047</c:v>
                </c:pt>
                <c:pt idx="1">
                  <c:v>14.941176470588236</c:v>
                </c:pt>
                <c:pt idx="2">
                  <c:v>15.666666666666666</c:v>
                </c:pt>
              </c:numCache>
            </c:numRef>
          </c:val>
          <c:extLst>
            <c:ext xmlns:c16="http://schemas.microsoft.com/office/drawing/2014/chart" uri="{C3380CC4-5D6E-409C-BE32-E72D297353CC}">
              <c16:uniqueId val="{0000000E-D542-41F7-8D02-2DABF942EB8F}"/>
            </c:ext>
          </c:extLst>
        </c:ser>
        <c:dLbls>
          <c:dLblPos val="outEnd"/>
          <c:showLegendKey val="0"/>
          <c:showVal val="1"/>
          <c:showCatName val="0"/>
          <c:showSerName val="0"/>
          <c:showPercent val="0"/>
          <c:showBubbleSize val="0"/>
          <c:showLeaderLines val="0"/>
        </c:dLbls>
      </c:pie3DChart>
    </c:plotArea>
    <c:legend>
      <c:legendPos val="r"/>
      <c:overlay val="0"/>
      <c:spPr>
        <a:noFill/>
        <a:ln>
          <a:noFill/>
        </a:ln>
        <a:effectLst/>
      </c:spPr>
      <c:txPr>
        <a:bodyPr rot="0" vert="horz"/>
        <a:lstStyle/>
        <a:p>
          <a:pPr>
            <a:defRPr/>
          </a:pPr>
          <a:endParaRPr lang="en-US"/>
        </a:p>
      </c:txPr>
    </c:legend>
    <c:plotVisOnly val="1"/>
    <c:dispBlanksAs val="gap"/>
    <c:showDLblsOverMax val="0"/>
    <c:extLst/>
  </c:chart>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xdr:rowOff>
    </xdr:from>
    <xdr:to>
      <xdr:col>4</xdr:col>
      <xdr:colOff>335280</xdr:colOff>
      <xdr:row>4</xdr:row>
      <xdr:rowOff>137160</xdr:rowOff>
    </xdr:to>
    <xdr:sp macro="" textlink="">
      <xdr:nvSpPr>
        <xdr:cNvPr id="2" name="TextBox 1">
          <a:extLst>
            <a:ext uri="{FF2B5EF4-FFF2-40B4-BE49-F238E27FC236}">
              <a16:creationId xmlns:a16="http://schemas.microsoft.com/office/drawing/2014/main" id="{33BA99D2-364B-2392-3C47-BE4BB9953AB6}"/>
            </a:ext>
          </a:extLst>
        </xdr:cNvPr>
        <xdr:cNvSpPr txBox="1"/>
      </xdr:nvSpPr>
      <xdr:spPr>
        <a:xfrm>
          <a:off x="0" y="22860"/>
          <a:ext cx="2773680" cy="845820"/>
        </a:xfrm>
        <a:prstGeom prst="rect">
          <a:avLst/>
        </a:prstGeom>
        <a:solidFill>
          <a:srgbClr val="FF99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1"/>
              </a:solidFill>
              <a:latin typeface="Arial Black" panose="020B0A04020102020204" pitchFamily="34" charset="0"/>
            </a:rPr>
            <a:t>SUPPLY CHAIN OPTIMIZATION DASHBOARD</a:t>
          </a:r>
        </a:p>
      </xdr:txBody>
    </xdr:sp>
    <xdr:clientData/>
  </xdr:twoCellAnchor>
  <xdr:twoCellAnchor>
    <xdr:from>
      <xdr:col>9</xdr:col>
      <xdr:colOff>365760</xdr:colOff>
      <xdr:row>0</xdr:row>
      <xdr:rowOff>60960</xdr:rowOff>
    </xdr:from>
    <xdr:to>
      <xdr:col>12</xdr:col>
      <xdr:colOff>198120</xdr:colOff>
      <xdr:row>4</xdr:row>
      <xdr:rowOff>144780</xdr:rowOff>
    </xdr:to>
    <xdr:sp macro="" textlink="">
      <xdr:nvSpPr>
        <xdr:cNvPr id="28" name="Rectangle 27">
          <a:extLst>
            <a:ext uri="{FF2B5EF4-FFF2-40B4-BE49-F238E27FC236}">
              <a16:creationId xmlns:a16="http://schemas.microsoft.com/office/drawing/2014/main" id="{F6F5975B-57D2-5FAC-7A23-987AB99F7895}"/>
            </a:ext>
          </a:extLst>
        </xdr:cNvPr>
        <xdr:cNvSpPr/>
      </xdr:nvSpPr>
      <xdr:spPr>
        <a:xfrm>
          <a:off x="5852160" y="60960"/>
          <a:ext cx="1623060" cy="8153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a:solidFill>
                <a:schemeClr val="lt1"/>
              </a:solidFill>
              <a:latin typeface="+mn-lt"/>
              <a:ea typeface="+mn-ea"/>
              <a:cs typeface="+mn-cs"/>
            </a:rPr>
            <a:t>  Avg Shipping Cost</a:t>
          </a:r>
        </a:p>
      </xdr:txBody>
    </xdr:sp>
    <xdr:clientData/>
  </xdr:twoCellAnchor>
  <xdr:twoCellAnchor>
    <xdr:from>
      <xdr:col>2</xdr:col>
      <xdr:colOff>601980</xdr:colOff>
      <xdr:row>4</xdr:row>
      <xdr:rowOff>175260</xdr:rowOff>
    </xdr:from>
    <xdr:to>
      <xdr:col>7</xdr:col>
      <xdr:colOff>320040</xdr:colOff>
      <xdr:row>15</xdr:row>
      <xdr:rowOff>30480</xdr:rowOff>
    </xdr:to>
    <xdr:sp macro="" textlink="">
      <xdr:nvSpPr>
        <xdr:cNvPr id="47" name="Rectangle 46">
          <a:extLst>
            <a:ext uri="{FF2B5EF4-FFF2-40B4-BE49-F238E27FC236}">
              <a16:creationId xmlns:a16="http://schemas.microsoft.com/office/drawing/2014/main" id="{3DD24051-488B-4B22-8ECB-EEAF1A2D476F}"/>
            </a:ext>
          </a:extLst>
        </xdr:cNvPr>
        <xdr:cNvSpPr/>
      </xdr:nvSpPr>
      <xdr:spPr>
        <a:xfrm>
          <a:off x="1821180" y="906780"/>
          <a:ext cx="2766060" cy="1866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365760</xdr:colOff>
      <xdr:row>4</xdr:row>
      <xdr:rowOff>144780</xdr:rowOff>
    </xdr:from>
    <xdr:to>
      <xdr:col>12</xdr:col>
      <xdr:colOff>76200</xdr:colOff>
      <xdr:row>15</xdr:row>
      <xdr:rowOff>0</xdr:rowOff>
    </xdr:to>
    <xdr:sp macro="" textlink="">
      <xdr:nvSpPr>
        <xdr:cNvPr id="48" name="Rectangle 47">
          <a:extLst>
            <a:ext uri="{FF2B5EF4-FFF2-40B4-BE49-F238E27FC236}">
              <a16:creationId xmlns:a16="http://schemas.microsoft.com/office/drawing/2014/main" id="{5F546207-A81F-474E-B008-180882FB8666}"/>
            </a:ext>
          </a:extLst>
        </xdr:cNvPr>
        <xdr:cNvSpPr/>
      </xdr:nvSpPr>
      <xdr:spPr>
        <a:xfrm>
          <a:off x="4632960" y="876300"/>
          <a:ext cx="2720340" cy="1866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53340</xdr:colOff>
      <xdr:row>4</xdr:row>
      <xdr:rowOff>175260</xdr:rowOff>
    </xdr:from>
    <xdr:to>
      <xdr:col>17</xdr:col>
      <xdr:colOff>22860</xdr:colOff>
      <xdr:row>15</xdr:row>
      <xdr:rowOff>45720</xdr:rowOff>
    </xdr:to>
    <xdr:sp macro="" textlink="">
      <xdr:nvSpPr>
        <xdr:cNvPr id="49" name="Rectangle 48">
          <a:extLst>
            <a:ext uri="{FF2B5EF4-FFF2-40B4-BE49-F238E27FC236}">
              <a16:creationId xmlns:a16="http://schemas.microsoft.com/office/drawing/2014/main" id="{8CBEF7CF-575E-4A18-9A5E-6B8EC1D06699}"/>
            </a:ext>
          </a:extLst>
        </xdr:cNvPr>
        <xdr:cNvSpPr/>
      </xdr:nvSpPr>
      <xdr:spPr>
        <a:xfrm>
          <a:off x="7330440" y="906780"/>
          <a:ext cx="3017520" cy="18821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xdr:colOff>
      <xdr:row>5</xdr:row>
      <xdr:rowOff>0</xdr:rowOff>
    </xdr:from>
    <xdr:to>
      <xdr:col>2</xdr:col>
      <xdr:colOff>403860</xdr:colOff>
      <xdr:row>26</xdr:row>
      <xdr:rowOff>129540</xdr:rowOff>
    </xdr:to>
    <xdr:sp macro="" textlink="">
      <xdr:nvSpPr>
        <xdr:cNvPr id="50" name="Rectangle 49">
          <a:extLst>
            <a:ext uri="{FF2B5EF4-FFF2-40B4-BE49-F238E27FC236}">
              <a16:creationId xmlns:a16="http://schemas.microsoft.com/office/drawing/2014/main" id="{1C3DE3BF-C5E9-4122-B7FD-6493A17D1D7E}"/>
            </a:ext>
          </a:extLst>
        </xdr:cNvPr>
        <xdr:cNvSpPr/>
      </xdr:nvSpPr>
      <xdr:spPr>
        <a:xfrm>
          <a:off x="30480" y="914400"/>
          <a:ext cx="1592580" cy="3970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441960</xdr:colOff>
      <xdr:row>15</xdr:row>
      <xdr:rowOff>83820</xdr:rowOff>
    </xdr:from>
    <xdr:to>
      <xdr:col>9</xdr:col>
      <xdr:colOff>243840</xdr:colOff>
      <xdr:row>26</xdr:row>
      <xdr:rowOff>106680</xdr:rowOff>
    </xdr:to>
    <xdr:sp macro="" textlink="">
      <xdr:nvSpPr>
        <xdr:cNvPr id="51" name="Rectangle 50">
          <a:extLst>
            <a:ext uri="{FF2B5EF4-FFF2-40B4-BE49-F238E27FC236}">
              <a16:creationId xmlns:a16="http://schemas.microsoft.com/office/drawing/2014/main" id="{775808B3-7CAB-49F7-8B94-2D91E38B1655}"/>
            </a:ext>
          </a:extLst>
        </xdr:cNvPr>
        <xdr:cNvSpPr/>
      </xdr:nvSpPr>
      <xdr:spPr>
        <a:xfrm>
          <a:off x="1661160" y="2827020"/>
          <a:ext cx="4069080" cy="20345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266700</xdr:colOff>
      <xdr:row>15</xdr:row>
      <xdr:rowOff>137160</xdr:rowOff>
    </xdr:from>
    <xdr:to>
      <xdr:col>15</xdr:col>
      <xdr:colOff>441960</xdr:colOff>
      <xdr:row>26</xdr:row>
      <xdr:rowOff>106680</xdr:rowOff>
    </xdr:to>
    <xdr:sp macro="" textlink="">
      <xdr:nvSpPr>
        <xdr:cNvPr id="52" name="Rectangle 51">
          <a:extLst>
            <a:ext uri="{FF2B5EF4-FFF2-40B4-BE49-F238E27FC236}">
              <a16:creationId xmlns:a16="http://schemas.microsoft.com/office/drawing/2014/main" id="{CB6A6170-A53C-4CE5-8D33-3DE7A0F5447B}"/>
            </a:ext>
          </a:extLst>
        </xdr:cNvPr>
        <xdr:cNvSpPr/>
      </xdr:nvSpPr>
      <xdr:spPr>
        <a:xfrm>
          <a:off x="5753100" y="2880360"/>
          <a:ext cx="3794760" cy="1981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30480</xdr:colOff>
      <xdr:row>15</xdr:row>
      <xdr:rowOff>106680</xdr:rowOff>
    </xdr:from>
    <xdr:to>
      <xdr:col>23</xdr:col>
      <xdr:colOff>83820</xdr:colOff>
      <xdr:row>26</xdr:row>
      <xdr:rowOff>91440</xdr:rowOff>
    </xdr:to>
    <xdr:sp macro="" textlink="">
      <xdr:nvSpPr>
        <xdr:cNvPr id="53" name="Rectangle 52">
          <a:extLst>
            <a:ext uri="{FF2B5EF4-FFF2-40B4-BE49-F238E27FC236}">
              <a16:creationId xmlns:a16="http://schemas.microsoft.com/office/drawing/2014/main" id="{C6526BF3-F9AE-4C4E-ADF2-BA2FAA3AF4CC}"/>
            </a:ext>
          </a:extLst>
        </xdr:cNvPr>
        <xdr:cNvSpPr/>
      </xdr:nvSpPr>
      <xdr:spPr>
        <a:xfrm>
          <a:off x="9745980" y="2849880"/>
          <a:ext cx="4320540" cy="19964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99060</xdr:colOff>
      <xdr:row>5</xdr:row>
      <xdr:rowOff>0</xdr:rowOff>
    </xdr:from>
    <xdr:to>
      <xdr:col>23</xdr:col>
      <xdr:colOff>76200</xdr:colOff>
      <xdr:row>15</xdr:row>
      <xdr:rowOff>68580</xdr:rowOff>
    </xdr:to>
    <xdr:sp macro="" textlink="">
      <xdr:nvSpPr>
        <xdr:cNvPr id="55" name="Rectangle 54">
          <a:extLst>
            <a:ext uri="{FF2B5EF4-FFF2-40B4-BE49-F238E27FC236}">
              <a16:creationId xmlns:a16="http://schemas.microsoft.com/office/drawing/2014/main" id="{23A952B7-B31B-4145-B4BA-BAC6F8ADC642}"/>
            </a:ext>
          </a:extLst>
        </xdr:cNvPr>
        <xdr:cNvSpPr/>
      </xdr:nvSpPr>
      <xdr:spPr>
        <a:xfrm>
          <a:off x="10424160" y="914400"/>
          <a:ext cx="3634740" cy="18973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434340</xdr:colOff>
      <xdr:row>4</xdr:row>
      <xdr:rowOff>144780</xdr:rowOff>
    </xdr:from>
    <xdr:to>
      <xdr:col>7</xdr:col>
      <xdr:colOff>358140</xdr:colOff>
      <xdr:row>15</xdr:row>
      <xdr:rowOff>45720</xdr:rowOff>
    </xdr:to>
    <xdr:graphicFrame macro="">
      <xdr:nvGraphicFramePr>
        <xdr:cNvPr id="58" name="Chart 57">
          <a:extLst>
            <a:ext uri="{FF2B5EF4-FFF2-40B4-BE49-F238E27FC236}">
              <a16:creationId xmlns:a16="http://schemas.microsoft.com/office/drawing/2014/main" id="{76D83480-9D55-47E8-8CCC-C90A72B40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365760</xdr:colOff>
      <xdr:row>4</xdr:row>
      <xdr:rowOff>144780</xdr:rowOff>
    </xdr:from>
    <xdr:to>
      <xdr:col>12</xdr:col>
      <xdr:colOff>15240</xdr:colOff>
      <xdr:row>15</xdr:row>
      <xdr:rowOff>53340</xdr:rowOff>
    </xdr:to>
    <xdr:graphicFrame macro="">
      <xdr:nvGraphicFramePr>
        <xdr:cNvPr id="59" name="Chart 58">
          <a:extLst>
            <a:ext uri="{FF2B5EF4-FFF2-40B4-BE49-F238E27FC236}">
              <a16:creationId xmlns:a16="http://schemas.microsoft.com/office/drawing/2014/main" id="{D411D941-6996-4030-B2A6-99DE2E5BF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60960</xdr:colOff>
      <xdr:row>4</xdr:row>
      <xdr:rowOff>160020</xdr:rowOff>
    </xdr:from>
    <xdr:to>
      <xdr:col>17</xdr:col>
      <xdr:colOff>91440</xdr:colOff>
      <xdr:row>15</xdr:row>
      <xdr:rowOff>60960</xdr:rowOff>
    </xdr:to>
    <xdr:graphicFrame macro="">
      <xdr:nvGraphicFramePr>
        <xdr:cNvPr id="61" name="Chart 60">
          <a:extLst>
            <a:ext uri="{FF2B5EF4-FFF2-40B4-BE49-F238E27FC236}">
              <a16:creationId xmlns:a16="http://schemas.microsoft.com/office/drawing/2014/main" id="{7043ED53-C512-4924-A95C-A67CA67EE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182880</xdr:colOff>
      <xdr:row>15</xdr:row>
      <xdr:rowOff>76200</xdr:rowOff>
    </xdr:from>
    <xdr:to>
      <xdr:col>16</xdr:col>
      <xdr:colOff>15240</xdr:colOff>
      <xdr:row>26</xdr:row>
      <xdr:rowOff>99060</xdr:rowOff>
    </xdr:to>
    <xdr:graphicFrame macro="">
      <xdr:nvGraphicFramePr>
        <xdr:cNvPr id="64" name="Chart 63">
          <a:extLst>
            <a:ext uri="{FF2B5EF4-FFF2-40B4-BE49-F238E27FC236}">
              <a16:creationId xmlns:a16="http://schemas.microsoft.com/office/drawing/2014/main" id="{8B51B980-75AF-4AC6-85B4-B1BAA6C4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99060</xdr:colOff>
      <xdr:row>5</xdr:row>
      <xdr:rowOff>1</xdr:rowOff>
    </xdr:from>
    <xdr:to>
      <xdr:col>23</xdr:col>
      <xdr:colOff>106680</xdr:colOff>
      <xdr:row>15</xdr:row>
      <xdr:rowOff>53341</xdr:rowOff>
    </xdr:to>
    <xdr:graphicFrame macro="">
      <xdr:nvGraphicFramePr>
        <xdr:cNvPr id="66" name="Chart 65">
          <a:extLst>
            <a:ext uri="{FF2B5EF4-FFF2-40B4-BE49-F238E27FC236}">
              <a16:creationId xmlns:a16="http://schemas.microsoft.com/office/drawing/2014/main" id="{D58BEC50-9FA3-41AE-93C1-759100580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38100</xdr:colOff>
      <xdr:row>15</xdr:row>
      <xdr:rowOff>83821</xdr:rowOff>
    </xdr:from>
    <xdr:to>
      <xdr:col>23</xdr:col>
      <xdr:colOff>114300</xdr:colOff>
      <xdr:row>26</xdr:row>
      <xdr:rowOff>106681</xdr:rowOff>
    </xdr:to>
    <xdr:graphicFrame macro="">
      <xdr:nvGraphicFramePr>
        <xdr:cNvPr id="68" name="Chart 67">
          <a:extLst>
            <a:ext uri="{FF2B5EF4-FFF2-40B4-BE49-F238E27FC236}">
              <a16:creationId xmlns:a16="http://schemas.microsoft.com/office/drawing/2014/main" id="{C3E645C9-918E-4F5A-BB3E-FF661D024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388619</xdr:colOff>
      <xdr:row>0</xdr:row>
      <xdr:rowOff>60960</xdr:rowOff>
    </xdr:from>
    <xdr:to>
      <xdr:col>7</xdr:col>
      <xdr:colOff>182880</xdr:colOff>
      <xdr:row>4</xdr:row>
      <xdr:rowOff>129540</xdr:rowOff>
    </xdr:to>
    <xdr:grpSp>
      <xdr:nvGrpSpPr>
        <xdr:cNvPr id="8" name="Group 7">
          <a:extLst>
            <a:ext uri="{FF2B5EF4-FFF2-40B4-BE49-F238E27FC236}">
              <a16:creationId xmlns:a16="http://schemas.microsoft.com/office/drawing/2014/main" id="{00C0528E-CB97-7639-DBC4-2D78D504D896}"/>
            </a:ext>
          </a:extLst>
        </xdr:cNvPr>
        <xdr:cNvGrpSpPr/>
      </xdr:nvGrpSpPr>
      <xdr:grpSpPr>
        <a:xfrm>
          <a:off x="2827019" y="60960"/>
          <a:ext cx="1623061" cy="800100"/>
          <a:chOff x="2819400" y="15240"/>
          <a:chExt cx="1336864" cy="800100"/>
        </a:xfrm>
      </xdr:grpSpPr>
      <xdr:sp macro="" textlink="">
        <xdr:nvSpPr>
          <xdr:cNvPr id="31" name="Rectangle 30">
            <a:extLst>
              <a:ext uri="{FF2B5EF4-FFF2-40B4-BE49-F238E27FC236}">
                <a16:creationId xmlns:a16="http://schemas.microsoft.com/office/drawing/2014/main" id="{F8588981-6AC9-44E0-9D61-7B450D5AF1AF}"/>
              </a:ext>
            </a:extLst>
          </xdr:cNvPr>
          <xdr:cNvSpPr/>
        </xdr:nvSpPr>
        <xdr:spPr>
          <a:xfrm>
            <a:off x="2819400" y="15240"/>
            <a:ext cx="1336864" cy="800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a:solidFill>
                  <a:schemeClr val="lt1"/>
                </a:solidFill>
                <a:latin typeface="+mn-lt"/>
                <a:ea typeface="+mn-ea"/>
                <a:cs typeface="+mn-cs"/>
              </a:rPr>
              <a:t>  Total Product Sold    </a:t>
            </a:r>
          </a:p>
        </xdr:txBody>
      </xdr:sp>
      <xdr:sp macro="" textlink="'Pivot Table'!L21">
        <xdr:nvSpPr>
          <xdr:cNvPr id="4" name="TextBox 3">
            <a:extLst>
              <a:ext uri="{FF2B5EF4-FFF2-40B4-BE49-F238E27FC236}">
                <a16:creationId xmlns:a16="http://schemas.microsoft.com/office/drawing/2014/main" id="{BF70DECC-1628-4058-AD9C-39693AA1A69F}"/>
              </a:ext>
            </a:extLst>
          </xdr:cNvPr>
          <xdr:cNvSpPr txBox="1"/>
        </xdr:nvSpPr>
        <xdr:spPr>
          <a:xfrm>
            <a:off x="3131820" y="327660"/>
            <a:ext cx="746760" cy="3810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2591EBD-21CA-42AF-A1C5-5F614E02AC68}" type="TxLink">
              <a:rPr lang="en-US" sz="2000" b="0" i="0" u="none" strike="noStrike" cap="none" spc="0">
                <a:ln w="0"/>
                <a:solidFill>
                  <a:schemeClr val="accent2"/>
                </a:solidFill>
                <a:effectLst>
                  <a:outerShdw blurRad="38100" dist="19050" dir="2700000" algn="tl" rotWithShape="0">
                    <a:schemeClr val="dk1">
                      <a:alpha val="40000"/>
                    </a:schemeClr>
                  </a:outerShdw>
                </a:effectLst>
                <a:latin typeface="Calibri"/>
                <a:ea typeface="Calibri"/>
                <a:cs typeface="Calibri"/>
              </a:rPr>
              <a:pPr marL="0" indent="0" algn="l"/>
              <a:t>46099</a:t>
            </a:fld>
            <a:endParaRPr lang="en-IN" sz="2000" b="0" i="0" u="none" strike="noStrike" cap="none" spc="0">
              <a:ln w="0"/>
              <a:solidFill>
                <a:schemeClr val="accent2"/>
              </a:solidFill>
              <a:effectLst>
                <a:outerShdw blurRad="38100" dist="19050" dir="2700000" algn="tl" rotWithShape="0">
                  <a:schemeClr val="dk1">
                    <a:alpha val="40000"/>
                  </a:schemeClr>
                </a:outerShdw>
              </a:effectLst>
              <a:latin typeface="Calibri"/>
              <a:ea typeface="Calibri"/>
              <a:cs typeface="Calibri"/>
            </a:endParaRPr>
          </a:p>
        </xdr:txBody>
      </xdr:sp>
    </xdr:grpSp>
    <xdr:clientData/>
  </xdr:twoCellAnchor>
  <xdr:twoCellAnchor>
    <xdr:from>
      <xdr:col>10</xdr:col>
      <xdr:colOff>213360</xdr:colOff>
      <xdr:row>1</xdr:row>
      <xdr:rowOff>167640</xdr:rowOff>
    </xdr:from>
    <xdr:to>
      <xdr:col>11</xdr:col>
      <xdr:colOff>266700</xdr:colOff>
      <xdr:row>3</xdr:row>
      <xdr:rowOff>152400</xdr:rowOff>
    </xdr:to>
    <xdr:sp macro="" textlink="'Pivot Table'!F23">
      <xdr:nvSpPr>
        <xdr:cNvPr id="6" name="TextBox 5">
          <a:extLst>
            <a:ext uri="{FF2B5EF4-FFF2-40B4-BE49-F238E27FC236}">
              <a16:creationId xmlns:a16="http://schemas.microsoft.com/office/drawing/2014/main" id="{0791798C-46D4-4D15-9848-321AEEE311F4}"/>
            </a:ext>
          </a:extLst>
        </xdr:cNvPr>
        <xdr:cNvSpPr txBox="1"/>
      </xdr:nvSpPr>
      <xdr:spPr>
        <a:xfrm>
          <a:off x="6309360" y="350520"/>
          <a:ext cx="662940" cy="3505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B730292-C6E0-4D71-8CD4-FC542645DC0E}" type="TxLink">
            <a:rPr lang="en-US" sz="2000" b="0" i="0" u="none" strike="noStrike" cap="none" spc="0">
              <a:ln w="0"/>
              <a:solidFill>
                <a:schemeClr val="accent2"/>
              </a:solidFill>
              <a:effectLst>
                <a:outerShdw blurRad="38100" dist="19050" dir="2700000" algn="tl" rotWithShape="0">
                  <a:schemeClr val="dk1">
                    <a:alpha val="40000"/>
                  </a:schemeClr>
                </a:outerShdw>
              </a:effectLst>
              <a:latin typeface="Calibri"/>
              <a:ea typeface="Calibri"/>
              <a:cs typeface="Calibri"/>
            </a:rPr>
            <a:pPr marL="0" indent="0" algn="l"/>
            <a:t>5.55</a:t>
          </a:fld>
          <a:endParaRPr lang="en-US" sz="2000" b="0" i="0" u="none" strike="noStrike" cap="none" spc="0">
            <a:ln w="0"/>
            <a:solidFill>
              <a:schemeClr val="accent2"/>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7</xdr:col>
      <xdr:colOff>236219</xdr:colOff>
      <xdr:row>0</xdr:row>
      <xdr:rowOff>60960</xdr:rowOff>
    </xdr:from>
    <xdr:to>
      <xdr:col>9</xdr:col>
      <xdr:colOff>289559</xdr:colOff>
      <xdr:row>4</xdr:row>
      <xdr:rowOff>137160</xdr:rowOff>
    </xdr:to>
    <xdr:grpSp>
      <xdr:nvGrpSpPr>
        <xdr:cNvPr id="9" name="Group 8">
          <a:extLst>
            <a:ext uri="{FF2B5EF4-FFF2-40B4-BE49-F238E27FC236}">
              <a16:creationId xmlns:a16="http://schemas.microsoft.com/office/drawing/2014/main" id="{88CAFE42-D505-467B-A7FA-03994868A4FB}"/>
            </a:ext>
          </a:extLst>
        </xdr:cNvPr>
        <xdr:cNvGrpSpPr/>
      </xdr:nvGrpSpPr>
      <xdr:grpSpPr>
        <a:xfrm>
          <a:off x="4503419" y="60960"/>
          <a:ext cx="1272540" cy="807720"/>
          <a:chOff x="3014554" y="-288841"/>
          <a:chExt cx="1082040" cy="822960"/>
        </a:xfrm>
      </xdr:grpSpPr>
      <xdr:sp macro="" textlink="">
        <xdr:nvSpPr>
          <xdr:cNvPr id="10" name="Rectangle 9">
            <a:extLst>
              <a:ext uri="{FF2B5EF4-FFF2-40B4-BE49-F238E27FC236}">
                <a16:creationId xmlns:a16="http://schemas.microsoft.com/office/drawing/2014/main" id="{AE212366-E1CC-7AB4-2A3C-8167A7B75071}"/>
              </a:ext>
            </a:extLst>
          </xdr:cNvPr>
          <xdr:cNvSpPr/>
        </xdr:nvSpPr>
        <xdr:spPr>
          <a:xfrm>
            <a:off x="3014554" y="-288841"/>
            <a:ext cx="1082040" cy="8229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a:solidFill>
                  <a:schemeClr val="lt1"/>
                </a:solidFill>
                <a:latin typeface="+mn-lt"/>
                <a:ea typeface="+mn-ea"/>
                <a:cs typeface="+mn-cs"/>
              </a:rPr>
              <a:t>     Total SKU's</a:t>
            </a:r>
          </a:p>
        </xdr:txBody>
      </xdr:sp>
      <xdr:sp macro="" textlink="">
        <xdr:nvSpPr>
          <xdr:cNvPr id="11" name="TextBox 10">
            <a:extLst>
              <a:ext uri="{FF2B5EF4-FFF2-40B4-BE49-F238E27FC236}">
                <a16:creationId xmlns:a16="http://schemas.microsoft.com/office/drawing/2014/main" id="{E12F0246-EA9C-5D0F-327D-4BABE4EEED5D}"/>
              </a:ext>
            </a:extLst>
          </xdr:cNvPr>
          <xdr:cNvSpPr txBox="1"/>
        </xdr:nvSpPr>
        <xdr:spPr>
          <a:xfrm>
            <a:off x="3270137" y="23579"/>
            <a:ext cx="534890" cy="409611"/>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cap="none" spc="0">
                <a:ln w="0"/>
                <a:solidFill>
                  <a:schemeClr val="accent2"/>
                </a:solidFill>
                <a:effectLst>
                  <a:outerShdw blurRad="38100" dist="19050" dir="2700000" algn="tl" rotWithShape="0">
                    <a:schemeClr val="dk1">
                      <a:alpha val="40000"/>
                    </a:schemeClr>
                  </a:outerShdw>
                </a:effectLst>
                <a:latin typeface="Calibri"/>
                <a:ea typeface="Calibri"/>
                <a:cs typeface="Calibri"/>
              </a:rPr>
              <a:t>100</a:t>
            </a:r>
          </a:p>
        </xdr:txBody>
      </xdr:sp>
    </xdr:grpSp>
    <xdr:clientData/>
  </xdr:twoCellAnchor>
  <xdr:twoCellAnchor>
    <xdr:from>
      <xdr:col>12</xdr:col>
      <xdr:colOff>289560</xdr:colOff>
      <xdr:row>0</xdr:row>
      <xdr:rowOff>68580</xdr:rowOff>
    </xdr:from>
    <xdr:to>
      <xdr:col>15</xdr:col>
      <xdr:colOff>152400</xdr:colOff>
      <xdr:row>4</xdr:row>
      <xdr:rowOff>137160</xdr:rowOff>
    </xdr:to>
    <xdr:sp macro="" textlink="">
      <xdr:nvSpPr>
        <xdr:cNvPr id="13" name="Rectangle 12">
          <a:extLst>
            <a:ext uri="{FF2B5EF4-FFF2-40B4-BE49-F238E27FC236}">
              <a16:creationId xmlns:a16="http://schemas.microsoft.com/office/drawing/2014/main" id="{4DF0005C-7349-4825-BAE4-C81B7DD90E54}"/>
            </a:ext>
          </a:extLst>
        </xdr:cNvPr>
        <xdr:cNvSpPr/>
      </xdr:nvSpPr>
      <xdr:spPr>
        <a:xfrm>
          <a:off x="7566660" y="68580"/>
          <a:ext cx="1691640" cy="800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a:solidFill>
                <a:schemeClr val="lt1"/>
              </a:solidFill>
              <a:latin typeface="+mn-lt"/>
              <a:ea typeface="+mn-ea"/>
              <a:cs typeface="+mn-cs"/>
            </a:rPr>
            <a:t>  Avg Defect</a:t>
          </a:r>
          <a:r>
            <a:rPr lang="en-IN" sz="1400" baseline="0">
              <a:solidFill>
                <a:schemeClr val="lt1"/>
              </a:solidFill>
              <a:latin typeface="+mn-lt"/>
              <a:ea typeface="+mn-ea"/>
              <a:cs typeface="+mn-cs"/>
            </a:rPr>
            <a:t> Rate</a:t>
          </a:r>
          <a:endParaRPr lang="en-IN" sz="1400">
            <a:solidFill>
              <a:schemeClr val="lt1"/>
            </a:solidFill>
            <a:latin typeface="+mn-lt"/>
            <a:ea typeface="+mn-ea"/>
            <a:cs typeface="+mn-cs"/>
          </a:endParaRPr>
        </a:p>
      </xdr:txBody>
    </xdr:sp>
    <xdr:clientData/>
  </xdr:twoCellAnchor>
  <xdr:twoCellAnchor>
    <xdr:from>
      <xdr:col>13</xdr:col>
      <xdr:colOff>129540</xdr:colOff>
      <xdr:row>1</xdr:row>
      <xdr:rowOff>152400</xdr:rowOff>
    </xdr:from>
    <xdr:to>
      <xdr:col>14</xdr:col>
      <xdr:colOff>182880</xdr:colOff>
      <xdr:row>3</xdr:row>
      <xdr:rowOff>137160</xdr:rowOff>
    </xdr:to>
    <xdr:sp macro="" textlink="'Pivot Table'!H29">
      <xdr:nvSpPr>
        <xdr:cNvPr id="14" name="TextBox 13">
          <a:extLst>
            <a:ext uri="{FF2B5EF4-FFF2-40B4-BE49-F238E27FC236}">
              <a16:creationId xmlns:a16="http://schemas.microsoft.com/office/drawing/2014/main" id="{B2250128-1CB2-404E-9651-3BC013F21AC3}"/>
            </a:ext>
          </a:extLst>
        </xdr:cNvPr>
        <xdr:cNvSpPr txBox="1"/>
      </xdr:nvSpPr>
      <xdr:spPr>
        <a:xfrm>
          <a:off x="8016240" y="335280"/>
          <a:ext cx="662940" cy="3505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4AA5952-1C66-4A5E-A89C-1970F615BCF5}" type="TxLink">
            <a:rPr lang="en-US" sz="2000" b="0" i="0" u="none" strike="noStrike" cap="none" spc="0">
              <a:ln w="0"/>
              <a:solidFill>
                <a:schemeClr val="accent2"/>
              </a:solidFill>
              <a:effectLst>
                <a:outerShdw blurRad="38100" dist="19050" dir="2700000" algn="tl" rotWithShape="0">
                  <a:schemeClr val="dk1">
                    <a:alpha val="40000"/>
                  </a:schemeClr>
                </a:outerShdw>
              </a:effectLst>
              <a:latin typeface="Calibri"/>
              <a:ea typeface="Calibri"/>
              <a:cs typeface="Calibri"/>
            </a:rPr>
            <a:pPr marL="0" indent="0" algn="l"/>
            <a:t>2.28</a:t>
          </a:fld>
          <a:endParaRPr lang="en-US" sz="2000" b="0" i="0" u="none" strike="noStrike" cap="none" spc="0">
            <a:ln w="0"/>
            <a:solidFill>
              <a:schemeClr val="accent2"/>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15</xdr:col>
      <xdr:colOff>243840</xdr:colOff>
      <xdr:row>0</xdr:row>
      <xdr:rowOff>76200</xdr:rowOff>
    </xdr:from>
    <xdr:to>
      <xdr:col>18</xdr:col>
      <xdr:colOff>236220</xdr:colOff>
      <xdr:row>4</xdr:row>
      <xdr:rowOff>144780</xdr:rowOff>
    </xdr:to>
    <xdr:sp macro="" textlink="">
      <xdr:nvSpPr>
        <xdr:cNvPr id="15" name="Rectangle 14">
          <a:extLst>
            <a:ext uri="{FF2B5EF4-FFF2-40B4-BE49-F238E27FC236}">
              <a16:creationId xmlns:a16="http://schemas.microsoft.com/office/drawing/2014/main" id="{FD026A81-ADA3-4623-927A-61DE934CF0F9}"/>
            </a:ext>
          </a:extLst>
        </xdr:cNvPr>
        <xdr:cNvSpPr/>
      </xdr:nvSpPr>
      <xdr:spPr>
        <a:xfrm>
          <a:off x="9349740" y="76200"/>
          <a:ext cx="1821180" cy="800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a:solidFill>
                <a:schemeClr val="lt1"/>
              </a:solidFill>
              <a:latin typeface="+mn-lt"/>
              <a:ea typeface="+mn-ea"/>
              <a:cs typeface="+mn-cs"/>
            </a:rPr>
            <a:t>         Total</a:t>
          </a:r>
          <a:r>
            <a:rPr lang="en-IN" sz="1400" baseline="0">
              <a:solidFill>
                <a:schemeClr val="lt1"/>
              </a:solidFill>
              <a:latin typeface="+mn-lt"/>
              <a:ea typeface="+mn-ea"/>
              <a:cs typeface="+mn-cs"/>
            </a:rPr>
            <a:t> Profit</a:t>
          </a:r>
          <a:endParaRPr lang="en-IN" sz="1400">
            <a:solidFill>
              <a:schemeClr val="lt1"/>
            </a:solidFill>
            <a:latin typeface="+mn-lt"/>
            <a:ea typeface="+mn-ea"/>
            <a:cs typeface="+mn-cs"/>
          </a:endParaRPr>
        </a:p>
      </xdr:txBody>
    </xdr:sp>
    <xdr:clientData/>
  </xdr:twoCellAnchor>
  <xdr:twoCellAnchor>
    <xdr:from>
      <xdr:col>16</xdr:col>
      <xdr:colOff>45720</xdr:colOff>
      <xdr:row>2</xdr:row>
      <xdr:rowOff>0</xdr:rowOff>
    </xdr:from>
    <xdr:to>
      <xdr:col>17</xdr:col>
      <xdr:colOff>510540</xdr:colOff>
      <xdr:row>3</xdr:row>
      <xdr:rowOff>167640</xdr:rowOff>
    </xdr:to>
    <xdr:sp macro="" textlink="'Pivot Table'!S16">
      <xdr:nvSpPr>
        <xdr:cNvPr id="16" name="TextBox 15">
          <a:extLst>
            <a:ext uri="{FF2B5EF4-FFF2-40B4-BE49-F238E27FC236}">
              <a16:creationId xmlns:a16="http://schemas.microsoft.com/office/drawing/2014/main" id="{EA0BD5C7-4EE9-4EAE-B15B-A10621AE4B4A}"/>
            </a:ext>
          </a:extLst>
        </xdr:cNvPr>
        <xdr:cNvSpPr txBox="1"/>
      </xdr:nvSpPr>
      <xdr:spPr>
        <a:xfrm>
          <a:off x="9761220" y="365760"/>
          <a:ext cx="1074420" cy="3505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8C027F2-78CF-40B9-B551-9B3A007B0825}" type="TxLink">
            <a:rPr lang="en-US" sz="2000" b="0" i="0" u="none" strike="noStrike" cap="none" spc="0">
              <a:ln w="0"/>
              <a:solidFill>
                <a:schemeClr val="accent2"/>
              </a:solidFill>
              <a:effectLst>
                <a:outerShdw blurRad="38100" dist="19050" dir="2700000" algn="tl" rotWithShape="0">
                  <a:schemeClr val="dk1">
                    <a:alpha val="40000"/>
                  </a:schemeClr>
                </a:outerShdw>
              </a:effectLst>
              <a:latin typeface="Calibri"/>
              <a:ea typeface="Calibri"/>
              <a:cs typeface="Calibri"/>
            </a:rPr>
            <a:pPr marL="0" indent="0" algn="l"/>
            <a:t>572323</a:t>
          </a:fld>
          <a:endParaRPr lang="en-US" sz="2000" b="0" i="0" u="none" strike="noStrike" cap="none" spc="0">
            <a:ln w="0"/>
            <a:solidFill>
              <a:schemeClr val="accent2"/>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18</xdr:col>
      <xdr:colOff>281941</xdr:colOff>
      <xdr:row>0</xdr:row>
      <xdr:rowOff>83820</xdr:rowOff>
    </xdr:from>
    <xdr:to>
      <xdr:col>20</xdr:col>
      <xdr:colOff>449581</xdr:colOff>
      <xdr:row>4</xdr:row>
      <xdr:rowOff>137160</xdr:rowOff>
    </xdr:to>
    <xdr:grpSp>
      <xdr:nvGrpSpPr>
        <xdr:cNvPr id="17" name="Group 16">
          <a:extLst>
            <a:ext uri="{FF2B5EF4-FFF2-40B4-BE49-F238E27FC236}">
              <a16:creationId xmlns:a16="http://schemas.microsoft.com/office/drawing/2014/main" id="{805914DA-3D90-480F-9255-49000B9CEBA7}"/>
            </a:ext>
          </a:extLst>
        </xdr:cNvPr>
        <xdr:cNvGrpSpPr/>
      </xdr:nvGrpSpPr>
      <xdr:grpSpPr>
        <a:xfrm>
          <a:off x="11216641" y="83820"/>
          <a:ext cx="1386840" cy="784860"/>
          <a:chOff x="2763456" y="-451880"/>
          <a:chExt cx="928921" cy="799669"/>
        </a:xfrm>
      </xdr:grpSpPr>
      <xdr:sp macro="" textlink="">
        <xdr:nvSpPr>
          <xdr:cNvPr id="18" name="Rectangle 17">
            <a:extLst>
              <a:ext uri="{FF2B5EF4-FFF2-40B4-BE49-F238E27FC236}">
                <a16:creationId xmlns:a16="http://schemas.microsoft.com/office/drawing/2014/main" id="{B71CF982-54DA-EC2A-8A1A-4F48BE16B9C4}"/>
              </a:ext>
            </a:extLst>
          </xdr:cNvPr>
          <xdr:cNvSpPr/>
        </xdr:nvSpPr>
        <xdr:spPr>
          <a:xfrm>
            <a:off x="2763456" y="-451880"/>
            <a:ext cx="928921" cy="799669"/>
          </a:xfrm>
          <a:prstGeom prst="rect">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a:solidFill>
                  <a:schemeClr val="accent2"/>
                </a:solidFill>
                <a:latin typeface="+mn-lt"/>
                <a:ea typeface="+mn-ea"/>
                <a:cs typeface="+mn-cs"/>
              </a:rPr>
              <a:t>   </a:t>
            </a:r>
            <a:r>
              <a:rPr lang="en-IN" sz="1400">
                <a:solidFill>
                  <a:schemeClr val="lt1"/>
                </a:solidFill>
                <a:latin typeface="+mn-lt"/>
                <a:ea typeface="+mn-ea"/>
                <a:cs typeface="+mn-cs"/>
              </a:rPr>
              <a:t>Stock</a:t>
            </a:r>
            <a:r>
              <a:rPr lang="en-IN" sz="1400" baseline="0">
                <a:solidFill>
                  <a:schemeClr val="lt1"/>
                </a:solidFill>
                <a:latin typeface="+mn-lt"/>
                <a:ea typeface="+mn-ea"/>
                <a:cs typeface="+mn-cs"/>
              </a:rPr>
              <a:t> Level</a:t>
            </a:r>
            <a:endParaRPr lang="en-IN" sz="1400">
              <a:solidFill>
                <a:schemeClr val="lt1"/>
              </a:solidFill>
              <a:latin typeface="+mn-lt"/>
              <a:ea typeface="+mn-ea"/>
              <a:cs typeface="+mn-cs"/>
            </a:endParaRPr>
          </a:p>
        </xdr:txBody>
      </xdr:sp>
      <xdr:sp macro="" textlink="'Pivot Table'!G40">
        <xdr:nvSpPr>
          <xdr:cNvPr id="19" name="TextBox 18">
            <a:extLst>
              <a:ext uri="{FF2B5EF4-FFF2-40B4-BE49-F238E27FC236}">
                <a16:creationId xmlns:a16="http://schemas.microsoft.com/office/drawing/2014/main" id="{8CF7AE49-8776-F0C2-7A62-0F036B9BADBA}"/>
              </a:ext>
            </a:extLst>
          </xdr:cNvPr>
          <xdr:cNvSpPr txBox="1"/>
        </xdr:nvSpPr>
        <xdr:spPr>
          <a:xfrm>
            <a:off x="3019057" y="-147224"/>
            <a:ext cx="351769" cy="40961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AAEFDE0-816A-4308-BC1A-144E3E35077A}" type="TxLink">
              <a:rPr lang="en-US" sz="1800">
                <a:solidFill>
                  <a:schemeClr val="accent2"/>
                </a:solidFill>
                <a:latin typeface="+mn-lt"/>
                <a:ea typeface="+mn-ea"/>
                <a:cs typeface="+mn-cs"/>
              </a:rPr>
              <a:pPr marL="0" indent="0" algn="l"/>
              <a:t>43</a:t>
            </a:fld>
            <a:endParaRPr lang="en-IN" sz="1800">
              <a:solidFill>
                <a:schemeClr val="accent2"/>
              </a:solidFill>
              <a:latin typeface="+mn-lt"/>
              <a:ea typeface="+mn-ea"/>
              <a:cs typeface="+mn-cs"/>
            </a:endParaRPr>
          </a:p>
        </xdr:txBody>
      </xdr:sp>
    </xdr:grpSp>
    <xdr:clientData/>
  </xdr:twoCellAnchor>
  <xdr:twoCellAnchor>
    <xdr:from>
      <xdr:col>20</xdr:col>
      <xdr:colOff>518159</xdr:colOff>
      <xdr:row>0</xdr:row>
      <xdr:rowOff>68580</xdr:rowOff>
    </xdr:from>
    <xdr:to>
      <xdr:col>23</xdr:col>
      <xdr:colOff>76199</xdr:colOff>
      <xdr:row>4</xdr:row>
      <xdr:rowOff>121920</xdr:rowOff>
    </xdr:to>
    <xdr:sp macro="" textlink="">
      <xdr:nvSpPr>
        <xdr:cNvPr id="21" name="Rectangle 20">
          <a:extLst>
            <a:ext uri="{FF2B5EF4-FFF2-40B4-BE49-F238E27FC236}">
              <a16:creationId xmlns:a16="http://schemas.microsoft.com/office/drawing/2014/main" id="{989AC3A6-DD62-9CE3-9C69-B7BAD95C089F}"/>
            </a:ext>
          </a:extLst>
        </xdr:cNvPr>
        <xdr:cNvSpPr/>
      </xdr:nvSpPr>
      <xdr:spPr>
        <a:xfrm>
          <a:off x="12672059" y="68580"/>
          <a:ext cx="1386840" cy="784860"/>
        </a:xfrm>
        <a:prstGeom prst="rect">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a:solidFill>
                <a:schemeClr val="accent2"/>
              </a:solidFill>
              <a:latin typeface="+mn-lt"/>
              <a:ea typeface="+mn-ea"/>
              <a:cs typeface="+mn-cs"/>
            </a:rPr>
            <a:t> </a:t>
          </a:r>
          <a:r>
            <a:rPr lang="en-IN" sz="1400">
              <a:solidFill>
                <a:schemeClr val="lt1"/>
              </a:solidFill>
              <a:latin typeface="+mn-lt"/>
              <a:ea typeface="+mn-ea"/>
              <a:cs typeface="+mn-cs"/>
            </a:rPr>
            <a:t>Order</a:t>
          </a:r>
          <a:r>
            <a:rPr lang="en-IN" sz="1400" baseline="0">
              <a:solidFill>
                <a:schemeClr val="lt1"/>
              </a:solidFill>
              <a:latin typeface="+mn-lt"/>
              <a:ea typeface="+mn-ea"/>
              <a:cs typeface="+mn-cs"/>
            </a:rPr>
            <a:t> Quantity</a:t>
          </a:r>
          <a:endParaRPr lang="en-IN" sz="1400">
            <a:solidFill>
              <a:schemeClr val="lt1"/>
            </a:solidFill>
            <a:latin typeface="+mn-lt"/>
            <a:ea typeface="+mn-ea"/>
            <a:cs typeface="+mn-cs"/>
          </a:endParaRPr>
        </a:p>
      </xdr:txBody>
    </xdr:sp>
    <xdr:clientData/>
  </xdr:twoCellAnchor>
  <xdr:twoCellAnchor>
    <xdr:from>
      <xdr:col>21</xdr:col>
      <xdr:colOff>403860</xdr:colOff>
      <xdr:row>2</xdr:row>
      <xdr:rowOff>0</xdr:rowOff>
    </xdr:from>
    <xdr:to>
      <xdr:col>22</xdr:col>
      <xdr:colOff>259080</xdr:colOff>
      <xdr:row>4</xdr:row>
      <xdr:rowOff>36265</xdr:rowOff>
    </xdr:to>
    <xdr:sp macro="" textlink="'Pivot Table'!L40">
      <xdr:nvSpPr>
        <xdr:cNvPr id="23" name="TextBox 22">
          <a:extLst>
            <a:ext uri="{FF2B5EF4-FFF2-40B4-BE49-F238E27FC236}">
              <a16:creationId xmlns:a16="http://schemas.microsoft.com/office/drawing/2014/main" id="{6AAEE437-7628-4D8C-9684-861DFB67E6E8}"/>
            </a:ext>
          </a:extLst>
        </xdr:cNvPr>
        <xdr:cNvSpPr txBox="1"/>
      </xdr:nvSpPr>
      <xdr:spPr>
        <a:xfrm>
          <a:off x="13167360" y="365760"/>
          <a:ext cx="464820" cy="40202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A5C4007-B892-468A-A991-69226C2BFEBB}" type="TxLink">
            <a:rPr lang="en-US" sz="1800">
              <a:solidFill>
                <a:schemeClr val="accent2"/>
              </a:solidFill>
              <a:latin typeface="+mn-lt"/>
              <a:ea typeface="+mn-ea"/>
              <a:cs typeface="+mn-cs"/>
            </a:rPr>
            <a:pPr marL="0" indent="0" algn="l"/>
            <a:t>61</a:t>
          </a:fld>
          <a:endParaRPr lang="en-US" sz="1800">
            <a:solidFill>
              <a:schemeClr val="accent2"/>
            </a:solidFill>
            <a:latin typeface="+mn-lt"/>
            <a:ea typeface="+mn-ea"/>
            <a:cs typeface="+mn-cs"/>
          </a:endParaRPr>
        </a:p>
      </xdr:txBody>
    </xdr:sp>
    <xdr:clientData/>
  </xdr:twoCellAnchor>
  <xdr:twoCellAnchor editAs="oneCell">
    <xdr:from>
      <xdr:col>0</xdr:col>
      <xdr:colOff>91440</xdr:colOff>
      <xdr:row>18</xdr:row>
      <xdr:rowOff>137160</xdr:rowOff>
    </xdr:from>
    <xdr:to>
      <xdr:col>2</xdr:col>
      <xdr:colOff>259080</xdr:colOff>
      <xdr:row>26</xdr:row>
      <xdr:rowOff>68580</xdr:rowOff>
    </xdr:to>
    <mc:AlternateContent xmlns:mc="http://schemas.openxmlformats.org/markup-compatibility/2006">
      <mc:Choice xmlns:a14="http://schemas.microsoft.com/office/drawing/2010/main" Requires="a14">
        <xdr:graphicFrame macro="">
          <xdr:nvGraphicFramePr>
            <xdr:cNvPr id="24" name="Location 1">
              <a:extLst>
                <a:ext uri="{FF2B5EF4-FFF2-40B4-BE49-F238E27FC236}">
                  <a16:creationId xmlns:a16="http://schemas.microsoft.com/office/drawing/2014/main" id="{8023F8FE-EC71-45F7-8FDB-44E56A71338B}"/>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91440" y="3429000"/>
              <a:ext cx="138684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11</xdr:row>
      <xdr:rowOff>167640</xdr:rowOff>
    </xdr:from>
    <xdr:to>
      <xdr:col>2</xdr:col>
      <xdr:colOff>259080</xdr:colOff>
      <xdr:row>18</xdr:row>
      <xdr:rowOff>76200</xdr:rowOff>
    </xdr:to>
    <mc:AlternateContent xmlns:mc="http://schemas.openxmlformats.org/markup-compatibility/2006">
      <mc:Choice xmlns:a14="http://schemas.microsoft.com/office/drawing/2010/main" Requires="a14">
        <xdr:graphicFrame macro="">
          <xdr:nvGraphicFramePr>
            <xdr:cNvPr id="25" name="Stockout Risk 1">
              <a:extLst>
                <a:ext uri="{FF2B5EF4-FFF2-40B4-BE49-F238E27FC236}">
                  <a16:creationId xmlns:a16="http://schemas.microsoft.com/office/drawing/2014/main" id="{C4CC8898-CAF2-4FBD-B543-B83396C4DAF3}"/>
                </a:ext>
              </a:extLst>
            </xdr:cNvPr>
            <xdr:cNvGraphicFramePr/>
          </xdr:nvGraphicFramePr>
          <xdr:xfrm>
            <a:off x="0" y="0"/>
            <a:ext cx="0" cy="0"/>
          </xdr:xfrm>
          <a:graphic>
            <a:graphicData uri="http://schemas.microsoft.com/office/drawing/2010/slicer">
              <sle:slicer xmlns:sle="http://schemas.microsoft.com/office/drawing/2010/slicer" name="Stockout Risk 1"/>
            </a:graphicData>
          </a:graphic>
        </xdr:graphicFrame>
      </mc:Choice>
      <mc:Fallback>
        <xdr:sp macro="" textlink="">
          <xdr:nvSpPr>
            <xdr:cNvPr id="0" name=""/>
            <xdr:cNvSpPr>
              <a:spLocks noTextEdit="1"/>
            </xdr:cNvSpPr>
          </xdr:nvSpPr>
          <xdr:spPr>
            <a:xfrm>
              <a:off x="91440" y="2179320"/>
              <a:ext cx="138684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5</xdr:row>
      <xdr:rowOff>53341</xdr:rowOff>
    </xdr:from>
    <xdr:to>
      <xdr:col>2</xdr:col>
      <xdr:colOff>259080</xdr:colOff>
      <xdr:row>11</xdr:row>
      <xdr:rowOff>114301</xdr:rowOff>
    </xdr:to>
    <mc:AlternateContent xmlns:mc="http://schemas.openxmlformats.org/markup-compatibility/2006">
      <mc:Choice xmlns:a14="http://schemas.microsoft.com/office/drawing/2010/main" Requires="a14">
        <xdr:graphicFrame macro="">
          <xdr:nvGraphicFramePr>
            <xdr:cNvPr id="26" name="Routes 1">
              <a:extLst>
                <a:ext uri="{FF2B5EF4-FFF2-40B4-BE49-F238E27FC236}">
                  <a16:creationId xmlns:a16="http://schemas.microsoft.com/office/drawing/2014/main" id="{89277806-70D9-4296-AB48-56F7BD0E750E}"/>
                </a:ext>
              </a:extLst>
            </xdr:cNvPr>
            <xdr:cNvGraphicFramePr/>
          </xdr:nvGraphicFramePr>
          <xdr:xfrm>
            <a:off x="0" y="0"/>
            <a:ext cx="0" cy="0"/>
          </xdr:xfrm>
          <a:graphic>
            <a:graphicData uri="http://schemas.microsoft.com/office/drawing/2010/slicer">
              <sle:slicer xmlns:sle="http://schemas.microsoft.com/office/drawing/2010/slicer" name="Routes 1"/>
            </a:graphicData>
          </a:graphic>
        </xdr:graphicFrame>
      </mc:Choice>
      <mc:Fallback>
        <xdr:sp macro="" textlink="">
          <xdr:nvSpPr>
            <xdr:cNvPr id="0" name=""/>
            <xdr:cNvSpPr>
              <a:spLocks noTextEdit="1"/>
            </xdr:cNvSpPr>
          </xdr:nvSpPr>
          <xdr:spPr>
            <a:xfrm>
              <a:off x="106680" y="967741"/>
              <a:ext cx="13716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434340</xdr:colOff>
      <xdr:row>15</xdr:row>
      <xdr:rowOff>99060</xdr:rowOff>
    </xdr:from>
    <xdr:to>
      <xdr:col>9</xdr:col>
      <xdr:colOff>281940</xdr:colOff>
      <xdr:row>26</xdr:row>
      <xdr:rowOff>106680</xdr:rowOff>
    </xdr:to>
    <xdr:graphicFrame macro="">
      <xdr:nvGraphicFramePr>
        <xdr:cNvPr id="27" name="Chart 26">
          <a:extLst>
            <a:ext uri="{FF2B5EF4-FFF2-40B4-BE49-F238E27FC236}">
              <a16:creationId xmlns:a16="http://schemas.microsoft.com/office/drawing/2014/main" id="{C4E610CB-3B28-42D6-9252-B9877E249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38100</xdr:colOff>
      <xdr:row>15</xdr:row>
      <xdr:rowOff>22861</xdr:rowOff>
    </xdr:from>
    <xdr:to>
      <xdr:col>8</xdr:col>
      <xdr:colOff>1066800</xdr:colOff>
      <xdr:row>21</xdr:row>
      <xdr:rowOff>22861</xdr:rowOff>
    </xdr:to>
    <mc:AlternateContent xmlns:mc="http://schemas.openxmlformats.org/markup-compatibility/2006" xmlns:a14="http://schemas.microsoft.com/office/drawing/2010/main">
      <mc:Choice Requires="a14">
        <xdr:graphicFrame macro="">
          <xdr:nvGraphicFramePr>
            <xdr:cNvPr id="7" name="Stockout Risk">
              <a:extLst>
                <a:ext uri="{FF2B5EF4-FFF2-40B4-BE49-F238E27FC236}">
                  <a16:creationId xmlns:a16="http://schemas.microsoft.com/office/drawing/2014/main" id="{1D96BF9A-F2AE-987C-A807-D42A4FEF518B}"/>
                </a:ext>
              </a:extLst>
            </xdr:cNvPr>
            <xdr:cNvGraphicFramePr/>
          </xdr:nvGraphicFramePr>
          <xdr:xfrm>
            <a:off x="0" y="0"/>
            <a:ext cx="0" cy="0"/>
          </xdr:xfrm>
          <a:graphic>
            <a:graphicData uri="http://schemas.microsoft.com/office/drawing/2010/slicer">
              <sle:slicer xmlns:sle="http://schemas.microsoft.com/office/drawing/2010/slicer" name="Stockout Risk"/>
            </a:graphicData>
          </a:graphic>
        </xdr:graphicFrame>
      </mc:Choice>
      <mc:Fallback xmlns="">
        <xdr:sp macro="" textlink="">
          <xdr:nvSpPr>
            <xdr:cNvPr id="0" name=""/>
            <xdr:cNvSpPr>
              <a:spLocks noTextEdit="1"/>
            </xdr:cNvSpPr>
          </xdr:nvSpPr>
          <xdr:spPr>
            <a:xfrm>
              <a:off x="10302240" y="2766061"/>
              <a:ext cx="10287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xdr:colOff>
      <xdr:row>15</xdr:row>
      <xdr:rowOff>30481</xdr:rowOff>
    </xdr:from>
    <xdr:to>
      <xdr:col>7</xdr:col>
      <xdr:colOff>1402080</xdr:colOff>
      <xdr:row>23</xdr:row>
      <xdr:rowOff>152401</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C5914A27-B806-1A87-4AF0-C8393F54D2E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686800" y="2773681"/>
              <a:ext cx="138684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1257300</xdr:colOff>
      <xdr:row>18</xdr:row>
      <xdr:rowOff>99060</xdr:rowOff>
    </xdr:from>
    <xdr:to>
      <xdr:col>6</xdr:col>
      <xdr:colOff>167640</xdr:colOff>
      <xdr:row>31</xdr:row>
      <xdr:rowOff>142875</xdr:rowOff>
    </xdr:to>
    <mc:AlternateContent xmlns:mc="http://schemas.openxmlformats.org/markup-compatibility/2006">
      <mc:Choice xmlns:a14="http://schemas.microsoft.com/office/drawing/2010/main" Requires="a14">
        <xdr:graphicFrame macro="">
          <xdr:nvGraphicFramePr>
            <xdr:cNvPr id="3" name="Routes">
              <a:extLst>
                <a:ext uri="{FF2B5EF4-FFF2-40B4-BE49-F238E27FC236}">
                  <a16:creationId xmlns:a16="http://schemas.microsoft.com/office/drawing/2014/main" id="{B4AC71B7-3EA1-7353-50EA-01AF1070777A}"/>
                </a:ext>
              </a:extLst>
            </xdr:cNvPr>
            <xdr:cNvGraphicFramePr/>
          </xdr:nvGraphicFramePr>
          <xdr:xfrm>
            <a:off x="0" y="0"/>
            <a:ext cx="0" cy="0"/>
          </xdr:xfrm>
          <a:graphic>
            <a:graphicData uri="http://schemas.microsoft.com/office/drawing/2010/slicer">
              <sle:slicer xmlns:sle="http://schemas.microsoft.com/office/drawing/2010/slicer" name="Routes"/>
            </a:graphicData>
          </a:graphic>
        </xdr:graphicFrame>
      </mc:Choice>
      <mc:Fallback>
        <xdr:sp macro="" textlink="">
          <xdr:nvSpPr>
            <xdr:cNvPr id="0" name=""/>
            <xdr:cNvSpPr>
              <a:spLocks noTextEdit="1"/>
            </xdr:cNvSpPr>
          </xdr:nvSpPr>
          <xdr:spPr>
            <a:xfrm>
              <a:off x="5577840" y="3436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224590</xdr:colOff>
      <xdr:row>2</xdr:row>
      <xdr:rowOff>112295</xdr:rowOff>
    </xdr:from>
    <xdr:to>
      <xdr:col>10</xdr:col>
      <xdr:colOff>262690</xdr:colOff>
      <xdr:row>12</xdr:row>
      <xdr:rowOff>55745</xdr:rowOff>
    </xdr:to>
    <xdr:graphicFrame macro="">
      <xdr:nvGraphicFramePr>
        <xdr:cNvPr id="2" name="Chart 1">
          <a:extLst>
            <a:ext uri="{FF2B5EF4-FFF2-40B4-BE49-F238E27FC236}">
              <a16:creationId xmlns:a16="http://schemas.microsoft.com/office/drawing/2014/main" id="{D7706D3C-280C-4DD9-91FB-BFAE11932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338889</xdr:colOff>
      <xdr:row>2</xdr:row>
      <xdr:rowOff>96252</xdr:rowOff>
    </xdr:from>
    <xdr:to>
      <xdr:col>14</xdr:col>
      <xdr:colOff>430329</xdr:colOff>
      <xdr:row>12</xdr:row>
      <xdr:rowOff>64167</xdr:rowOff>
    </xdr:to>
    <xdr:graphicFrame macro="">
      <xdr:nvGraphicFramePr>
        <xdr:cNvPr id="3" name="Chart 2">
          <a:extLst>
            <a:ext uri="{FF2B5EF4-FFF2-40B4-BE49-F238E27FC236}">
              <a16:creationId xmlns:a16="http://schemas.microsoft.com/office/drawing/2014/main" id="{AF8EBF16-AB1F-4817-A8D3-FB821D863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48126</xdr:rowOff>
    </xdr:from>
    <xdr:to>
      <xdr:col>7</xdr:col>
      <xdr:colOff>60960</xdr:colOff>
      <xdr:row>27</xdr:row>
      <xdr:rowOff>0</xdr:rowOff>
    </xdr:to>
    <xdr:graphicFrame macro="">
      <xdr:nvGraphicFramePr>
        <xdr:cNvPr id="5" name="Chart 4">
          <a:extLst>
            <a:ext uri="{FF2B5EF4-FFF2-40B4-BE49-F238E27FC236}">
              <a16:creationId xmlns:a16="http://schemas.microsoft.com/office/drawing/2014/main" id="{3CCC11C9-F195-415A-A9B9-427DD096E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153603</xdr:colOff>
      <xdr:row>12</xdr:row>
      <xdr:rowOff>104273</xdr:rowOff>
    </xdr:from>
    <xdr:to>
      <xdr:col>14</xdr:col>
      <xdr:colOff>458403</xdr:colOff>
      <xdr:row>26</xdr:row>
      <xdr:rowOff>160423</xdr:rowOff>
    </xdr:to>
    <xdr:graphicFrame macro="">
      <xdr:nvGraphicFramePr>
        <xdr:cNvPr id="6" name="Chart 5">
          <a:extLst>
            <a:ext uri="{FF2B5EF4-FFF2-40B4-BE49-F238E27FC236}">
              <a16:creationId xmlns:a16="http://schemas.microsoft.com/office/drawing/2014/main" id="{22A04AA1-3905-4220-8898-4BD334207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91440</xdr:colOff>
      <xdr:row>28</xdr:row>
      <xdr:rowOff>0</xdr:rowOff>
    </xdr:from>
    <xdr:to>
      <xdr:col>7</xdr:col>
      <xdr:colOff>419100</xdr:colOff>
      <xdr:row>43</xdr:row>
      <xdr:rowOff>121920</xdr:rowOff>
    </xdr:to>
    <xdr:graphicFrame macro="">
      <xdr:nvGraphicFramePr>
        <xdr:cNvPr id="4" name="Chart 3">
          <a:extLst>
            <a:ext uri="{FF2B5EF4-FFF2-40B4-BE49-F238E27FC236}">
              <a16:creationId xmlns:a16="http://schemas.microsoft.com/office/drawing/2014/main" id="{79238639-FBEC-46BF-8A1B-D8E1A2675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15240</xdr:colOff>
      <xdr:row>28</xdr:row>
      <xdr:rowOff>30480</xdr:rowOff>
    </xdr:from>
    <xdr:to>
      <xdr:col>15</xdr:col>
      <xdr:colOff>335280</xdr:colOff>
      <xdr:row>43</xdr:row>
      <xdr:rowOff>30480</xdr:rowOff>
    </xdr:to>
    <xdr:graphicFrame macro="">
      <xdr:nvGraphicFramePr>
        <xdr:cNvPr id="7" name="Chart 6">
          <a:extLst>
            <a:ext uri="{FF2B5EF4-FFF2-40B4-BE49-F238E27FC236}">
              <a16:creationId xmlns:a16="http://schemas.microsoft.com/office/drawing/2014/main" id="{A7B7AC3A-EE07-4F0D-8FD2-22D806947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45</xdr:row>
      <xdr:rowOff>0</xdr:rowOff>
    </xdr:from>
    <xdr:to>
      <xdr:col>7</xdr:col>
      <xdr:colOff>304800</xdr:colOff>
      <xdr:row>60</xdr:row>
      <xdr:rowOff>0</xdr:rowOff>
    </xdr:to>
    <xdr:graphicFrame macro="">
      <xdr:nvGraphicFramePr>
        <xdr:cNvPr id="8" name="Chart 7">
          <a:extLst>
            <a:ext uri="{FF2B5EF4-FFF2-40B4-BE49-F238E27FC236}">
              <a16:creationId xmlns:a16="http://schemas.microsoft.com/office/drawing/2014/main" id="{3C8AA03A-F51D-4240-8AF6-0D7D970DB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0092595" backgroundQuery="1" createdVersion="8" refreshedVersion="8" minRefreshableVersion="3" recordCount="0" supportSubquery="1" supportAdvancedDrill="1" xr:uid="{876B04F6-EAAD-426D-8A65-5B51B6BCC398}">
  <cacheSource type="external" connectionId="1"/>
  <cacheFields count="2">
    <cacheField name="[Measures].[Distinct Count of SKU]" caption="Distinct Count of SKU" numFmtId="0" hierarchy="69"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0"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1"/>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3912036" backgroundQuery="1" createdVersion="8" refreshedVersion="8" minRefreshableVersion="3" recordCount="0" supportSubquery="1" supportAdvancedDrill="1" xr:uid="{4C058B6C-8BB1-4D4E-B272-A2E8D4DBED2C}">
  <cacheSource type="external" connectionId="1"/>
  <cacheFields count="4">
    <cacheField name="[Table1].[Supplier name].[Supplier name]" caption="Supplier name" numFmtId="0" hierarchy="13" level="1">
      <sharedItems count="5">
        <s v="Supplier 1"/>
        <s v="Supplier 2"/>
        <s v="Supplier 3"/>
        <s v="Supplier 4"/>
        <s v="Supplier 5"/>
      </sharedItems>
    </cacheField>
    <cacheField name="[Measures].[Average of Shipping times]" caption="Average of Shipping times" numFmtId="0" hierarchy="57" level="32767"/>
    <cacheField name="[Table1].[Routes].[Routes]" caption="Routes" numFmtId="0" hierarchy="22" level="1">
      <sharedItems count="3">
        <s v="Route A"/>
        <s v="Route B"/>
        <s v="Route C"/>
      </sharedItems>
    </cacheField>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2" memberValueDatatype="130" unbalanced="0">
      <fieldsUsage count="2">
        <fieldUsage x="-1"/>
        <fieldUsage x="0"/>
      </fieldsUsage>
    </cacheHierarchy>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2" memberValueDatatype="130" unbalanced="0">
      <fieldsUsage count="2">
        <fieldUsage x="-1"/>
        <fieldUsage x="2"/>
      </fieldsUsage>
    </cacheHierarchy>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3"/>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4143521" backgroundQuery="1" createdVersion="8" refreshedVersion="8" minRefreshableVersion="3" recordCount="0" supportSubquery="1" supportAdvancedDrill="1" xr:uid="{CCB10CB9-9293-41BE-A833-5981FD326A47}">
  <cacheSource type="external" connectionId="1"/>
  <cacheFields count="2">
    <cacheField name="[Measures].[Average of Defect rates 2]" caption="Average of Defect rates 2" numFmtId="0" hierarchy="61"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0"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1"/>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4374998" backgroundQuery="1" createdVersion="8" refreshedVersion="8" minRefreshableVersion="3" recordCount="0" supportSubquery="1" supportAdvancedDrill="1" xr:uid="{F4F1745F-16F9-4243-A92E-1DC3BD1961F0}">
  <cacheSource type="external" connectionId="1"/>
  <cacheFields count="2">
    <cacheField name="[Measures].[Sum of Number of products sold]" caption="Sum of Number of products sold" numFmtId="0" hierarchy="71"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0"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1"/>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4722222" backgroundQuery="1" createdVersion="8" refreshedVersion="8" minRefreshableVersion="3" recordCount="0" supportSubquery="1" supportAdvancedDrill="1" xr:uid="{551FF375-A41E-4D64-A701-ACCE98E07295}">
  <cacheSource type="external" connectionId="1"/>
  <cacheFields count="3">
    <cacheField name="[Measures].[Distinct Count of Order quantities]" caption="Distinct Count of Order quantities" numFmtId="0" hierarchy="77" level="32767"/>
    <cacheField name="[Measures].[Distinct Count of Stock levels]" caption="Distinct Count of Stock levels" numFmtId="0" hierarchy="78"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0"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2"/>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5069445" backgroundQuery="1" createdVersion="8" refreshedVersion="8" minRefreshableVersion="3" recordCount="0" supportSubquery="1" supportAdvancedDrill="1" xr:uid="{8C7C585E-3F98-4225-9ABB-6624AB3B6F65}">
  <cacheSource type="external" connectionId="1"/>
  <cacheFields count="2">
    <cacheField name="[Measures].[Sum of Profit]" caption="Sum of Profit" numFmtId="0" hierarchy="53"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0"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1"/>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5416668" backgroundQuery="1" createdVersion="8" refreshedVersion="8" minRefreshableVersion="3" recordCount="0" supportSubquery="1" supportAdvancedDrill="1" xr:uid="{2D6B3BCC-3E5E-41CB-A368-DE8425AC6727}">
  <cacheSource type="external" connectionId="1"/>
  <cacheFields count="3">
    <cacheField name="[Table1].[Location].[Location]" caption="Location" numFmtId="0" hierarchy="14" level="1">
      <sharedItems count="5">
        <s v="Bangalore"/>
        <s v="Chennai"/>
        <s v="Delhi"/>
        <s v="Kolkata"/>
        <s v="Mumbai"/>
      </sharedItems>
    </cacheField>
    <cacheField name="[Measures].[Sum of Order quantities]" caption="Sum of Order quantities" numFmtId="0" hierarchy="74"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0"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2"/>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8.496549074072" backgroundQuery="1" createdVersion="3" refreshedVersion="8" minRefreshableVersion="3" recordCount="0" supportSubquery="1" supportAdvancedDrill="1" xr:uid="{F963223A-4D8B-4560-A859-EBD34377D0DA}">
  <cacheSource type="external" connectionId="1">
    <extLst>
      <ext xmlns:x14="http://schemas.microsoft.com/office/spreadsheetml/2009/9/main" uri="{F057638F-6D5F-4e77-A914-E7F072B9BCA8}">
        <x14:sourceConnection name="ThisWorkbookDataModel"/>
      </ext>
    </extLst>
  </cacheSource>
  <cacheFields count="0"/>
  <cacheHierarchies count="67">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2"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757803397"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8.498190856481" backgroundQuery="1" createdVersion="3" refreshedVersion="8" minRefreshableVersion="3" recordCount="0" supportSubquery="1" supportAdvancedDrill="1" xr:uid="{8689CBBB-E3B4-43A3-BDA1-185F5883CDC4}">
  <cacheSource type="external" connectionId="1">
    <extLst>
      <ext xmlns:x14="http://schemas.microsoft.com/office/spreadsheetml/2009/9/main" uri="{F057638F-6D5F-4e77-A914-E7F072B9BCA8}">
        <x14:sourceConnection name="ThisWorkbookDataModel"/>
      </ext>
    </extLst>
  </cacheSource>
  <cacheFields count="0"/>
  <cacheHierarchies count="67">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0"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0" memberValueDatatype="130" unbalanced="0"/>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9096175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0555557" backgroundQuery="1" createdVersion="8" refreshedVersion="8" minRefreshableVersion="3" recordCount="0" supportSubquery="1" supportAdvancedDrill="1" xr:uid="{542FB62E-5CCD-4381-845E-128DF2A41AE2}">
  <cacheSource type="external" connectionId="1"/>
  <cacheFields count="3">
    <cacheField name="[Table1].[Routes].[Routes]" caption="Routes" numFmtId="0" hierarchy="22" level="1">
      <sharedItems count="3">
        <s v="Route A"/>
        <s v="Route B"/>
        <s v="Route C"/>
      </sharedItems>
    </cacheField>
    <cacheField name="[Measures].[Average of Shipping costs 2]" caption="Average of Shipping costs 2" numFmtId="0" hierarchy="55"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2" memberValueDatatype="130" unbalanced="0">
      <fieldsUsage count="2">
        <fieldUsage x="-1"/>
        <fieldUsage x="0"/>
      </fieldsUsage>
    </cacheHierarchy>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2"/>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0787034" backgroundQuery="1" createdVersion="8" refreshedVersion="8" minRefreshableVersion="3" recordCount="0" supportSubquery="1" supportAdvancedDrill="1" xr:uid="{45D157A9-81A5-402F-83D3-7F39794DD3C8}">
  <cacheSource type="external" connectionId="1"/>
  <cacheFields count="2">
    <cacheField name="[Measures].[Average of Manufacturing lead time 2]" caption="Average of Manufacturing lead time 2" numFmtId="0" hierarchy="63"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0"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1"/>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1018519" backgroundQuery="1" createdVersion="8" refreshedVersion="8" minRefreshableVersion="3" recordCount="0" supportSubquery="1" supportAdvancedDrill="1" xr:uid="{C984E8D8-426A-4963-B72B-C775E44A3E1D}">
  <cacheSource type="external" connectionId="1"/>
  <cacheFields count="3">
    <cacheField name="[Table1].[Routes].[Routes]" caption="Routes" numFmtId="0" hierarchy="22" level="1">
      <sharedItems count="3">
        <s v="Route A"/>
        <s v="Route B"/>
        <s v="Route C"/>
      </sharedItems>
    </cacheField>
    <cacheField name="[Measures].[Average of Shipping costs 2]" caption="Average of Shipping costs 2" numFmtId="0" hierarchy="55"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2" memberValueDatatype="130" unbalanced="0">
      <fieldsUsage count="2">
        <fieldUsage x="-1"/>
        <fieldUsage x="0"/>
      </fieldsUsage>
    </cacheHierarchy>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2"/>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1481481" backgroundQuery="1" createdVersion="8" refreshedVersion="8" minRefreshableVersion="3" recordCount="0" supportSubquery="1" supportAdvancedDrill="1" xr:uid="{9DE66055-104B-4741-8AB2-2C584E2CF55C}">
  <cacheSource type="external" connectionId="1"/>
  <cacheFields count="4">
    <cacheField name="[Table1].[Supplier name].[Supplier name]" caption="Supplier name" numFmtId="0" hierarchy="13" level="1">
      <sharedItems count="5">
        <s v="Supplier 1"/>
        <s v="Supplier 2"/>
        <s v="Supplier 3"/>
        <s v="Supplier 4"/>
        <s v="Supplier 5"/>
      </sharedItems>
    </cacheField>
    <cacheField name="[Measures].[Average of Shipping costs 2]" caption="Average of Shipping costs 2" numFmtId="0" hierarchy="55" level="32767"/>
    <cacheField name="[Table1].[Routes].[Routes]" caption="Routes" numFmtId="0" hierarchy="22" level="1">
      <sharedItems count="3">
        <s v="Route A"/>
        <s v="Route B"/>
        <s v="Route C"/>
      </sharedItems>
    </cacheField>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2" memberValueDatatype="130" unbalanced="0">
      <fieldsUsage count="2">
        <fieldUsage x="-1"/>
        <fieldUsage x="0"/>
      </fieldsUsage>
    </cacheHierarchy>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2" memberValueDatatype="130" unbalanced="0">
      <fieldsUsage count="2">
        <fieldUsage x="-1"/>
        <fieldUsage x="2"/>
      </fieldsUsage>
    </cacheHierarchy>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3"/>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1944443" backgroundQuery="1" createdVersion="8" refreshedVersion="8" minRefreshableVersion="3" recordCount="0" supportSubquery="1" supportAdvancedDrill="1" xr:uid="{5380C7A8-15FE-4020-98C9-D1864F46DD9B}">
  <cacheSource type="external" connectionId="1"/>
  <cacheFields count="3">
    <cacheField name="[Table1].[Routes].[Routes]" caption="Routes" numFmtId="0" hierarchy="22" level="1">
      <sharedItems count="3">
        <s v="Route A"/>
        <s v="Route B"/>
        <s v="Route C"/>
      </sharedItems>
    </cacheField>
    <cacheField name="[Measures].[Average of Lead times]" caption="Average of Lead times" numFmtId="0" hierarchy="65"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2" memberValueDatatype="130" unbalanced="0">
      <fieldsUsage count="2">
        <fieldUsage x="-1"/>
        <fieldUsage x="0"/>
      </fieldsUsage>
    </cacheHierarchy>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2"/>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2291666" backgroundQuery="1" createdVersion="8" refreshedVersion="8" minRefreshableVersion="3" recordCount="0" supportSubquery="1" supportAdvancedDrill="1" xr:uid="{A376A600-4539-4D61-9993-AF864188AB89}">
  <cacheSource type="external" connectionId="1"/>
  <cacheFields count="4">
    <cacheField name="[Measures].[Average of Defect rates 2]" caption="Average of Defect rates 2" numFmtId="0" hierarchy="61" level="32767"/>
    <cacheField name="[Measures].[Average of Manufacturing lead time 2]" caption="Average of Manufacturing lead time 2" numFmtId="0" hierarchy="63" level="32767"/>
    <cacheField name="[Table1].[Supplier name].[Supplier name]" caption="Supplier name" numFmtId="0" hierarchy="13" level="1">
      <sharedItems count="5">
        <s v="Supplier 1"/>
        <s v="Supplier 2"/>
        <s v="Supplier 3"/>
        <s v="Supplier 4"/>
        <s v="Supplier 5"/>
      </sharedItems>
    </cacheField>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2" memberValueDatatype="130" unbalanced="0">
      <fieldsUsage count="2">
        <fieldUsage x="-1"/>
        <fieldUsage x="2"/>
      </fieldsUsage>
    </cacheHierarchy>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0"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3"/>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2986113" backgroundQuery="1" createdVersion="8" refreshedVersion="8" minRefreshableVersion="3" recordCount="0" supportSubquery="1" supportAdvancedDrill="1" xr:uid="{56C7F8BC-E478-464B-B140-579491C39CC2}">
  <cacheSource type="external" connectionId="1"/>
  <cacheFields count="3">
    <cacheField name="[Table1].[SKU].[SKU]" caption="SKU" numFmtId="0" hierarchy="1" level="1">
      <sharedItems count="11">
        <s v="SKU18"/>
        <s v="SKU2"/>
        <s v="SKU31"/>
        <s v="SKU32"/>
        <s v="SKU38"/>
        <s v="SKU52"/>
        <s v="SKU67"/>
        <s v="SKU88"/>
        <s v="SKU90"/>
        <s v="SKU99"/>
        <s v="SKU51" u="1"/>
      </sharedItems>
    </cacheField>
    <cacheField name="[Measures].[Sum of Profit]" caption="Sum of Profit" numFmtId="0" hierarchy="53"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2" memberValueDatatype="130" unbalanced="0">
      <fieldsUsage count="2">
        <fieldUsage x="-1"/>
        <fieldUsage x="0"/>
      </fieldsUsage>
    </cacheHierarchy>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0" memberValueDatatype="130" unbalanced="0"/>
    <cacheHierarchy uniqueName="[Table1].[Routes]" caption="Routes" attribute="1" defaultMemberUniqueName="[Table1].[Routes].[All]" allUniqueName="[Table1].[Routes].[All]" dimensionUniqueName="[Table1]" displayFolder="" count="0"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2"/>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9.696233449074" backgroundQuery="1" createdVersion="8" refreshedVersion="8" minRefreshableVersion="3" recordCount="0" supportSubquery="1" supportAdvancedDrill="1" xr:uid="{38DF25F2-07A8-425E-BE35-82EC3E6729D5}">
  <cacheSource type="external" connectionId="1"/>
  <cacheFields count="4">
    <cacheField name="[Table1].[SKU].[SKU]" caption="SKU" numFmtId="0" hierarchy="1" level="1">
      <sharedItems count="10">
        <s v="SKU18"/>
        <s v="SKU2"/>
        <s v="SKU31"/>
        <s v="SKU32"/>
        <s v="SKU38"/>
        <s v="SKU51"/>
        <s v="SKU52"/>
        <s v="SKU67"/>
        <s v="SKU88"/>
        <s v="SKU90"/>
      </sharedItems>
    </cacheField>
    <cacheField name="[Table1].[Transportation modes].[Transportation modes]" caption="Transportation modes" numFmtId="0" hierarchy="21" level="1">
      <sharedItems count="4">
        <s v="Air"/>
        <s v="Rail"/>
        <s v="Road"/>
        <s v="Sea"/>
      </sharedItems>
    </cacheField>
    <cacheField name="[Measures].[Sum of Shipping costs 2]" caption="Sum of Shipping costs 2" numFmtId="0" hierarchy="54" level="32767"/>
    <cacheField name="[Table1].[Stockout Risk].[Stockout Risk]" caption="Stockout Risk" numFmtId="0" hierarchy="24" level="1">
      <sharedItems containsSemiMixedTypes="0" containsNonDate="0" containsString="0"/>
    </cacheField>
  </cacheFields>
  <cacheHierarchies count="80">
    <cacheHierarchy uniqueName="[Table1].[Product type]" caption="Product type" attribute="1" defaultMemberUniqueName="[Table1].[Product type].[All]" allUniqueName="[Table1].[Product type].[All]" dimensionUniqueName="[Table1]" displayFolder="" count="0" memberValueDatatype="130" unbalanced="0"/>
    <cacheHierarchy uniqueName="[Table1].[SKU]" caption="SKU" attribute="1" defaultMemberUniqueName="[Table1].[SKU].[All]" allUniqueName="[Table1].[SKU].[All]" dimensionUniqueName="[Table1]" displayFolder="" count="2" memberValueDatatype="130" unbalanced="0">
      <fieldsUsage count="2">
        <fieldUsage x="-1"/>
        <fieldUsage x="0"/>
      </fieldsUsage>
    </cacheHierarchy>
    <cacheHierarchy uniqueName="[Table1].[Price]" caption="Price" attribute="1" defaultMemberUniqueName="[Table1].[Price].[All]" allUniqueName="[Table1].[Price].[All]" dimensionUniqueName="[Table1]" displayFolder="" count="0" memberValueDatatype="5" unbalanced="0"/>
    <cacheHierarchy uniqueName="[Table1].[Availability]" caption="Availability" attribute="1" defaultMemberUniqueName="[Table1].[Availability].[All]" allUniqueName="[Table1].[Availability].[All]" dimensionUniqueName="[Table1]" displayFolder="" count="0" memberValueDatatype="20" unbalanced="0"/>
    <cacheHierarchy uniqueName="[Table1].[Number of products sold]" caption="Number of products sold" attribute="1" defaultMemberUniqueName="[Table1].[Number of products sold].[All]" allUniqueName="[Table1].[Number of products sold].[All]" dimensionUniqueName="[Table1]" displayFolder="" count="0" memberValueDatatype="20" unbalanced="0"/>
    <cacheHierarchy uniqueName="[Table1].[Revenue generated]" caption="Revenue generated" attribute="1" defaultMemberUniqueName="[Table1].[Revenue generated].[All]" allUniqueName="[Table1].[Revenue generated].[All]" dimensionUniqueName="[Table1]" displayFolder="" count="0" memberValueDatatype="5" unbalanced="0"/>
    <cacheHierarchy uniqueName="[Table1].[Customer demographics]" caption="Customer demographics" attribute="1" defaultMemberUniqueName="[Table1].[Customer demographics].[All]" allUniqueName="[Table1].[Customer demographics].[All]" dimensionUniqueName="[Table1]" displayFolder="" count="0" memberValueDatatype="130" unbalanced="0"/>
    <cacheHierarchy uniqueName="[Table1].[Stock levels]" caption="Stock levels" attribute="1" defaultMemberUniqueName="[Table1].[Stock levels].[All]" allUniqueName="[Table1].[Stock levels].[All]" dimensionUniqueName="[Table1]" displayFolder="" count="0" memberValueDatatype="20" unbalanced="0"/>
    <cacheHierarchy uniqueName="[Table1].[Lead times]" caption="Lead times" attribute="1" defaultMemberUniqueName="[Table1].[Lead times].[All]" allUniqueName="[Table1].[Lead times].[All]" dimensionUniqueName="[Table1]" displayFolder="" count="0" memberValueDatatype="20" unbalanced="0"/>
    <cacheHierarchy uniqueName="[Table1].[Order quantities]" caption="Order quantities" attribute="1" defaultMemberUniqueName="[Table1].[Order quantities].[All]" allUniqueName="[Table1].[Order quantities].[All]" dimensionUniqueName="[Table1]" displayFolder="" count="0" memberValueDatatype="20" unbalanced="0"/>
    <cacheHierarchy uniqueName="[Table1].[Shipping times]" caption="Shipping times" attribute="1" defaultMemberUniqueName="[Table1].[Shipping times].[All]" allUniqueName="[Table1].[Shipping times].[All]" dimensionUniqueName="[Table1]" displayFolder="" count="0" memberValueDatatype="20" unbalanced="0"/>
    <cacheHierarchy uniqueName="[Table1].[Shipping carriers]" caption="Shipping carriers" attribute="1" defaultMemberUniqueName="[Table1].[Shipping carriers].[All]" allUniqueName="[Table1].[Shipping carriers].[All]" dimensionUniqueName="[Table1]" displayFolder="" count="0" memberValueDatatype="130" unbalanced="0"/>
    <cacheHierarchy uniqueName="[Table1].[Shipping costs]" caption="Shipping costs" attribute="1" defaultMemberUniqueName="[Table1].[Shipping costs].[All]" allUniqueName="[Table1].[Shipping costs].[All]" dimensionUniqueName="[Table1]" displayFolder="" count="0" memberValueDatatype="5" unbalanced="0"/>
    <cacheHierarchy uniqueName="[Table1].[Supplier name]" caption="Supplier name" attribute="1" defaultMemberUniqueName="[Table1].[Supplier name].[All]" allUniqueName="[Table1].[Supplier nam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Lead time]" caption="Lead time" attribute="1" defaultMemberUniqueName="[Table1].[Lead time].[All]" allUniqueName="[Table1].[Lead time].[All]" dimensionUniqueName="[Table1]" displayFolder="" count="0" memberValueDatatype="20" unbalanced="0"/>
    <cacheHierarchy uniqueName="[Table1].[Production volumes]" caption="Production volumes" attribute="1" defaultMemberUniqueName="[Table1].[Production volumes].[All]" allUniqueName="[Table1].[Production volumes].[All]" dimensionUniqueName="[Table1]" displayFolder="" count="0" memberValueDatatype="20" unbalanced="0"/>
    <cacheHierarchy uniqueName="[Table1].[Manufacturing lead time]" caption="Manufacturing lead time" attribute="1" defaultMemberUniqueName="[Table1].[Manufacturing lead time].[All]" allUniqueName="[Table1].[Manufacturing lead time].[All]" dimensionUniqueName="[Table1]" displayFolder="" count="0" memberValueDatatype="20" unbalanced="0"/>
    <cacheHierarchy uniqueName="[Table1].[Manufacturing costs]" caption="Manufacturing costs" attribute="1" defaultMemberUniqueName="[Table1].[Manufacturing costs].[All]" allUniqueName="[Table1].[Manufacturing costs].[All]" dimensionUniqueName="[Table1]" displayFolder="" count="0" memberValueDatatype="5" unbalanced="0"/>
    <cacheHierarchy uniqueName="[Table1].[Inspection results]" caption="Inspection results" attribute="1" defaultMemberUniqueName="[Table1].[Inspection results].[All]" allUniqueName="[Table1].[Inspection results].[All]" dimensionUniqueName="[Table1]" displayFolder="" count="0" memberValueDatatype="130" unbalanced="0"/>
    <cacheHierarchy uniqueName="[Table1].[Defect rates]" caption="Defect rates" attribute="1" defaultMemberUniqueName="[Table1].[Defect rates].[All]" allUniqueName="[Table1].[Defect rates].[All]" dimensionUniqueName="[Table1]" displayFolder="" count="0" memberValueDatatype="5" unbalanced="0"/>
    <cacheHierarchy uniqueName="[Table1].[Transportation modes]" caption="Transportation modes" attribute="1" defaultMemberUniqueName="[Table1].[Transportation modes].[All]" allUniqueName="[Table1].[Transportation modes].[All]" dimensionUniqueName="[Table1]" displayFolder="" count="2" memberValueDatatype="130" unbalanced="0">
      <fieldsUsage count="2">
        <fieldUsage x="-1"/>
        <fieldUsage x="1"/>
      </fieldsUsage>
    </cacheHierarchy>
    <cacheHierarchy uniqueName="[Table1].[Routes]" caption="Routes" attribute="1" defaultMemberUniqueName="[Table1].[Routes].[All]" allUniqueName="[Table1].[Routes].[All]" dimensionUniqueName="[Table1]" displayFolder="" count="0" memberValueDatatype="130" unbalanced="0"/>
    <cacheHierarchy uniqueName="[Table1].[Costs]" caption="Costs" attribute="1" defaultMemberUniqueName="[Table1].[Costs].[All]" allUniqueName="[Table1].[Costs].[All]" dimensionUniqueName="[Table1]" displayFolder="" count="0" memberValueDatatype="5" unbalanced="0"/>
    <cacheHierarchy uniqueName="[Table1].[Stockout Risk]" caption="Stockout Risk" attribute="1" defaultMemberUniqueName="[Table1].[Stockout Risk].[All]" allUniqueName="[Table1].[Stockout Risk].[All]" dimensionUniqueName="[Table1]" displayFolder="" count="2" memberValueDatatype="130" unbalanced="0">
      <fieldsUsage count="2">
        <fieldUsage x="-1"/>
        <fieldUsage x="3"/>
      </fieldsUsage>
    </cacheHierarchy>
    <cacheHierarchy uniqueName="[Table1].[Stockout Risk Sign]" caption="Stockout Risk Sign" attribute="1" defaultMemberUniqueName="[Table1].[Stockout Risk Sign].[All]" allUniqueName="[Table1].[Stockout Risk Sign].[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  Shipping costs   Stockout Risk Sign].[Shipping costs]" caption="Shipping costs" attribute="1" defaultMemberUniqueName="[Table1  Shipping costs   Stockout Risk Sign].[Shipping costs].[All]" allUniqueName="[Table1  Shipping costs   Stockout Risk Sign].[Shipping costs].[All]" dimensionUniqueName="[Table1  Shipping costs   Stockout Risk Sign]" displayFolder="" count="0" memberValueDatatype="5" unbalanced="0"/>
    <cacheHierarchy uniqueName="[Table1  Shipping costs   Stockout Risk Sign].[Supplier name]" caption="Supplier name" attribute="1" defaultMemberUniqueName="[Table1  Shipping costs   Stockout Risk Sign].[Supplier name].[All]" allUniqueName="[Table1  Shipping costs   Stockout Risk Sign].[Supplier name].[All]" dimensionUniqueName="[Table1  Shipping costs   Stockout Risk Sign]" displayFolder="" count="0" memberValueDatatype="130" unbalanced="0"/>
    <cacheHierarchy uniqueName="[Table1  Shipping costs   Stockout Risk Sign].[Location]" caption="Location" attribute="1" defaultMemberUniqueName="[Table1  Shipping costs   Stockout Risk Sign].[Location].[All]" allUniqueName="[Table1  Shipping costs   Stockout Risk Sign].[Location].[All]" dimensionUniqueName="[Table1  Shipping costs   Stockout Risk Sign]" displayFolder="" count="0" memberValueDatatype="130" unbalanced="0"/>
    <cacheHierarchy uniqueName="[Table1  Shipping costs   Stockout Risk Sign].[Lead time]" caption="Lead time" attribute="1" defaultMemberUniqueName="[Table1  Shipping costs   Stockout Risk Sign].[Lead time].[All]" allUniqueName="[Table1  Shipping costs   Stockout Risk Sign].[Lead time].[All]" dimensionUniqueName="[Table1  Shipping costs   Stockout Risk Sign]" displayFolder="" count="0" memberValueDatatype="20" unbalanced="0"/>
    <cacheHierarchy uniqueName="[Table1  Shipping costs   Stockout Risk Sign].[Production volumes]" caption="Production volumes" attribute="1" defaultMemberUniqueName="[Table1  Shipping costs   Stockout Risk Sign].[Production volumes].[All]" allUniqueName="[Table1  Shipping costs   Stockout Risk Sign].[Production volumes].[All]" dimensionUniqueName="[Table1  Shipping costs   Stockout Risk Sign]" displayFolder="" count="0" memberValueDatatype="20" unbalanced="0"/>
    <cacheHierarchy uniqueName="[Table1  Shipping costs   Stockout Risk Sign].[Manufacturing lead time]" caption="Manufacturing lead time" attribute="1" defaultMemberUniqueName="[Table1  Shipping costs   Stockout Risk Sign].[Manufacturing lead time].[All]" allUniqueName="[Table1  Shipping costs   Stockout Risk Sign].[Manufacturing lead time].[All]" dimensionUniqueName="[Table1  Shipping costs   Stockout Risk Sign]" displayFolder="" count="0" memberValueDatatype="20" unbalanced="0"/>
    <cacheHierarchy uniqueName="[Table1  Shipping costs   Stockout Risk Sign].[Manufacturing costs]" caption="Manufacturing costs" attribute="1" defaultMemberUniqueName="[Table1  Shipping costs   Stockout Risk Sign].[Manufacturing costs].[All]" allUniqueName="[Table1  Shipping costs   Stockout Risk Sign].[Manufacturing costs].[All]" dimensionUniqueName="[Table1  Shipping costs   Stockout Risk Sign]" displayFolder="" count="0" memberValueDatatype="5" unbalanced="0"/>
    <cacheHierarchy uniqueName="[Table1  Shipping costs   Stockout Risk Sign].[Inspection results]" caption="Inspection results" attribute="1" defaultMemberUniqueName="[Table1  Shipping costs   Stockout Risk Sign].[Inspection results].[All]" allUniqueName="[Table1  Shipping costs   Stockout Risk Sign].[Inspection results].[All]" dimensionUniqueName="[Table1  Shipping costs   Stockout Risk Sign]" displayFolder="" count="0" memberValueDatatype="130" unbalanced="0"/>
    <cacheHierarchy uniqueName="[Table1  Shipping costs   Stockout Risk Sign].[Defect rates]" caption="Defect rates" attribute="1" defaultMemberUniqueName="[Table1  Shipping costs   Stockout Risk Sign].[Defect rates].[All]" allUniqueName="[Table1  Shipping costs   Stockout Risk Sign].[Defect rates].[All]" dimensionUniqueName="[Table1  Shipping costs   Stockout Risk Sign]" displayFolder="" count="0" memberValueDatatype="5" unbalanced="0"/>
    <cacheHierarchy uniqueName="[Table1  Shipping costs   Stockout Risk Sign].[Transportation modes]" caption="Transportation modes" attribute="1" defaultMemberUniqueName="[Table1  Shipping costs   Stockout Risk Sign].[Transportation modes].[All]" allUniqueName="[Table1  Shipping costs   Stockout Risk Sign].[Transportation modes].[All]" dimensionUniqueName="[Table1  Shipping costs   Stockout Risk Sign]" displayFolder="" count="0" memberValueDatatype="130" unbalanced="0"/>
    <cacheHierarchy uniqueName="[Table1  Shipping costs   Stockout Risk Sign].[Routes]" caption="Routes" attribute="1" defaultMemberUniqueName="[Table1  Shipping costs   Stockout Risk Sign].[Routes].[All]" allUniqueName="[Table1  Shipping costs   Stockout Risk Sign].[Routes].[All]" dimensionUniqueName="[Table1  Shipping costs   Stockout Risk Sign]" displayFolder="" count="0" memberValueDatatype="130" unbalanced="0"/>
    <cacheHierarchy uniqueName="[Table1  Shipping costs   Stockout Risk Sign].[Costs]" caption="Costs" attribute="1" defaultMemberUniqueName="[Table1  Shipping costs   Stockout Risk Sign].[Costs].[All]" allUniqueName="[Table1  Shipping costs   Stockout Risk Sign].[Costs].[All]" dimensionUniqueName="[Table1  Shipping costs   Stockout Risk Sign]" displayFolder="" count="0" memberValueDatatype="5" unbalanced="0"/>
    <cacheHierarchy uniqueName="[Table1  Shipping costs   Stockout Risk Sign].[Stockout Risk]" caption="Stockout Risk" attribute="1" defaultMemberUniqueName="[Table1  Shipping costs   Stockout Risk Sign].[Stockout Risk].[All]" allUniqueName="[Table1  Shipping costs   Stockout Risk Sign].[Stockout Risk].[All]" dimensionUniqueName="[Table1  Shipping costs   Stockout Risk Sign]" displayFolder="" count="0" memberValueDatatype="130" unbalanced="0"/>
    <cacheHierarchy uniqueName="[Table1  Shipping costs   Stockout Risk Sign].[Stockout Risk Sign]" caption="Stockout Risk Sign" attribute="1" defaultMemberUniqueName="[Table1  Shipping costs   Stockout Risk Sign].[Stockout Risk Sign].[All]" allUniqueName="[Table1  Shipping costs   Stockout Risk Sign].[Stockout Risk Sign].[All]" dimensionUniqueName="[Table1  Shipping costs   Stockout Risk Sign]" displayFolder="" count="0" memberValueDatatype="20" unbalanced="0"/>
    <cacheHierarchy uniqueName="[Measures].[__XL_Count Table1  Shipping costs   Stockout Risk Sign]" caption="__XL_Count Table1  Shipping costs   Stockout Risk Sign" measure="1" displayFolder="" measureGroup="Table1  Shipping costs   Stockout Risk Sign"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s]" caption="Sum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Average of Shipping costs]" caption="Average of Shipping costs" measure="1" displayFolder="" measureGroup="Table1  Shipping costs   Stockout Risk Sign" count="0" hidden="1">
      <extLst>
        <ext xmlns:x15="http://schemas.microsoft.com/office/spreadsheetml/2010/11/main" uri="{B97F6D7D-B522-45F9-BDA1-12C45D357490}">
          <x15:cacheHierarchy aggregatedColumn="27"/>
        </ext>
      </extLst>
    </cacheHierarchy>
    <cacheHierarchy uniqueName="[Measures].[Sum of Lead time]" caption="Sum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Average of Lead time]" caption="Average of Lead time" measure="1" displayFolder="" measureGroup="Table1  Shipping costs   Stockout Risk Sign" count="0" hidden="1">
      <extLst>
        <ext xmlns:x15="http://schemas.microsoft.com/office/spreadsheetml/2010/11/main" uri="{B97F6D7D-B522-45F9-BDA1-12C45D357490}">
          <x15:cacheHierarchy aggregatedColumn="30"/>
        </ext>
      </extLst>
    </cacheHierarchy>
    <cacheHierarchy uniqueName="[Measures].[Sum of Defect rates]" caption="Sum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Average of Defect rates]" caption="Average of Defect rates" measure="1" displayFolder="" measureGroup="Table1  Shipping costs   Stockout Risk Sign" count="0" hidden="1">
      <extLst>
        <ext xmlns:x15="http://schemas.microsoft.com/office/spreadsheetml/2010/11/main" uri="{B97F6D7D-B522-45F9-BDA1-12C45D357490}">
          <x15:cacheHierarchy aggregatedColumn="35"/>
        </ext>
      </extLst>
    </cacheHierarchy>
    <cacheHierarchy uniqueName="[Measures].[Sum of Manufacturing lead time]" caption="Sum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Average of Manufacturing lead time]" caption="Average of Manufacturing lead time" measure="1" displayFolder="" measureGroup="Table1  Shipping costs   Stockout Risk Sign" count="0" hidden="1">
      <extLst>
        <ext xmlns:x15="http://schemas.microsoft.com/office/spreadsheetml/2010/11/main" uri="{B97F6D7D-B522-45F9-BDA1-12C45D357490}">
          <x15:cacheHierarchy aggregatedColumn="32"/>
        </ext>
      </extLst>
    </cacheHierarchy>
    <cacheHierarchy uniqueName="[Measures].[Sum of Stockout Risk Sign]" caption="Sum of Stockout Risk Sign" measure="1" displayFolder="" measureGroup="Table1  Shipping costs   Stockout Risk Sign" count="0" hidden="1">
      <extLst>
        <ext xmlns:x15="http://schemas.microsoft.com/office/spreadsheetml/2010/11/main" uri="{B97F6D7D-B522-45F9-BDA1-12C45D357490}">
          <x15:cacheHierarchy aggregatedColumn="4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6"/>
        </ext>
      </extLst>
    </cacheHierarchy>
    <cacheHierarchy uniqueName="[Measures].[Sum of Shipping costs 2]" caption="Sum of Shipping costs 2"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Average of Shipping costs 2]" caption="Average of Shipping costs 2" measure="1" displayFolder="" measureGroup="Table1" count="0" hidden="1">
      <extLst>
        <ext xmlns:x15="http://schemas.microsoft.com/office/spreadsheetml/2010/11/main" uri="{B97F6D7D-B522-45F9-BDA1-12C45D357490}">
          <x15:cacheHierarchy aggregatedColumn="12"/>
        </ext>
      </extLst>
    </cacheHierarchy>
    <cacheHierarchy uniqueName="[Measures].[Sum of Shipping times]" caption="Sum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Average of Shipping times]" caption="Average of Shipping times" measure="1" displayFolder="" measureGroup="Table1" count="0" hidden="1">
      <extLst>
        <ext xmlns:x15="http://schemas.microsoft.com/office/spreadsheetml/2010/11/main" uri="{B97F6D7D-B522-45F9-BDA1-12C45D357490}">
          <x15:cacheHierarchy aggregatedColumn="10"/>
        </ext>
      </extLst>
    </cacheHierarchy>
    <cacheHierarchy uniqueName="[Measures].[Sum of Defect rates 2]" caption="Sum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costs]" caption="Sum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Manufacturing costs]" caption="Average of Manufacturing costs" measure="1" displayFolder="" measureGroup="Table1" count="0" hidden="1">
      <extLst>
        <ext xmlns:x15="http://schemas.microsoft.com/office/spreadsheetml/2010/11/main" uri="{B97F6D7D-B522-45F9-BDA1-12C45D357490}">
          <x15:cacheHierarchy aggregatedColumn="18"/>
        </ext>
      </extLst>
    </cacheHierarchy>
    <cacheHierarchy uniqueName="[Measures].[Average of Defect rates 2]" caption="Average of Defect rates 2" measure="1" displayFolder="" measureGroup="Table1" count="0" hidden="1">
      <extLst>
        <ext xmlns:x15="http://schemas.microsoft.com/office/spreadsheetml/2010/11/main" uri="{B97F6D7D-B522-45F9-BDA1-12C45D357490}">
          <x15:cacheHierarchy aggregatedColumn="20"/>
        </ext>
      </extLst>
    </cacheHierarchy>
    <cacheHierarchy uniqueName="[Measures].[Sum of Manufacturing lead time 2]" caption="Sum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Average of Manufacturing lead time 2]" caption="Average of Manufacturing lead time 2" measure="1" displayFolder="" measureGroup="Table1" count="0" hidden="1">
      <extLst>
        <ext xmlns:x15="http://schemas.microsoft.com/office/spreadsheetml/2010/11/main" uri="{B97F6D7D-B522-45F9-BDA1-12C45D357490}">
          <x15:cacheHierarchy aggregatedColumn="17"/>
        </ext>
      </extLst>
    </cacheHierarchy>
    <cacheHierarchy uniqueName="[Measures].[Sum of Lead times]" caption="Sum of Lead times" measure="1" displayFolder="" measureGroup="Table1"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Table1" count="0" hidden="1">
      <extLst>
        <ext xmlns:x15="http://schemas.microsoft.com/office/spreadsheetml/2010/11/main" uri="{B97F6D7D-B522-45F9-BDA1-12C45D357490}">
          <x15:cacheHierarchy aggregatedColumn="8"/>
        </ext>
      </extLst>
    </cacheHierarchy>
    <cacheHierarchy uniqueName="[Measures].[Count of SKU]" caption="Count of SKU" measure="1" displayFolder="" measureGroup="Table1" count="0" hidden="1">
      <extLst>
        <ext xmlns:x15="http://schemas.microsoft.com/office/spreadsheetml/2010/11/main" uri="{B97F6D7D-B522-45F9-BDA1-12C45D357490}">
          <x15:cacheHierarchy aggregatedColumn="1"/>
        </ext>
      </extLst>
    </cacheHierarchy>
    <cacheHierarchy uniqueName="[Measures].[Sum of Production volumes]" caption="Sum of Production volumes" measure="1" displayFolder="" measureGroup="Table1" count="0" hidden="1">
      <extLst>
        <ext xmlns:x15="http://schemas.microsoft.com/office/spreadsheetml/2010/11/main" uri="{B97F6D7D-B522-45F9-BDA1-12C45D357490}">
          <x15:cacheHierarchy aggregatedColumn="1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KU]" caption="Distinct Count of SKU" measure="1" displayFolder="" measureGroup="Table1" count="0" hidden="1">
      <extLst>
        <ext xmlns:x15="http://schemas.microsoft.com/office/spreadsheetml/2010/11/main" uri="{B97F6D7D-B522-45F9-BDA1-12C45D357490}">
          <x15:cacheHierarchy aggregatedColumn="1"/>
        </ext>
      </extLst>
    </cacheHierarchy>
    <cacheHierarchy uniqueName="[Measures].[Distinct Count of Product type]" caption="Distinct Count of Product type" measure="1" displayFolder="" measureGroup="Table1" count="0" hidden="1">
      <extLst>
        <ext xmlns:x15="http://schemas.microsoft.com/office/spreadsheetml/2010/11/main" uri="{B97F6D7D-B522-45F9-BDA1-12C45D357490}">
          <x15:cacheHierarchy aggregatedColumn="0"/>
        </ext>
      </extLst>
    </cacheHierarchy>
    <cacheHierarchy uniqueName="[Measures].[Sum of Number of products sold]" caption="Sum of Number of products sold" measure="1" displayFolder="" measureGroup="Table1"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tock levels]" caption="Sum of Stock levels" measure="1" displayFolder="" measureGroup="Table1" count="0" hidden="1">
      <extLst>
        <ext xmlns:x15="http://schemas.microsoft.com/office/spreadsheetml/2010/11/main" uri="{B97F6D7D-B522-45F9-BDA1-12C45D357490}">
          <x15:cacheHierarchy aggregatedColumn="7"/>
        </ext>
      </extLst>
    </cacheHierarchy>
    <cacheHierarchy uniqueName="[Measures].[Sum of Order quantities]" caption="Sum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Count of Stock levels]" caption="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Order quantities]" caption="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Order quantities]" caption="Distinct Count of Order quantities" measure="1" displayFolder="" measureGroup="Table1" count="0" hidden="1">
      <extLst>
        <ext xmlns:x15="http://schemas.microsoft.com/office/spreadsheetml/2010/11/main" uri="{B97F6D7D-B522-45F9-BDA1-12C45D357490}">
          <x15:cacheHierarchy aggregatedColumn="9"/>
        </ext>
      </extLst>
    </cacheHierarchy>
    <cacheHierarchy uniqueName="[Measures].[Distinct Count of Stock levels]" caption="Distinct Count of Stock levels" measure="1" displayFolder="" measureGroup="Table1"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1  Shipping costs   Stockout Risk Sign" uniqueName="[Table1  Shipping costs   Stockout Risk Sign]" caption="Table1  Shipping costs   Stockout Risk Sign"/>
  </dimensions>
  <measureGroups count="2">
    <measureGroup name="Table1" caption="Table1"/>
    <measureGroup name="Table1  Shipping costs   Stockout Risk Sign" caption="Table1  Shipping costs   Stockout Risk Sig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D1B01A-8FC2-418D-80E4-0615958F8EE5}" name="PivotTable16" cacheId="1631" applyNumberFormats="0" applyBorderFormats="0" applyFontFormats="0" applyPatternFormats="0" applyAlignmentFormats="0" applyWidthHeightFormats="1" dataCaption="Values" tag="da9b373f-5374-4c21-9df1-99dda3cb8cab" updatedVersion="8" minRefreshableVersion="3" useAutoFormatting="1" subtotalHiddenItems="1" rowGrandTotals="0" colGrandTotals="0" itemPrintTitles="1" createdVersion="8" indent="0" outline="1" outlineData="1" multipleFieldFilters="0" chartFormat="20">
  <location ref="C49:D54"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3"/>
    </i>
    <i>
      <x v="1"/>
    </i>
    <i>
      <x/>
    </i>
    <i>
      <x v="2"/>
    </i>
  </rowItems>
  <colItems count="1">
    <i/>
  </colItems>
  <dataFields count="1">
    <dataField name="Sum of Order quantities" fld="1" baseField="0" baseItem="3" numFmtId="1"/>
  </dataFields>
  <formats count="4">
    <format dxfId="653">
      <pivotArea outline="0" collapsedLevelsAreSubtotals="1" fieldPosition="0"/>
    </format>
    <format dxfId="654">
      <pivotArea type="all" dataOnly="0" outline="0" fieldPosition="0"/>
    </format>
    <format dxfId="655">
      <pivotArea outline="0" collapsedLevelsAreSubtotals="1" fieldPosition="0"/>
    </format>
    <format dxfId="459">
      <pivotArea outline="0" collapsedLevelsAreSubtotals="1" fieldPosition="0"/>
    </format>
  </formats>
  <chartFormats count="3">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caption="Average of Lead time"/>
    <pivotHierarchy dragToData="1"/>
    <pivotHierarchy dragToData="1" caption="Average of Defect rates"/>
    <pivotHierarchy dragToData="1"/>
    <pivotHierarchy dragToData="1" caption="Average of Manufacturing lead time"/>
    <pivotHierarchy dragToData="1"/>
    <pivotHierarchy dragToData="1"/>
    <pivotHierarchy dragToData="1"/>
    <pivotHierarchy dragToData="1"/>
    <pivotHierarchy dragToData="1"/>
    <pivotHierarchy dragToData="1"/>
    <pivotHierarchy dragToData="1"/>
    <pivotHierarchy dragToData="1"/>
    <pivotHierarchy dragToData="1" caption="Average of Manufacturing costs"/>
    <pivotHierarchy dragToData="1" caption="Average of Defect rates"/>
    <pivotHierarchy dragToData="1"/>
    <pivotHierarchy dragToData="1" caption="Average of Manufacturing lead 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Order quantities"/>
    <pivotHierarchy dragToData="1"/>
    <pivotHierarchy dragToData="1" caption="Count of Order quantiti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62F07C-706B-4E12-A514-5AD89E136CCC}" name="PivotTable5" cacheId="1615" applyNumberFormats="0" applyBorderFormats="0" applyFontFormats="0" applyPatternFormats="0" applyAlignmentFormats="0" applyWidthHeightFormats="1" dataCaption="Values" tag="da9b373f-5374-4c21-9df1-99dda3cb8cab" updatedVersion="8" minRefreshableVersion="3" useAutoFormatting="1" subtotalHiddenItems="1" rowGrandTotals="0" colGrandTotals="0" itemPrintTitles="1" createdVersion="8" indent="0" outline="1" outlineData="1" multipleFieldFilters="0" chartFormat="17">
  <location ref="A20:C25" firstHeaderRow="0" firstDataRow="1" firstDataCol="1"/>
  <pivotFields count="4">
    <pivotField dataField="1" subtotalTop="0" showAll="0" defaultSubtotal="0"/>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s>
  <rowFields count="1">
    <field x="2"/>
  </rowFields>
  <rowItems count="5">
    <i>
      <x v="2"/>
    </i>
    <i>
      <x v="3"/>
    </i>
    <i>
      <x v="1"/>
    </i>
    <i>
      <x v="4"/>
    </i>
    <i>
      <x/>
    </i>
  </rowItems>
  <colFields count="1">
    <field x="-2"/>
  </colFields>
  <colItems count="2">
    <i>
      <x/>
    </i>
    <i i="1">
      <x v="1"/>
    </i>
  </colItems>
  <dataFields count="2">
    <dataField name="Average of Defect rates" fld="0" subtotal="average" baseField="0" baseItem="0"/>
    <dataField name="Average of Manufacturing lead time" fld="1" subtotal="average" baseField="0" baseItem="0"/>
  </dataFields>
  <formats count="6">
    <format dxfId="600">
      <pivotArea outline="0" collapsedLevelsAreSubtotals="1" fieldPosition="0"/>
    </format>
    <format dxfId="601">
      <pivotArea type="all" dataOnly="0" outline="0" fieldPosition="0"/>
    </format>
    <format dxfId="602">
      <pivotArea outline="0" collapsedLevelsAreSubtotals="1" fieldPosition="0"/>
    </format>
    <format dxfId="603">
      <pivotArea field="2" type="button" dataOnly="0" labelOnly="1" outline="0" axis="axisRow" fieldPosition="0"/>
    </format>
    <format dxfId="604">
      <pivotArea dataOnly="0" labelOnly="1" fieldPosition="0">
        <references count="1">
          <reference field="2" count="0"/>
        </references>
      </pivotArea>
    </format>
    <format dxfId="605">
      <pivotArea dataOnly="0" labelOnly="1" outline="0" fieldPosition="0">
        <references count="1">
          <reference field="4294967294" count="2">
            <x v="0"/>
            <x v="1"/>
          </reference>
        </references>
      </pivotArea>
    </format>
  </formats>
  <chartFormats count="6">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caption="Average of Lead time"/>
    <pivotHierarchy dragToData="1"/>
    <pivotHierarchy dragToData="1" caption="Average of Defect rates"/>
    <pivotHierarchy dragToData="1"/>
    <pivotHierarchy dragToData="1" caption="Average of Manufacturing lead time"/>
    <pivotHierarchy dragToData="1"/>
    <pivotHierarchy dragToData="1"/>
    <pivotHierarchy dragToData="1"/>
    <pivotHierarchy dragToData="1"/>
    <pivotHierarchy dragToData="1"/>
    <pivotHierarchy dragToData="1"/>
    <pivotHierarchy dragToData="1"/>
    <pivotHierarchy dragToData="1"/>
    <pivotHierarchy dragToData="1" caption="Average of Manufacturing costs"/>
    <pivotHierarchy dragToData="1" caption="Average of Defect rates"/>
    <pivotHierarchy dragToData="1"/>
    <pivotHierarchy dragToData="1" caption="Average of Manufacturing lead 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1B2B9F-35CC-4B17-9D2D-1EBB14BD2EC3}" name="PivotTable1" cacheId="1605" applyNumberFormats="0" applyBorderFormats="0" applyFontFormats="0" applyPatternFormats="0" applyAlignmentFormats="0" applyWidthHeightFormats="1" dataCaption="Values" tag="b324417b-fef0-4d30-b479-85d84dfb0e1e" updatedVersion="8" minRefreshableVersion="3" useAutoFormatting="1" subtotalHiddenItems="1" rowGrandTotals="0" itemPrintTitles="1" createdVersion="8" indent="0" outline="1" outlineData="1" multipleFieldFilters="0" chartFormat="10">
  <location ref="A3:B6"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2"/>
    </i>
    <i>
      <x v="1"/>
    </i>
    <i>
      <x/>
    </i>
  </rowItems>
  <colItems count="1">
    <i/>
  </colItems>
  <dataFields count="1">
    <dataField name="Average of Shipping costs" fld="1" subtotal="average" baseField="0" baseItem="0"/>
  </dataFields>
  <formats count="6">
    <format dxfId="594">
      <pivotArea outline="0" collapsedLevelsAreSubtotals="1" fieldPosition="0"/>
    </format>
    <format dxfId="595">
      <pivotArea type="all" dataOnly="0" outline="0" fieldPosition="0"/>
    </format>
    <format dxfId="596">
      <pivotArea outline="0" collapsedLevelsAreSubtotals="1" fieldPosition="0"/>
    </format>
    <format dxfId="597">
      <pivotArea field="0" type="button" dataOnly="0" labelOnly="1" outline="0" axis="axisRow" fieldPosition="0"/>
    </format>
    <format dxfId="598">
      <pivotArea dataOnly="0" labelOnly="1" fieldPosition="0">
        <references count="1">
          <reference field="0" count="0"/>
        </references>
      </pivotArea>
    </format>
    <format dxfId="599">
      <pivotArea dataOnly="0" labelOnly="1" outline="0" axis="axisValues" fieldPosition="0"/>
    </format>
  </formats>
  <chartFormats count="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0" count="1" selected="0">
            <x v="2"/>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9" format="16">
      <pivotArea type="data" outline="0" fieldPosition="0">
        <references count="2">
          <reference field="4294967294" count="1" selected="0">
            <x v="0"/>
          </reference>
          <reference field="0"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217140B-05CC-4715-B233-4488E7643FF9}" name="PivotTable3" cacheId="1611" applyNumberFormats="0" applyBorderFormats="0" applyFontFormats="0" applyPatternFormats="0" applyAlignmentFormats="0" applyWidthHeightFormats="1" dataCaption="Values" tag="c4024615-b7ed-423c-a87f-ca9189d968ce" updatedVersion="8" minRefreshableVersion="3" useAutoFormatting="1" subtotalHiddenItems="1" rowGrandTotals="0" colGrandTotals="0" itemPrintTitles="1" createdVersion="8" indent="0" outline="1" outlineData="1" multipleFieldFilters="0" chartFormat="6">
  <location ref="A11:D17" firstHeaderRow="1" firstDataRow="2" firstDataCol="1"/>
  <pivotFields count="4">
    <pivotField axis="axisRow" allDrilled="1" subtotalTop="0" showAll="0" defaultSubtotal="0" defaultAttributeDrillState="1">
      <items count="5">
        <item x="3"/>
        <item x="2"/>
        <item x="0"/>
        <item x="1"/>
        <item x="4"/>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5">
    <i>
      <x/>
    </i>
    <i>
      <x v="1"/>
    </i>
    <i>
      <x v="2"/>
    </i>
    <i>
      <x v="3"/>
    </i>
    <i>
      <x v="4"/>
    </i>
  </rowItems>
  <colFields count="1">
    <field x="2"/>
  </colFields>
  <colItems count="3">
    <i>
      <x/>
    </i>
    <i>
      <x v="1"/>
    </i>
    <i>
      <x v="2"/>
    </i>
  </colItems>
  <dataFields count="1">
    <dataField name="Average of Shipping costs" fld="1" subtotal="average" baseField="0" baseItem="0" numFmtId="164"/>
  </dataFields>
  <formats count="10">
    <format dxfId="584">
      <pivotArea collapsedLevelsAreSubtotals="1" fieldPosition="0">
        <references count="2">
          <reference field="0" count="1">
            <x v="1"/>
          </reference>
          <reference field="2" count="1" selected="0">
            <x v="1"/>
          </reference>
        </references>
      </pivotArea>
    </format>
    <format dxfId="585">
      <pivotArea outline="0" collapsedLevelsAreSubtotals="1" fieldPosition="0"/>
    </format>
    <format dxfId="586">
      <pivotArea type="all" dataOnly="0" outline="0" fieldPosition="0"/>
    </format>
    <format dxfId="587">
      <pivotArea outline="0" collapsedLevelsAreSubtotals="1" fieldPosition="0"/>
    </format>
    <format dxfId="588">
      <pivotArea type="origin" dataOnly="0" labelOnly="1" outline="0" fieldPosition="0"/>
    </format>
    <format dxfId="589">
      <pivotArea field="2" type="button" dataOnly="0" labelOnly="1" outline="0" axis="axisCol" fieldPosition="0"/>
    </format>
    <format dxfId="590">
      <pivotArea type="topRight" dataOnly="0" labelOnly="1" outline="0" fieldPosition="0"/>
    </format>
    <format dxfId="591">
      <pivotArea field="0" type="button" dataOnly="0" labelOnly="1" outline="0" axis="axisRow" fieldPosition="0"/>
    </format>
    <format dxfId="592">
      <pivotArea dataOnly="0" labelOnly="1" fieldPosition="0">
        <references count="1">
          <reference field="0" count="0"/>
        </references>
      </pivotArea>
    </format>
    <format dxfId="593">
      <pivotArea dataOnly="0" labelOnly="1" fieldPosition="0">
        <references count="1">
          <reference field="2" count="0"/>
        </references>
      </pivotArea>
    </format>
  </formats>
  <chartFormats count="17">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 chart="3" format="9" series="1">
      <pivotArea type="data" outline="0" fieldPosition="0">
        <references count="1">
          <reference field="4294967294" count="1" selected="0">
            <x v="0"/>
          </reference>
        </references>
      </pivotArea>
    </chartFormat>
    <chartFormat chart="5" format="13" series="1">
      <pivotArea type="data" outline="0" fieldPosition="0">
        <references count="2">
          <reference field="4294967294" count="1" selected="0">
            <x v="0"/>
          </reference>
          <reference field="2" count="1" selected="0">
            <x v="0"/>
          </reference>
        </references>
      </pivotArea>
    </chartFormat>
    <chartFormat chart="5" format="14" series="1">
      <pivotArea type="data" outline="0" fieldPosition="0">
        <references count="2">
          <reference field="4294967294" count="1" selected="0">
            <x v="0"/>
          </reference>
          <reference field="2" count="1" selected="0">
            <x v="1"/>
          </reference>
        </references>
      </pivotArea>
    </chartFormat>
    <chartFormat chart="5" format="15" series="1">
      <pivotArea type="data" outline="0" fieldPosition="0">
        <references count="2">
          <reference field="4294967294" count="1" selected="0">
            <x v="0"/>
          </reference>
          <reference field="2" count="1" selected="0">
            <x v="2"/>
          </reference>
        </references>
      </pivotArea>
    </chartFormat>
    <chartFormat chart="5" format="16"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caption="Average of Lead time"/>
    <pivotHierarchy dragToData="1"/>
    <pivotHierarchy dragToData="1"/>
    <pivotHierarchy dragToData="1"/>
    <pivotHierarchy dragToData="1"/>
    <pivotHierarchy dragToData="1"/>
    <pivotHierarchy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D870FA-CCEF-412C-96EB-A7542923CBBA}" name="PivotTable7" cacheId="1619" applyNumberFormats="0" applyBorderFormats="0" applyFontFormats="0" applyPatternFormats="0" applyAlignmentFormats="0" applyWidthHeightFormats="1" dataCaption="Values" tag="0e51bbfb-84f3-4411-9b17-e08dc4837733" updatedVersion="8" minRefreshableVersion="3" useAutoFormatting="1" subtotalHiddenItems="1" rowGrandTotals="0" colGrandTotals="0" itemPrintTitles="1" createdVersion="8" indent="0" outline="1" outlineData="1" multipleFieldFilters="0" chartFormat="7">
  <location ref="D28:E32"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Sum of Shipping costs" fld="2" baseField="0" baseItem="0"/>
  </dataFields>
  <formats count="6">
    <format dxfId="578">
      <pivotArea outline="0" collapsedLevelsAreSubtotals="1" fieldPosition="0"/>
    </format>
    <format dxfId="579">
      <pivotArea type="all" dataOnly="0" outline="0" fieldPosition="0"/>
    </format>
    <format dxfId="580">
      <pivotArea outline="0" collapsedLevelsAreSubtotals="1" fieldPosition="0"/>
    </format>
    <format dxfId="581">
      <pivotArea field="1" type="button" dataOnly="0" labelOnly="1" outline="0" axis="axisRow" fieldPosition="0"/>
    </format>
    <format dxfId="582">
      <pivotArea dataOnly="0" labelOnly="1" fieldPosition="0">
        <references count="1">
          <reference field="1" count="0"/>
        </references>
      </pivotArea>
    </format>
    <format dxfId="583">
      <pivotArea dataOnly="0" labelOnly="1" outline="0" axis="axisValues" fieldPosition="0"/>
    </format>
  </formats>
  <chartFormats count="10">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0"/>
          </reference>
        </references>
      </pivotArea>
    </chartFormat>
    <chartFormat chart="6" format="18">
      <pivotArea type="data" outline="0" fieldPosition="0">
        <references count="2">
          <reference field="4294967294" count="1" selected="0">
            <x v="0"/>
          </reference>
          <reference field="1" count="1" selected="0">
            <x v="1"/>
          </reference>
        </references>
      </pivotArea>
    </chartFormat>
    <chartFormat chart="6" format="19">
      <pivotArea type="data" outline="0" fieldPosition="0">
        <references count="2">
          <reference field="4294967294" count="1" selected="0">
            <x v="0"/>
          </reference>
          <reference field="1" count="1" selected="0">
            <x v="2"/>
          </reference>
        </references>
      </pivotArea>
    </chartFormat>
    <chartFormat chart="6" format="20">
      <pivotArea type="data" outline="0" fieldPosition="0">
        <references count="2">
          <reference field="4294967294" count="1" selected="0">
            <x v="0"/>
          </reference>
          <reference field="1" count="1" selected="0">
            <x v="3"/>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caption="Average of Lead time"/>
    <pivotHierarchy dragToData="1"/>
    <pivotHierarchy dragToData="1" caption="Average of Defect rates"/>
    <pivotHierarchy dragToData="1"/>
    <pivotHierarchy dragToData="1" caption="Average of Manufacturing lead time"/>
    <pivotHierarchy dragToData="1"/>
    <pivotHierarchy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D3874C-4C35-4E3D-A607-588E78A31F83}" name="PivotTable11" cacheId="160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6">
  <location ref="F16:F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SKU" fld="0" subtotal="count" baseField="0" baseItem="0">
      <extLst>
        <ext xmlns:x15="http://schemas.microsoft.com/office/spreadsheetml/2010/11/main" uri="{FABC7310-3BB5-11E1-824E-6D434824019B}">
          <x15:dataField isCountDistinct="1"/>
        </ext>
      </extLst>
    </dataField>
  </dataFields>
  <formats count="5">
    <format dxfId="573">
      <pivotArea outline="0" collapsedLevelsAreSubtotals="1" fieldPosition="0"/>
    </format>
    <format dxfId="574">
      <pivotArea type="all" dataOnly="0" outline="0" fieldPosition="0"/>
    </format>
    <format dxfId="575">
      <pivotArea outline="0" collapsedLevelsAreSubtotals="1" fieldPosition="0"/>
    </format>
    <format dxfId="576">
      <pivotArea dataOnly="0" labelOnly="1" outline="0" axis="axisValues" fieldPosition="0"/>
    </format>
    <format dxfId="577">
      <pivotArea outline="0" collapsedLevelsAreSubtotals="1" fieldPosition="0"/>
    </format>
  </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KU"/>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CB1A236-5585-45B7-BCDD-C6433D433732}" name="PivotTable10" cacheId="160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J12:J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Manufacturing lead time" fld="0" subtotal="average" baseField="0" baseItem="0"/>
  </dataFields>
  <formats count="4">
    <format dxfId="569">
      <pivotArea outline="0" collapsedLevelsAreSubtotals="1" fieldPosition="0"/>
    </format>
    <format dxfId="570">
      <pivotArea type="all" dataOnly="0" outline="0" fieldPosition="0"/>
    </format>
    <format dxfId="571">
      <pivotArea outline="0" collapsedLevelsAreSubtotals="1" fieldPosition="0"/>
    </format>
    <format dxfId="572">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caption="Average of Lead time"/>
    <pivotHierarchy dragToData="1"/>
    <pivotHierarchy dragToData="1" caption="Average of Defect rates"/>
    <pivotHierarchy dragToData="1"/>
    <pivotHierarchy dragToData="1" caption="Average of Manufacturing lead time"/>
    <pivotHierarchy dragToData="1"/>
    <pivotHierarchy dragToData="1"/>
    <pivotHierarchy dragToData="1"/>
    <pivotHierarchy dragToData="1"/>
    <pivotHierarchy dragToData="1"/>
    <pivotHierarchy dragToData="1"/>
    <pivotHierarchy dragToData="1"/>
    <pivotHierarchy dragToData="1"/>
    <pivotHierarchy dragToData="1" caption="Average of Manufacturing costs"/>
    <pivotHierarchy dragToData="1" caption="Average of Defect rates"/>
    <pivotHierarchy dragToData="1"/>
    <pivotHierarchy dragToData="1" caption="Average of Manufacturing lead 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5225B5-9A09-4B1A-AB6C-8DC20DB3F267}" name="PivotTable15" cacheId="162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6">
  <location ref="N16:N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numFmtId="1"/>
  </dataFields>
  <formats count="5">
    <format dxfId="648">
      <pivotArea outline="0" collapsedLevelsAreSubtotals="1" fieldPosition="0"/>
    </format>
    <format dxfId="649">
      <pivotArea type="all" dataOnly="0" outline="0" fieldPosition="0"/>
    </format>
    <format dxfId="650">
      <pivotArea outline="0" collapsedLevelsAreSubtotals="1" fieldPosition="0"/>
    </format>
    <format dxfId="651">
      <pivotArea dataOnly="0" labelOnly="1" outline="0" axis="axisValues" fieldPosition="0"/>
    </format>
    <format dxfId="652">
      <pivotArea outline="0" collapsedLevelsAreSubtotals="1" fieldPosition="0"/>
    </format>
  </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caption="Sum of Shipping costs"/>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388BFA-163C-4375-BA2E-FF954EAD090B}" name="PivotTable14" cacheId="162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6">
  <location ref="G39:H40"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Distinct Count of Stock levels" fld="1" subtotal="count" baseField="0" baseItem="0">
      <extLst>
        <ext xmlns:x15="http://schemas.microsoft.com/office/spreadsheetml/2010/11/main" uri="{FABC7310-3BB5-11E1-824E-6D434824019B}">
          <x15:dataField isCountDistinct="1"/>
        </ext>
      </extLst>
    </dataField>
    <dataField name="Distinct Count of Order quantities" fld="0" subtotal="count" baseField="0" baseItem="1">
      <extLst>
        <ext xmlns:x15="http://schemas.microsoft.com/office/spreadsheetml/2010/11/main" uri="{FABC7310-3BB5-11E1-824E-6D434824019B}">
          <x15:dataField isCountDistinct="1"/>
        </ext>
      </extLst>
    </dataField>
  </dataFields>
  <formats count="5">
    <format dxfId="643">
      <pivotArea outline="0" collapsedLevelsAreSubtotals="1" fieldPosition="0"/>
    </format>
    <format dxfId="644">
      <pivotArea type="all" dataOnly="0" outline="0" fieldPosition="0"/>
    </format>
    <format dxfId="645">
      <pivotArea outline="0" collapsedLevelsAreSubtotals="1" fieldPosition="0"/>
    </format>
    <format dxfId="646">
      <pivotArea dataOnly="0" labelOnly="1" outline="0" axis="axisValues" fieldPosition="0"/>
    </format>
    <format dxfId="647">
      <pivotArea outline="0" collapsedLevelsAreSubtotals="1" fieldPosition="0"/>
    </format>
  </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KU"/>
    <pivotHierarchy dragToData="1"/>
    <pivotHierarchy dragToData="1"/>
    <pivotHierarchy dragToData="1"/>
    <pivotHierarchy dragToData="1"/>
    <pivotHierarchy dragToData="1"/>
    <pivotHierarchy dragToData="1" caption="Count of Stock levels"/>
    <pivotHierarchy dragToData="1" caption="Count of Order quantities"/>
    <pivotHierarchy dragToData="1" caption="Distinct Count of Order quantities"/>
    <pivotHierarchy dragToData="1" caption="Distinct Count of Stock levels"/>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25E3B2-D75C-43D8-8AB7-79C7EEAEDAFD}" name="PivotTable12" cacheId="162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6">
  <location ref="L16:L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Number of products sold" fld="0" baseField="0" baseItem="0"/>
  </dataFields>
  <formats count="5">
    <format dxfId="638">
      <pivotArea outline="0" collapsedLevelsAreSubtotals="1" fieldPosition="0"/>
    </format>
    <format dxfId="639">
      <pivotArea type="all" dataOnly="0" outline="0" fieldPosition="0"/>
    </format>
    <format dxfId="640">
      <pivotArea outline="0" collapsedLevelsAreSubtotals="1" fieldPosition="0"/>
    </format>
    <format dxfId="641">
      <pivotArea dataOnly="0" labelOnly="1" outline="0" axis="axisValues" fieldPosition="0"/>
    </format>
    <format dxfId="642">
      <pivotArea outline="0" collapsedLevelsAreSubtotals="1" fieldPosition="0"/>
    </format>
  </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type"/>
    <pivotHierarchy dragToData="1"/>
    <pivotHierarchy dragToData="1" caption="Distinct Count of Product typ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F703D-086A-45B9-916E-D2FB9BC6BA97}" name="PivotTable6" cacheId="1617" applyNumberFormats="0" applyBorderFormats="0" applyFontFormats="0" applyPatternFormats="0" applyAlignmentFormats="0" applyWidthHeightFormats="1" dataCaption="Values" tag="c9ed69b7-e36f-4a26-bb70-762d86cebc02" updatedVersion="8" minRefreshableVersion="3" useAutoFormatting="1" subtotalHiddenItems="1" rowGrandTotals="0" colGrandTotals="0" itemPrintTitles="1" createdVersion="8" indent="0" outline="1" outlineData="1" multipleFieldFilters="0" chartFormat="8">
  <location ref="A28:B38" firstHeaderRow="1" firstDataRow="1" firstDataCol="1"/>
  <pivotFields count="3">
    <pivotField axis="axisRow"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4"/>
    </i>
    <i>
      <x v="2"/>
    </i>
    <i>
      <x v="1"/>
    </i>
    <i>
      <x v="3"/>
    </i>
    <i>
      <x v="8"/>
    </i>
    <i>
      <x v="6"/>
    </i>
    <i>
      <x v="5"/>
    </i>
    <i>
      <x v="7"/>
    </i>
    <i>
      <x/>
    </i>
    <i>
      <x v="9"/>
    </i>
  </rowItems>
  <colItems count="1">
    <i/>
  </colItems>
  <dataFields count="1">
    <dataField name="Sum of Profit" fld="1" baseField="0" baseItem="0"/>
  </dataFields>
  <formats count="8">
    <format dxfId="630">
      <pivotArea outline="0" collapsedLevelsAreSubtotals="1" fieldPosition="0"/>
    </format>
    <format dxfId="631">
      <pivotArea type="all" dataOnly="0" outline="0" fieldPosition="0"/>
    </format>
    <format dxfId="632">
      <pivotArea outline="0" collapsedLevelsAreSubtotals="1" fieldPosition="0"/>
    </format>
    <format dxfId="633">
      <pivotArea field="0" type="button" dataOnly="0" labelOnly="1" outline="0" axis="axisRow" fieldPosition="0"/>
    </format>
    <format dxfId="634">
      <pivotArea dataOnly="0" labelOnly="1" fieldPosition="0">
        <references count="1">
          <reference field="0" count="0"/>
        </references>
      </pivotArea>
    </format>
    <format dxfId="635">
      <pivotArea dataOnly="0" labelOnly="1" outline="0" axis="axisValues" fieldPosition="0"/>
    </format>
    <format dxfId="636">
      <pivotArea collapsedLevelsAreSubtotals="1" fieldPosition="0">
        <references count="1">
          <reference field="0" count="9">
            <x v="1"/>
            <x v="2"/>
            <x v="3"/>
            <x v="4"/>
            <x v="5"/>
            <x v="6"/>
            <x v="7"/>
            <x v="8"/>
            <x v="10"/>
          </reference>
        </references>
      </pivotArea>
    </format>
    <format dxfId="637">
      <pivotArea collapsedLevelsAreSubtotals="1" fieldPosition="0">
        <references count="1">
          <reference field="0"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caption="Average of Lead time"/>
    <pivotHierarchy dragToData="1"/>
    <pivotHierarchy dragToData="1" caption="Average of Defect rates"/>
    <pivotHierarchy dragToData="1"/>
    <pivotHierarchy dragToData="1" caption="Average of Manufacturing lead 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8B427A-6C13-4BB3-8B12-47E46B5A514B}" name="PivotTable9" cacheId="162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H12:H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fect rates" fld="0" subtotal="average" baseField="0" baseItem="0" numFmtId="2"/>
  </dataFields>
  <formats count="5">
    <format dxfId="626">
      <pivotArea outline="0" collapsedLevelsAreSubtotals="1" fieldPosition="0"/>
    </format>
    <format dxfId="627">
      <pivotArea type="all" dataOnly="0" outline="0" fieldPosition="0"/>
    </format>
    <format dxfId="628">
      <pivotArea outline="0" collapsedLevelsAreSubtotals="1" fieldPosition="0"/>
    </format>
    <format dxfId="629">
      <pivotArea dataOnly="0" labelOnly="1" outline="0" axis="axisValues" fieldPosition="0"/>
    </format>
    <format dxfId="9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caption="Average of Lead time"/>
    <pivotHierarchy dragToData="1"/>
    <pivotHierarchy dragToData="1" caption="Average of Defect rates"/>
    <pivotHierarchy dragToData="1"/>
    <pivotHierarchy dragToData="1" caption="Average of Manufacturing lead time"/>
    <pivotHierarchy dragToData="1"/>
    <pivotHierarchy dragToData="1"/>
    <pivotHierarchy dragToData="1"/>
    <pivotHierarchy dragToData="1"/>
    <pivotHierarchy dragToData="1"/>
    <pivotHierarchy dragToData="1"/>
    <pivotHierarchy dragToData="1"/>
    <pivotHierarchy dragToData="1"/>
    <pivotHierarchy dragToData="1" caption="Average of Manufacturing costs"/>
    <pivotHierarchy dragToData="1" caption="Average of Defect rates"/>
    <pivotHierarchy dragToData="1"/>
    <pivotHierarchy dragToData="1" caption="Average of Manufacturing lead 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60E876-6001-4049-BDA0-EA5F0166E773}" name="PivotTable8" cacheId="1621" applyNumberFormats="0" applyBorderFormats="0" applyFontFormats="0" applyPatternFormats="0" applyAlignmentFormats="0" applyWidthHeightFormats="1" dataCaption="Values" tag="878c6022-42a3-4acd-9e3c-e5ed2679bff1" updatedVersion="8" minRefreshableVersion="3" useAutoFormatting="1" subtotalHiddenItems="1" rowGrandTotals="0" colGrandTotals="0" itemPrintTitles="1" createdVersion="8" indent="0" outline="1" outlineData="1" multipleFieldFilters="0" chartFormat="16">
  <location ref="H3:K9" firstHeaderRow="1" firstDataRow="2" firstDataCol="1"/>
  <pivotFields count="4">
    <pivotField axis="axisRow" allDrilled="1" subtotalTop="0" showAll="0" defaultSubtotal="0" defaultAttributeDrillState="1">
      <items count="5">
        <item x="3"/>
        <item x="0"/>
        <item x="1"/>
        <item x="2"/>
        <item x="4"/>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5">
    <i>
      <x/>
    </i>
    <i>
      <x v="1"/>
    </i>
    <i>
      <x v="2"/>
    </i>
    <i>
      <x v="3"/>
    </i>
    <i>
      <x v="4"/>
    </i>
  </rowItems>
  <colFields count="1">
    <field x="2"/>
  </colFields>
  <colItems count="3">
    <i>
      <x/>
    </i>
    <i>
      <x v="1"/>
    </i>
    <i>
      <x v="2"/>
    </i>
  </colItems>
  <dataFields count="1">
    <dataField name="Average of Shipping times" fld="1" subtotal="average" baseField="0" baseItem="0" numFmtId="164"/>
  </dataFields>
  <formats count="10">
    <format dxfId="616">
      <pivotArea collapsedLevelsAreSubtotals="1" fieldPosition="0">
        <references count="2">
          <reference field="0" count="1">
            <x v="1"/>
          </reference>
          <reference field="2" count="1" selected="0">
            <x v="0"/>
          </reference>
        </references>
      </pivotArea>
    </format>
    <format dxfId="617">
      <pivotArea outline="0" collapsedLevelsAreSubtotals="1" fieldPosition="0"/>
    </format>
    <format dxfId="618">
      <pivotArea type="all" dataOnly="0" outline="0" fieldPosition="0"/>
    </format>
    <format dxfId="619">
      <pivotArea outline="0" collapsedLevelsAreSubtotals="1" fieldPosition="0"/>
    </format>
    <format dxfId="620">
      <pivotArea type="origin" dataOnly="0" labelOnly="1" outline="0" fieldPosition="0"/>
    </format>
    <format dxfId="621">
      <pivotArea field="2" type="button" dataOnly="0" labelOnly="1" outline="0" axis="axisCol" fieldPosition="0"/>
    </format>
    <format dxfId="622">
      <pivotArea type="topRight" dataOnly="0" labelOnly="1" outline="0" fieldPosition="0"/>
    </format>
    <format dxfId="623">
      <pivotArea field="0" type="button" dataOnly="0" labelOnly="1" outline="0" axis="axisRow" fieldPosition="0"/>
    </format>
    <format dxfId="624">
      <pivotArea dataOnly="0" labelOnly="1" fieldPosition="0">
        <references count="1">
          <reference field="0" count="0"/>
        </references>
      </pivotArea>
    </format>
    <format dxfId="625">
      <pivotArea dataOnly="0" labelOnly="1" fieldPosition="0">
        <references count="1">
          <reference field="2" count="0"/>
        </references>
      </pivotArea>
    </format>
  </formats>
  <chartFormats count="13">
    <chartFormat chart="3"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 chart="6" format="9" series="1">
      <pivotArea type="data" outline="0" fieldPosition="0">
        <references count="1">
          <reference field="4294967294" count="1" selected="0">
            <x v="0"/>
          </reference>
        </references>
      </pivotArea>
    </chartFormat>
    <chartFormat chart="15" format="13" series="1">
      <pivotArea type="data" outline="0" fieldPosition="0">
        <references count="2">
          <reference field="4294967294" count="1" selected="0">
            <x v="0"/>
          </reference>
          <reference field="2" count="1" selected="0">
            <x v="0"/>
          </reference>
        </references>
      </pivotArea>
    </chartFormat>
    <chartFormat chart="15" format="14" series="1">
      <pivotArea type="data" outline="0" fieldPosition="0">
        <references count="2">
          <reference field="4294967294" count="1" selected="0">
            <x v="0"/>
          </reference>
          <reference field="2" count="1" selected="0">
            <x v="1"/>
          </reference>
        </references>
      </pivotArea>
    </chartFormat>
    <chartFormat chart="15" format="15" series="1">
      <pivotArea type="data" outline="0" fieldPosition="0">
        <references count="2">
          <reference field="4294967294" count="1" selected="0">
            <x v="0"/>
          </reference>
          <reference field="2" count="1" selected="0">
            <x v="2"/>
          </reference>
        </references>
      </pivotArea>
    </chartFormat>
    <chartFormat chart="15" format="16"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caption="Average of Lead time"/>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tim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662C9D-85FC-48AA-8EC4-0A9E1096D8F7}" name="PivotTable4" cacheId="1613" applyNumberFormats="0" applyBorderFormats="0" applyFontFormats="0" applyPatternFormats="0" applyAlignmentFormats="0" applyWidthHeightFormats="1" dataCaption="Values" tag="1324b39d-2614-4d77-8cb8-83e454f506e9" updatedVersion="8" minRefreshableVersion="3" useAutoFormatting="1" subtotalHiddenItems="1" rowGrandTotals="0" itemPrintTitles="1" createdVersion="8" indent="0" outline="1" outlineData="1" multipleFieldFilters="0" chartFormat="19">
  <location ref="D3:E6" firstHeaderRow="1" firstDataRow="1" firstDataCol="1"/>
  <pivotFields count="3">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Average of Lead times" fld="1" subtotal="average" baseField="0" baseItem="0"/>
  </dataFields>
  <formats count="6">
    <format dxfId="610">
      <pivotArea outline="0" collapsedLevelsAreSubtotals="1" fieldPosition="0"/>
    </format>
    <format dxfId="611">
      <pivotArea type="all" dataOnly="0" outline="0" fieldPosition="0"/>
    </format>
    <format dxfId="612">
      <pivotArea outline="0" collapsedLevelsAreSubtotals="1" fieldPosition="0"/>
    </format>
    <format dxfId="613">
      <pivotArea field="0" type="button" dataOnly="0" labelOnly="1" outline="0" axis="axisRow" fieldPosition="0"/>
    </format>
    <format dxfId="614">
      <pivotArea dataOnly="0" labelOnly="1" fieldPosition="0">
        <references count="1">
          <reference field="0" count="0"/>
        </references>
      </pivotArea>
    </format>
    <format dxfId="615">
      <pivotArea dataOnly="0" labelOnly="1" outline="0" axis="axisValues" fieldPosition="0"/>
    </format>
  </formats>
  <chartFormats count="16">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0" count="1" selected="0">
            <x v="0"/>
          </reference>
        </references>
      </pivotArea>
    </chartFormat>
    <chartFormat chart="10" format="11">
      <pivotArea type="data" outline="0" fieldPosition="0">
        <references count="2">
          <reference field="4294967294" count="1" selected="0">
            <x v="0"/>
          </reference>
          <reference field="0" count="1" selected="0">
            <x v="1"/>
          </reference>
        </references>
      </pivotArea>
    </chartFormat>
    <chartFormat chart="10" format="12">
      <pivotArea type="data" outline="0" fieldPosition="0">
        <references count="2">
          <reference field="4294967294" count="1" selected="0">
            <x v="0"/>
          </reference>
          <reference field="0" count="1" selected="0">
            <x v="2"/>
          </reference>
        </references>
      </pivotArea>
    </chartFormat>
    <chartFormat chart="14" format="21" series="1">
      <pivotArea type="data" outline="0" fieldPosition="0">
        <references count="1">
          <reference field="4294967294" count="1" selected="0">
            <x v="0"/>
          </reference>
        </references>
      </pivotArea>
    </chartFormat>
    <chartFormat chart="14" format="22">
      <pivotArea type="data" outline="0" fieldPosition="0">
        <references count="2">
          <reference field="4294967294" count="1" selected="0">
            <x v="0"/>
          </reference>
          <reference field="0" count="1" selected="0">
            <x v="0"/>
          </reference>
        </references>
      </pivotArea>
    </chartFormat>
    <chartFormat chart="14" format="23">
      <pivotArea type="data" outline="0" fieldPosition="0">
        <references count="2">
          <reference field="4294967294" count="1" selected="0">
            <x v="0"/>
          </reference>
          <reference field="0" count="1" selected="0">
            <x v="1"/>
          </reference>
        </references>
      </pivotArea>
    </chartFormat>
    <chartFormat chart="14" format="24">
      <pivotArea type="data" outline="0" fieldPosition="0">
        <references count="2">
          <reference field="4294967294" count="1" selected="0">
            <x v="0"/>
          </reference>
          <reference field="0" count="1" selected="0">
            <x v="2"/>
          </reference>
        </references>
      </pivotArea>
    </chartFormat>
    <chartFormat chart="15" format="25" series="1">
      <pivotArea type="data" outline="0" fieldPosition="0">
        <references count="1">
          <reference field="4294967294" count="1" selected="0">
            <x v="0"/>
          </reference>
        </references>
      </pivotArea>
    </chartFormat>
    <chartFormat chart="15" format="26">
      <pivotArea type="data" outline="0" fieldPosition="0">
        <references count="2">
          <reference field="4294967294" count="1" selected="0">
            <x v="0"/>
          </reference>
          <reference field="0" count="1" selected="0">
            <x v="0"/>
          </reference>
        </references>
      </pivotArea>
    </chartFormat>
    <chartFormat chart="15" format="27">
      <pivotArea type="data" outline="0" fieldPosition="0">
        <references count="2">
          <reference field="4294967294" count="1" selected="0">
            <x v="0"/>
          </reference>
          <reference field="0" count="1" selected="0">
            <x v="1"/>
          </reference>
        </references>
      </pivotArea>
    </chartFormat>
    <chartFormat chart="15" format="28">
      <pivotArea type="data" outline="0" fieldPosition="0">
        <references count="2">
          <reference field="4294967294" count="1" selected="0">
            <x v="0"/>
          </reference>
          <reference field="0" count="1" selected="0">
            <x v="2"/>
          </reference>
        </references>
      </pivotArea>
    </chartFormat>
    <chartFormat chart="13" format="29" series="1">
      <pivotArea type="data" outline="0" fieldPosition="0">
        <references count="1">
          <reference field="4294967294" count="1" selected="0">
            <x v="0"/>
          </reference>
        </references>
      </pivotArea>
    </chartFormat>
    <chartFormat chart="13" format="30">
      <pivotArea type="data" outline="0" fieldPosition="0">
        <references count="2">
          <reference field="4294967294" count="1" selected="0">
            <x v="0"/>
          </reference>
          <reference field="0" count="1" selected="0">
            <x v="0"/>
          </reference>
        </references>
      </pivotArea>
    </chartFormat>
    <chartFormat chart="13" format="31">
      <pivotArea type="data" outline="0" fieldPosition="0">
        <references count="2">
          <reference field="4294967294" count="1" selected="0">
            <x v="0"/>
          </reference>
          <reference field="0" count="1" selected="0">
            <x v="1"/>
          </reference>
        </references>
      </pivotArea>
    </chartFormat>
    <chartFormat chart="13" format="32">
      <pivotArea type="data" outline="0" fieldPosition="0">
        <references count="2">
          <reference field="4294967294" count="1" selected="0">
            <x v="0"/>
          </reference>
          <reference field="0" count="1" selected="0">
            <x v="2"/>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Lead tim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2DAD13-1117-402D-8487-B41E8BBE614B}" name="PivotTable2" cacheId="160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6">
  <location ref="F12:F13" firstHeaderRow="1" firstDataRow="1" firstDataCol="0"/>
  <pivotFields count="3">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Shipping costs" fld="1" subtotal="average" baseField="0" baseItem="0"/>
  </dataFields>
  <formats count="4">
    <format dxfId="606">
      <pivotArea outline="0" collapsedLevelsAreSubtotals="1" fieldPosition="0"/>
    </format>
    <format dxfId="607">
      <pivotArea type="all" dataOnly="0" outline="0" fieldPosition="0"/>
    </format>
    <format dxfId="608">
      <pivotArea outline="0" collapsedLevelsAreSubtotals="1" fieldPosition="0"/>
    </format>
    <format dxfId="609">
      <pivotArea dataOnly="0" labelOnly="1" outline="0" axis="axisValues" fieldPosition="0"/>
    </format>
  </formats>
  <chartFormats count="1">
    <chartFormat chart="3" format="5"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1].[Stockout Risk].&amp;[High Ris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caption="Sum of Shipping costs"/>
    <pivotHierarchy dragToData="1" caption="Average of Shipping cos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Shipping costs   Stockout Risk Sign]"/>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out_Risk" xr10:uid="{BF1EF399-AC06-4252-98E0-7885988DCBC8}" sourceName="[Table1].[Stockout Risk]">
  <pivotTables>
    <pivotTable tabId="2" name="PivotTable11"/>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2"/>
    <pivotTable tabId="2" name="PivotTable14"/>
    <pivotTable tabId="2" name="PivotTable15"/>
    <pivotTable tabId="2" name="PivotTable16"/>
  </pivotTables>
  <data>
    <olap pivotCacheId="1757803397">
      <levels count="2">
        <level uniqueName="[Table1].[Stockout Risk].[(All)]" sourceCaption="(All)" count="0"/>
        <level uniqueName="[Table1].[Stockout Risk].[Stockout Risk]" sourceCaption="Stockout Risk" count="3">
          <ranges>
            <range startItem="0">
              <i n="[Table1].[Stockout Risk].&amp;[High Risk]" c="High Risk"/>
              <i n="[Table1].[Stockout Risk].&amp;[Low Risk]" c="Low Risk"/>
              <i n="[Table1].[Stockout Risk].&amp;[Moderate]" c="Moderate"/>
            </range>
          </ranges>
        </level>
      </levels>
      <selections count="1">
        <selection n="[Table1].[Stockout Risk].&amp;[High Risk]"/>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E174239-A76C-4B3A-AE2E-54CA8334FC3C}" sourceName="[Table1].[Location]">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2"/>
    <pivotTable tabId="2" name="PivotTable14"/>
    <pivotTable tabId="2" name="PivotTable15"/>
    <pivotTable tabId="2" name="PivotTable16"/>
  </pivotTables>
  <data>
    <olap pivotCacheId="909617573">
      <levels count="2">
        <level uniqueName="[Table1].[Location].[(All)]" sourceCaption="(All)" count="0"/>
        <level uniqueName="[Table1].[Location].[Location]" sourceCaption="Location" count="5">
          <ranges>
            <range startItem="0">
              <i n="[Table1].[Location].&amp;[Bangalore]" c="Bangalore"/>
              <i n="[Table1].[Location].&amp;[Chennai]" c="Chennai"/>
              <i n="[Table1].[Location].&amp;[Delhi]" c="Delhi"/>
              <i n="[Table1].[Location].&amp;[Kolkata]" c="Kolkata"/>
              <i n="[Table1].[Location].&amp;[Mumbai]" c="Mumbai"/>
            </range>
          </ranges>
        </level>
      </levels>
      <selections count="1">
        <selection n="[Table1].[Lo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s" xr10:uid="{FA881128-CB72-4D79-9AD4-F5B3885F37F2}" sourceName="[Table1].[Routes]">
  <pivotTables>
    <pivotTable tabId="2" name="PivotTable7"/>
    <pivotTable tabId="2" name="PivotTable1"/>
    <pivotTable tabId="2" name="PivotTable10"/>
    <pivotTable tabId="2" name="PivotTable11"/>
    <pivotTable tabId="2" name="PivotTable12"/>
    <pivotTable tabId="2" name="PivotTable14"/>
    <pivotTable tabId="2" name="PivotTable15"/>
    <pivotTable tabId="2" name="PivotTable2"/>
    <pivotTable tabId="2" name="PivotTable3"/>
    <pivotTable tabId="2" name="PivotTable4"/>
    <pivotTable tabId="2" name="PivotTable5"/>
    <pivotTable tabId="2" name="PivotTable6"/>
    <pivotTable tabId="2" name="PivotTable8"/>
    <pivotTable tabId="2" name="PivotTable9"/>
    <pivotTable tabId="2" name="PivotTable16"/>
  </pivotTables>
  <data>
    <olap pivotCacheId="1757803397">
      <levels count="2">
        <level uniqueName="[Table1].[Routes].[(All)]" sourceCaption="(All)" count="0"/>
        <level uniqueName="[Table1].[Routes].[Routes]" sourceCaption="Routes" count="3">
          <ranges>
            <range startItem="0">
              <i n="[Table1].[Routes].&amp;[Route A]" c="Route A"/>
              <i n="[Table1].[Routes].&amp;[Route B]" c="Route B"/>
              <i n="[Table1].[Routes].&amp;[Route C]" c="Route C"/>
            </range>
          </ranges>
        </level>
      </levels>
      <selections count="1">
        <selection n="[Table1].[Rout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ckout Risk 1" xr10:uid="{5E94CCF3-0EE3-4F71-BC0C-31A0B5265B26}" cache="Slicer_Stockout_Risk" caption="Stockout Risk" level="1" rowHeight="234950"/>
  <slicer name="Location 1" xr10:uid="{11413A8D-B071-4FE4-93FB-B087BA2D014A}" cache="Slicer_Location" caption="Location" level="1" rowHeight="234950"/>
  <slicer name="Routes 1" xr10:uid="{E3C08566-2423-4DFA-AD11-EDDAB0C0CF7D}" cache="Slicer_Routes" caption="Routes"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ckout Risk" xr10:uid="{2F64034D-A04B-4EBE-A418-45C370211E51}" cache="Slicer_Stockout_Risk" caption="Stockout Risk" level="1" rowHeight="234950"/>
  <slicer name="Location" xr10:uid="{FC620F63-101A-4135-80C2-22960CD691E8}" cache="Slicer_Location" caption="Location" level="1" rowHeight="234950"/>
  <slicer name="Routes" xr10:uid="{C6E5E813-C472-478E-B709-E04579E312FD}" cache="Slicer_Routes" caption="Routes"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307C62-356D-4B7A-ABC8-A70E4C0B6A92}" name="Table1" displayName="Table1" ref="A1:AA101" totalsRowShown="0">
  <autoFilter ref="A1:AA101" xr:uid="{9D307C62-356D-4B7A-ABC8-A70E4C0B6A92}"/>
  <tableColumns count="27">
    <tableColumn id="1" xr3:uid="{2DAEBA3A-FD1B-4D3B-BB16-727A29571D1D}" name="Product type"/>
    <tableColumn id="2" xr3:uid="{CED7DE24-7DFE-4AF7-BD0F-E200EB1F1E1D}" name="SKU"/>
    <tableColumn id="3" xr3:uid="{E62892EF-5954-414A-A738-305FA8D26551}" name="Price"/>
    <tableColumn id="4" xr3:uid="{513D3E50-A1B4-4D73-A401-5700A1884BE2}" name="Availability"/>
    <tableColumn id="5" xr3:uid="{128BAEF6-DB61-427B-BD9A-919FB1AF8E81}" name="Number of products sold"/>
    <tableColumn id="6" xr3:uid="{F6789F2A-21DD-46F3-8CFF-003AF422B0A7}" name="Revenue generated"/>
    <tableColumn id="7" xr3:uid="{CEE0A14D-EAB6-4AE2-87B4-B55E4F45F508}" name="Customer demographics"/>
    <tableColumn id="8" xr3:uid="{5AA239BB-6112-4A43-AA58-0893F44CF61D}" name="Stock levels"/>
    <tableColumn id="9" xr3:uid="{15039464-B0AC-4237-B68E-5BB7C597C3C5}" name="Lead times"/>
    <tableColumn id="10" xr3:uid="{C524913D-9588-4D08-A094-AC6C67096906}" name="Order quantities"/>
    <tableColumn id="11" xr3:uid="{98ABBE87-3E9A-42EA-A44F-81D0B39E9CAA}" name="Shipping times"/>
    <tableColumn id="12" xr3:uid="{7005A3EC-9A1D-499D-B56D-92AC9F336EC4}" name="Shipping carriers"/>
    <tableColumn id="13" xr3:uid="{2E71C7D7-FFD5-4FB6-B853-8C03822DCC2D}" name="Shipping costs"/>
    <tableColumn id="14" xr3:uid="{A8ABAD4A-3177-4E1D-B661-D32EEC0F05C9}" name="Supplier name"/>
    <tableColumn id="15" xr3:uid="{28E12520-B085-4911-840B-20EABDF1048A}" name="Location"/>
    <tableColumn id="16" xr3:uid="{58A246EF-62ED-4139-BE2E-519D24E6855C}" name="Lead time"/>
    <tableColumn id="17" xr3:uid="{B46E9FFD-201D-4550-9270-254216E25D05}" name="Production volumes"/>
    <tableColumn id="18" xr3:uid="{638A6224-7617-48F6-87C8-2A05C6668718}" name="Manufacturing lead time"/>
    <tableColumn id="19" xr3:uid="{7829F160-EEA0-4A01-AADC-DF71EEB8F558}" name="Manufacturing costs"/>
    <tableColumn id="20" xr3:uid="{B41F159D-8D9F-42DB-AA23-3AEC5A7A6B2C}" name="Inspection results"/>
    <tableColumn id="21" xr3:uid="{1114FE5B-499A-456F-937B-7FFA7DA58F0F}" name="Defect rates"/>
    <tableColumn id="22" xr3:uid="{879C95D8-C8B8-40F8-B1EE-01E808B83379}" name="Transportation modes"/>
    <tableColumn id="23" xr3:uid="{6F2E638A-886A-4DA2-A244-FD5D13281323}" name="Routes"/>
    <tableColumn id="24" xr3:uid="{600C431C-FC41-4731-8227-1EB4CAB13DB6}" name="Costs"/>
    <tableColumn id="25" xr3:uid="{599D2214-F12A-49A9-A7FB-DE559EA8FA6A}" name="Stockout Risk" dataDxfId="1822">
      <calculatedColumnFormula>IF(Table1[[#This Row],[Order quantities]]&gt;Table1[[#This Row],[Availability]],"High Risk",IF(Table1[[#This Row],[Order quantities]]=Table1[[#This Row],[Availability]],"Moderate","Low Risk"))</calculatedColumnFormula>
    </tableColumn>
    <tableColumn id="26" xr3:uid="{34BB8C20-5C40-474B-9FF4-F3A0E54651DB}" name="Stockout Risk Sign" dataDxfId="1821">
      <calculatedColumnFormula>Table1[[#This Row],[Availability]]-Table1[[#This Row],[Order quantities]]</calculatedColumnFormula>
    </tableColumn>
    <tableColumn id="27" xr3:uid="{C5CE14A5-B5E3-4216-85E8-C40588F35592}" name="Profit" dataDxfId="1820">
      <calculatedColumnFormula>Table1[[#This Row],[Revenue generated]]-(Table1[[#This Row],[Shipping costs]]+Table1[[#This Row],[Manufacturing costs]])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2.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E6C60-8EEA-4927-A7A4-EC3C28753E71}">
  <dimension ref="A1:AA101"/>
  <sheetViews>
    <sheetView topLeftCell="N22" workbookViewId="0">
      <selection activeCell="D10" sqref="D10"/>
    </sheetView>
  </sheetViews>
  <sheetFormatPr defaultRowHeight="14.4" x14ac:dyDescent="0.3"/>
  <cols>
    <col min="1" max="1" width="13.77734375" customWidth="1"/>
    <col min="4" max="4" width="12.109375" customWidth="1"/>
    <col min="5" max="5" width="23.77734375" customWidth="1"/>
    <col min="6" max="6" width="19.21875" customWidth="1"/>
    <col min="7" max="7" width="23.33203125" customWidth="1"/>
    <col min="8" max="8" width="12.6640625" customWidth="1"/>
    <col min="9" max="9" width="11.88671875" customWidth="1"/>
    <col min="10" max="10" width="16.44140625" customWidth="1"/>
    <col min="11" max="11" width="15.21875" customWidth="1"/>
    <col min="12" max="12" width="16.77734375" customWidth="1"/>
    <col min="13" max="13" width="14.88671875" customWidth="1"/>
    <col min="14" max="14" width="15" customWidth="1"/>
    <col min="15" max="15" width="10.109375" customWidth="1"/>
    <col min="16" max="16" width="11.109375" customWidth="1"/>
    <col min="17" max="17" width="19.77734375" customWidth="1"/>
    <col min="18" max="18" width="23.6640625" customWidth="1"/>
    <col min="19" max="19" width="20.109375" customWidth="1"/>
    <col min="20" max="20" width="17.5546875" customWidth="1"/>
    <col min="21" max="21" width="12.88671875" customWidth="1"/>
    <col min="22" max="22" width="21.44140625"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154</v>
      </c>
      <c r="Z1" t="s">
        <v>155</v>
      </c>
      <c r="AA1" t="s">
        <v>162</v>
      </c>
    </row>
    <row r="2" spans="1:27" x14ac:dyDescent="0.3">
      <c r="A2" t="s">
        <v>24</v>
      </c>
      <c r="B2" t="s">
        <v>25</v>
      </c>
      <c r="C2">
        <v>69.808005542115694</v>
      </c>
      <c r="D2">
        <v>55</v>
      </c>
      <c r="E2">
        <v>802</v>
      </c>
      <c r="F2">
        <v>8661.9967923923796</v>
      </c>
      <c r="G2" t="s">
        <v>26</v>
      </c>
      <c r="H2">
        <v>58</v>
      </c>
      <c r="I2">
        <v>7</v>
      </c>
      <c r="J2">
        <v>96</v>
      </c>
      <c r="K2">
        <v>4</v>
      </c>
      <c r="L2" t="s">
        <v>27</v>
      </c>
      <c r="M2">
        <v>2.9565721394308002</v>
      </c>
      <c r="N2" t="s">
        <v>28</v>
      </c>
      <c r="O2" t="s">
        <v>29</v>
      </c>
      <c r="P2">
        <v>29</v>
      </c>
      <c r="Q2">
        <v>215</v>
      </c>
      <c r="R2">
        <v>29</v>
      </c>
      <c r="S2">
        <v>46.279879240508301</v>
      </c>
      <c r="T2" t="s">
        <v>30</v>
      </c>
      <c r="U2">
        <v>0.226410360849925</v>
      </c>
      <c r="V2" t="s">
        <v>31</v>
      </c>
      <c r="W2" t="s">
        <v>32</v>
      </c>
      <c r="X2">
        <v>187.75207545920301</v>
      </c>
      <c r="Y2" t="str">
        <f>IF(Table1[[#This Row],[Order quantities]]&gt;Table1[[#This Row],[Availability]],"High Risk",IF(Table1[[#This Row],[Order quantities]]=Table1[[#This Row],[Availability]],"Moderate","Low Risk"))</f>
        <v>High Risk</v>
      </c>
      <c r="Z2">
        <f>Table1[[#This Row],[Availability]]-Table1[[#This Row],[Order quantities]]</f>
        <v>-41</v>
      </c>
      <c r="AA2">
        <f>Table1[[#This Row],[Revenue generated]]-(Table1[[#This Row],[Shipping costs]]+Table1[[#This Row],[Manufacturing costs]])</f>
        <v>8612.7603410124411</v>
      </c>
    </row>
    <row r="3" spans="1:27" x14ac:dyDescent="0.3">
      <c r="A3" t="s">
        <v>33</v>
      </c>
      <c r="B3" t="s">
        <v>34</v>
      </c>
      <c r="C3">
        <v>14.8435232750843</v>
      </c>
      <c r="D3">
        <v>95</v>
      </c>
      <c r="E3">
        <v>736</v>
      </c>
      <c r="F3">
        <v>7460.9000654458396</v>
      </c>
      <c r="G3" t="s">
        <v>35</v>
      </c>
      <c r="H3">
        <v>53</v>
      </c>
      <c r="I3">
        <v>30</v>
      </c>
      <c r="J3">
        <v>37</v>
      </c>
      <c r="K3">
        <v>2</v>
      </c>
      <c r="L3" t="s">
        <v>36</v>
      </c>
      <c r="M3">
        <v>9.7165747714313095</v>
      </c>
      <c r="N3" t="s">
        <v>28</v>
      </c>
      <c r="O3" t="s">
        <v>29</v>
      </c>
      <c r="P3">
        <v>23</v>
      </c>
      <c r="Q3">
        <v>517</v>
      </c>
      <c r="R3">
        <v>30</v>
      </c>
      <c r="S3">
        <v>33.616768953730002</v>
      </c>
      <c r="T3" t="s">
        <v>30</v>
      </c>
      <c r="U3">
        <v>4.8540680263886999</v>
      </c>
      <c r="V3" t="s">
        <v>31</v>
      </c>
      <c r="W3" t="s">
        <v>32</v>
      </c>
      <c r="X3">
        <v>503.06557914966902</v>
      </c>
      <c r="Y3" t="str">
        <f>IF(Table1[[#This Row],[Order quantities]]&gt;Table1[[#This Row],[Availability]],"High Risk",IF(Table1[[#This Row],[Order quantities]]=Table1[[#This Row],[Availability]],"Moderate","Low Risk"))</f>
        <v>Low Risk</v>
      </c>
      <c r="Z3">
        <f>Table1[[#This Row],[Availability]]-Table1[[#This Row],[Order quantities]]</f>
        <v>58</v>
      </c>
      <c r="AA3">
        <f>Table1[[#This Row],[Revenue generated]]-(Table1[[#This Row],[Shipping costs]]+Table1[[#This Row],[Manufacturing costs]])</f>
        <v>7417.5667217206783</v>
      </c>
    </row>
    <row r="4" spans="1:27" x14ac:dyDescent="0.3">
      <c r="A4" t="s">
        <v>24</v>
      </c>
      <c r="B4" t="s">
        <v>37</v>
      </c>
      <c r="C4">
        <v>11.319683293090501</v>
      </c>
      <c r="D4">
        <v>34</v>
      </c>
      <c r="E4">
        <v>8</v>
      </c>
      <c r="F4">
        <v>9577.7496258687297</v>
      </c>
      <c r="G4" t="s">
        <v>38</v>
      </c>
      <c r="H4">
        <v>1</v>
      </c>
      <c r="I4">
        <v>10</v>
      </c>
      <c r="J4">
        <v>88</v>
      </c>
      <c r="K4">
        <v>2</v>
      </c>
      <c r="L4" t="s">
        <v>27</v>
      </c>
      <c r="M4">
        <v>8.0544792617321495</v>
      </c>
      <c r="N4" t="s">
        <v>39</v>
      </c>
      <c r="O4" t="s">
        <v>29</v>
      </c>
      <c r="P4">
        <v>12</v>
      </c>
      <c r="Q4">
        <v>971</v>
      </c>
      <c r="R4">
        <v>27</v>
      </c>
      <c r="S4">
        <v>30.6880193482842</v>
      </c>
      <c r="T4" t="s">
        <v>30</v>
      </c>
      <c r="U4">
        <v>4.5805926191992201</v>
      </c>
      <c r="V4" t="s">
        <v>40</v>
      </c>
      <c r="W4" t="s">
        <v>41</v>
      </c>
      <c r="X4">
        <v>141.920281771519</v>
      </c>
      <c r="Y4" t="str">
        <f>IF(Table1[[#This Row],[Order quantities]]&gt;Table1[[#This Row],[Availability]],"High Risk",IF(Table1[[#This Row],[Order quantities]]=Table1[[#This Row],[Availability]],"Moderate","Low Risk"))</f>
        <v>High Risk</v>
      </c>
      <c r="Z4">
        <f>Table1[[#This Row],[Availability]]-Table1[[#This Row],[Order quantities]]</f>
        <v>-54</v>
      </c>
      <c r="AA4">
        <f>Table1[[#This Row],[Revenue generated]]-(Table1[[#This Row],[Shipping costs]]+Table1[[#This Row],[Manufacturing costs]])</f>
        <v>9539.0071272587138</v>
      </c>
    </row>
    <row r="5" spans="1:27" x14ac:dyDescent="0.3">
      <c r="A5" t="s">
        <v>33</v>
      </c>
      <c r="B5" t="s">
        <v>42</v>
      </c>
      <c r="C5">
        <v>61.1633430164377</v>
      </c>
      <c r="D5">
        <v>68</v>
      </c>
      <c r="E5">
        <v>83</v>
      </c>
      <c r="F5">
        <v>7766.8364256852301</v>
      </c>
      <c r="G5" t="s">
        <v>26</v>
      </c>
      <c r="H5">
        <v>23</v>
      </c>
      <c r="I5">
        <v>13</v>
      </c>
      <c r="J5">
        <v>59</v>
      </c>
      <c r="K5">
        <v>6</v>
      </c>
      <c r="L5" t="s">
        <v>43</v>
      </c>
      <c r="M5">
        <v>1.7295685635434199</v>
      </c>
      <c r="N5" t="s">
        <v>44</v>
      </c>
      <c r="O5" t="s">
        <v>45</v>
      </c>
      <c r="P5">
        <v>24</v>
      </c>
      <c r="Q5">
        <v>937</v>
      </c>
      <c r="R5">
        <v>18</v>
      </c>
      <c r="S5">
        <v>35.624741397125</v>
      </c>
      <c r="T5" t="s">
        <v>46</v>
      </c>
      <c r="U5">
        <v>4.7466486206477496</v>
      </c>
      <c r="V5" t="s">
        <v>47</v>
      </c>
      <c r="W5" t="s">
        <v>48</v>
      </c>
      <c r="X5">
        <v>254.776159219286</v>
      </c>
      <c r="Y5" t="str">
        <f>IF(Table1[[#This Row],[Order quantities]]&gt;Table1[[#This Row],[Availability]],"High Risk",IF(Table1[[#This Row],[Order quantities]]=Table1[[#This Row],[Availability]],"Moderate","Low Risk"))</f>
        <v>Low Risk</v>
      </c>
      <c r="Z5">
        <f>Table1[[#This Row],[Availability]]-Table1[[#This Row],[Order quantities]]</f>
        <v>9</v>
      </c>
      <c r="AA5">
        <f>Table1[[#This Row],[Revenue generated]]-(Table1[[#This Row],[Shipping costs]]+Table1[[#This Row],[Manufacturing costs]])</f>
        <v>7729.4821157245615</v>
      </c>
    </row>
    <row r="6" spans="1:27" x14ac:dyDescent="0.3">
      <c r="A6" t="s">
        <v>33</v>
      </c>
      <c r="B6" t="s">
        <v>49</v>
      </c>
      <c r="C6">
        <v>4.8054960363458896</v>
      </c>
      <c r="D6">
        <v>26</v>
      </c>
      <c r="E6">
        <v>871</v>
      </c>
      <c r="F6">
        <v>2686.50515156744</v>
      </c>
      <c r="G6" t="s">
        <v>26</v>
      </c>
      <c r="H6">
        <v>5</v>
      </c>
      <c r="I6">
        <v>3</v>
      </c>
      <c r="J6">
        <v>56</v>
      </c>
      <c r="K6">
        <v>8</v>
      </c>
      <c r="L6" t="s">
        <v>36</v>
      </c>
      <c r="M6">
        <v>3.8905479158706702</v>
      </c>
      <c r="N6" t="s">
        <v>39</v>
      </c>
      <c r="O6" t="s">
        <v>50</v>
      </c>
      <c r="P6">
        <v>5</v>
      </c>
      <c r="Q6">
        <v>414</v>
      </c>
      <c r="R6">
        <v>3</v>
      </c>
      <c r="S6">
        <v>92.065160598712794</v>
      </c>
      <c r="T6" t="s">
        <v>46</v>
      </c>
      <c r="U6">
        <v>3.1455795228330001</v>
      </c>
      <c r="V6" t="s">
        <v>40</v>
      </c>
      <c r="W6" t="s">
        <v>48</v>
      </c>
      <c r="X6">
        <v>923.44063171192204</v>
      </c>
      <c r="Y6" t="str">
        <f>IF(Table1[[#This Row],[Order quantities]]&gt;Table1[[#This Row],[Availability]],"High Risk",IF(Table1[[#This Row],[Order quantities]]=Table1[[#This Row],[Availability]],"Moderate","Low Risk"))</f>
        <v>High Risk</v>
      </c>
      <c r="Z6">
        <f>Table1[[#This Row],[Availability]]-Table1[[#This Row],[Order quantities]]</f>
        <v>-30</v>
      </c>
      <c r="AA6">
        <f>Table1[[#This Row],[Revenue generated]]-(Table1[[#This Row],[Shipping costs]]+Table1[[#This Row],[Manufacturing costs]])</f>
        <v>2590.5494430528565</v>
      </c>
    </row>
    <row r="7" spans="1:27" x14ac:dyDescent="0.3">
      <c r="A7" t="s">
        <v>24</v>
      </c>
      <c r="B7" t="s">
        <v>51</v>
      </c>
      <c r="C7">
        <v>1.6999760138659299</v>
      </c>
      <c r="D7">
        <v>87</v>
      </c>
      <c r="E7">
        <v>147</v>
      </c>
      <c r="F7">
        <v>2828.3487459757498</v>
      </c>
      <c r="G7" t="s">
        <v>26</v>
      </c>
      <c r="H7">
        <v>90</v>
      </c>
      <c r="I7">
        <v>27</v>
      </c>
      <c r="J7">
        <v>66</v>
      </c>
      <c r="K7">
        <v>3</v>
      </c>
      <c r="L7" t="s">
        <v>27</v>
      </c>
      <c r="M7">
        <v>4.4440988643822896</v>
      </c>
      <c r="N7" t="s">
        <v>52</v>
      </c>
      <c r="O7" t="s">
        <v>53</v>
      </c>
      <c r="P7">
        <v>10</v>
      </c>
      <c r="Q7">
        <v>104</v>
      </c>
      <c r="R7">
        <v>17</v>
      </c>
      <c r="S7">
        <v>56.766475557431797</v>
      </c>
      <c r="T7" t="s">
        <v>46</v>
      </c>
      <c r="U7">
        <v>2.7791935115711599</v>
      </c>
      <c r="V7" t="s">
        <v>31</v>
      </c>
      <c r="W7" t="s">
        <v>48</v>
      </c>
      <c r="X7">
        <v>235.461236735537</v>
      </c>
      <c r="Y7" t="str">
        <f>IF(Table1[[#This Row],[Order quantities]]&gt;Table1[[#This Row],[Availability]],"High Risk",IF(Table1[[#This Row],[Order quantities]]=Table1[[#This Row],[Availability]],"Moderate","Low Risk"))</f>
        <v>Low Risk</v>
      </c>
      <c r="Z7">
        <f>Table1[[#This Row],[Availability]]-Table1[[#This Row],[Order quantities]]</f>
        <v>21</v>
      </c>
      <c r="AA7">
        <f>Table1[[#This Row],[Revenue generated]]-(Table1[[#This Row],[Shipping costs]]+Table1[[#This Row],[Manufacturing costs]])</f>
        <v>2767.1381715539355</v>
      </c>
    </row>
    <row r="8" spans="1:27" x14ac:dyDescent="0.3">
      <c r="A8" t="s">
        <v>33</v>
      </c>
      <c r="B8" t="s">
        <v>54</v>
      </c>
      <c r="C8">
        <v>4.0783328631079403</v>
      </c>
      <c r="D8">
        <v>48</v>
      </c>
      <c r="E8">
        <v>65</v>
      </c>
      <c r="F8">
        <v>7823.4765595317303</v>
      </c>
      <c r="G8" t="s">
        <v>55</v>
      </c>
      <c r="H8">
        <v>11</v>
      </c>
      <c r="I8">
        <v>15</v>
      </c>
      <c r="J8">
        <v>58</v>
      </c>
      <c r="K8">
        <v>8</v>
      </c>
      <c r="L8" t="s">
        <v>43</v>
      </c>
      <c r="M8">
        <v>3.8807633029519999</v>
      </c>
      <c r="N8" t="s">
        <v>28</v>
      </c>
      <c r="O8" t="s">
        <v>45</v>
      </c>
      <c r="P8">
        <v>14</v>
      </c>
      <c r="Q8">
        <v>314</v>
      </c>
      <c r="R8">
        <v>24</v>
      </c>
      <c r="S8">
        <v>1.0850685695870601</v>
      </c>
      <c r="T8" t="s">
        <v>30</v>
      </c>
      <c r="U8">
        <v>1.0009106193041299</v>
      </c>
      <c r="V8" t="s">
        <v>56</v>
      </c>
      <c r="W8" t="s">
        <v>48</v>
      </c>
      <c r="X8">
        <v>134.36909686103101</v>
      </c>
      <c r="Y8" t="str">
        <f>IF(Table1[[#This Row],[Order quantities]]&gt;Table1[[#This Row],[Availability]],"High Risk",IF(Table1[[#This Row],[Order quantities]]=Table1[[#This Row],[Availability]],"Moderate","Low Risk"))</f>
        <v>High Risk</v>
      </c>
      <c r="Z8">
        <f>Table1[[#This Row],[Availability]]-Table1[[#This Row],[Order quantities]]</f>
        <v>-10</v>
      </c>
      <c r="AA8">
        <f>Table1[[#This Row],[Revenue generated]]-(Table1[[#This Row],[Shipping costs]]+Table1[[#This Row],[Manufacturing costs]])</f>
        <v>7818.5107276591916</v>
      </c>
    </row>
    <row r="9" spans="1:27" x14ac:dyDescent="0.3">
      <c r="A9" t="s">
        <v>57</v>
      </c>
      <c r="B9" t="s">
        <v>58</v>
      </c>
      <c r="C9">
        <v>42.958384382459997</v>
      </c>
      <c r="D9">
        <v>11</v>
      </c>
      <c r="E9">
        <v>426</v>
      </c>
      <c r="F9">
        <v>8496.1038130898305</v>
      </c>
      <c r="G9" t="s">
        <v>35</v>
      </c>
      <c r="H9">
        <v>93</v>
      </c>
      <c r="I9">
        <v>17</v>
      </c>
      <c r="J9">
        <v>11</v>
      </c>
      <c r="K9">
        <v>1</v>
      </c>
      <c r="L9" t="s">
        <v>27</v>
      </c>
      <c r="M9">
        <v>2.3483387844177801</v>
      </c>
      <c r="N9" t="s">
        <v>52</v>
      </c>
      <c r="O9" t="s">
        <v>53</v>
      </c>
      <c r="P9">
        <v>22</v>
      </c>
      <c r="Q9">
        <v>564</v>
      </c>
      <c r="R9">
        <v>1</v>
      </c>
      <c r="S9">
        <v>99.466108603599096</v>
      </c>
      <c r="T9" t="s">
        <v>46</v>
      </c>
      <c r="U9">
        <v>0.39817718685065001</v>
      </c>
      <c r="V9" t="s">
        <v>31</v>
      </c>
      <c r="W9" t="s">
        <v>41</v>
      </c>
      <c r="X9">
        <v>802.05631181755803</v>
      </c>
      <c r="Y9" t="str">
        <f>IF(Table1[[#This Row],[Order quantities]]&gt;Table1[[#This Row],[Availability]],"High Risk",IF(Table1[[#This Row],[Order quantities]]=Table1[[#This Row],[Availability]],"Moderate","Low Risk"))</f>
        <v>Moderate</v>
      </c>
      <c r="Z9">
        <f>Table1[[#This Row],[Availability]]-Table1[[#This Row],[Order quantities]]</f>
        <v>0</v>
      </c>
      <c r="AA9">
        <f>Table1[[#This Row],[Revenue generated]]-(Table1[[#This Row],[Shipping costs]]+Table1[[#This Row],[Manufacturing costs]])</f>
        <v>8394.2893657018139</v>
      </c>
    </row>
    <row r="10" spans="1:27" x14ac:dyDescent="0.3">
      <c r="A10" t="s">
        <v>57</v>
      </c>
      <c r="B10" t="s">
        <v>59</v>
      </c>
      <c r="C10">
        <v>68.717596748527299</v>
      </c>
      <c r="D10">
        <v>78</v>
      </c>
      <c r="E10">
        <v>150</v>
      </c>
      <c r="F10">
        <v>7517.3632106311197</v>
      </c>
      <c r="G10" t="s">
        <v>35</v>
      </c>
      <c r="H10">
        <v>5</v>
      </c>
      <c r="I10">
        <v>10</v>
      </c>
      <c r="J10">
        <v>15</v>
      </c>
      <c r="K10">
        <v>7</v>
      </c>
      <c r="L10" t="s">
        <v>43</v>
      </c>
      <c r="M10">
        <v>3.4047338570830199</v>
      </c>
      <c r="N10" t="s">
        <v>52</v>
      </c>
      <c r="O10" t="s">
        <v>29</v>
      </c>
      <c r="P10">
        <v>13</v>
      </c>
      <c r="Q10">
        <v>769</v>
      </c>
      <c r="R10">
        <v>8</v>
      </c>
      <c r="S10">
        <v>11.423027139565599</v>
      </c>
      <c r="T10" t="s">
        <v>30</v>
      </c>
      <c r="U10">
        <v>2.7098626911099601</v>
      </c>
      <c r="V10" t="s">
        <v>56</v>
      </c>
      <c r="W10" t="s">
        <v>32</v>
      </c>
      <c r="X10">
        <v>505.55713422546398</v>
      </c>
      <c r="Y10" t="str">
        <f>IF(Table1[[#This Row],[Order quantities]]&gt;Table1[[#This Row],[Availability]],"High Risk",IF(Table1[[#This Row],[Order quantities]]=Table1[[#This Row],[Availability]],"Moderate","Low Risk"))</f>
        <v>Low Risk</v>
      </c>
      <c r="Z10">
        <f>Table1[[#This Row],[Availability]]-Table1[[#This Row],[Order quantities]]</f>
        <v>63</v>
      </c>
      <c r="AA10">
        <f>Table1[[#This Row],[Revenue generated]]-(Table1[[#This Row],[Shipping costs]]+Table1[[#This Row],[Manufacturing costs]])</f>
        <v>7502.5354496344708</v>
      </c>
    </row>
    <row r="11" spans="1:27" x14ac:dyDescent="0.3">
      <c r="A11" t="s">
        <v>33</v>
      </c>
      <c r="B11" t="s">
        <v>60</v>
      </c>
      <c r="C11">
        <v>64.0157329412785</v>
      </c>
      <c r="D11">
        <v>35</v>
      </c>
      <c r="E11">
        <v>980</v>
      </c>
      <c r="F11">
        <v>4971.1459875855498</v>
      </c>
      <c r="G11" t="s">
        <v>38</v>
      </c>
      <c r="H11">
        <v>14</v>
      </c>
      <c r="I11">
        <v>27</v>
      </c>
      <c r="J11">
        <v>83</v>
      </c>
      <c r="K11">
        <v>1</v>
      </c>
      <c r="L11" t="s">
        <v>36</v>
      </c>
      <c r="M11">
        <v>7.1666452910482104</v>
      </c>
      <c r="N11" t="s">
        <v>61</v>
      </c>
      <c r="O11" t="s">
        <v>62</v>
      </c>
      <c r="P11">
        <v>29</v>
      </c>
      <c r="Q11">
        <v>963</v>
      </c>
      <c r="R11">
        <v>23</v>
      </c>
      <c r="S11">
        <v>47.957601634951502</v>
      </c>
      <c r="T11" t="s">
        <v>30</v>
      </c>
      <c r="U11">
        <v>3.8446144787675798</v>
      </c>
      <c r="V11" t="s">
        <v>47</v>
      </c>
      <c r="W11" t="s">
        <v>32</v>
      </c>
      <c r="X11">
        <v>995.92946149864099</v>
      </c>
      <c r="Y11" t="str">
        <f>IF(Table1[[#This Row],[Order quantities]]&gt;Table1[[#This Row],[Availability]],"High Risk",IF(Table1[[#This Row],[Order quantities]]=Table1[[#This Row],[Availability]],"Moderate","Low Risk"))</f>
        <v>High Risk</v>
      </c>
      <c r="Z11">
        <f>Table1[[#This Row],[Availability]]-Table1[[#This Row],[Order quantities]]</f>
        <v>-48</v>
      </c>
      <c r="AA11">
        <f>Table1[[#This Row],[Revenue generated]]-(Table1[[#This Row],[Shipping costs]]+Table1[[#This Row],[Manufacturing costs]])</f>
        <v>4916.0217406595502</v>
      </c>
    </row>
    <row r="12" spans="1:27" x14ac:dyDescent="0.3">
      <c r="A12" t="s">
        <v>33</v>
      </c>
      <c r="B12" t="s">
        <v>63</v>
      </c>
      <c r="C12">
        <v>15.707795681912099</v>
      </c>
      <c r="D12">
        <v>11</v>
      </c>
      <c r="E12">
        <v>996</v>
      </c>
      <c r="F12">
        <v>2330.9658020919401</v>
      </c>
      <c r="G12" t="s">
        <v>26</v>
      </c>
      <c r="H12">
        <v>51</v>
      </c>
      <c r="I12">
        <v>13</v>
      </c>
      <c r="J12">
        <v>80</v>
      </c>
      <c r="K12">
        <v>2</v>
      </c>
      <c r="L12" t="s">
        <v>43</v>
      </c>
      <c r="M12">
        <v>8.6732112112786108</v>
      </c>
      <c r="N12" t="s">
        <v>44</v>
      </c>
      <c r="O12" t="s">
        <v>45</v>
      </c>
      <c r="P12">
        <v>18</v>
      </c>
      <c r="Q12">
        <v>830</v>
      </c>
      <c r="R12">
        <v>5</v>
      </c>
      <c r="S12">
        <v>96.527352785310896</v>
      </c>
      <c r="T12" t="s">
        <v>64</v>
      </c>
      <c r="U12">
        <v>1.72731392835594</v>
      </c>
      <c r="V12" t="s">
        <v>31</v>
      </c>
      <c r="W12" t="s">
        <v>32</v>
      </c>
      <c r="X12">
        <v>806.10317770292295</v>
      </c>
      <c r="Y12" t="str">
        <f>IF(Table1[[#This Row],[Order quantities]]&gt;Table1[[#This Row],[Availability]],"High Risk",IF(Table1[[#This Row],[Order quantities]]=Table1[[#This Row],[Availability]],"Moderate","Low Risk"))</f>
        <v>High Risk</v>
      </c>
      <c r="Z12">
        <f>Table1[[#This Row],[Availability]]-Table1[[#This Row],[Order quantities]]</f>
        <v>-69</v>
      </c>
      <c r="AA12">
        <f>Table1[[#This Row],[Revenue generated]]-(Table1[[#This Row],[Shipping costs]]+Table1[[#This Row],[Manufacturing costs]])</f>
        <v>2225.7652380953505</v>
      </c>
    </row>
    <row r="13" spans="1:27" x14ac:dyDescent="0.3">
      <c r="A13" t="s">
        <v>33</v>
      </c>
      <c r="B13" t="s">
        <v>65</v>
      </c>
      <c r="C13">
        <v>90.635459982288594</v>
      </c>
      <c r="D13">
        <v>95</v>
      </c>
      <c r="E13">
        <v>960</v>
      </c>
      <c r="F13">
        <v>6099.9441155814502</v>
      </c>
      <c r="G13" t="s">
        <v>35</v>
      </c>
      <c r="H13">
        <v>46</v>
      </c>
      <c r="I13">
        <v>23</v>
      </c>
      <c r="J13">
        <v>60</v>
      </c>
      <c r="K13">
        <v>1</v>
      </c>
      <c r="L13" t="s">
        <v>36</v>
      </c>
      <c r="M13">
        <v>4.5239431243166601</v>
      </c>
      <c r="N13" t="s">
        <v>61</v>
      </c>
      <c r="O13" t="s">
        <v>45</v>
      </c>
      <c r="P13">
        <v>28</v>
      </c>
      <c r="Q13">
        <v>362</v>
      </c>
      <c r="R13">
        <v>11</v>
      </c>
      <c r="S13">
        <v>27.5923630866636</v>
      </c>
      <c r="T13" t="s">
        <v>30</v>
      </c>
      <c r="U13">
        <v>2.1169821372994301E-2</v>
      </c>
      <c r="V13" t="s">
        <v>40</v>
      </c>
      <c r="W13" t="s">
        <v>48</v>
      </c>
      <c r="X13">
        <v>126.72303340940699</v>
      </c>
      <c r="Y13" t="str">
        <f>IF(Table1[[#This Row],[Order quantities]]&gt;Table1[[#This Row],[Availability]],"High Risk",IF(Table1[[#This Row],[Order quantities]]=Table1[[#This Row],[Availability]],"Moderate","Low Risk"))</f>
        <v>Low Risk</v>
      </c>
      <c r="Z13">
        <f>Table1[[#This Row],[Availability]]-Table1[[#This Row],[Order quantities]]</f>
        <v>35</v>
      </c>
      <c r="AA13">
        <f>Table1[[#This Row],[Revenue generated]]-(Table1[[#This Row],[Shipping costs]]+Table1[[#This Row],[Manufacturing costs]])</f>
        <v>6067.8278093704703</v>
      </c>
    </row>
    <row r="14" spans="1:27" x14ac:dyDescent="0.3">
      <c r="A14" t="s">
        <v>24</v>
      </c>
      <c r="B14" t="s">
        <v>66</v>
      </c>
      <c r="C14">
        <v>71.213389075359999</v>
      </c>
      <c r="D14">
        <v>41</v>
      </c>
      <c r="E14">
        <v>336</v>
      </c>
      <c r="F14">
        <v>2873.74144602144</v>
      </c>
      <c r="G14" t="s">
        <v>38</v>
      </c>
      <c r="H14">
        <v>100</v>
      </c>
      <c r="I14">
        <v>30</v>
      </c>
      <c r="J14">
        <v>85</v>
      </c>
      <c r="K14">
        <v>4</v>
      </c>
      <c r="L14" t="s">
        <v>36</v>
      </c>
      <c r="M14">
        <v>1.32527401018452</v>
      </c>
      <c r="N14" t="s">
        <v>52</v>
      </c>
      <c r="O14" t="s">
        <v>45</v>
      </c>
      <c r="P14">
        <v>3</v>
      </c>
      <c r="Q14">
        <v>563</v>
      </c>
      <c r="R14">
        <v>3</v>
      </c>
      <c r="S14">
        <v>32.321286213424003</v>
      </c>
      <c r="T14" t="s">
        <v>46</v>
      </c>
      <c r="U14">
        <v>2.1612537475559099</v>
      </c>
      <c r="V14" t="s">
        <v>31</v>
      </c>
      <c r="W14" t="s">
        <v>32</v>
      </c>
      <c r="X14">
        <v>402.96878907376998</v>
      </c>
      <c r="Y14" t="str">
        <f>IF(Table1[[#This Row],[Order quantities]]&gt;Table1[[#This Row],[Availability]],"High Risk",IF(Table1[[#This Row],[Order quantities]]=Table1[[#This Row],[Availability]],"Moderate","Low Risk"))</f>
        <v>High Risk</v>
      </c>
      <c r="Z14">
        <f>Table1[[#This Row],[Availability]]-Table1[[#This Row],[Order quantities]]</f>
        <v>-44</v>
      </c>
      <c r="AA14">
        <f>Table1[[#This Row],[Revenue generated]]-(Table1[[#This Row],[Shipping costs]]+Table1[[#This Row],[Manufacturing costs]])</f>
        <v>2840.0948857978315</v>
      </c>
    </row>
    <row r="15" spans="1:27" x14ac:dyDescent="0.3">
      <c r="A15" t="s">
        <v>33</v>
      </c>
      <c r="B15" t="s">
        <v>67</v>
      </c>
      <c r="C15">
        <v>16.160393317379899</v>
      </c>
      <c r="D15">
        <v>5</v>
      </c>
      <c r="E15">
        <v>249</v>
      </c>
      <c r="F15">
        <v>4052.7384162378598</v>
      </c>
      <c r="G15" t="s">
        <v>55</v>
      </c>
      <c r="H15">
        <v>80</v>
      </c>
      <c r="I15">
        <v>8</v>
      </c>
      <c r="J15">
        <v>48</v>
      </c>
      <c r="K15">
        <v>9</v>
      </c>
      <c r="L15" t="s">
        <v>36</v>
      </c>
      <c r="M15">
        <v>9.5372830611083295</v>
      </c>
      <c r="N15" t="s">
        <v>44</v>
      </c>
      <c r="O15" t="s">
        <v>53</v>
      </c>
      <c r="P15">
        <v>23</v>
      </c>
      <c r="Q15">
        <v>173</v>
      </c>
      <c r="R15">
        <v>10</v>
      </c>
      <c r="S15">
        <v>97.829050110173199</v>
      </c>
      <c r="T15" t="s">
        <v>30</v>
      </c>
      <c r="U15">
        <v>1.63107423007153</v>
      </c>
      <c r="V15" t="s">
        <v>31</v>
      </c>
      <c r="W15" t="s">
        <v>32</v>
      </c>
      <c r="X15">
        <v>547.24100516096803</v>
      </c>
      <c r="Y15" t="str">
        <f>IF(Table1[[#This Row],[Order quantities]]&gt;Table1[[#This Row],[Availability]],"High Risk",IF(Table1[[#This Row],[Order quantities]]=Table1[[#This Row],[Availability]],"Moderate","Low Risk"))</f>
        <v>High Risk</v>
      </c>
      <c r="Z15">
        <f>Table1[[#This Row],[Availability]]-Table1[[#This Row],[Order quantities]]</f>
        <v>-43</v>
      </c>
      <c r="AA15">
        <f>Table1[[#This Row],[Revenue generated]]-(Table1[[#This Row],[Shipping costs]]+Table1[[#This Row],[Manufacturing costs]])</f>
        <v>3945.3720830665784</v>
      </c>
    </row>
    <row r="16" spans="1:27" x14ac:dyDescent="0.3">
      <c r="A16" t="s">
        <v>33</v>
      </c>
      <c r="B16" t="s">
        <v>68</v>
      </c>
      <c r="C16">
        <v>99.171328638624104</v>
      </c>
      <c r="D16">
        <v>26</v>
      </c>
      <c r="E16">
        <v>562</v>
      </c>
      <c r="F16">
        <v>8653.5709264697998</v>
      </c>
      <c r="G16" t="s">
        <v>26</v>
      </c>
      <c r="H16">
        <v>54</v>
      </c>
      <c r="I16">
        <v>29</v>
      </c>
      <c r="J16">
        <v>78</v>
      </c>
      <c r="K16">
        <v>5</v>
      </c>
      <c r="L16" t="s">
        <v>27</v>
      </c>
      <c r="M16">
        <v>2.0397701894493299</v>
      </c>
      <c r="N16" t="s">
        <v>39</v>
      </c>
      <c r="O16" t="s">
        <v>45</v>
      </c>
      <c r="P16">
        <v>25</v>
      </c>
      <c r="Q16">
        <v>558</v>
      </c>
      <c r="R16">
        <v>14</v>
      </c>
      <c r="S16">
        <v>5.7914366298629796</v>
      </c>
      <c r="T16" t="s">
        <v>30</v>
      </c>
      <c r="U16">
        <v>0.100682851565093</v>
      </c>
      <c r="V16" t="s">
        <v>40</v>
      </c>
      <c r="W16" t="s">
        <v>32</v>
      </c>
      <c r="X16">
        <v>929.23528996088896</v>
      </c>
      <c r="Y16" t="str">
        <f>IF(Table1[[#This Row],[Order quantities]]&gt;Table1[[#This Row],[Availability]],"High Risk",IF(Table1[[#This Row],[Order quantities]]=Table1[[#This Row],[Availability]],"Moderate","Low Risk"))</f>
        <v>High Risk</v>
      </c>
      <c r="Z16">
        <f>Table1[[#This Row],[Availability]]-Table1[[#This Row],[Order quantities]]</f>
        <v>-52</v>
      </c>
      <c r="AA16">
        <f>Table1[[#This Row],[Revenue generated]]-(Table1[[#This Row],[Shipping costs]]+Table1[[#This Row],[Manufacturing costs]])</f>
        <v>8645.739719650488</v>
      </c>
    </row>
    <row r="17" spans="1:27" x14ac:dyDescent="0.3">
      <c r="A17" t="s">
        <v>33</v>
      </c>
      <c r="B17" t="s">
        <v>69</v>
      </c>
      <c r="C17">
        <v>36.989244928626903</v>
      </c>
      <c r="D17">
        <v>94</v>
      </c>
      <c r="E17">
        <v>469</v>
      </c>
      <c r="F17">
        <v>5442.0867853976697</v>
      </c>
      <c r="G17" t="s">
        <v>26</v>
      </c>
      <c r="H17">
        <v>9</v>
      </c>
      <c r="I17">
        <v>8</v>
      </c>
      <c r="J17">
        <v>69</v>
      </c>
      <c r="K17">
        <v>7</v>
      </c>
      <c r="L17" t="s">
        <v>27</v>
      </c>
      <c r="M17">
        <v>2.4220397232752</v>
      </c>
      <c r="N17" t="s">
        <v>39</v>
      </c>
      <c r="O17" t="s">
        <v>53</v>
      </c>
      <c r="P17">
        <v>14</v>
      </c>
      <c r="Q17">
        <v>580</v>
      </c>
      <c r="R17">
        <v>7</v>
      </c>
      <c r="S17">
        <v>97.121281751474299</v>
      </c>
      <c r="T17" t="s">
        <v>64</v>
      </c>
      <c r="U17">
        <v>2.2644057611985402</v>
      </c>
      <c r="V17" t="s">
        <v>56</v>
      </c>
      <c r="W17" t="s">
        <v>32</v>
      </c>
      <c r="X17">
        <v>127.861800001625</v>
      </c>
      <c r="Y17" t="str">
        <f>IF(Table1[[#This Row],[Order quantities]]&gt;Table1[[#This Row],[Availability]],"High Risk",IF(Table1[[#This Row],[Order quantities]]=Table1[[#This Row],[Availability]],"Moderate","Low Risk"))</f>
        <v>Low Risk</v>
      </c>
      <c r="Z17">
        <f>Table1[[#This Row],[Availability]]-Table1[[#This Row],[Order quantities]]</f>
        <v>25</v>
      </c>
      <c r="AA17">
        <f>Table1[[#This Row],[Revenue generated]]-(Table1[[#This Row],[Shipping costs]]+Table1[[#This Row],[Manufacturing costs]])</f>
        <v>5342.5434639229206</v>
      </c>
    </row>
    <row r="18" spans="1:27" x14ac:dyDescent="0.3">
      <c r="A18" t="s">
        <v>33</v>
      </c>
      <c r="B18" t="s">
        <v>70</v>
      </c>
      <c r="C18">
        <v>7.5471721097912701</v>
      </c>
      <c r="D18">
        <v>74</v>
      </c>
      <c r="E18">
        <v>280</v>
      </c>
      <c r="F18">
        <v>6453.7979681762799</v>
      </c>
      <c r="G18" t="s">
        <v>35</v>
      </c>
      <c r="H18">
        <v>2</v>
      </c>
      <c r="I18">
        <v>5</v>
      </c>
      <c r="J18">
        <v>78</v>
      </c>
      <c r="K18">
        <v>1</v>
      </c>
      <c r="L18" t="s">
        <v>27</v>
      </c>
      <c r="M18">
        <v>4.1913245857054999</v>
      </c>
      <c r="N18" t="s">
        <v>39</v>
      </c>
      <c r="O18" t="s">
        <v>53</v>
      </c>
      <c r="P18">
        <v>3</v>
      </c>
      <c r="Q18">
        <v>399</v>
      </c>
      <c r="R18">
        <v>21</v>
      </c>
      <c r="S18">
        <v>77.106342497849994</v>
      </c>
      <c r="T18" t="s">
        <v>64</v>
      </c>
      <c r="U18">
        <v>1.01256308925804</v>
      </c>
      <c r="V18" t="s">
        <v>40</v>
      </c>
      <c r="W18" t="s">
        <v>48</v>
      </c>
      <c r="X18">
        <v>865.52577977123997</v>
      </c>
      <c r="Y18" t="str">
        <f>IF(Table1[[#This Row],[Order quantities]]&gt;Table1[[#This Row],[Availability]],"High Risk",IF(Table1[[#This Row],[Order quantities]]=Table1[[#This Row],[Availability]],"Moderate","Low Risk"))</f>
        <v>High Risk</v>
      </c>
      <c r="Z18">
        <f>Table1[[#This Row],[Availability]]-Table1[[#This Row],[Order quantities]]</f>
        <v>-4</v>
      </c>
      <c r="AA18">
        <f>Table1[[#This Row],[Revenue generated]]-(Table1[[#This Row],[Shipping costs]]+Table1[[#This Row],[Manufacturing costs]])</f>
        <v>6372.5003010927248</v>
      </c>
    </row>
    <row r="19" spans="1:27" x14ac:dyDescent="0.3">
      <c r="A19" t="s">
        <v>57</v>
      </c>
      <c r="B19" t="s">
        <v>71</v>
      </c>
      <c r="C19">
        <v>81.462534369237005</v>
      </c>
      <c r="D19">
        <v>82</v>
      </c>
      <c r="E19">
        <v>126</v>
      </c>
      <c r="F19">
        <v>2629.39643484526</v>
      </c>
      <c r="G19" t="s">
        <v>35</v>
      </c>
      <c r="H19">
        <v>45</v>
      </c>
      <c r="I19">
        <v>17</v>
      </c>
      <c r="J19">
        <v>85</v>
      </c>
      <c r="K19">
        <v>9</v>
      </c>
      <c r="L19" t="s">
        <v>43</v>
      </c>
      <c r="M19">
        <v>3.5854189582323399</v>
      </c>
      <c r="N19" t="s">
        <v>39</v>
      </c>
      <c r="O19" t="s">
        <v>62</v>
      </c>
      <c r="P19">
        <v>7</v>
      </c>
      <c r="Q19">
        <v>453</v>
      </c>
      <c r="R19">
        <v>16</v>
      </c>
      <c r="S19">
        <v>47.679680368355299</v>
      </c>
      <c r="T19" t="s">
        <v>46</v>
      </c>
      <c r="U19">
        <v>0.102020754918176</v>
      </c>
      <c r="V19" t="s">
        <v>40</v>
      </c>
      <c r="W19" t="s">
        <v>41</v>
      </c>
      <c r="X19">
        <v>670.93439079241</v>
      </c>
      <c r="Y19" t="str">
        <f>IF(Table1[[#This Row],[Order quantities]]&gt;Table1[[#This Row],[Availability]],"High Risk",IF(Table1[[#This Row],[Order quantities]]=Table1[[#This Row],[Availability]],"Moderate","Low Risk"))</f>
        <v>High Risk</v>
      </c>
      <c r="Z19">
        <f>Table1[[#This Row],[Availability]]-Table1[[#This Row],[Order quantities]]</f>
        <v>-3</v>
      </c>
      <c r="AA19">
        <f>Table1[[#This Row],[Revenue generated]]-(Table1[[#This Row],[Shipping costs]]+Table1[[#This Row],[Manufacturing costs]])</f>
        <v>2578.1313355186726</v>
      </c>
    </row>
    <row r="20" spans="1:27" x14ac:dyDescent="0.3">
      <c r="A20" t="s">
        <v>24</v>
      </c>
      <c r="B20" t="s">
        <v>72</v>
      </c>
      <c r="C20">
        <v>36.4436277704609</v>
      </c>
      <c r="D20">
        <v>23</v>
      </c>
      <c r="E20">
        <v>620</v>
      </c>
      <c r="F20">
        <v>9364.6735050761708</v>
      </c>
      <c r="G20" t="s">
        <v>38</v>
      </c>
      <c r="H20">
        <v>10</v>
      </c>
      <c r="I20">
        <v>10</v>
      </c>
      <c r="J20">
        <v>46</v>
      </c>
      <c r="K20">
        <v>8</v>
      </c>
      <c r="L20" t="s">
        <v>43</v>
      </c>
      <c r="M20">
        <v>4.3392247141107001</v>
      </c>
      <c r="N20" t="s">
        <v>61</v>
      </c>
      <c r="O20" t="s">
        <v>45</v>
      </c>
      <c r="P20">
        <v>18</v>
      </c>
      <c r="Q20">
        <v>374</v>
      </c>
      <c r="R20">
        <v>17</v>
      </c>
      <c r="S20">
        <v>27.107980854843898</v>
      </c>
      <c r="T20" t="s">
        <v>30</v>
      </c>
      <c r="U20">
        <v>2.2319391107292601</v>
      </c>
      <c r="V20" t="s">
        <v>56</v>
      </c>
      <c r="W20" t="s">
        <v>48</v>
      </c>
      <c r="X20">
        <v>593.48025872065102</v>
      </c>
      <c r="Y20" t="str">
        <f>IF(Table1[[#This Row],[Order quantities]]&gt;Table1[[#This Row],[Availability]],"High Risk",IF(Table1[[#This Row],[Order quantities]]=Table1[[#This Row],[Availability]],"Moderate","Low Risk"))</f>
        <v>High Risk</v>
      </c>
      <c r="Z20">
        <f>Table1[[#This Row],[Availability]]-Table1[[#This Row],[Order quantities]]</f>
        <v>-23</v>
      </c>
      <c r="AA20">
        <f>Table1[[#This Row],[Revenue generated]]-(Table1[[#This Row],[Shipping costs]]+Table1[[#This Row],[Manufacturing costs]])</f>
        <v>9333.226299507216</v>
      </c>
    </row>
    <row r="21" spans="1:27" x14ac:dyDescent="0.3">
      <c r="A21" t="s">
        <v>33</v>
      </c>
      <c r="B21" t="s">
        <v>73</v>
      </c>
      <c r="C21">
        <v>51.123870087964697</v>
      </c>
      <c r="D21">
        <v>100</v>
      </c>
      <c r="E21">
        <v>187</v>
      </c>
      <c r="F21">
        <v>2553.4955849912099</v>
      </c>
      <c r="G21" t="s">
        <v>38</v>
      </c>
      <c r="H21">
        <v>48</v>
      </c>
      <c r="I21">
        <v>11</v>
      </c>
      <c r="J21">
        <v>94</v>
      </c>
      <c r="K21">
        <v>3</v>
      </c>
      <c r="L21" t="s">
        <v>36</v>
      </c>
      <c r="M21">
        <v>4.7426358828418698</v>
      </c>
      <c r="N21" t="s">
        <v>52</v>
      </c>
      <c r="O21" t="s">
        <v>62</v>
      </c>
      <c r="P21">
        <v>20</v>
      </c>
      <c r="Q21">
        <v>694</v>
      </c>
      <c r="R21">
        <v>16</v>
      </c>
      <c r="S21">
        <v>82.373320587990193</v>
      </c>
      <c r="T21" t="s">
        <v>46</v>
      </c>
      <c r="U21">
        <v>3.64645086541702</v>
      </c>
      <c r="V21" t="s">
        <v>31</v>
      </c>
      <c r="W21" t="s">
        <v>41</v>
      </c>
      <c r="X21">
        <v>477.30763109090299</v>
      </c>
      <c r="Y21" t="str">
        <f>IF(Table1[[#This Row],[Order quantities]]&gt;Table1[[#This Row],[Availability]],"High Risk",IF(Table1[[#This Row],[Order quantities]]=Table1[[#This Row],[Availability]],"Moderate","Low Risk"))</f>
        <v>Low Risk</v>
      </c>
      <c r="Z21">
        <f>Table1[[#This Row],[Availability]]-Table1[[#This Row],[Order quantities]]</f>
        <v>6</v>
      </c>
      <c r="AA21">
        <f>Table1[[#This Row],[Revenue generated]]-(Table1[[#This Row],[Shipping costs]]+Table1[[#This Row],[Manufacturing costs]])</f>
        <v>2466.379628520378</v>
      </c>
    </row>
    <row r="22" spans="1:27" x14ac:dyDescent="0.3">
      <c r="A22" t="s">
        <v>33</v>
      </c>
      <c r="B22" t="s">
        <v>74</v>
      </c>
      <c r="C22">
        <v>96.341072439963298</v>
      </c>
      <c r="D22">
        <v>22</v>
      </c>
      <c r="E22">
        <v>320</v>
      </c>
      <c r="F22">
        <v>8128.0276968511898</v>
      </c>
      <c r="G22" t="s">
        <v>38</v>
      </c>
      <c r="H22">
        <v>27</v>
      </c>
      <c r="I22">
        <v>12</v>
      </c>
      <c r="J22">
        <v>68</v>
      </c>
      <c r="K22">
        <v>6</v>
      </c>
      <c r="L22" t="s">
        <v>36</v>
      </c>
      <c r="M22">
        <v>8.8783346509268402</v>
      </c>
      <c r="N22" t="s">
        <v>39</v>
      </c>
      <c r="O22" t="s">
        <v>62</v>
      </c>
      <c r="P22">
        <v>29</v>
      </c>
      <c r="Q22">
        <v>309</v>
      </c>
      <c r="R22">
        <v>6</v>
      </c>
      <c r="S22">
        <v>65.686259608488598</v>
      </c>
      <c r="T22" t="s">
        <v>64</v>
      </c>
      <c r="U22">
        <v>4.2314165735345304</v>
      </c>
      <c r="V22" t="s">
        <v>40</v>
      </c>
      <c r="W22" t="s">
        <v>32</v>
      </c>
      <c r="X22">
        <v>493.871215316205</v>
      </c>
      <c r="Y22" t="str">
        <f>IF(Table1[[#This Row],[Order quantities]]&gt;Table1[[#This Row],[Availability]],"High Risk",IF(Table1[[#This Row],[Order quantities]]=Table1[[#This Row],[Availability]],"Moderate","Low Risk"))</f>
        <v>High Risk</v>
      </c>
      <c r="Z22">
        <f>Table1[[#This Row],[Availability]]-Table1[[#This Row],[Order quantities]]</f>
        <v>-46</v>
      </c>
      <c r="AA22">
        <f>Table1[[#This Row],[Revenue generated]]-(Table1[[#This Row],[Shipping costs]]+Table1[[#This Row],[Manufacturing costs]])</f>
        <v>8053.4631025917743</v>
      </c>
    </row>
    <row r="23" spans="1:27" x14ac:dyDescent="0.3">
      <c r="A23" t="s">
        <v>57</v>
      </c>
      <c r="B23" t="s">
        <v>75</v>
      </c>
      <c r="C23">
        <v>84.893868984950799</v>
      </c>
      <c r="D23">
        <v>60</v>
      </c>
      <c r="E23">
        <v>601</v>
      </c>
      <c r="F23">
        <v>7087.0526963574302</v>
      </c>
      <c r="G23" t="s">
        <v>38</v>
      </c>
      <c r="H23">
        <v>69</v>
      </c>
      <c r="I23">
        <v>25</v>
      </c>
      <c r="J23">
        <v>7</v>
      </c>
      <c r="K23">
        <v>6</v>
      </c>
      <c r="L23" t="s">
        <v>27</v>
      </c>
      <c r="M23">
        <v>6.0378837692182898</v>
      </c>
      <c r="N23" t="s">
        <v>44</v>
      </c>
      <c r="O23" t="s">
        <v>62</v>
      </c>
      <c r="P23">
        <v>19</v>
      </c>
      <c r="Q23">
        <v>791</v>
      </c>
      <c r="R23">
        <v>4</v>
      </c>
      <c r="S23">
        <v>61.735728954160898</v>
      </c>
      <c r="T23" t="s">
        <v>30</v>
      </c>
      <c r="U23">
        <v>1.8607567631014899E-2</v>
      </c>
      <c r="V23" t="s">
        <v>40</v>
      </c>
      <c r="W23" t="s">
        <v>41</v>
      </c>
      <c r="X23">
        <v>523.36091472015801</v>
      </c>
      <c r="Y23" t="str">
        <f>IF(Table1[[#This Row],[Order quantities]]&gt;Table1[[#This Row],[Availability]],"High Risk",IF(Table1[[#This Row],[Order quantities]]=Table1[[#This Row],[Availability]],"Moderate","Low Risk"))</f>
        <v>Low Risk</v>
      </c>
      <c r="Z23">
        <f>Table1[[#This Row],[Availability]]-Table1[[#This Row],[Order quantities]]</f>
        <v>53</v>
      </c>
      <c r="AA23">
        <f>Table1[[#This Row],[Revenue generated]]-(Table1[[#This Row],[Shipping costs]]+Table1[[#This Row],[Manufacturing costs]])</f>
        <v>7019.2790836340509</v>
      </c>
    </row>
    <row r="24" spans="1:27" x14ac:dyDescent="0.3">
      <c r="A24" t="s">
        <v>24</v>
      </c>
      <c r="B24" t="s">
        <v>76</v>
      </c>
      <c r="C24">
        <v>27.679780886501899</v>
      </c>
      <c r="D24">
        <v>55</v>
      </c>
      <c r="E24">
        <v>884</v>
      </c>
      <c r="F24">
        <v>2390.8078665561702</v>
      </c>
      <c r="G24" t="s">
        <v>38</v>
      </c>
      <c r="H24">
        <v>71</v>
      </c>
      <c r="I24">
        <v>1</v>
      </c>
      <c r="J24">
        <v>63</v>
      </c>
      <c r="K24">
        <v>10</v>
      </c>
      <c r="L24" t="s">
        <v>36</v>
      </c>
      <c r="M24">
        <v>9.5676489209230393</v>
      </c>
      <c r="N24" t="s">
        <v>52</v>
      </c>
      <c r="O24" t="s">
        <v>45</v>
      </c>
      <c r="P24">
        <v>22</v>
      </c>
      <c r="Q24">
        <v>780</v>
      </c>
      <c r="R24">
        <v>28</v>
      </c>
      <c r="S24">
        <v>50.120839612977299</v>
      </c>
      <c r="T24" t="s">
        <v>46</v>
      </c>
      <c r="U24">
        <v>2.5912754732111098</v>
      </c>
      <c r="V24" t="s">
        <v>47</v>
      </c>
      <c r="W24" t="s">
        <v>41</v>
      </c>
      <c r="X24">
        <v>205.57199582694699</v>
      </c>
      <c r="Y24" t="str">
        <f>IF(Table1[[#This Row],[Order quantities]]&gt;Table1[[#This Row],[Availability]],"High Risk",IF(Table1[[#This Row],[Order quantities]]=Table1[[#This Row],[Availability]],"Moderate","Low Risk"))</f>
        <v>High Risk</v>
      </c>
      <c r="Z24">
        <f>Table1[[#This Row],[Availability]]-Table1[[#This Row],[Order quantities]]</f>
        <v>-8</v>
      </c>
      <c r="AA24">
        <f>Table1[[#This Row],[Revenue generated]]-(Table1[[#This Row],[Shipping costs]]+Table1[[#This Row],[Manufacturing costs]])</f>
        <v>2331.1193780222698</v>
      </c>
    </row>
    <row r="25" spans="1:27" x14ac:dyDescent="0.3">
      <c r="A25" t="s">
        <v>57</v>
      </c>
      <c r="B25" t="s">
        <v>77</v>
      </c>
      <c r="C25">
        <v>4.3243411858641601</v>
      </c>
      <c r="D25">
        <v>30</v>
      </c>
      <c r="E25">
        <v>391</v>
      </c>
      <c r="F25">
        <v>8858.3675710114803</v>
      </c>
      <c r="G25" t="s">
        <v>38</v>
      </c>
      <c r="H25">
        <v>84</v>
      </c>
      <c r="I25">
        <v>5</v>
      </c>
      <c r="J25">
        <v>29</v>
      </c>
      <c r="K25">
        <v>7</v>
      </c>
      <c r="L25" t="s">
        <v>36</v>
      </c>
      <c r="M25">
        <v>2.92485760114555</v>
      </c>
      <c r="N25" t="s">
        <v>44</v>
      </c>
      <c r="O25" t="s">
        <v>45</v>
      </c>
      <c r="P25">
        <v>11</v>
      </c>
      <c r="Q25">
        <v>568</v>
      </c>
      <c r="R25">
        <v>29</v>
      </c>
      <c r="S25">
        <v>98.6099572427038</v>
      </c>
      <c r="T25" t="s">
        <v>30</v>
      </c>
      <c r="U25">
        <v>1.3422915627227301</v>
      </c>
      <c r="V25" t="s">
        <v>47</v>
      </c>
      <c r="W25" t="s">
        <v>48</v>
      </c>
      <c r="X25">
        <v>196.329446112412</v>
      </c>
      <c r="Y25" t="str">
        <f>IF(Table1[[#This Row],[Order quantities]]&gt;Table1[[#This Row],[Availability]],"High Risk",IF(Table1[[#This Row],[Order quantities]]=Table1[[#This Row],[Availability]],"Moderate","Low Risk"))</f>
        <v>Low Risk</v>
      </c>
      <c r="Z25">
        <f>Table1[[#This Row],[Availability]]-Table1[[#This Row],[Order quantities]]</f>
        <v>1</v>
      </c>
      <c r="AA25">
        <f>Table1[[#This Row],[Revenue generated]]-(Table1[[#This Row],[Shipping costs]]+Table1[[#This Row],[Manufacturing costs]])</f>
        <v>8756.8327561676306</v>
      </c>
    </row>
    <row r="26" spans="1:27" x14ac:dyDescent="0.3">
      <c r="A26" t="s">
        <v>24</v>
      </c>
      <c r="B26" t="s">
        <v>78</v>
      </c>
      <c r="C26">
        <v>4.1563083593111001</v>
      </c>
      <c r="D26">
        <v>32</v>
      </c>
      <c r="E26">
        <v>209</v>
      </c>
      <c r="F26">
        <v>9049.0778609398894</v>
      </c>
      <c r="G26" t="s">
        <v>55</v>
      </c>
      <c r="H26">
        <v>4</v>
      </c>
      <c r="I26">
        <v>26</v>
      </c>
      <c r="J26">
        <v>2</v>
      </c>
      <c r="K26">
        <v>8</v>
      </c>
      <c r="L26" t="s">
        <v>43</v>
      </c>
      <c r="M26">
        <v>9.7412916892843597</v>
      </c>
      <c r="N26" t="s">
        <v>61</v>
      </c>
      <c r="O26" t="s">
        <v>53</v>
      </c>
      <c r="P26">
        <v>28</v>
      </c>
      <c r="Q26">
        <v>447</v>
      </c>
      <c r="R26">
        <v>3</v>
      </c>
      <c r="S26">
        <v>40.382359702924802</v>
      </c>
      <c r="T26" t="s">
        <v>30</v>
      </c>
      <c r="U26">
        <v>3.69131029262872</v>
      </c>
      <c r="V26" t="s">
        <v>40</v>
      </c>
      <c r="W26" t="s">
        <v>48</v>
      </c>
      <c r="X26">
        <v>758.72477260293795</v>
      </c>
      <c r="Y26" t="str">
        <f>IF(Table1[[#This Row],[Order quantities]]&gt;Table1[[#This Row],[Availability]],"High Risk",IF(Table1[[#This Row],[Order quantities]]=Table1[[#This Row],[Availability]],"Moderate","Low Risk"))</f>
        <v>Low Risk</v>
      </c>
      <c r="Z26">
        <f>Table1[[#This Row],[Availability]]-Table1[[#This Row],[Order quantities]]</f>
        <v>30</v>
      </c>
      <c r="AA26">
        <f>Table1[[#This Row],[Revenue generated]]-(Table1[[#This Row],[Shipping costs]]+Table1[[#This Row],[Manufacturing costs]])</f>
        <v>8998.9542095476809</v>
      </c>
    </row>
    <row r="27" spans="1:27" x14ac:dyDescent="0.3">
      <c r="A27" t="s">
        <v>24</v>
      </c>
      <c r="B27" t="s">
        <v>79</v>
      </c>
      <c r="C27">
        <v>39.629343985092603</v>
      </c>
      <c r="D27">
        <v>73</v>
      </c>
      <c r="E27">
        <v>142</v>
      </c>
      <c r="F27">
        <v>2174.7770543506499</v>
      </c>
      <c r="G27" t="s">
        <v>55</v>
      </c>
      <c r="H27">
        <v>82</v>
      </c>
      <c r="I27">
        <v>11</v>
      </c>
      <c r="J27">
        <v>52</v>
      </c>
      <c r="K27">
        <v>3</v>
      </c>
      <c r="L27" t="s">
        <v>43</v>
      </c>
      <c r="M27">
        <v>2.2310736812817198</v>
      </c>
      <c r="N27" t="s">
        <v>52</v>
      </c>
      <c r="O27" t="s">
        <v>45</v>
      </c>
      <c r="P27">
        <v>19</v>
      </c>
      <c r="Q27">
        <v>934</v>
      </c>
      <c r="R27">
        <v>23</v>
      </c>
      <c r="S27">
        <v>78.280383118415301</v>
      </c>
      <c r="T27" t="s">
        <v>30</v>
      </c>
      <c r="U27">
        <v>3.79723121711418</v>
      </c>
      <c r="V27" t="s">
        <v>31</v>
      </c>
      <c r="W27" t="s">
        <v>32</v>
      </c>
      <c r="X27">
        <v>458.53594573920901</v>
      </c>
      <c r="Y27" t="str">
        <f>IF(Table1[[#This Row],[Order quantities]]&gt;Table1[[#This Row],[Availability]],"High Risk",IF(Table1[[#This Row],[Order quantities]]=Table1[[#This Row],[Availability]],"Moderate","Low Risk"))</f>
        <v>Low Risk</v>
      </c>
      <c r="Z27">
        <f>Table1[[#This Row],[Availability]]-Table1[[#This Row],[Order quantities]]</f>
        <v>21</v>
      </c>
      <c r="AA27">
        <f>Table1[[#This Row],[Revenue generated]]-(Table1[[#This Row],[Shipping costs]]+Table1[[#This Row],[Manufacturing costs]])</f>
        <v>2094.2655975509529</v>
      </c>
    </row>
    <row r="28" spans="1:27" x14ac:dyDescent="0.3">
      <c r="A28" t="s">
        <v>24</v>
      </c>
      <c r="B28" t="s">
        <v>80</v>
      </c>
      <c r="C28">
        <v>97.446946617892806</v>
      </c>
      <c r="D28">
        <v>9</v>
      </c>
      <c r="E28">
        <v>353</v>
      </c>
      <c r="F28">
        <v>3716.49332589403</v>
      </c>
      <c r="G28" t="s">
        <v>55</v>
      </c>
      <c r="H28">
        <v>59</v>
      </c>
      <c r="I28">
        <v>16</v>
      </c>
      <c r="J28">
        <v>48</v>
      </c>
      <c r="K28">
        <v>4</v>
      </c>
      <c r="L28" t="s">
        <v>27</v>
      </c>
      <c r="M28">
        <v>6.5075486210785503</v>
      </c>
      <c r="N28" t="s">
        <v>61</v>
      </c>
      <c r="O28" t="s">
        <v>53</v>
      </c>
      <c r="P28">
        <v>26</v>
      </c>
      <c r="Q28">
        <v>171</v>
      </c>
      <c r="R28">
        <v>4</v>
      </c>
      <c r="S28">
        <v>15.972229757181699</v>
      </c>
      <c r="T28" t="s">
        <v>64</v>
      </c>
      <c r="U28">
        <v>2.1193197367249201</v>
      </c>
      <c r="V28" t="s">
        <v>47</v>
      </c>
      <c r="W28" t="s">
        <v>48</v>
      </c>
      <c r="X28">
        <v>617.86691645837698</v>
      </c>
      <c r="Y28" t="str">
        <f>IF(Table1[[#This Row],[Order quantities]]&gt;Table1[[#This Row],[Availability]],"High Risk",IF(Table1[[#This Row],[Order quantities]]=Table1[[#This Row],[Availability]],"Moderate","Low Risk"))</f>
        <v>High Risk</v>
      </c>
      <c r="Z28">
        <f>Table1[[#This Row],[Availability]]-Table1[[#This Row],[Order quantities]]</f>
        <v>-39</v>
      </c>
      <c r="AA28">
        <f>Table1[[#This Row],[Revenue generated]]-(Table1[[#This Row],[Shipping costs]]+Table1[[#This Row],[Manufacturing costs]])</f>
        <v>3694.0135475157699</v>
      </c>
    </row>
    <row r="29" spans="1:27" x14ac:dyDescent="0.3">
      <c r="A29" t="s">
        <v>57</v>
      </c>
      <c r="B29" t="s">
        <v>81</v>
      </c>
      <c r="C29">
        <v>92.557360812401996</v>
      </c>
      <c r="D29">
        <v>42</v>
      </c>
      <c r="E29">
        <v>352</v>
      </c>
      <c r="F29">
        <v>2686.4572235759802</v>
      </c>
      <c r="G29" t="s">
        <v>38</v>
      </c>
      <c r="H29">
        <v>47</v>
      </c>
      <c r="I29">
        <v>9</v>
      </c>
      <c r="J29">
        <v>62</v>
      </c>
      <c r="K29">
        <v>8</v>
      </c>
      <c r="L29" t="s">
        <v>43</v>
      </c>
      <c r="M29">
        <v>7.4067509529980704</v>
      </c>
      <c r="N29" t="s">
        <v>44</v>
      </c>
      <c r="O29" t="s">
        <v>29</v>
      </c>
      <c r="P29">
        <v>25</v>
      </c>
      <c r="Q29">
        <v>291</v>
      </c>
      <c r="R29">
        <v>4</v>
      </c>
      <c r="S29">
        <v>10.5282450700421</v>
      </c>
      <c r="T29" t="s">
        <v>46</v>
      </c>
      <c r="U29">
        <v>2.8646678378833701</v>
      </c>
      <c r="V29" t="s">
        <v>56</v>
      </c>
      <c r="W29" t="s">
        <v>32</v>
      </c>
      <c r="X29">
        <v>762.45918215568304</v>
      </c>
      <c r="Y29" t="str">
        <f>IF(Table1[[#This Row],[Order quantities]]&gt;Table1[[#This Row],[Availability]],"High Risk",IF(Table1[[#This Row],[Order quantities]]=Table1[[#This Row],[Availability]],"Moderate","Low Risk"))</f>
        <v>High Risk</v>
      </c>
      <c r="Z29">
        <f>Table1[[#This Row],[Availability]]-Table1[[#This Row],[Order quantities]]</f>
        <v>-20</v>
      </c>
      <c r="AA29">
        <f>Table1[[#This Row],[Revenue generated]]-(Table1[[#This Row],[Shipping costs]]+Table1[[#This Row],[Manufacturing costs]])</f>
        <v>2668.52222755294</v>
      </c>
    </row>
    <row r="30" spans="1:27" x14ac:dyDescent="0.3">
      <c r="A30" t="s">
        <v>57</v>
      </c>
      <c r="B30" t="s">
        <v>82</v>
      </c>
      <c r="C30">
        <v>2.3972747055971402</v>
      </c>
      <c r="D30">
        <v>12</v>
      </c>
      <c r="E30">
        <v>394</v>
      </c>
      <c r="F30">
        <v>6117.3246150839896</v>
      </c>
      <c r="G30" t="s">
        <v>35</v>
      </c>
      <c r="H30">
        <v>48</v>
      </c>
      <c r="I30">
        <v>15</v>
      </c>
      <c r="J30">
        <v>24</v>
      </c>
      <c r="K30">
        <v>4</v>
      </c>
      <c r="L30" t="s">
        <v>27</v>
      </c>
      <c r="M30">
        <v>9.8981405080692202</v>
      </c>
      <c r="N30" t="s">
        <v>39</v>
      </c>
      <c r="O30" t="s">
        <v>29</v>
      </c>
      <c r="P30">
        <v>13</v>
      </c>
      <c r="Q30">
        <v>171</v>
      </c>
      <c r="R30">
        <v>7</v>
      </c>
      <c r="S30">
        <v>59.429381810691503</v>
      </c>
      <c r="T30" t="s">
        <v>46</v>
      </c>
      <c r="U30">
        <v>0.81575707929567198</v>
      </c>
      <c r="V30" t="s">
        <v>40</v>
      </c>
      <c r="W30" t="s">
        <v>48</v>
      </c>
      <c r="X30">
        <v>123.437027511827</v>
      </c>
      <c r="Y30" t="str">
        <f>IF(Table1[[#This Row],[Order quantities]]&gt;Table1[[#This Row],[Availability]],"High Risk",IF(Table1[[#This Row],[Order quantities]]=Table1[[#This Row],[Availability]],"Moderate","Low Risk"))</f>
        <v>High Risk</v>
      </c>
      <c r="Z30">
        <f>Table1[[#This Row],[Availability]]-Table1[[#This Row],[Order quantities]]</f>
        <v>-12</v>
      </c>
      <c r="AA30">
        <f>Table1[[#This Row],[Revenue generated]]-(Table1[[#This Row],[Shipping costs]]+Table1[[#This Row],[Manufacturing costs]])</f>
        <v>6047.9970927652284</v>
      </c>
    </row>
    <row r="31" spans="1:27" x14ac:dyDescent="0.3">
      <c r="A31" t="s">
        <v>57</v>
      </c>
      <c r="B31" t="s">
        <v>83</v>
      </c>
      <c r="C31">
        <v>63.447559185207297</v>
      </c>
      <c r="D31">
        <v>3</v>
      </c>
      <c r="E31">
        <v>253</v>
      </c>
      <c r="F31">
        <v>8318.9031946171708</v>
      </c>
      <c r="G31" t="s">
        <v>35</v>
      </c>
      <c r="H31">
        <v>45</v>
      </c>
      <c r="I31">
        <v>5</v>
      </c>
      <c r="J31">
        <v>67</v>
      </c>
      <c r="K31">
        <v>7</v>
      </c>
      <c r="L31" t="s">
        <v>27</v>
      </c>
      <c r="M31">
        <v>8.1009731453970293</v>
      </c>
      <c r="N31" t="s">
        <v>39</v>
      </c>
      <c r="O31" t="s">
        <v>45</v>
      </c>
      <c r="P31">
        <v>16</v>
      </c>
      <c r="Q31">
        <v>329</v>
      </c>
      <c r="R31">
        <v>7</v>
      </c>
      <c r="S31">
        <v>39.292875586065698</v>
      </c>
      <c r="T31" t="s">
        <v>64</v>
      </c>
      <c r="U31">
        <v>3.8780989365884802</v>
      </c>
      <c r="V31" t="s">
        <v>31</v>
      </c>
      <c r="W31" t="s">
        <v>32</v>
      </c>
      <c r="X31">
        <v>764.93537594070801</v>
      </c>
      <c r="Y31" t="str">
        <f>IF(Table1[[#This Row],[Order quantities]]&gt;Table1[[#This Row],[Availability]],"High Risk",IF(Table1[[#This Row],[Order quantities]]=Table1[[#This Row],[Availability]],"Moderate","Low Risk"))</f>
        <v>High Risk</v>
      </c>
      <c r="Z31">
        <f>Table1[[#This Row],[Availability]]-Table1[[#This Row],[Order quantities]]</f>
        <v>-64</v>
      </c>
      <c r="AA31">
        <f>Table1[[#This Row],[Revenue generated]]-(Table1[[#This Row],[Shipping costs]]+Table1[[#This Row],[Manufacturing costs]])</f>
        <v>8271.5093458857082</v>
      </c>
    </row>
    <row r="32" spans="1:27" x14ac:dyDescent="0.3">
      <c r="A32" t="s">
        <v>24</v>
      </c>
      <c r="B32" t="s">
        <v>84</v>
      </c>
      <c r="C32">
        <v>8.0228592105263896</v>
      </c>
      <c r="D32">
        <v>10</v>
      </c>
      <c r="E32">
        <v>327</v>
      </c>
      <c r="F32">
        <v>2766.3423668660798</v>
      </c>
      <c r="G32" t="s">
        <v>55</v>
      </c>
      <c r="H32">
        <v>60</v>
      </c>
      <c r="I32">
        <v>26</v>
      </c>
      <c r="J32">
        <v>35</v>
      </c>
      <c r="K32">
        <v>7</v>
      </c>
      <c r="L32" t="s">
        <v>27</v>
      </c>
      <c r="M32">
        <v>8.9545283153180097</v>
      </c>
      <c r="N32" t="s">
        <v>52</v>
      </c>
      <c r="O32" t="s">
        <v>45</v>
      </c>
      <c r="P32">
        <v>27</v>
      </c>
      <c r="Q32">
        <v>806</v>
      </c>
      <c r="R32">
        <v>30</v>
      </c>
      <c r="S32">
        <v>51.634893400109299</v>
      </c>
      <c r="T32" t="s">
        <v>30</v>
      </c>
      <c r="U32">
        <v>0.96539470535239302</v>
      </c>
      <c r="V32" t="s">
        <v>31</v>
      </c>
      <c r="W32" t="s">
        <v>41</v>
      </c>
      <c r="X32">
        <v>880.08098824716103</v>
      </c>
      <c r="Y32" t="str">
        <f>IF(Table1[[#This Row],[Order quantities]]&gt;Table1[[#This Row],[Availability]],"High Risk",IF(Table1[[#This Row],[Order quantities]]=Table1[[#This Row],[Availability]],"Moderate","Low Risk"))</f>
        <v>High Risk</v>
      </c>
      <c r="Z32">
        <f>Table1[[#This Row],[Availability]]-Table1[[#This Row],[Order quantities]]</f>
        <v>-25</v>
      </c>
      <c r="AA32">
        <f>Table1[[#This Row],[Revenue generated]]-(Table1[[#This Row],[Shipping costs]]+Table1[[#This Row],[Manufacturing costs]])</f>
        <v>2705.7529451506525</v>
      </c>
    </row>
    <row r="33" spans="1:27" x14ac:dyDescent="0.3">
      <c r="A33" t="s">
        <v>33</v>
      </c>
      <c r="B33" t="s">
        <v>85</v>
      </c>
      <c r="C33">
        <v>50.847393051718697</v>
      </c>
      <c r="D33">
        <v>28</v>
      </c>
      <c r="E33">
        <v>168</v>
      </c>
      <c r="F33">
        <v>9655.1351027193905</v>
      </c>
      <c r="G33" t="s">
        <v>55</v>
      </c>
      <c r="H33">
        <v>6</v>
      </c>
      <c r="I33">
        <v>17</v>
      </c>
      <c r="J33">
        <v>44</v>
      </c>
      <c r="K33">
        <v>4</v>
      </c>
      <c r="L33" t="s">
        <v>27</v>
      </c>
      <c r="M33">
        <v>2.6796609649813998</v>
      </c>
      <c r="N33" t="s">
        <v>28</v>
      </c>
      <c r="O33" t="s">
        <v>62</v>
      </c>
      <c r="P33">
        <v>24</v>
      </c>
      <c r="Q33">
        <v>461</v>
      </c>
      <c r="R33">
        <v>8</v>
      </c>
      <c r="S33">
        <v>60.251145661598002</v>
      </c>
      <c r="T33" t="s">
        <v>30</v>
      </c>
      <c r="U33">
        <v>2.9890000066550702</v>
      </c>
      <c r="V33" t="s">
        <v>47</v>
      </c>
      <c r="W33" t="s">
        <v>41</v>
      </c>
      <c r="X33">
        <v>609.379206618426</v>
      </c>
      <c r="Y33" t="str">
        <f>IF(Table1[[#This Row],[Order quantities]]&gt;Table1[[#This Row],[Availability]],"High Risk",IF(Table1[[#This Row],[Order quantities]]=Table1[[#This Row],[Availability]],"Moderate","Low Risk"))</f>
        <v>High Risk</v>
      </c>
      <c r="Z33">
        <f>Table1[[#This Row],[Availability]]-Table1[[#This Row],[Order quantities]]</f>
        <v>-16</v>
      </c>
      <c r="AA33">
        <f>Table1[[#This Row],[Revenue generated]]-(Table1[[#This Row],[Shipping costs]]+Table1[[#This Row],[Manufacturing costs]])</f>
        <v>9592.2042960928102</v>
      </c>
    </row>
    <row r="34" spans="1:27" x14ac:dyDescent="0.3">
      <c r="A34" t="s">
        <v>33</v>
      </c>
      <c r="B34" t="s">
        <v>86</v>
      </c>
      <c r="C34">
        <v>79.209936015656695</v>
      </c>
      <c r="D34">
        <v>43</v>
      </c>
      <c r="E34">
        <v>781</v>
      </c>
      <c r="F34">
        <v>9571.5504873278096</v>
      </c>
      <c r="G34" t="s">
        <v>38</v>
      </c>
      <c r="H34">
        <v>89</v>
      </c>
      <c r="I34">
        <v>13</v>
      </c>
      <c r="J34">
        <v>64</v>
      </c>
      <c r="K34">
        <v>4</v>
      </c>
      <c r="L34" t="s">
        <v>43</v>
      </c>
      <c r="M34">
        <v>6.5991049012385803</v>
      </c>
      <c r="N34" t="s">
        <v>28</v>
      </c>
      <c r="O34" t="s">
        <v>45</v>
      </c>
      <c r="P34">
        <v>30</v>
      </c>
      <c r="Q34">
        <v>737</v>
      </c>
      <c r="R34">
        <v>7</v>
      </c>
      <c r="S34">
        <v>29.6924671537497</v>
      </c>
      <c r="T34" t="s">
        <v>64</v>
      </c>
      <c r="U34">
        <v>1.94603611938611</v>
      </c>
      <c r="V34" t="s">
        <v>31</v>
      </c>
      <c r="W34" t="s">
        <v>48</v>
      </c>
      <c r="X34">
        <v>761.17390951487698</v>
      </c>
      <c r="Y34" t="str">
        <f>IF(Table1[[#This Row],[Order quantities]]&gt;Table1[[#This Row],[Availability]],"High Risk",IF(Table1[[#This Row],[Order quantities]]=Table1[[#This Row],[Availability]],"Moderate","Low Risk"))</f>
        <v>High Risk</v>
      </c>
      <c r="Z34">
        <f>Table1[[#This Row],[Availability]]-Table1[[#This Row],[Order quantities]]</f>
        <v>-21</v>
      </c>
      <c r="AA34">
        <f>Table1[[#This Row],[Revenue generated]]-(Table1[[#This Row],[Shipping costs]]+Table1[[#This Row],[Manufacturing costs]])</f>
        <v>9535.2589152728215</v>
      </c>
    </row>
    <row r="35" spans="1:27" x14ac:dyDescent="0.3">
      <c r="A35" t="s">
        <v>57</v>
      </c>
      <c r="B35" t="s">
        <v>87</v>
      </c>
      <c r="C35">
        <v>64.795435000155607</v>
      </c>
      <c r="D35">
        <v>63</v>
      </c>
      <c r="E35">
        <v>616</v>
      </c>
      <c r="F35">
        <v>5149.9983504080301</v>
      </c>
      <c r="G35" t="s">
        <v>26</v>
      </c>
      <c r="H35">
        <v>4</v>
      </c>
      <c r="I35">
        <v>17</v>
      </c>
      <c r="J35">
        <v>95</v>
      </c>
      <c r="K35">
        <v>9</v>
      </c>
      <c r="L35" t="s">
        <v>43</v>
      </c>
      <c r="M35">
        <v>4.85827050343664</v>
      </c>
      <c r="N35" t="s">
        <v>44</v>
      </c>
      <c r="O35" t="s">
        <v>62</v>
      </c>
      <c r="P35">
        <v>1</v>
      </c>
      <c r="Q35">
        <v>251</v>
      </c>
      <c r="R35">
        <v>23</v>
      </c>
      <c r="S35">
        <v>23.853427512896101</v>
      </c>
      <c r="T35" t="s">
        <v>46</v>
      </c>
      <c r="U35">
        <v>3.54104601225092</v>
      </c>
      <c r="V35" t="s">
        <v>56</v>
      </c>
      <c r="W35" t="s">
        <v>48</v>
      </c>
      <c r="X35">
        <v>371.25529551987103</v>
      </c>
      <c r="Y35" t="str">
        <f>IF(Table1[[#This Row],[Order quantities]]&gt;Table1[[#This Row],[Availability]],"High Risk",IF(Table1[[#This Row],[Order quantities]]=Table1[[#This Row],[Availability]],"Moderate","Low Risk"))</f>
        <v>High Risk</v>
      </c>
      <c r="Z35">
        <f>Table1[[#This Row],[Availability]]-Table1[[#This Row],[Order quantities]]</f>
        <v>-32</v>
      </c>
      <c r="AA35">
        <f>Table1[[#This Row],[Revenue generated]]-(Table1[[#This Row],[Shipping costs]]+Table1[[#This Row],[Manufacturing costs]])</f>
        <v>5121.2866523916973</v>
      </c>
    </row>
    <row r="36" spans="1:27" x14ac:dyDescent="0.3">
      <c r="A36" t="s">
        <v>33</v>
      </c>
      <c r="B36" t="s">
        <v>88</v>
      </c>
      <c r="C36">
        <v>37.467592329842397</v>
      </c>
      <c r="D36">
        <v>96</v>
      </c>
      <c r="E36">
        <v>602</v>
      </c>
      <c r="F36">
        <v>9061.7108955077201</v>
      </c>
      <c r="G36" t="s">
        <v>38</v>
      </c>
      <c r="H36">
        <v>1</v>
      </c>
      <c r="I36">
        <v>26</v>
      </c>
      <c r="J36">
        <v>21</v>
      </c>
      <c r="K36">
        <v>7</v>
      </c>
      <c r="L36" t="s">
        <v>36</v>
      </c>
      <c r="M36">
        <v>1.0194875708221101</v>
      </c>
      <c r="N36" t="s">
        <v>39</v>
      </c>
      <c r="O36" t="s">
        <v>62</v>
      </c>
      <c r="P36">
        <v>4</v>
      </c>
      <c r="Q36">
        <v>452</v>
      </c>
      <c r="R36">
        <v>10</v>
      </c>
      <c r="S36">
        <v>10.754272815029299</v>
      </c>
      <c r="T36" t="s">
        <v>64</v>
      </c>
      <c r="U36">
        <v>0.64660455937205397</v>
      </c>
      <c r="V36" t="s">
        <v>31</v>
      </c>
      <c r="W36" t="s">
        <v>32</v>
      </c>
      <c r="X36">
        <v>510.35800043352299</v>
      </c>
      <c r="Y36" t="str">
        <f>IF(Table1[[#This Row],[Order quantities]]&gt;Table1[[#This Row],[Availability]],"High Risk",IF(Table1[[#This Row],[Order quantities]]=Table1[[#This Row],[Availability]],"Moderate","Low Risk"))</f>
        <v>Low Risk</v>
      </c>
      <c r="Z36">
        <f>Table1[[#This Row],[Availability]]-Table1[[#This Row],[Order quantities]]</f>
        <v>75</v>
      </c>
      <c r="AA36">
        <f>Table1[[#This Row],[Revenue generated]]-(Table1[[#This Row],[Shipping costs]]+Table1[[#This Row],[Manufacturing costs]])</f>
        <v>9049.9371351218688</v>
      </c>
    </row>
    <row r="37" spans="1:27" x14ac:dyDescent="0.3">
      <c r="A37" t="s">
        <v>57</v>
      </c>
      <c r="B37" t="s">
        <v>89</v>
      </c>
      <c r="C37">
        <v>84.957786816350406</v>
      </c>
      <c r="D37">
        <v>11</v>
      </c>
      <c r="E37">
        <v>449</v>
      </c>
      <c r="F37">
        <v>6541.3293448024597</v>
      </c>
      <c r="G37" t="s">
        <v>35</v>
      </c>
      <c r="H37">
        <v>42</v>
      </c>
      <c r="I37">
        <v>27</v>
      </c>
      <c r="J37">
        <v>85</v>
      </c>
      <c r="K37">
        <v>8</v>
      </c>
      <c r="L37" t="s">
        <v>43</v>
      </c>
      <c r="M37">
        <v>5.2881899903273997</v>
      </c>
      <c r="N37" t="s">
        <v>39</v>
      </c>
      <c r="O37" t="s">
        <v>50</v>
      </c>
      <c r="P37">
        <v>3</v>
      </c>
      <c r="Q37">
        <v>367</v>
      </c>
      <c r="R37">
        <v>2</v>
      </c>
      <c r="S37">
        <v>58.004787044743701</v>
      </c>
      <c r="T37" t="s">
        <v>64</v>
      </c>
      <c r="U37">
        <v>0.54115409806058101</v>
      </c>
      <c r="V37" t="s">
        <v>56</v>
      </c>
      <c r="W37" t="s">
        <v>41</v>
      </c>
      <c r="X37">
        <v>553.42047123035502</v>
      </c>
      <c r="Y37" t="str">
        <f>IF(Table1[[#This Row],[Order quantities]]&gt;Table1[[#This Row],[Availability]],"High Risk",IF(Table1[[#This Row],[Order quantities]]=Table1[[#This Row],[Availability]],"Moderate","Low Risk"))</f>
        <v>High Risk</v>
      </c>
      <c r="Z37">
        <f>Table1[[#This Row],[Availability]]-Table1[[#This Row],[Order quantities]]</f>
        <v>-74</v>
      </c>
      <c r="AA37">
        <f>Table1[[#This Row],[Revenue generated]]-(Table1[[#This Row],[Shipping costs]]+Table1[[#This Row],[Manufacturing costs]])</f>
        <v>6478.0363677673886</v>
      </c>
    </row>
    <row r="38" spans="1:27" x14ac:dyDescent="0.3">
      <c r="A38" t="s">
        <v>33</v>
      </c>
      <c r="B38" t="s">
        <v>90</v>
      </c>
      <c r="C38">
        <v>9.81300257875405</v>
      </c>
      <c r="D38">
        <v>34</v>
      </c>
      <c r="E38">
        <v>963</v>
      </c>
      <c r="F38">
        <v>7573.4024578487297</v>
      </c>
      <c r="G38" t="s">
        <v>35</v>
      </c>
      <c r="H38">
        <v>18</v>
      </c>
      <c r="I38">
        <v>23</v>
      </c>
      <c r="J38">
        <v>28</v>
      </c>
      <c r="K38">
        <v>3</v>
      </c>
      <c r="L38" t="s">
        <v>27</v>
      </c>
      <c r="M38">
        <v>2.1079512671590801</v>
      </c>
      <c r="N38" t="s">
        <v>61</v>
      </c>
      <c r="O38" t="s">
        <v>50</v>
      </c>
      <c r="P38">
        <v>26</v>
      </c>
      <c r="Q38">
        <v>671</v>
      </c>
      <c r="R38">
        <v>19</v>
      </c>
      <c r="S38">
        <v>45.531364237162101</v>
      </c>
      <c r="T38" t="s">
        <v>46</v>
      </c>
      <c r="U38">
        <v>3.8055333792433501</v>
      </c>
      <c r="V38" t="s">
        <v>40</v>
      </c>
      <c r="W38" t="s">
        <v>41</v>
      </c>
      <c r="X38">
        <v>403.80897424817999</v>
      </c>
      <c r="Y38" t="str">
        <f>IF(Table1[[#This Row],[Order quantities]]&gt;Table1[[#This Row],[Availability]],"High Risk",IF(Table1[[#This Row],[Order quantities]]=Table1[[#This Row],[Availability]],"Moderate","Low Risk"))</f>
        <v>Low Risk</v>
      </c>
      <c r="Z38">
        <f>Table1[[#This Row],[Availability]]-Table1[[#This Row],[Order quantities]]</f>
        <v>6</v>
      </c>
      <c r="AA38">
        <f>Table1[[#This Row],[Revenue generated]]-(Table1[[#This Row],[Shipping costs]]+Table1[[#This Row],[Manufacturing costs]])</f>
        <v>7525.7631423444082</v>
      </c>
    </row>
    <row r="39" spans="1:27" x14ac:dyDescent="0.3">
      <c r="A39" t="s">
        <v>33</v>
      </c>
      <c r="B39" t="s">
        <v>91</v>
      </c>
      <c r="C39">
        <v>23.3998447526143</v>
      </c>
      <c r="D39">
        <v>5</v>
      </c>
      <c r="E39">
        <v>963</v>
      </c>
      <c r="F39">
        <v>2438.3399304700201</v>
      </c>
      <c r="G39" t="s">
        <v>35</v>
      </c>
      <c r="H39">
        <v>25</v>
      </c>
      <c r="I39">
        <v>8</v>
      </c>
      <c r="J39">
        <v>21</v>
      </c>
      <c r="K39">
        <v>9</v>
      </c>
      <c r="L39" t="s">
        <v>36</v>
      </c>
      <c r="M39">
        <v>1.53265527359043</v>
      </c>
      <c r="N39" t="s">
        <v>28</v>
      </c>
      <c r="O39" t="s">
        <v>45</v>
      </c>
      <c r="P39">
        <v>24</v>
      </c>
      <c r="Q39">
        <v>867</v>
      </c>
      <c r="R39">
        <v>15</v>
      </c>
      <c r="S39">
        <v>34.343277465075303</v>
      </c>
      <c r="T39" t="s">
        <v>30</v>
      </c>
      <c r="U39">
        <v>2.61028808484811</v>
      </c>
      <c r="V39" t="s">
        <v>56</v>
      </c>
      <c r="W39" t="s">
        <v>48</v>
      </c>
      <c r="X39">
        <v>183.932968043594</v>
      </c>
      <c r="Y39" t="str">
        <f>IF(Table1[[#This Row],[Order quantities]]&gt;Table1[[#This Row],[Availability]],"High Risk",IF(Table1[[#This Row],[Order quantities]]=Table1[[#This Row],[Availability]],"Moderate","Low Risk"))</f>
        <v>High Risk</v>
      </c>
      <c r="Z39">
        <f>Table1[[#This Row],[Availability]]-Table1[[#This Row],[Order quantities]]</f>
        <v>-16</v>
      </c>
      <c r="AA39">
        <f>Table1[[#This Row],[Revenue generated]]-(Table1[[#This Row],[Shipping costs]]+Table1[[#This Row],[Manufacturing costs]])</f>
        <v>2402.4639977313545</v>
      </c>
    </row>
    <row r="40" spans="1:27" x14ac:dyDescent="0.3">
      <c r="A40" t="s">
        <v>57</v>
      </c>
      <c r="B40" t="s">
        <v>92</v>
      </c>
      <c r="C40">
        <v>52.075930682707799</v>
      </c>
      <c r="D40">
        <v>75</v>
      </c>
      <c r="E40">
        <v>705</v>
      </c>
      <c r="F40">
        <v>9692.3180402184298</v>
      </c>
      <c r="G40" t="s">
        <v>26</v>
      </c>
      <c r="H40">
        <v>69</v>
      </c>
      <c r="I40">
        <v>1</v>
      </c>
      <c r="J40">
        <v>88</v>
      </c>
      <c r="K40">
        <v>5</v>
      </c>
      <c r="L40" t="s">
        <v>27</v>
      </c>
      <c r="M40">
        <v>9.2359314372492207</v>
      </c>
      <c r="N40" t="s">
        <v>44</v>
      </c>
      <c r="O40" t="s">
        <v>29</v>
      </c>
      <c r="P40">
        <v>10</v>
      </c>
      <c r="Q40">
        <v>841</v>
      </c>
      <c r="R40">
        <v>12</v>
      </c>
      <c r="S40">
        <v>5.9306936455283097</v>
      </c>
      <c r="T40" t="s">
        <v>30</v>
      </c>
      <c r="U40">
        <v>0.613326899164507</v>
      </c>
      <c r="V40" t="s">
        <v>40</v>
      </c>
      <c r="W40" t="s">
        <v>32</v>
      </c>
      <c r="X40">
        <v>339.67286994860598</v>
      </c>
      <c r="Y40" t="str">
        <f>IF(Table1[[#This Row],[Order quantities]]&gt;Table1[[#This Row],[Availability]],"High Risk",IF(Table1[[#This Row],[Order quantities]]=Table1[[#This Row],[Availability]],"Moderate","Low Risk"))</f>
        <v>High Risk</v>
      </c>
      <c r="Z40">
        <f>Table1[[#This Row],[Availability]]-Table1[[#This Row],[Order quantities]]</f>
        <v>-13</v>
      </c>
      <c r="AA40">
        <f>Table1[[#This Row],[Revenue generated]]-(Table1[[#This Row],[Shipping costs]]+Table1[[#This Row],[Manufacturing costs]])</f>
        <v>9677.1514151356514</v>
      </c>
    </row>
    <row r="41" spans="1:27" x14ac:dyDescent="0.3">
      <c r="A41" t="s">
        <v>33</v>
      </c>
      <c r="B41" t="s">
        <v>93</v>
      </c>
      <c r="C41">
        <v>19.127477265823199</v>
      </c>
      <c r="D41">
        <v>26</v>
      </c>
      <c r="E41">
        <v>176</v>
      </c>
      <c r="F41">
        <v>1912.4656631007599</v>
      </c>
      <c r="G41" t="s">
        <v>35</v>
      </c>
      <c r="H41">
        <v>78</v>
      </c>
      <c r="I41">
        <v>29</v>
      </c>
      <c r="J41">
        <v>34</v>
      </c>
      <c r="K41">
        <v>3</v>
      </c>
      <c r="L41" t="s">
        <v>36</v>
      </c>
      <c r="M41">
        <v>5.5625037788303802</v>
      </c>
      <c r="N41" t="s">
        <v>61</v>
      </c>
      <c r="O41" t="s">
        <v>45</v>
      </c>
      <c r="P41">
        <v>30</v>
      </c>
      <c r="Q41">
        <v>791</v>
      </c>
      <c r="R41">
        <v>6</v>
      </c>
      <c r="S41">
        <v>9.0058074287816403</v>
      </c>
      <c r="T41" t="s">
        <v>46</v>
      </c>
      <c r="U41">
        <v>1.4519722039968099</v>
      </c>
      <c r="V41" t="s">
        <v>40</v>
      </c>
      <c r="W41" t="s">
        <v>32</v>
      </c>
      <c r="X41">
        <v>653.67299455203295</v>
      </c>
      <c r="Y41" t="str">
        <f>IF(Table1[[#This Row],[Order quantities]]&gt;Table1[[#This Row],[Availability]],"High Risk",IF(Table1[[#This Row],[Order quantities]]=Table1[[#This Row],[Availability]],"Moderate","Low Risk"))</f>
        <v>High Risk</v>
      </c>
      <c r="Z41">
        <f>Table1[[#This Row],[Availability]]-Table1[[#This Row],[Order quantities]]</f>
        <v>-8</v>
      </c>
      <c r="AA41">
        <f>Table1[[#This Row],[Revenue generated]]-(Table1[[#This Row],[Shipping costs]]+Table1[[#This Row],[Manufacturing costs]])</f>
        <v>1897.897351893148</v>
      </c>
    </row>
    <row r="42" spans="1:27" x14ac:dyDescent="0.3">
      <c r="A42" t="s">
        <v>33</v>
      </c>
      <c r="B42" t="s">
        <v>94</v>
      </c>
      <c r="C42">
        <v>80.541424170940303</v>
      </c>
      <c r="D42">
        <v>97</v>
      </c>
      <c r="E42">
        <v>933</v>
      </c>
      <c r="F42">
        <v>5724.9593504562599</v>
      </c>
      <c r="G42" t="s">
        <v>35</v>
      </c>
      <c r="H42">
        <v>90</v>
      </c>
      <c r="I42">
        <v>20</v>
      </c>
      <c r="J42">
        <v>39</v>
      </c>
      <c r="K42">
        <v>8</v>
      </c>
      <c r="L42" t="s">
        <v>43</v>
      </c>
      <c r="M42">
        <v>7.2295951397364702</v>
      </c>
      <c r="N42" t="s">
        <v>39</v>
      </c>
      <c r="O42" t="s">
        <v>45</v>
      </c>
      <c r="P42">
        <v>18</v>
      </c>
      <c r="Q42">
        <v>793</v>
      </c>
      <c r="R42">
        <v>1</v>
      </c>
      <c r="S42">
        <v>88.179407104217404</v>
      </c>
      <c r="T42" t="s">
        <v>30</v>
      </c>
      <c r="U42">
        <v>4.2132694305865597</v>
      </c>
      <c r="V42" t="s">
        <v>31</v>
      </c>
      <c r="W42" t="s">
        <v>48</v>
      </c>
      <c r="X42">
        <v>529.80872398069096</v>
      </c>
      <c r="Y42" t="str">
        <f>IF(Table1[[#This Row],[Order quantities]]&gt;Table1[[#This Row],[Availability]],"High Risk",IF(Table1[[#This Row],[Order quantities]]=Table1[[#This Row],[Availability]],"Moderate","Low Risk"))</f>
        <v>Low Risk</v>
      </c>
      <c r="Z42">
        <f>Table1[[#This Row],[Availability]]-Table1[[#This Row],[Order quantities]]</f>
        <v>58</v>
      </c>
      <c r="AA42">
        <f>Table1[[#This Row],[Revenue generated]]-(Table1[[#This Row],[Shipping costs]]+Table1[[#This Row],[Manufacturing costs]])</f>
        <v>5629.5503482123058</v>
      </c>
    </row>
    <row r="43" spans="1:27" x14ac:dyDescent="0.3">
      <c r="A43" t="s">
        <v>33</v>
      </c>
      <c r="B43" t="s">
        <v>95</v>
      </c>
      <c r="C43">
        <v>99.113291615317095</v>
      </c>
      <c r="D43">
        <v>35</v>
      </c>
      <c r="E43">
        <v>556</v>
      </c>
      <c r="F43">
        <v>5521.2052590109697</v>
      </c>
      <c r="G43" t="s">
        <v>35</v>
      </c>
      <c r="H43">
        <v>64</v>
      </c>
      <c r="I43">
        <v>19</v>
      </c>
      <c r="J43">
        <v>38</v>
      </c>
      <c r="K43">
        <v>8</v>
      </c>
      <c r="L43" t="s">
        <v>27</v>
      </c>
      <c r="M43">
        <v>5.7732637437666501</v>
      </c>
      <c r="N43" t="s">
        <v>52</v>
      </c>
      <c r="O43" t="s">
        <v>62</v>
      </c>
      <c r="P43">
        <v>18</v>
      </c>
      <c r="Q43">
        <v>892</v>
      </c>
      <c r="R43">
        <v>7</v>
      </c>
      <c r="S43">
        <v>95.332064548772493</v>
      </c>
      <c r="T43" t="s">
        <v>46</v>
      </c>
      <c r="U43">
        <v>4.5302262398259602E-2</v>
      </c>
      <c r="V43" t="s">
        <v>56</v>
      </c>
      <c r="W43" t="s">
        <v>48</v>
      </c>
      <c r="X43">
        <v>275.52437113130901</v>
      </c>
      <c r="Y43" t="str">
        <f>IF(Table1[[#This Row],[Order quantities]]&gt;Table1[[#This Row],[Availability]],"High Risk",IF(Table1[[#This Row],[Order quantities]]=Table1[[#This Row],[Availability]],"Moderate","Low Risk"))</f>
        <v>High Risk</v>
      </c>
      <c r="Z43">
        <f>Table1[[#This Row],[Availability]]-Table1[[#This Row],[Order quantities]]</f>
        <v>-3</v>
      </c>
      <c r="AA43">
        <f>Table1[[#This Row],[Revenue generated]]-(Table1[[#This Row],[Shipping costs]]+Table1[[#This Row],[Manufacturing costs]])</f>
        <v>5420.0999307184302</v>
      </c>
    </row>
    <row r="44" spans="1:27" x14ac:dyDescent="0.3">
      <c r="A44" t="s">
        <v>33</v>
      </c>
      <c r="B44" t="s">
        <v>96</v>
      </c>
      <c r="C44">
        <v>46.529167614516702</v>
      </c>
      <c r="D44">
        <v>98</v>
      </c>
      <c r="E44">
        <v>155</v>
      </c>
      <c r="F44">
        <v>1839.60942585676</v>
      </c>
      <c r="G44" t="s">
        <v>35</v>
      </c>
      <c r="H44">
        <v>22</v>
      </c>
      <c r="I44">
        <v>27</v>
      </c>
      <c r="J44">
        <v>57</v>
      </c>
      <c r="K44">
        <v>4</v>
      </c>
      <c r="L44" t="s">
        <v>43</v>
      </c>
      <c r="M44">
        <v>7.5262483268515004</v>
      </c>
      <c r="N44" t="s">
        <v>44</v>
      </c>
      <c r="O44" t="s">
        <v>53</v>
      </c>
      <c r="P44">
        <v>26</v>
      </c>
      <c r="Q44">
        <v>179</v>
      </c>
      <c r="R44">
        <v>7</v>
      </c>
      <c r="S44">
        <v>96.422820639571796</v>
      </c>
      <c r="T44" t="s">
        <v>46</v>
      </c>
      <c r="U44">
        <v>4.9392552886209398</v>
      </c>
      <c r="V44" t="s">
        <v>31</v>
      </c>
      <c r="W44" t="s">
        <v>48</v>
      </c>
      <c r="X44">
        <v>635.65712050199102</v>
      </c>
      <c r="Y44" t="str">
        <f>IF(Table1[[#This Row],[Order quantities]]&gt;Table1[[#This Row],[Availability]],"High Risk",IF(Table1[[#This Row],[Order quantities]]=Table1[[#This Row],[Availability]],"Moderate","Low Risk"))</f>
        <v>Low Risk</v>
      </c>
      <c r="Z44">
        <f>Table1[[#This Row],[Availability]]-Table1[[#This Row],[Order quantities]]</f>
        <v>41</v>
      </c>
      <c r="AA44">
        <f>Table1[[#This Row],[Revenue generated]]-(Table1[[#This Row],[Shipping costs]]+Table1[[#This Row],[Manufacturing costs]])</f>
        <v>1735.6603568903367</v>
      </c>
    </row>
    <row r="45" spans="1:27" x14ac:dyDescent="0.3">
      <c r="A45" t="s">
        <v>24</v>
      </c>
      <c r="B45" t="s">
        <v>97</v>
      </c>
      <c r="C45">
        <v>11.7432717763092</v>
      </c>
      <c r="D45">
        <v>6</v>
      </c>
      <c r="E45">
        <v>598</v>
      </c>
      <c r="F45">
        <v>5737.4255991190203</v>
      </c>
      <c r="G45" t="s">
        <v>38</v>
      </c>
      <c r="H45">
        <v>36</v>
      </c>
      <c r="I45">
        <v>29</v>
      </c>
      <c r="J45">
        <v>85</v>
      </c>
      <c r="K45">
        <v>9</v>
      </c>
      <c r="L45" t="s">
        <v>27</v>
      </c>
      <c r="M45">
        <v>3.6940212683884499</v>
      </c>
      <c r="N45" t="s">
        <v>44</v>
      </c>
      <c r="O45" t="s">
        <v>29</v>
      </c>
      <c r="P45">
        <v>1</v>
      </c>
      <c r="Q45">
        <v>206</v>
      </c>
      <c r="R45">
        <v>23</v>
      </c>
      <c r="S45">
        <v>26.2773659573324</v>
      </c>
      <c r="T45" t="s">
        <v>30</v>
      </c>
      <c r="U45">
        <v>0.37230476798509698</v>
      </c>
      <c r="V45" t="s">
        <v>40</v>
      </c>
      <c r="W45" t="s">
        <v>48</v>
      </c>
      <c r="X45">
        <v>716.04411975933999</v>
      </c>
      <c r="Y45" t="str">
        <f>IF(Table1[[#This Row],[Order quantities]]&gt;Table1[[#This Row],[Availability]],"High Risk",IF(Table1[[#This Row],[Order quantities]]=Table1[[#This Row],[Availability]],"Moderate","Low Risk"))</f>
        <v>High Risk</v>
      </c>
      <c r="Z45">
        <f>Table1[[#This Row],[Availability]]-Table1[[#This Row],[Order quantities]]</f>
        <v>-79</v>
      </c>
      <c r="AA45">
        <f>Table1[[#This Row],[Revenue generated]]-(Table1[[#This Row],[Shipping costs]]+Table1[[#This Row],[Manufacturing costs]])</f>
        <v>5707.4542118932995</v>
      </c>
    </row>
    <row r="46" spans="1:27" x14ac:dyDescent="0.3">
      <c r="A46" t="s">
        <v>57</v>
      </c>
      <c r="B46" t="s">
        <v>98</v>
      </c>
      <c r="C46">
        <v>51.355790913110297</v>
      </c>
      <c r="D46">
        <v>34</v>
      </c>
      <c r="E46">
        <v>919</v>
      </c>
      <c r="F46">
        <v>7152.28604943551</v>
      </c>
      <c r="G46" t="s">
        <v>35</v>
      </c>
      <c r="H46">
        <v>13</v>
      </c>
      <c r="I46">
        <v>19</v>
      </c>
      <c r="J46">
        <v>72</v>
      </c>
      <c r="K46">
        <v>6</v>
      </c>
      <c r="L46" t="s">
        <v>43</v>
      </c>
      <c r="M46">
        <v>7.5774496573766896</v>
      </c>
      <c r="N46" t="s">
        <v>61</v>
      </c>
      <c r="O46" t="s">
        <v>50</v>
      </c>
      <c r="P46">
        <v>7</v>
      </c>
      <c r="Q46">
        <v>834</v>
      </c>
      <c r="R46">
        <v>18</v>
      </c>
      <c r="S46">
        <v>22.554106620887701</v>
      </c>
      <c r="T46" t="s">
        <v>46</v>
      </c>
      <c r="U46">
        <v>2.9626263204548802</v>
      </c>
      <c r="V46" t="s">
        <v>47</v>
      </c>
      <c r="W46" t="s">
        <v>48</v>
      </c>
      <c r="X46">
        <v>610.45326961922694</v>
      </c>
      <c r="Y46" t="str">
        <f>IF(Table1[[#This Row],[Order quantities]]&gt;Table1[[#This Row],[Availability]],"High Risk",IF(Table1[[#This Row],[Order quantities]]=Table1[[#This Row],[Availability]],"Moderate","Low Risk"))</f>
        <v>High Risk</v>
      </c>
      <c r="Z46">
        <f>Table1[[#This Row],[Availability]]-Table1[[#This Row],[Order quantities]]</f>
        <v>-38</v>
      </c>
      <c r="AA46">
        <f>Table1[[#This Row],[Revenue generated]]-(Table1[[#This Row],[Shipping costs]]+Table1[[#This Row],[Manufacturing costs]])</f>
        <v>7122.1544931572453</v>
      </c>
    </row>
    <row r="47" spans="1:27" x14ac:dyDescent="0.3">
      <c r="A47" t="s">
        <v>24</v>
      </c>
      <c r="B47" t="s">
        <v>99</v>
      </c>
      <c r="C47">
        <v>33.784138033065503</v>
      </c>
      <c r="D47">
        <v>1</v>
      </c>
      <c r="E47">
        <v>24</v>
      </c>
      <c r="F47">
        <v>5267.9568075105199</v>
      </c>
      <c r="G47" t="s">
        <v>55</v>
      </c>
      <c r="H47">
        <v>93</v>
      </c>
      <c r="I47">
        <v>7</v>
      </c>
      <c r="J47">
        <v>52</v>
      </c>
      <c r="K47">
        <v>6</v>
      </c>
      <c r="L47" t="s">
        <v>27</v>
      </c>
      <c r="M47">
        <v>5.2151550087119096</v>
      </c>
      <c r="N47" t="s">
        <v>61</v>
      </c>
      <c r="O47" t="s">
        <v>62</v>
      </c>
      <c r="P47">
        <v>25</v>
      </c>
      <c r="Q47">
        <v>794</v>
      </c>
      <c r="R47">
        <v>25</v>
      </c>
      <c r="S47">
        <v>66.312544439991598</v>
      </c>
      <c r="T47" t="s">
        <v>64</v>
      </c>
      <c r="U47">
        <v>3.2196046120841002</v>
      </c>
      <c r="V47" t="s">
        <v>47</v>
      </c>
      <c r="W47" t="s">
        <v>48</v>
      </c>
      <c r="X47">
        <v>495.30569702847299</v>
      </c>
      <c r="Y47" t="str">
        <f>IF(Table1[[#This Row],[Order quantities]]&gt;Table1[[#This Row],[Availability]],"High Risk",IF(Table1[[#This Row],[Order quantities]]=Table1[[#This Row],[Availability]],"Moderate","Low Risk"))</f>
        <v>High Risk</v>
      </c>
      <c r="Z47">
        <f>Table1[[#This Row],[Availability]]-Table1[[#This Row],[Order quantities]]</f>
        <v>-51</v>
      </c>
      <c r="AA47">
        <f>Table1[[#This Row],[Revenue generated]]-(Table1[[#This Row],[Shipping costs]]+Table1[[#This Row],[Manufacturing costs]])</f>
        <v>5196.4291080618168</v>
      </c>
    </row>
    <row r="48" spans="1:27" x14ac:dyDescent="0.3">
      <c r="A48" t="s">
        <v>24</v>
      </c>
      <c r="B48" t="s">
        <v>100</v>
      </c>
      <c r="C48">
        <v>27.082207199888899</v>
      </c>
      <c r="D48">
        <v>75</v>
      </c>
      <c r="E48">
        <v>859</v>
      </c>
      <c r="F48">
        <v>2556.7673606335902</v>
      </c>
      <c r="G48" t="s">
        <v>26</v>
      </c>
      <c r="H48">
        <v>92</v>
      </c>
      <c r="I48">
        <v>29</v>
      </c>
      <c r="J48">
        <v>6</v>
      </c>
      <c r="K48">
        <v>8</v>
      </c>
      <c r="L48" t="s">
        <v>27</v>
      </c>
      <c r="M48">
        <v>4.0709558370840799</v>
      </c>
      <c r="N48" t="s">
        <v>28</v>
      </c>
      <c r="O48" t="s">
        <v>62</v>
      </c>
      <c r="P48">
        <v>18</v>
      </c>
      <c r="Q48">
        <v>870</v>
      </c>
      <c r="R48">
        <v>23</v>
      </c>
      <c r="S48">
        <v>77.322353211051606</v>
      </c>
      <c r="T48" t="s">
        <v>30</v>
      </c>
      <c r="U48">
        <v>3.6486105925361998</v>
      </c>
      <c r="V48" t="s">
        <v>31</v>
      </c>
      <c r="W48" t="s">
        <v>32</v>
      </c>
      <c r="X48">
        <v>380.43593711196399</v>
      </c>
      <c r="Y48" t="str">
        <f>IF(Table1[[#This Row],[Order quantities]]&gt;Table1[[#This Row],[Availability]],"High Risk",IF(Table1[[#This Row],[Order quantities]]=Table1[[#This Row],[Availability]],"Moderate","Low Risk"))</f>
        <v>Low Risk</v>
      </c>
      <c r="Z48">
        <f>Table1[[#This Row],[Availability]]-Table1[[#This Row],[Order quantities]]</f>
        <v>69</v>
      </c>
      <c r="AA48">
        <f>Table1[[#This Row],[Revenue generated]]-(Table1[[#This Row],[Shipping costs]]+Table1[[#This Row],[Manufacturing costs]])</f>
        <v>2475.3740515854547</v>
      </c>
    </row>
    <row r="49" spans="1:27" x14ac:dyDescent="0.3">
      <c r="A49" t="s">
        <v>33</v>
      </c>
      <c r="B49" t="s">
        <v>101</v>
      </c>
      <c r="C49">
        <v>95.712135880936003</v>
      </c>
      <c r="D49">
        <v>93</v>
      </c>
      <c r="E49">
        <v>910</v>
      </c>
      <c r="F49">
        <v>7089.4742499341801</v>
      </c>
      <c r="G49" t="s">
        <v>55</v>
      </c>
      <c r="H49">
        <v>4</v>
      </c>
      <c r="I49">
        <v>15</v>
      </c>
      <c r="J49">
        <v>51</v>
      </c>
      <c r="K49">
        <v>9</v>
      </c>
      <c r="L49" t="s">
        <v>27</v>
      </c>
      <c r="M49">
        <v>8.9787507559499709</v>
      </c>
      <c r="N49" t="s">
        <v>39</v>
      </c>
      <c r="O49" t="s">
        <v>45</v>
      </c>
      <c r="P49">
        <v>10</v>
      </c>
      <c r="Q49">
        <v>964</v>
      </c>
      <c r="R49">
        <v>20</v>
      </c>
      <c r="S49">
        <v>19.7129929112936</v>
      </c>
      <c r="T49" t="s">
        <v>30</v>
      </c>
      <c r="U49">
        <v>0.38057358671321301</v>
      </c>
      <c r="V49" t="s">
        <v>47</v>
      </c>
      <c r="W49" t="s">
        <v>48</v>
      </c>
      <c r="X49">
        <v>581.60235505058597</v>
      </c>
      <c r="Y49" t="str">
        <f>IF(Table1[[#This Row],[Order quantities]]&gt;Table1[[#This Row],[Availability]],"High Risk",IF(Table1[[#This Row],[Order quantities]]=Table1[[#This Row],[Availability]],"Moderate","Low Risk"))</f>
        <v>Low Risk</v>
      </c>
      <c r="Z49">
        <f>Table1[[#This Row],[Availability]]-Table1[[#This Row],[Order quantities]]</f>
        <v>42</v>
      </c>
      <c r="AA49">
        <f>Table1[[#This Row],[Revenue generated]]-(Table1[[#This Row],[Shipping costs]]+Table1[[#This Row],[Manufacturing costs]])</f>
        <v>7060.7825062669363</v>
      </c>
    </row>
    <row r="50" spans="1:27" x14ac:dyDescent="0.3">
      <c r="A50" t="s">
        <v>24</v>
      </c>
      <c r="B50" t="s">
        <v>102</v>
      </c>
      <c r="C50">
        <v>76.035544426891704</v>
      </c>
      <c r="D50">
        <v>28</v>
      </c>
      <c r="E50">
        <v>29</v>
      </c>
      <c r="F50">
        <v>7397.0710045871801</v>
      </c>
      <c r="G50" t="s">
        <v>26</v>
      </c>
      <c r="H50">
        <v>30</v>
      </c>
      <c r="I50">
        <v>16</v>
      </c>
      <c r="J50">
        <v>9</v>
      </c>
      <c r="K50">
        <v>3</v>
      </c>
      <c r="L50" t="s">
        <v>43</v>
      </c>
      <c r="M50">
        <v>7.0958331565551296</v>
      </c>
      <c r="N50" t="s">
        <v>61</v>
      </c>
      <c r="O50" t="s">
        <v>29</v>
      </c>
      <c r="P50">
        <v>9</v>
      </c>
      <c r="Q50">
        <v>109</v>
      </c>
      <c r="R50">
        <v>18</v>
      </c>
      <c r="S50">
        <v>23.126363582464698</v>
      </c>
      <c r="T50" t="s">
        <v>46</v>
      </c>
      <c r="U50">
        <v>1.6981125407144</v>
      </c>
      <c r="V50" t="s">
        <v>47</v>
      </c>
      <c r="W50" t="s">
        <v>32</v>
      </c>
      <c r="X50">
        <v>768.65191395437</v>
      </c>
      <c r="Y50" t="str">
        <f>IF(Table1[[#This Row],[Order quantities]]&gt;Table1[[#This Row],[Availability]],"High Risk",IF(Table1[[#This Row],[Order quantities]]=Table1[[#This Row],[Availability]],"Moderate","Low Risk"))</f>
        <v>Low Risk</v>
      </c>
      <c r="Z50">
        <f>Table1[[#This Row],[Availability]]-Table1[[#This Row],[Order quantities]]</f>
        <v>19</v>
      </c>
      <c r="AA50">
        <f>Table1[[#This Row],[Revenue generated]]-(Table1[[#This Row],[Shipping costs]]+Table1[[#This Row],[Manufacturing costs]])</f>
        <v>7366.8488078481605</v>
      </c>
    </row>
    <row r="51" spans="1:27" x14ac:dyDescent="0.3">
      <c r="A51" t="s">
        <v>57</v>
      </c>
      <c r="B51" t="s">
        <v>103</v>
      </c>
      <c r="C51">
        <v>78.897913205639995</v>
      </c>
      <c r="D51">
        <v>19</v>
      </c>
      <c r="E51">
        <v>99</v>
      </c>
      <c r="F51">
        <v>8001.6132065190004</v>
      </c>
      <c r="G51" t="s">
        <v>38</v>
      </c>
      <c r="H51">
        <v>97</v>
      </c>
      <c r="I51">
        <v>24</v>
      </c>
      <c r="J51">
        <v>9</v>
      </c>
      <c r="K51">
        <v>6</v>
      </c>
      <c r="L51" t="s">
        <v>43</v>
      </c>
      <c r="M51">
        <v>2.5056210329009101</v>
      </c>
      <c r="N51" t="s">
        <v>44</v>
      </c>
      <c r="O51" t="s">
        <v>50</v>
      </c>
      <c r="P51">
        <v>28</v>
      </c>
      <c r="Q51">
        <v>177</v>
      </c>
      <c r="R51">
        <v>28</v>
      </c>
      <c r="S51">
        <v>14.1478154439792</v>
      </c>
      <c r="T51" t="s">
        <v>64</v>
      </c>
      <c r="U51">
        <v>2.8258139854001301</v>
      </c>
      <c r="V51" t="s">
        <v>47</v>
      </c>
      <c r="W51" t="s">
        <v>48</v>
      </c>
      <c r="X51">
        <v>336.89016851997701</v>
      </c>
      <c r="Y51" t="str">
        <f>IF(Table1[[#This Row],[Order quantities]]&gt;Table1[[#This Row],[Availability]],"High Risk",IF(Table1[[#This Row],[Order quantities]]=Table1[[#This Row],[Availability]],"Moderate","Low Risk"))</f>
        <v>Low Risk</v>
      </c>
      <c r="Z51">
        <f>Table1[[#This Row],[Availability]]-Table1[[#This Row],[Order quantities]]</f>
        <v>10</v>
      </c>
      <c r="AA51">
        <f>Table1[[#This Row],[Revenue generated]]-(Table1[[#This Row],[Shipping costs]]+Table1[[#This Row],[Manufacturing costs]])</f>
        <v>7984.95977004212</v>
      </c>
    </row>
    <row r="52" spans="1:27" x14ac:dyDescent="0.3">
      <c r="A52" t="s">
        <v>57</v>
      </c>
      <c r="B52" t="s">
        <v>104</v>
      </c>
      <c r="C52">
        <v>14.203484264803</v>
      </c>
      <c r="D52">
        <v>91</v>
      </c>
      <c r="E52">
        <v>633</v>
      </c>
      <c r="F52">
        <v>5910.8853896688897</v>
      </c>
      <c r="G52" t="s">
        <v>35</v>
      </c>
      <c r="H52">
        <v>31</v>
      </c>
      <c r="I52">
        <v>23</v>
      </c>
      <c r="J52">
        <v>82</v>
      </c>
      <c r="K52">
        <v>10</v>
      </c>
      <c r="L52" t="s">
        <v>36</v>
      </c>
      <c r="M52">
        <v>6.2478609149759903</v>
      </c>
      <c r="N52" t="s">
        <v>61</v>
      </c>
      <c r="O52" t="s">
        <v>50</v>
      </c>
      <c r="P52">
        <v>20</v>
      </c>
      <c r="Q52">
        <v>306</v>
      </c>
      <c r="R52">
        <v>21</v>
      </c>
      <c r="S52">
        <v>45.178757924634503</v>
      </c>
      <c r="T52" t="s">
        <v>46</v>
      </c>
      <c r="U52">
        <v>4.7548008046711798</v>
      </c>
      <c r="V52" t="s">
        <v>47</v>
      </c>
      <c r="W52" t="s">
        <v>32</v>
      </c>
      <c r="X52">
        <v>496.24865029194001</v>
      </c>
      <c r="Y52" t="str">
        <f>IF(Table1[[#This Row],[Order quantities]]&gt;Table1[[#This Row],[Availability]],"High Risk",IF(Table1[[#This Row],[Order quantities]]=Table1[[#This Row],[Availability]],"Moderate","Low Risk"))</f>
        <v>Low Risk</v>
      </c>
      <c r="Z52">
        <f>Table1[[#This Row],[Availability]]-Table1[[#This Row],[Order quantities]]</f>
        <v>9</v>
      </c>
      <c r="AA52">
        <f>Table1[[#This Row],[Revenue generated]]-(Table1[[#This Row],[Shipping costs]]+Table1[[#This Row],[Manufacturing costs]])</f>
        <v>5859.4587708292793</v>
      </c>
    </row>
    <row r="53" spans="1:27" x14ac:dyDescent="0.3">
      <c r="A53" t="s">
        <v>24</v>
      </c>
      <c r="B53" t="s">
        <v>105</v>
      </c>
      <c r="C53">
        <v>26.700760972461701</v>
      </c>
      <c r="D53">
        <v>61</v>
      </c>
      <c r="E53">
        <v>154</v>
      </c>
      <c r="F53">
        <v>9866.4654579796897</v>
      </c>
      <c r="G53" t="s">
        <v>55</v>
      </c>
      <c r="H53">
        <v>100</v>
      </c>
      <c r="I53">
        <v>4</v>
      </c>
      <c r="J53">
        <v>52</v>
      </c>
      <c r="K53">
        <v>1</v>
      </c>
      <c r="L53" t="s">
        <v>36</v>
      </c>
      <c r="M53">
        <v>4.78300055794766</v>
      </c>
      <c r="N53" t="s">
        <v>44</v>
      </c>
      <c r="O53" t="s">
        <v>53</v>
      </c>
      <c r="P53">
        <v>18</v>
      </c>
      <c r="Q53">
        <v>673</v>
      </c>
      <c r="R53">
        <v>28</v>
      </c>
      <c r="S53">
        <v>14.190328344569901</v>
      </c>
      <c r="T53" t="s">
        <v>30</v>
      </c>
      <c r="U53">
        <v>1.77295117208355</v>
      </c>
      <c r="V53" t="s">
        <v>31</v>
      </c>
      <c r="W53" t="s">
        <v>48</v>
      </c>
      <c r="X53">
        <v>694.98231757944495</v>
      </c>
      <c r="Y53" t="str">
        <f>IF(Table1[[#This Row],[Order quantities]]&gt;Table1[[#This Row],[Availability]],"High Risk",IF(Table1[[#This Row],[Order quantities]]=Table1[[#This Row],[Availability]],"Moderate","Low Risk"))</f>
        <v>Low Risk</v>
      </c>
      <c r="Z53">
        <f>Table1[[#This Row],[Availability]]-Table1[[#This Row],[Order quantities]]</f>
        <v>9</v>
      </c>
      <c r="AA53">
        <f>Table1[[#This Row],[Revenue generated]]-(Table1[[#This Row],[Shipping costs]]+Table1[[#This Row],[Manufacturing costs]])</f>
        <v>9847.4921290771726</v>
      </c>
    </row>
    <row r="54" spans="1:27" x14ac:dyDescent="0.3">
      <c r="A54" t="s">
        <v>33</v>
      </c>
      <c r="B54" t="s">
        <v>106</v>
      </c>
      <c r="C54">
        <v>98.031829656465007</v>
      </c>
      <c r="D54">
        <v>1</v>
      </c>
      <c r="E54">
        <v>820</v>
      </c>
      <c r="F54">
        <v>9435.7626089121295</v>
      </c>
      <c r="G54" t="s">
        <v>55</v>
      </c>
      <c r="H54">
        <v>64</v>
      </c>
      <c r="I54">
        <v>11</v>
      </c>
      <c r="J54">
        <v>11</v>
      </c>
      <c r="K54">
        <v>1</v>
      </c>
      <c r="L54" t="s">
        <v>27</v>
      </c>
      <c r="M54">
        <v>8.6310521797689397</v>
      </c>
      <c r="N54" t="s">
        <v>39</v>
      </c>
      <c r="O54" t="s">
        <v>29</v>
      </c>
      <c r="P54">
        <v>10</v>
      </c>
      <c r="Q54">
        <v>727</v>
      </c>
      <c r="R54">
        <v>27</v>
      </c>
      <c r="S54">
        <v>9.1668491485971497</v>
      </c>
      <c r="T54" t="s">
        <v>30</v>
      </c>
      <c r="U54">
        <v>2.1224716191438202</v>
      </c>
      <c r="V54" t="s">
        <v>40</v>
      </c>
      <c r="W54" t="s">
        <v>41</v>
      </c>
      <c r="X54">
        <v>602.89849883838303</v>
      </c>
      <c r="Y54" t="str">
        <f>IF(Table1[[#This Row],[Order quantities]]&gt;Table1[[#This Row],[Availability]],"High Risk",IF(Table1[[#This Row],[Order quantities]]=Table1[[#This Row],[Availability]],"Moderate","Low Risk"))</f>
        <v>High Risk</v>
      </c>
      <c r="Z54">
        <f>Table1[[#This Row],[Availability]]-Table1[[#This Row],[Order quantities]]</f>
        <v>-10</v>
      </c>
      <c r="AA54">
        <f>Table1[[#This Row],[Revenue generated]]-(Table1[[#This Row],[Shipping costs]]+Table1[[#This Row],[Manufacturing costs]])</f>
        <v>9417.9647075837638</v>
      </c>
    </row>
    <row r="55" spans="1:27" x14ac:dyDescent="0.3">
      <c r="A55" t="s">
        <v>33</v>
      </c>
      <c r="B55" t="s">
        <v>107</v>
      </c>
      <c r="C55">
        <v>30.3414707112142</v>
      </c>
      <c r="D55">
        <v>93</v>
      </c>
      <c r="E55">
        <v>242</v>
      </c>
      <c r="F55">
        <v>8232.3348294258194</v>
      </c>
      <c r="G55" t="s">
        <v>55</v>
      </c>
      <c r="H55">
        <v>96</v>
      </c>
      <c r="I55">
        <v>25</v>
      </c>
      <c r="J55">
        <v>54</v>
      </c>
      <c r="K55">
        <v>3</v>
      </c>
      <c r="L55" t="s">
        <v>27</v>
      </c>
      <c r="M55">
        <v>1.0134865660958901</v>
      </c>
      <c r="N55" t="s">
        <v>39</v>
      </c>
      <c r="O55" t="s">
        <v>50</v>
      </c>
      <c r="P55">
        <v>1</v>
      </c>
      <c r="Q55">
        <v>631</v>
      </c>
      <c r="R55">
        <v>17</v>
      </c>
      <c r="S55">
        <v>83.344058991677898</v>
      </c>
      <c r="T55" t="s">
        <v>30</v>
      </c>
      <c r="U55">
        <v>1.41034757607602</v>
      </c>
      <c r="V55" t="s">
        <v>40</v>
      </c>
      <c r="W55" t="s">
        <v>32</v>
      </c>
      <c r="X55">
        <v>750.73784066827</v>
      </c>
      <c r="Y55" t="str">
        <f>IF(Table1[[#This Row],[Order quantities]]&gt;Table1[[#This Row],[Availability]],"High Risk",IF(Table1[[#This Row],[Order quantities]]=Table1[[#This Row],[Availability]],"Moderate","Low Risk"))</f>
        <v>Low Risk</v>
      </c>
      <c r="Z55">
        <f>Table1[[#This Row],[Availability]]-Table1[[#This Row],[Order quantities]]</f>
        <v>39</v>
      </c>
      <c r="AA55">
        <f>Table1[[#This Row],[Revenue generated]]-(Table1[[#This Row],[Shipping costs]]+Table1[[#This Row],[Manufacturing costs]])</f>
        <v>8147.9772838680456</v>
      </c>
    </row>
    <row r="56" spans="1:27" x14ac:dyDescent="0.3">
      <c r="A56" t="s">
        <v>24</v>
      </c>
      <c r="B56" t="s">
        <v>108</v>
      </c>
      <c r="C56">
        <v>31.1462431602408</v>
      </c>
      <c r="D56">
        <v>11</v>
      </c>
      <c r="E56">
        <v>622</v>
      </c>
      <c r="F56">
        <v>6088.0214799408504</v>
      </c>
      <c r="G56" t="s">
        <v>26</v>
      </c>
      <c r="H56">
        <v>33</v>
      </c>
      <c r="I56">
        <v>22</v>
      </c>
      <c r="J56">
        <v>61</v>
      </c>
      <c r="K56">
        <v>3</v>
      </c>
      <c r="L56" t="s">
        <v>27</v>
      </c>
      <c r="M56">
        <v>4.3051034712876302</v>
      </c>
      <c r="N56" t="s">
        <v>39</v>
      </c>
      <c r="O56" t="s">
        <v>45</v>
      </c>
      <c r="P56">
        <v>26</v>
      </c>
      <c r="Q56">
        <v>497</v>
      </c>
      <c r="R56">
        <v>29</v>
      </c>
      <c r="S56">
        <v>30.186023375822501</v>
      </c>
      <c r="T56" t="s">
        <v>64</v>
      </c>
      <c r="U56">
        <v>2.4787719755397402</v>
      </c>
      <c r="V56" t="s">
        <v>31</v>
      </c>
      <c r="W56" t="s">
        <v>32</v>
      </c>
      <c r="X56">
        <v>814.06999658218695</v>
      </c>
      <c r="Y56" t="str">
        <f>IF(Table1[[#This Row],[Order quantities]]&gt;Table1[[#This Row],[Availability]],"High Risk",IF(Table1[[#This Row],[Order quantities]]=Table1[[#This Row],[Availability]],"Moderate","Low Risk"))</f>
        <v>High Risk</v>
      </c>
      <c r="Z56">
        <f>Table1[[#This Row],[Availability]]-Table1[[#This Row],[Order quantities]]</f>
        <v>-50</v>
      </c>
      <c r="AA56">
        <f>Table1[[#This Row],[Revenue generated]]-(Table1[[#This Row],[Shipping costs]]+Table1[[#This Row],[Manufacturing costs]])</f>
        <v>6053.5303530937399</v>
      </c>
    </row>
    <row r="57" spans="1:27" x14ac:dyDescent="0.3">
      <c r="A57" t="s">
        <v>24</v>
      </c>
      <c r="B57" t="s">
        <v>109</v>
      </c>
      <c r="C57">
        <v>79.855058340789398</v>
      </c>
      <c r="D57">
        <v>16</v>
      </c>
      <c r="E57">
        <v>701</v>
      </c>
      <c r="F57">
        <v>2925.6751703038099</v>
      </c>
      <c r="G57" t="s">
        <v>55</v>
      </c>
      <c r="H57">
        <v>97</v>
      </c>
      <c r="I57">
        <v>11</v>
      </c>
      <c r="J57">
        <v>11</v>
      </c>
      <c r="K57">
        <v>5</v>
      </c>
      <c r="L57" t="s">
        <v>36</v>
      </c>
      <c r="M57">
        <v>5.0143649550309002</v>
      </c>
      <c r="N57" t="s">
        <v>61</v>
      </c>
      <c r="O57" t="s">
        <v>50</v>
      </c>
      <c r="P57">
        <v>27</v>
      </c>
      <c r="Q57">
        <v>918</v>
      </c>
      <c r="R57">
        <v>5</v>
      </c>
      <c r="S57">
        <v>30.323545256616502</v>
      </c>
      <c r="T57" t="s">
        <v>46</v>
      </c>
      <c r="U57">
        <v>4.5489196593963799</v>
      </c>
      <c r="V57" t="s">
        <v>56</v>
      </c>
      <c r="W57" t="s">
        <v>32</v>
      </c>
      <c r="X57">
        <v>323.01292795247798</v>
      </c>
      <c r="Y57" t="str">
        <f>IF(Table1[[#This Row],[Order quantities]]&gt;Table1[[#This Row],[Availability]],"High Risk",IF(Table1[[#This Row],[Order quantities]]=Table1[[#This Row],[Availability]],"Moderate","Low Risk"))</f>
        <v>Low Risk</v>
      </c>
      <c r="Z57">
        <f>Table1[[#This Row],[Availability]]-Table1[[#This Row],[Order quantities]]</f>
        <v>5</v>
      </c>
      <c r="AA57">
        <f>Table1[[#This Row],[Revenue generated]]-(Table1[[#This Row],[Shipping costs]]+Table1[[#This Row],[Manufacturing costs]])</f>
        <v>2890.3372600921625</v>
      </c>
    </row>
    <row r="58" spans="1:27" x14ac:dyDescent="0.3">
      <c r="A58" t="s">
        <v>33</v>
      </c>
      <c r="B58" t="s">
        <v>110</v>
      </c>
      <c r="C58">
        <v>20.9863860370433</v>
      </c>
      <c r="D58">
        <v>90</v>
      </c>
      <c r="E58">
        <v>93</v>
      </c>
      <c r="F58">
        <v>4767.0204843441297</v>
      </c>
      <c r="G58" t="s">
        <v>26</v>
      </c>
      <c r="H58">
        <v>25</v>
      </c>
      <c r="I58">
        <v>23</v>
      </c>
      <c r="J58">
        <v>83</v>
      </c>
      <c r="K58">
        <v>5</v>
      </c>
      <c r="L58" t="s">
        <v>43</v>
      </c>
      <c r="M58">
        <v>1.77442971407173</v>
      </c>
      <c r="N58" t="s">
        <v>39</v>
      </c>
      <c r="O58" t="s">
        <v>29</v>
      </c>
      <c r="P58">
        <v>24</v>
      </c>
      <c r="Q58">
        <v>826</v>
      </c>
      <c r="R58">
        <v>28</v>
      </c>
      <c r="S58">
        <v>12.8362845728327</v>
      </c>
      <c r="T58" t="s">
        <v>64</v>
      </c>
      <c r="U58">
        <v>1.1737554953874501</v>
      </c>
      <c r="V58" t="s">
        <v>40</v>
      </c>
      <c r="W58" t="s">
        <v>32</v>
      </c>
      <c r="X58">
        <v>832.210808706021</v>
      </c>
      <c r="Y58" t="str">
        <f>IF(Table1[[#This Row],[Order quantities]]&gt;Table1[[#This Row],[Availability]],"High Risk",IF(Table1[[#This Row],[Order quantities]]=Table1[[#This Row],[Availability]],"Moderate","Low Risk"))</f>
        <v>Low Risk</v>
      </c>
      <c r="Z58">
        <f>Table1[[#This Row],[Availability]]-Table1[[#This Row],[Order quantities]]</f>
        <v>7</v>
      </c>
      <c r="AA58">
        <f>Table1[[#This Row],[Revenue generated]]-(Table1[[#This Row],[Shipping costs]]+Table1[[#This Row],[Manufacturing costs]])</f>
        <v>4752.4097700572256</v>
      </c>
    </row>
    <row r="59" spans="1:27" x14ac:dyDescent="0.3">
      <c r="A59" t="s">
        <v>24</v>
      </c>
      <c r="B59" t="s">
        <v>111</v>
      </c>
      <c r="C59">
        <v>49.263205350734097</v>
      </c>
      <c r="D59">
        <v>65</v>
      </c>
      <c r="E59">
        <v>227</v>
      </c>
      <c r="F59">
        <v>1605.8669003924001</v>
      </c>
      <c r="G59" t="s">
        <v>38</v>
      </c>
      <c r="H59">
        <v>5</v>
      </c>
      <c r="I59">
        <v>18</v>
      </c>
      <c r="J59">
        <v>51</v>
      </c>
      <c r="K59">
        <v>1</v>
      </c>
      <c r="L59" t="s">
        <v>27</v>
      </c>
      <c r="M59">
        <v>9.1605585353818704</v>
      </c>
      <c r="N59" t="s">
        <v>61</v>
      </c>
      <c r="O59" t="s">
        <v>50</v>
      </c>
      <c r="P59">
        <v>21</v>
      </c>
      <c r="Q59">
        <v>588</v>
      </c>
      <c r="R59">
        <v>25</v>
      </c>
      <c r="S59">
        <v>67.779622987078099</v>
      </c>
      <c r="T59" t="s">
        <v>30</v>
      </c>
      <c r="U59">
        <v>2.5111748302126999</v>
      </c>
      <c r="V59" t="s">
        <v>47</v>
      </c>
      <c r="W59" t="s">
        <v>48</v>
      </c>
      <c r="X59">
        <v>482.19123860252802</v>
      </c>
      <c r="Y59" t="str">
        <f>IF(Table1[[#This Row],[Order quantities]]&gt;Table1[[#This Row],[Availability]],"High Risk",IF(Table1[[#This Row],[Order quantities]]=Table1[[#This Row],[Availability]],"Moderate","Low Risk"))</f>
        <v>Low Risk</v>
      </c>
      <c r="Z59">
        <f>Table1[[#This Row],[Availability]]-Table1[[#This Row],[Order quantities]]</f>
        <v>14</v>
      </c>
      <c r="AA59">
        <f>Table1[[#This Row],[Revenue generated]]-(Table1[[#This Row],[Shipping costs]]+Table1[[#This Row],[Manufacturing costs]])</f>
        <v>1528.92671886994</v>
      </c>
    </row>
    <row r="60" spans="1:27" x14ac:dyDescent="0.3">
      <c r="A60" t="s">
        <v>33</v>
      </c>
      <c r="B60" t="s">
        <v>112</v>
      </c>
      <c r="C60">
        <v>59.841561377289302</v>
      </c>
      <c r="D60">
        <v>81</v>
      </c>
      <c r="E60">
        <v>896</v>
      </c>
      <c r="F60">
        <v>2021.1498103371</v>
      </c>
      <c r="G60" t="s">
        <v>26</v>
      </c>
      <c r="H60">
        <v>10</v>
      </c>
      <c r="I60">
        <v>5</v>
      </c>
      <c r="J60">
        <v>44</v>
      </c>
      <c r="K60">
        <v>7</v>
      </c>
      <c r="L60" t="s">
        <v>36</v>
      </c>
      <c r="M60">
        <v>4.9384385647120901</v>
      </c>
      <c r="N60" t="s">
        <v>28</v>
      </c>
      <c r="O60" t="s">
        <v>50</v>
      </c>
      <c r="P60">
        <v>18</v>
      </c>
      <c r="Q60">
        <v>396</v>
      </c>
      <c r="R60">
        <v>7</v>
      </c>
      <c r="S60">
        <v>65.047415094691402</v>
      </c>
      <c r="T60" t="s">
        <v>46</v>
      </c>
      <c r="U60">
        <v>1.7303747198591899</v>
      </c>
      <c r="V60" t="s">
        <v>31</v>
      </c>
      <c r="W60" t="s">
        <v>32</v>
      </c>
      <c r="X60">
        <v>110.364335231364</v>
      </c>
      <c r="Y60" t="str">
        <f>IF(Table1[[#This Row],[Order quantities]]&gt;Table1[[#This Row],[Availability]],"High Risk",IF(Table1[[#This Row],[Order quantities]]=Table1[[#This Row],[Availability]],"Moderate","Low Risk"))</f>
        <v>Low Risk</v>
      </c>
      <c r="Z60">
        <f>Table1[[#This Row],[Availability]]-Table1[[#This Row],[Order quantities]]</f>
        <v>37</v>
      </c>
      <c r="AA60">
        <f>Table1[[#This Row],[Revenue generated]]-(Table1[[#This Row],[Shipping costs]]+Table1[[#This Row],[Manufacturing costs]])</f>
        <v>1951.1639566776964</v>
      </c>
    </row>
    <row r="61" spans="1:27" x14ac:dyDescent="0.3">
      <c r="A61" t="s">
        <v>57</v>
      </c>
      <c r="B61" t="s">
        <v>113</v>
      </c>
      <c r="C61">
        <v>63.828398347710902</v>
      </c>
      <c r="D61">
        <v>30</v>
      </c>
      <c r="E61">
        <v>484</v>
      </c>
      <c r="F61">
        <v>1061.6185230132801</v>
      </c>
      <c r="G61" t="s">
        <v>26</v>
      </c>
      <c r="H61">
        <v>100</v>
      </c>
      <c r="I61">
        <v>16</v>
      </c>
      <c r="J61">
        <v>26</v>
      </c>
      <c r="K61">
        <v>7</v>
      </c>
      <c r="L61" t="s">
        <v>27</v>
      </c>
      <c r="M61">
        <v>7.2937225968677204</v>
      </c>
      <c r="N61" t="s">
        <v>39</v>
      </c>
      <c r="O61" t="s">
        <v>45</v>
      </c>
      <c r="P61">
        <v>11</v>
      </c>
      <c r="Q61">
        <v>176</v>
      </c>
      <c r="R61">
        <v>4</v>
      </c>
      <c r="S61">
        <v>1.90076224351945</v>
      </c>
      <c r="T61" t="s">
        <v>46</v>
      </c>
      <c r="U61">
        <v>0.44719401546382298</v>
      </c>
      <c r="V61" t="s">
        <v>40</v>
      </c>
      <c r="W61" t="s">
        <v>48</v>
      </c>
      <c r="X61">
        <v>312.57427361009297</v>
      </c>
      <c r="Y61" t="str">
        <f>IF(Table1[[#This Row],[Order quantities]]&gt;Table1[[#This Row],[Availability]],"High Risk",IF(Table1[[#This Row],[Order quantities]]=Table1[[#This Row],[Availability]],"Moderate","Low Risk"))</f>
        <v>Low Risk</v>
      </c>
      <c r="Z61">
        <f>Table1[[#This Row],[Availability]]-Table1[[#This Row],[Order quantities]]</f>
        <v>4</v>
      </c>
      <c r="AA61">
        <f>Table1[[#This Row],[Revenue generated]]-(Table1[[#This Row],[Shipping costs]]+Table1[[#This Row],[Manufacturing costs]])</f>
        <v>1052.424038172893</v>
      </c>
    </row>
    <row r="62" spans="1:27" x14ac:dyDescent="0.3">
      <c r="A62" t="s">
        <v>33</v>
      </c>
      <c r="B62" t="s">
        <v>114</v>
      </c>
      <c r="C62">
        <v>17.028027920188698</v>
      </c>
      <c r="D62">
        <v>16</v>
      </c>
      <c r="E62">
        <v>380</v>
      </c>
      <c r="F62">
        <v>8864.0843495864301</v>
      </c>
      <c r="G62" t="s">
        <v>35</v>
      </c>
      <c r="H62">
        <v>41</v>
      </c>
      <c r="I62">
        <v>27</v>
      </c>
      <c r="J62">
        <v>72</v>
      </c>
      <c r="K62">
        <v>8</v>
      </c>
      <c r="L62" t="s">
        <v>43</v>
      </c>
      <c r="M62">
        <v>4.3813681581023101</v>
      </c>
      <c r="N62" t="s">
        <v>52</v>
      </c>
      <c r="O62" t="s">
        <v>29</v>
      </c>
      <c r="P62">
        <v>29</v>
      </c>
      <c r="Q62">
        <v>929</v>
      </c>
      <c r="R62">
        <v>24</v>
      </c>
      <c r="S62">
        <v>87.213057815135599</v>
      </c>
      <c r="T62" t="s">
        <v>46</v>
      </c>
      <c r="U62">
        <v>2.8530906166490499</v>
      </c>
      <c r="V62" t="s">
        <v>47</v>
      </c>
      <c r="W62" t="s">
        <v>48</v>
      </c>
      <c r="X62">
        <v>430.16909697513597</v>
      </c>
      <c r="Y62" t="str">
        <f>IF(Table1[[#This Row],[Order quantities]]&gt;Table1[[#This Row],[Availability]],"High Risk",IF(Table1[[#This Row],[Order quantities]]=Table1[[#This Row],[Availability]],"Moderate","Low Risk"))</f>
        <v>High Risk</v>
      </c>
      <c r="Z62">
        <f>Table1[[#This Row],[Availability]]-Table1[[#This Row],[Order quantities]]</f>
        <v>-56</v>
      </c>
      <c r="AA62">
        <f>Table1[[#This Row],[Revenue generated]]-(Table1[[#This Row],[Shipping costs]]+Table1[[#This Row],[Manufacturing costs]])</f>
        <v>8772.4899236131914</v>
      </c>
    </row>
    <row r="63" spans="1:27" x14ac:dyDescent="0.3">
      <c r="A63" t="s">
        <v>24</v>
      </c>
      <c r="B63" t="s">
        <v>115</v>
      </c>
      <c r="C63">
        <v>52.028749903294901</v>
      </c>
      <c r="D63">
        <v>23</v>
      </c>
      <c r="E63">
        <v>117</v>
      </c>
      <c r="F63">
        <v>6885.5893508962499</v>
      </c>
      <c r="G63" t="s">
        <v>38</v>
      </c>
      <c r="H63">
        <v>32</v>
      </c>
      <c r="I63">
        <v>23</v>
      </c>
      <c r="J63">
        <v>36</v>
      </c>
      <c r="K63">
        <v>7</v>
      </c>
      <c r="L63" t="s">
        <v>43</v>
      </c>
      <c r="M63">
        <v>9.0303404225219399</v>
      </c>
      <c r="N63" t="s">
        <v>52</v>
      </c>
      <c r="O63" t="s">
        <v>45</v>
      </c>
      <c r="P63">
        <v>14</v>
      </c>
      <c r="Q63">
        <v>480</v>
      </c>
      <c r="R63">
        <v>12</v>
      </c>
      <c r="S63">
        <v>78.702393968878894</v>
      </c>
      <c r="T63" t="s">
        <v>46</v>
      </c>
      <c r="U63">
        <v>4.3674705382050503</v>
      </c>
      <c r="V63" t="s">
        <v>40</v>
      </c>
      <c r="W63" t="s">
        <v>48</v>
      </c>
      <c r="X63">
        <v>164.366528243419</v>
      </c>
      <c r="Y63" t="str">
        <f>IF(Table1[[#This Row],[Order quantities]]&gt;Table1[[#This Row],[Availability]],"High Risk",IF(Table1[[#This Row],[Order quantities]]=Table1[[#This Row],[Availability]],"Moderate","Low Risk"))</f>
        <v>High Risk</v>
      </c>
      <c r="Z63">
        <f>Table1[[#This Row],[Availability]]-Table1[[#This Row],[Order quantities]]</f>
        <v>-13</v>
      </c>
      <c r="AA63">
        <f>Table1[[#This Row],[Revenue generated]]-(Table1[[#This Row],[Shipping costs]]+Table1[[#This Row],[Manufacturing costs]])</f>
        <v>6797.8566165048487</v>
      </c>
    </row>
    <row r="64" spans="1:27" x14ac:dyDescent="0.3">
      <c r="A64" t="s">
        <v>57</v>
      </c>
      <c r="B64" t="s">
        <v>116</v>
      </c>
      <c r="C64">
        <v>72.796353955587307</v>
      </c>
      <c r="D64">
        <v>89</v>
      </c>
      <c r="E64">
        <v>270</v>
      </c>
      <c r="F64">
        <v>3899.7468337292198</v>
      </c>
      <c r="G64" t="s">
        <v>38</v>
      </c>
      <c r="H64">
        <v>86</v>
      </c>
      <c r="I64">
        <v>2</v>
      </c>
      <c r="J64">
        <v>40</v>
      </c>
      <c r="K64">
        <v>7</v>
      </c>
      <c r="L64" t="s">
        <v>43</v>
      </c>
      <c r="M64">
        <v>7.2917013887767697</v>
      </c>
      <c r="N64" t="s">
        <v>61</v>
      </c>
      <c r="O64" t="s">
        <v>29</v>
      </c>
      <c r="P64">
        <v>13</v>
      </c>
      <c r="Q64">
        <v>751</v>
      </c>
      <c r="R64">
        <v>14</v>
      </c>
      <c r="S64">
        <v>21.048642725168602</v>
      </c>
      <c r="T64" t="s">
        <v>64</v>
      </c>
      <c r="U64">
        <v>1.87400140404437</v>
      </c>
      <c r="V64" t="s">
        <v>56</v>
      </c>
      <c r="W64" t="s">
        <v>41</v>
      </c>
      <c r="X64">
        <v>320.84651575911101</v>
      </c>
      <c r="Y64" t="str">
        <f>IF(Table1[[#This Row],[Order quantities]]&gt;Table1[[#This Row],[Availability]],"High Risk",IF(Table1[[#This Row],[Order quantities]]=Table1[[#This Row],[Availability]],"Moderate","Low Risk"))</f>
        <v>Low Risk</v>
      </c>
      <c r="Z64">
        <f>Table1[[#This Row],[Availability]]-Table1[[#This Row],[Order quantities]]</f>
        <v>49</v>
      </c>
      <c r="AA64">
        <f>Table1[[#This Row],[Revenue generated]]-(Table1[[#This Row],[Shipping costs]]+Table1[[#This Row],[Manufacturing costs]])</f>
        <v>3871.4064896152745</v>
      </c>
    </row>
    <row r="65" spans="1:27" x14ac:dyDescent="0.3">
      <c r="A65" t="s">
        <v>33</v>
      </c>
      <c r="B65" t="s">
        <v>117</v>
      </c>
      <c r="C65">
        <v>13.0173767852878</v>
      </c>
      <c r="D65">
        <v>55</v>
      </c>
      <c r="E65">
        <v>246</v>
      </c>
      <c r="F65">
        <v>4256.9491408502199</v>
      </c>
      <c r="G65" t="s">
        <v>26</v>
      </c>
      <c r="H65">
        <v>54</v>
      </c>
      <c r="I65">
        <v>19</v>
      </c>
      <c r="J65">
        <v>10</v>
      </c>
      <c r="K65">
        <v>4</v>
      </c>
      <c r="L65" t="s">
        <v>36</v>
      </c>
      <c r="M65">
        <v>2.45793352798733</v>
      </c>
      <c r="N65" t="s">
        <v>28</v>
      </c>
      <c r="O65" t="s">
        <v>53</v>
      </c>
      <c r="P65">
        <v>18</v>
      </c>
      <c r="Q65">
        <v>736</v>
      </c>
      <c r="R65">
        <v>10</v>
      </c>
      <c r="S65">
        <v>20.075003975630398</v>
      </c>
      <c r="T65" t="s">
        <v>30</v>
      </c>
      <c r="U65">
        <v>3.6328432903821302</v>
      </c>
      <c r="V65" t="s">
        <v>56</v>
      </c>
      <c r="W65" t="s">
        <v>48</v>
      </c>
      <c r="X65">
        <v>687.28617786641701</v>
      </c>
      <c r="Y65" t="str">
        <f>IF(Table1[[#This Row],[Order quantities]]&gt;Table1[[#This Row],[Availability]],"High Risk",IF(Table1[[#This Row],[Order quantities]]=Table1[[#This Row],[Availability]],"Moderate","Low Risk"))</f>
        <v>Low Risk</v>
      </c>
      <c r="Z65">
        <f>Table1[[#This Row],[Availability]]-Table1[[#This Row],[Order quantities]]</f>
        <v>45</v>
      </c>
      <c r="AA65">
        <f>Table1[[#This Row],[Revenue generated]]-(Table1[[#This Row],[Shipping costs]]+Table1[[#This Row],[Manufacturing costs]])</f>
        <v>4234.4162033466018</v>
      </c>
    </row>
    <row r="66" spans="1:27" x14ac:dyDescent="0.3">
      <c r="A66" t="s">
        <v>33</v>
      </c>
      <c r="B66" t="s">
        <v>118</v>
      </c>
      <c r="C66">
        <v>89.634095608135297</v>
      </c>
      <c r="D66">
        <v>11</v>
      </c>
      <c r="E66">
        <v>134</v>
      </c>
      <c r="F66">
        <v>8458.7308783671706</v>
      </c>
      <c r="G66" t="s">
        <v>35</v>
      </c>
      <c r="H66">
        <v>73</v>
      </c>
      <c r="I66">
        <v>27</v>
      </c>
      <c r="J66">
        <v>75</v>
      </c>
      <c r="K66">
        <v>6</v>
      </c>
      <c r="L66" t="s">
        <v>43</v>
      </c>
      <c r="M66">
        <v>4.5853534681946497</v>
      </c>
      <c r="N66" t="s">
        <v>39</v>
      </c>
      <c r="O66" t="s">
        <v>50</v>
      </c>
      <c r="P66">
        <v>17</v>
      </c>
      <c r="Q66">
        <v>328</v>
      </c>
      <c r="R66">
        <v>6</v>
      </c>
      <c r="S66">
        <v>8.6930424258772803</v>
      </c>
      <c r="T66" t="s">
        <v>46</v>
      </c>
      <c r="U66">
        <v>0.15948631471751401</v>
      </c>
      <c r="V66" t="s">
        <v>40</v>
      </c>
      <c r="W66" t="s">
        <v>41</v>
      </c>
      <c r="X66">
        <v>771.225084681157</v>
      </c>
      <c r="Y66" t="str">
        <f>IF(Table1[[#This Row],[Order quantities]]&gt;Table1[[#This Row],[Availability]],"High Risk",IF(Table1[[#This Row],[Order quantities]]=Table1[[#This Row],[Availability]],"Moderate","Low Risk"))</f>
        <v>High Risk</v>
      </c>
      <c r="Z66">
        <f>Table1[[#This Row],[Availability]]-Table1[[#This Row],[Order quantities]]</f>
        <v>-64</v>
      </c>
      <c r="AA66">
        <f>Table1[[#This Row],[Revenue generated]]-(Table1[[#This Row],[Shipping costs]]+Table1[[#This Row],[Manufacturing costs]])</f>
        <v>8445.4524824730979</v>
      </c>
    </row>
    <row r="67" spans="1:27" x14ac:dyDescent="0.3">
      <c r="A67" t="s">
        <v>33</v>
      </c>
      <c r="B67" t="s">
        <v>119</v>
      </c>
      <c r="C67">
        <v>33.697717206643098</v>
      </c>
      <c r="D67">
        <v>72</v>
      </c>
      <c r="E67">
        <v>457</v>
      </c>
      <c r="F67">
        <v>8354.5796864819895</v>
      </c>
      <c r="G67" t="s">
        <v>55</v>
      </c>
      <c r="H67">
        <v>57</v>
      </c>
      <c r="I67">
        <v>24</v>
      </c>
      <c r="J67">
        <v>54</v>
      </c>
      <c r="K67">
        <v>8</v>
      </c>
      <c r="L67" t="s">
        <v>43</v>
      </c>
      <c r="M67">
        <v>6.5805413478845898</v>
      </c>
      <c r="N67" t="s">
        <v>44</v>
      </c>
      <c r="O67" t="s">
        <v>45</v>
      </c>
      <c r="P67">
        <v>16</v>
      </c>
      <c r="Q67">
        <v>358</v>
      </c>
      <c r="R67">
        <v>21</v>
      </c>
      <c r="S67">
        <v>1.59722274305067</v>
      </c>
      <c r="T67" t="s">
        <v>46</v>
      </c>
      <c r="U67">
        <v>4.9110959548423301</v>
      </c>
      <c r="V67" t="s">
        <v>47</v>
      </c>
      <c r="W67" t="s">
        <v>41</v>
      </c>
      <c r="X67">
        <v>555.85910367174301</v>
      </c>
      <c r="Y67" t="str">
        <f>IF(Table1[[#This Row],[Order quantities]]&gt;Table1[[#This Row],[Availability]],"High Risk",IF(Table1[[#This Row],[Order quantities]]=Table1[[#This Row],[Availability]],"Moderate","Low Risk"))</f>
        <v>Low Risk</v>
      </c>
      <c r="Z67">
        <f>Table1[[#This Row],[Availability]]-Table1[[#This Row],[Order quantities]]</f>
        <v>18</v>
      </c>
      <c r="AA67">
        <f>Table1[[#This Row],[Revenue generated]]-(Table1[[#This Row],[Shipping costs]]+Table1[[#This Row],[Manufacturing costs]])</f>
        <v>8346.4019223910545</v>
      </c>
    </row>
    <row r="68" spans="1:27" x14ac:dyDescent="0.3">
      <c r="A68" t="s">
        <v>33</v>
      </c>
      <c r="B68" t="s">
        <v>120</v>
      </c>
      <c r="C68">
        <v>26.034869773962001</v>
      </c>
      <c r="D68">
        <v>52</v>
      </c>
      <c r="E68">
        <v>704</v>
      </c>
      <c r="F68">
        <v>8367.7216180201503</v>
      </c>
      <c r="G68" t="s">
        <v>35</v>
      </c>
      <c r="H68">
        <v>13</v>
      </c>
      <c r="I68">
        <v>17</v>
      </c>
      <c r="J68">
        <v>19</v>
      </c>
      <c r="K68">
        <v>8</v>
      </c>
      <c r="L68" t="s">
        <v>36</v>
      </c>
      <c r="M68">
        <v>2.2161427287713602</v>
      </c>
      <c r="N68" t="s">
        <v>44</v>
      </c>
      <c r="O68" t="s">
        <v>45</v>
      </c>
      <c r="P68">
        <v>24</v>
      </c>
      <c r="Q68">
        <v>867</v>
      </c>
      <c r="R68">
        <v>28</v>
      </c>
      <c r="S68">
        <v>42.084436738309897</v>
      </c>
      <c r="T68" t="s">
        <v>46</v>
      </c>
      <c r="U68">
        <v>3.44806328834026</v>
      </c>
      <c r="V68" t="s">
        <v>31</v>
      </c>
      <c r="W68" t="s">
        <v>48</v>
      </c>
      <c r="X68">
        <v>393.84334857842703</v>
      </c>
      <c r="Y68" t="str">
        <f>IF(Table1[[#This Row],[Order quantities]]&gt;Table1[[#This Row],[Availability]],"High Risk",IF(Table1[[#This Row],[Order quantities]]=Table1[[#This Row],[Availability]],"Moderate","Low Risk"))</f>
        <v>Low Risk</v>
      </c>
      <c r="Z68">
        <f>Table1[[#This Row],[Availability]]-Table1[[#This Row],[Order quantities]]</f>
        <v>33</v>
      </c>
      <c r="AA68">
        <f>Table1[[#This Row],[Revenue generated]]-(Table1[[#This Row],[Shipping costs]]+Table1[[#This Row],[Manufacturing costs]])</f>
        <v>8323.4210385530696</v>
      </c>
    </row>
    <row r="69" spans="1:27" x14ac:dyDescent="0.3">
      <c r="A69" t="s">
        <v>33</v>
      </c>
      <c r="B69" t="s">
        <v>121</v>
      </c>
      <c r="C69">
        <v>87.755432354001002</v>
      </c>
      <c r="D69">
        <v>16</v>
      </c>
      <c r="E69">
        <v>513</v>
      </c>
      <c r="F69">
        <v>9473.7980325083299</v>
      </c>
      <c r="G69" t="s">
        <v>38</v>
      </c>
      <c r="H69">
        <v>12</v>
      </c>
      <c r="I69">
        <v>9</v>
      </c>
      <c r="J69">
        <v>71</v>
      </c>
      <c r="K69">
        <v>9</v>
      </c>
      <c r="L69" t="s">
        <v>43</v>
      </c>
      <c r="M69">
        <v>9.1478115447106294</v>
      </c>
      <c r="N69" t="s">
        <v>39</v>
      </c>
      <c r="O69" t="s">
        <v>29</v>
      </c>
      <c r="P69">
        <v>10</v>
      </c>
      <c r="Q69">
        <v>198</v>
      </c>
      <c r="R69">
        <v>11</v>
      </c>
      <c r="S69">
        <v>7.0578761469782298</v>
      </c>
      <c r="T69" t="s">
        <v>64</v>
      </c>
      <c r="U69">
        <v>0.131955444311814</v>
      </c>
      <c r="V69" t="s">
        <v>56</v>
      </c>
      <c r="W69" t="s">
        <v>41</v>
      </c>
      <c r="X69">
        <v>169.27180138478599</v>
      </c>
      <c r="Y69" t="str">
        <f>IF(Table1[[#This Row],[Order quantities]]&gt;Table1[[#This Row],[Availability]],"High Risk",IF(Table1[[#This Row],[Order quantities]]=Table1[[#This Row],[Availability]],"Moderate","Low Risk"))</f>
        <v>High Risk</v>
      </c>
      <c r="Z69">
        <f>Table1[[#This Row],[Availability]]-Table1[[#This Row],[Order quantities]]</f>
        <v>-55</v>
      </c>
      <c r="AA69">
        <f>Table1[[#This Row],[Revenue generated]]-(Table1[[#This Row],[Shipping costs]]+Table1[[#This Row],[Manufacturing costs]])</f>
        <v>9457.5923448166413</v>
      </c>
    </row>
    <row r="70" spans="1:27" x14ac:dyDescent="0.3">
      <c r="A70" t="s">
        <v>24</v>
      </c>
      <c r="B70" t="s">
        <v>122</v>
      </c>
      <c r="C70">
        <v>37.931812382790298</v>
      </c>
      <c r="D70">
        <v>29</v>
      </c>
      <c r="E70">
        <v>163</v>
      </c>
      <c r="F70">
        <v>3550.21843278099</v>
      </c>
      <c r="G70" t="s">
        <v>26</v>
      </c>
      <c r="H70">
        <v>0</v>
      </c>
      <c r="I70">
        <v>8</v>
      </c>
      <c r="J70">
        <v>58</v>
      </c>
      <c r="K70">
        <v>8</v>
      </c>
      <c r="L70" t="s">
        <v>27</v>
      </c>
      <c r="M70">
        <v>1.19425186488499</v>
      </c>
      <c r="N70" t="s">
        <v>61</v>
      </c>
      <c r="O70" t="s">
        <v>53</v>
      </c>
      <c r="P70">
        <v>2</v>
      </c>
      <c r="Q70">
        <v>375</v>
      </c>
      <c r="R70">
        <v>18</v>
      </c>
      <c r="S70">
        <v>97.113581563462205</v>
      </c>
      <c r="T70" t="s">
        <v>46</v>
      </c>
      <c r="U70">
        <v>1.9834678721741801</v>
      </c>
      <c r="V70" t="s">
        <v>47</v>
      </c>
      <c r="W70" t="s">
        <v>48</v>
      </c>
      <c r="X70">
        <v>299.70630311810299</v>
      </c>
      <c r="Y70" t="str">
        <f>IF(Table1[[#This Row],[Order quantities]]&gt;Table1[[#This Row],[Availability]],"High Risk",IF(Table1[[#This Row],[Order quantities]]=Table1[[#This Row],[Availability]],"Moderate","Low Risk"))</f>
        <v>High Risk</v>
      </c>
      <c r="Z70">
        <f>Table1[[#This Row],[Availability]]-Table1[[#This Row],[Order quantities]]</f>
        <v>-29</v>
      </c>
      <c r="AA70">
        <f>Table1[[#This Row],[Revenue generated]]-(Table1[[#This Row],[Shipping costs]]+Table1[[#This Row],[Manufacturing costs]])</f>
        <v>3451.9105993526427</v>
      </c>
    </row>
    <row r="71" spans="1:27" x14ac:dyDescent="0.3">
      <c r="A71" t="s">
        <v>33</v>
      </c>
      <c r="B71" t="s">
        <v>123</v>
      </c>
      <c r="C71">
        <v>54.865528517069698</v>
      </c>
      <c r="D71">
        <v>62</v>
      </c>
      <c r="E71">
        <v>511</v>
      </c>
      <c r="F71">
        <v>1752.3810874841199</v>
      </c>
      <c r="G71" t="s">
        <v>26</v>
      </c>
      <c r="H71">
        <v>95</v>
      </c>
      <c r="I71">
        <v>1</v>
      </c>
      <c r="J71">
        <v>27</v>
      </c>
      <c r="K71">
        <v>3</v>
      </c>
      <c r="L71" t="s">
        <v>27</v>
      </c>
      <c r="M71">
        <v>9.7052867901203399</v>
      </c>
      <c r="N71" t="s">
        <v>52</v>
      </c>
      <c r="O71" t="s">
        <v>45</v>
      </c>
      <c r="P71">
        <v>9</v>
      </c>
      <c r="Q71">
        <v>862</v>
      </c>
      <c r="R71">
        <v>7</v>
      </c>
      <c r="S71">
        <v>77.627765812748095</v>
      </c>
      <c r="T71" t="s">
        <v>30</v>
      </c>
      <c r="U71">
        <v>1.3623879886490999</v>
      </c>
      <c r="V71" t="s">
        <v>40</v>
      </c>
      <c r="W71" t="s">
        <v>48</v>
      </c>
      <c r="X71">
        <v>207.66320620857499</v>
      </c>
      <c r="Y71" t="str">
        <f>IF(Table1[[#This Row],[Order quantities]]&gt;Table1[[#This Row],[Availability]],"High Risk",IF(Table1[[#This Row],[Order quantities]]=Table1[[#This Row],[Availability]],"Moderate","Low Risk"))</f>
        <v>Low Risk</v>
      </c>
      <c r="Z71">
        <f>Table1[[#This Row],[Availability]]-Table1[[#This Row],[Order quantities]]</f>
        <v>35</v>
      </c>
      <c r="AA71">
        <f>Table1[[#This Row],[Revenue generated]]-(Table1[[#This Row],[Shipping costs]]+Table1[[#This Row],[Manufacturing costs]])</f>
        <v>1665.0480348812514</v>
      </c>
    </row>
    <row r="72" spans="1:27" x14ac:dyDescent="0.3">
      <c r="A72" t="s">
        <v>24</v>
      </c>
      <c r="B72" t="s">
        <v>124</v>
      </c>
      <c r="C72">
        <v>47.914541824058702</v>
      </c>
      <c r="D72">
        <v>90</v>
      </c>
      <c r="E72">
        <v>32</v>
      </c>
      <c r="F72">
        <v>7014.8879872033804</v>
      </c>
      <c r="G72" t="s">
        <v>35</v>
      </c>
      <c r="H72">
        <v>10</v>
      </c>
      <c r="I72">
        <v>12</v>
      </c>
      <c r="J72">
        <v>22</v>
      </c>
      <c r="K72">
        <v>4</v>
      </c>
      <c r="L72" t="s">
        <v>27</v>
      </c>
      <c r="M72">
        <v>6.3157177546007199</v>
      </c>
      <c r="N72" t="s">
        <v>39</v>
      </c>
      <c r="O72" t="s">
        <v>53</v>
      </c>
      <c r="P72">
        <v>22</v>
      </c>
      <c r="Q72">
        <v>775</v>
      </c>
      <c r="R72">
        <v>16</v>
      </c>
      <c r="S72">
        <v>11.440781823761199</v>
      </c>
      <c r="T72" t="s">
        <v>64</v>
      </c>
      <c r="U72">
        <v>1.8305755986122301</v>
      </c>
      <c r="V72" t="s">
        <v>31</v>
      </c>
      <c r="W72" t="s">
        <v>41</v>
      </c>
      <c r="X72">
        <v>183.27289874871099</v>
      </c>
      <c r="Y72" t="str">
        <f>IF(Table1[[#This Row],[Order quantities]]&gt;Table1[[#This Row],[Availability]],"High Risk",IF(Table1[[#This Row],[Order quantities]]=Table1[[#This Row],[Availability]],"Moderate","Low Risk"))</f>
        <v>Low Risk</v>
      </c>
      <c r="Z72">
        <f>Table1[[#This Row],[Availability]]-Table1[[#This Row],[Order quantities]]</f>
        <v>68</v>
      </c>
      <c r="AA72">
        <f>Table1[[#This Row],[Revenue generated]]-(Table1[[#This Row],[Shipping costs]]+Table1[[#This Row],[Manufacturing costs]])</f>
        <v>6997.1314876250181</v>
      </c>
    </row>
    <row r="73" spans="1:27" x14ac:dyDescent="0.3">
      <c r="A73" t="s">
        <v>57</v>
      </c>
      <c r="B73" t="s">
        <v>125</v>
      </c>
      <c r="C73">
        <v>6.3815331627479601</v>
      </c>
      <c r="D73">
        <v>14</v>
      </c>
      <c r="E73">
        <v>637</v>
      </c>
      <c r="F73">
        <v>8180.3370854254399</v>
      </c>
      <c r="G73" t="s">
        <v>35</v>
      </c>
      <c r="H73">
        <v>76</v>
      </c>
      <c r="I73">
        <v>2</v>
      </c>
      <c r="J73">
        <v>26</v>
      </c>
      <c r="K73">
        <v>6</v>
      </c>
      <c r="L73" t="s">
        <v>36</v>
      </c>
      <c r="M73">
        <v>9.2281903170525101</v>
      </c>
      <c r="N73" t="s">
        <v>61</v>
      </c>
      <c r="O73" t="s">
        <v>53</v>
      </c>
      <c r="P73">
        <v>2</v>
      </c>
      <c r="Q73">
        <v>258</v>
      </c>
      <c r="R73">
        <v>10</v>
      </c>
      <c r="S73">
        <v>30.661677477859499</v>
      </c>
      <c r="T73" t="s">
        <v>30</v>
      </c>
      <c r="U73">
        <v>2.07875060787496</v>
      </c>
      <c r="V73" t="s">
        <v>31</v>
      </c>
      <c r="W73" t="s">
        <v>48</v>
      </c>
      <c r="X73">
        <v>405.167067888855</v>
      </c>
      <c r="Y73" t="str">
        <f>IF(Table1[[#This Row],[Order quantities]]&gt;Table1[[#This Row],[Availability]],"High Risk",IF(Table1[[#This Row],[Order quantities]]=Table1[[#This Row],[Availability]],"Moderate","Low Risk"))</f>
        <v>High Risk</v>
      </c>
      <c r="Z73">
        <f>Table1[[#This Row],[Availability]]-Table1[[#This Row],[Order quantities]]</f>
        <v>-12</v>
      </c>
      <c r="AA73">
        <f>Table1[[#This Row],[Revenue generated]]-(Table1[[#This Row],[Shipping costs]]+Table1[[#This Row],[Manufacturing costs]])</f>
        <v>8140.447217630528</v>
      </c>
    </row>
    <row r="74" spans="1:27" x14ac:dyDescent="0.3">
      <c r="A74" t="s">
        <v>57</v>
      </c>
      <c r="B74" t="s">
        <v>126</v>
      </c>
      <c r="C74">
        <v>90.204427520528</v>
      </c>
      <c r="D74">
        <v>88</v>
      </c>
      <c r="E74">
        <v>478</v>
      </c>
      <c r="F74">
        <v>2633.1219813122498</v>
      </c>
      <c r="G74" t="s">
        <v>26</v>
      </c>
      <c r="H74">
        <v>57</v>
      </c>
      <c r="I74">
        <v>29</v>
      </c>
      <c r="J74">
        <v>77</v>
      </c>
      <c r="K74">
        <v>9</v>
      </c>
      <c r="L74" t="s">
        <v>36</v>
      </c>
      <c r="M74">
        <v>6.5996141596895397</v>
      </c>
      <c r="N74" t="s">
        <v>39</v>
      </c>
      <c r="O74" t="s">
        <v>53</v>
      </c>
      <c r="P74">
        <v>21</v>
      </c>
      <c r="Q74">
        <v>152</v>
      </c>
      <c r="R74">
        <v>11</v>
      </c>
      <c r="S74">
        <v>55.760492895244198</v>
      </c>
      <c r="T74" t="s">
        <v>30</v>
      </c>
      <c r="U74">
        <v>3.2133296074383</v>
      </c>
      <c r="V74" t="s">
        <v>47</v>
      </c>
      <c r="W74" t="s">
        <v>32</v>
      </c>
      <c r="X74">
        <v>677.94456984618296</v>
      </c>
      <c r="Y74" t="str">
        <f>IF(Table1[[#This Row],[Order quantities]]&gt;Table1[[#This Row],[Availability]],"High Risk",IF(Table1[[#This Row],[Order quantities]]=Table1[[#This Row],[Availability]],"Moderate","Low Risk"))</f>
        <v>Low Risk</v>
      </c>
      <c r="Z74">
        <f>Table1[[#This Row],[Availability]]-Table1[[#This Row],[Order quantities]]</f>
        <v>11</v>
      </c>
      <c r="AA74">
        <f>Table1[[#This Row],[Revenue generated]]-(Table1[[#This Row],[Shipping costs]]+Table1[[#This Row],[Manufacturing costs]])</f>
        <v>2570.7618742573159</v>
      </c>
    </row>
    <row r="75" spans="1:27" x14ac:dyDescent="0.3">
      <c r="A75" t="s">
        <v>57</v>
      </c>
      <c r="B75" t="s">
        <v>127</v>
      </c>
      <c r="C75">
        <v>83.851017681304597</v>
      </c>
      <c r="D75">
        <v>41</v>
      </c>
      <c r="E75">
        <v>375</v>
      </c>
      <c r="F75">
        <v>7910.8869161406801</v>
      </c>
      <c r="G75" t="s">
        <v>55</v>
      </c>
      <c r="H75">
        <v>17</v>
      </c>
      <c r="I75">
        <v>25</v>
      </c>
      <c r="J75">
        <v>66</v>
      </c>
      <c r="K75">
        <v>5</v>
      </c>
      <c r="L75" t="s">
        <v>27</v>
      </c>
      <c r="M75">
        <v>1.5129368369160701</v>
      </c>
      <c r="N75" t="s">
        <v>52</v>
      </c>
      <c r="O75" t="s">
        <v>62</v>
      </c>
      <c r="P75">
        <v>13</v>
      </c>
      <c r="Q75">
        <v>444</v>
      </c>
      <c r="R75">
        <v>4</v>
      </c>
      <c r="S75">
        <v>46.870238797617098</v>
      </c>
      <c r="T75" t="s">
        <v>46</v>
      </c>
      <c r="U75">
        <v>4.6205460645137002</v>
      </c>
      <c r="V75" t="s">
        <v>31</v>
      </c>
      <c r="W75" t="s">
        <v>48</v>
      </c>
      <c r="X75">
        <v>866.472800129657</v>
      </c>
      <c r="Y75" t="str">
        <f>IF(Table1[[#This Row],[Order quantities]]&gt;Table1[[#This Row],[Availability]],"High Risk",IF(Table1[[#This Row],[Order quantities]]=Table1[[#This Row],[Availability]],"Moderate","Low Risk"))</f>
        <v>High Risk</v>
      </c>
      <c r="Z75">
        <f>Table1[[#This Row],[Availability]]-Table1[[#This Row],[Order quantities]]</f>
        <v>-25</v>
      </c>
      <c r="AA75">
        <f>Table1[[#This Row],[Revenue generated]]-(Table1[[#This Row],[Shipping costs]]+Table1[[#This Row],[Manufacturing costs]])</f>
        <v>7862.5037405061466</v>
      </c>
    </row>
    <row r="76" spans="1:27" x14ac:dyDescent="0.3">
      <c r="A76" t="s">
        <v>24</v>
      </c>
      <c r="B76" t="s">
        <v>128</v>
      </c>
      <c r="C76">
        <v>3.1700114135661499</v>
      </c>
      <c r="D76">
        <v>64</v>
      </c>
      <c r="E76">
        <v>904</v>
      </c>
      <c r="F76">
        <v>5709.9452959692799</v>
      </c>
      <c r="G76" t="s">
        <v>35</v>
      </c>
      <c r="H76">
        <v>41</v>
      </c>
      <c r="I76">
        <v>6</v>
      </c>
      <c r="J76">
        <v>1</v>
      </c>
      <c r="K76">
        <v>5</v>
      </c>
      <c r="L76" t="s">
        <v>36</v>
      </c>
      <c r="M76">
        <v>5.2376546500374399</v>
      </c>
      <c r="N76" t="s">
        <v>52</v>
      </c>
      <c r="O76" t="s">
        <v>50</v>
      </c>
      <c r="P76">
        <v>1</v>
      </c>
      <c r="Q76">
        <v>919</v>
      </c>
      <c r="R76">
        <v>9</v>
      </c>
      <c r="S76">
        <v>80.580852156447804</v>
      </c>
      <c r="T76" t="s">
        <v>46</v>
      </c>
      <c r="U76">
        <v>0.39661272410993498</v>
      </c>
      <c r="V76" t="s">
        <v>47</v>
      </c>
      <c r="W76" t="s">
        <v>48</v>
      </c>
      <c r="X76">
        <v>341.55265678322297</v>
      </c>
      <c r="Y76" t="str">
        <f>IF(Table1[[#This Row],[Order quantities]]&gt;Table1[[#This Row],[Availability]],"High Risk",IF(Table1[[#This Row],[Order quantities]]=Table1[[#This Row],[Availability]],"Moderate","Low Risk"))</f>
        <v>Low Risk</v>
      </c>
      <c r="Z76">
        <f>Table1[[#This Row],[Availability]]-Table1[[#This Row],[Order quantities]]</f>
        <v>63</v>
      </c>
      <c r="AA76">
        <f>Table1[[#This Row],[Revenue generated]]-(Table1[[#This Row],[Shipping costs]]+Table1[[#This Row],[Manufacturing costs]])</f>
        <v>5624.1267891627949</v>
      </c>
    </row>
    <row r="77" spans="1:27" x14ac:dyDescent="0.3">
      <c r="A77" t="s">
        <v>33</v>
      </c>
      <c r="B77" t="s">
        <v>129</v>
      </c>
      <c r="C77">
        <v>92.996884233970604</v>
      </c>
      <c r="D77">
        <v>29</v>
      </c>
      <c r="E77">
        <v>106</v>
      </c>
      <c r="F77">
        <v>1889.07358977933</v>
      </c>
      <c r="G77" t="s">
        <v>26</v>
      </c>
      <c r="H77">
        <v>16</v>
      </c>
      <c r="I77">
        <v>20</v>
      </c>
      <c r="J77">
        <v>56</v>
      </c>
      <c r="K77">
        <v>10</v>
      </c>
      <c r="L77" t="s">
        <v>43</v>
      </c>
      <c r="M77">
        <v>2.47389776104546</v>
      </c>
      <c r="N77" t="s">
        <v>39</v>
      </c>
      <c r="O77" t="s">
        <v>62</v>
      </c>
      <c r="P77">
        <v>25</v>
      </c>
      <c r="Q77">
        <v>759</v>
      </c>
      <c r="R77">
        <v>11</v>
      </c>
      <c r="S77">
        <v>48.064782640006499</v>
      </c>
      <c r="T77" t="s">
        <v>64</v>
      </c>
      <c r="U77">
        <v>2.0300690886687498</v>
      </c>
      <c r="V77" t="s">
        <v>40</v>
      </c>
      <c r="W77" t="s">
        <v>41</v>
      </c>
      <c r="X77">
        <v>873.12964801765099</v>
      </c>
      <c r="Y77" t="str">
        <f>IF(Table1[[#This Row],[Order quantities]]&gt;Table1[[#This Row],[Availability]],"High Risk",IF(Table1[[#This Row],[Order quantities]]=Table1[[#This Row],[Availability]],"Moderate","Low Risk"))</f>
        <v>High Risk</v>
      </c>
      <c r="Z77">
        <f>Table1[[#This Row],[Availability]]-Table1[[#This Row],[Order quantities]]</f>
        <v>-27</v>
      </c>
      <c r="AA77">
        <f>Table1[[#This Row],[Revenue generated]]-(Table1[[#This Row],[Shipping costs]]+Table1[[#This Row],[Manufacturing costs]])</f>
        <v>1838.5349093782779</v>
      </c>
    </row>
    <row r="78" spans="1:27" x14ac:dyDescent="0.3">
      <c r="A78" t="s">
        <v>24</v>
      </c>
      <c r="B78" t="s">
        <v>130</v>
      </c>
      <c r="C78">
        <v>69.108799547430294</v>
      </c>
      <c r="D78">
        <v>23</v>
      </c>
      <c r="E78">
        <v>241</v>
      </c>
      <c r="F78">
        <v>5328.3759842977497</v>
      </c>
      <c r="G78" t="s">
        <v>55</v>
      </c>
      <c r="H78">
        <v>38</v>
      </c>
      <c r="I78">
        <v>1</v>
      </c>
      <c r="J78">
        <v>22</v>
      </c>
      <c r="K78">
        <v>10</v>
      </c>
      <c r="L78" t="s">
        <v>36</v>
      </c>
      <c r="M78">
        <v>7.0545383368369201</v>
      </c>
      <c r="N78" t="s">
        <v>61</v>
      </c>
      <c r="O78" t="s">
        <v>53</v>
      </c>
      <c r="P78">
        <v>25</v>
      </c>
      <c r="Q78">
        <v>985</v>
      </c>
      <c r="R78">
        <v>24</v>
      </c>
      <c r="S78">
        <v>64.323597795600193</v>
      </c>
      <c r="T78" t="s">
        <v>30</v>
      </c>
      <c r="U78">
        <v>2.1800374515822099</v>
      </c>
      <c r="V78" t="s">
        <v>47</v>
      </c>
      <c r="W78" t="s">
        <v>48</v>
      </c>
      <c r="X78">
        <v>997.41345013319403</v>
      </c>
      <c r="Y78" t="str">
        <f>IF(Table1[[#This Row],[Order quantities]]&gt;Table1[[#This Row],[Availability]],"High Risk",IF(Table1[[#This Row],[Order quantities]]=Table1[[#This Row],[Availability]],"Moderate","Low Risk"))</f>
        <v>Low Risk</v>
      </c>
      <c r="Z78">
        <f>Table1[[#This Row],[Availability]]-Table1[[#This Row],[Order quantities]]</f>
        <v>1</v>
      </c>
      <c r="AA78">
        <f>Table1[[#This Row],[Revenue generated]]-(Table1[[#This Row],[Shipping costs]]+Table1[[#This Row],[Manufacturing costs]])</f>
        <v>5256.9978481653125</v>
      </c>
    </row>
    <row r="79" spans="1:27" x14ac:dyDescent="0.3">
      <c r="A79" t="s">
        <v>24</v>
      </c>
      <c r="B79" t="s">
        <v>131</v>
      </c>
      <c r="C79">
        <v>57.449742958971399</v>
      </c>
      <c r="D79">
        <v>14</v>
      </c>
      <c r="E79">
        <v>359</v>
      </c>
      <c r="F79">
        <v>2483.7601775427902</v>
      </c>
      <c r="G79" t="s">
        <v>38</v>
      </c>
      <c r="H79">
        <v>96</v>
      </c>
      <c r="I79">
        <v>28</v>
      </c>
      <c r="J79">
        <v>57</v>
      </c>
      <c r="K79">
        <v>4</v>
      </c>
      <c r="L79" t="s">
        <v>27</v>
      </c>
      <c r="M79">
        <v>6.7809466256178901</v>
      </c>
      <c r="N79" t="s">
        <v>39</v>
      </c>
      <c r="O79" t="s">
        <v>45</v>
      </c>
      <c r="P79">
        <v>26</v>
      </c>
      <c r="Q79">
        <v>334</v>
      </c>
      <c r="R79">
        <v>5</v>
      </c>
      <c r="S79">
        <v>42.952444748991802</v>
      </c>
      <c r="T79" t="s">
        <v>64</v>
      </c>
      <c r="U79">
        <v>3.0551418183075398</v>
      </c>
      <c r="V79" t="s">
        <v>31</v>
      </c>
      <c r="W79" t="s">
        <v>32</v>
      </c>
      <c r="X79">
        <v>852.56809891984994</v>
      </c>
      <c r="Y79" t="str">
        <f>IF(Table1[[#This Row],[Order quantities]]&gt;Table1[[#This Row],[Availability]],"High Risk",IF(Table1[[#This Row],[Order quantities]]=Table1[[#This Row],[Availability]],"Moderate","Low Risk"))</f>
        <v>High Risk</v>
      </c>
      <c r="Z79">
        <f>Table1[[#This Row],[Availability]]-Table1[[#This Row],[Order quantities]]</f>
        <v>-43</v>
      </c>
      <c r="AA79">
        <f>Table1[[#This Row],[Revenue generated]]-(Table1[[#This Row],[Shipping costs]]+Table1[[#This Row],[Manufacturing costs]])</f>
        <v>2434.0267861681805</v>
      </c>
    </row>
    <row r="80" spans="1:27" x14ac:dyDescent="0.3">
      <c r="A80" t="s">
        <v>24</v>
      </c>
      <c r="B80" t="s">
        <v>132</v>
      </c>
      <c r="C80">
        <v>6.30688317611191</v>
      </c>
      <c r="D80">
        <v>50</v>
      </c>
      <c r="E80">
        <v>946</v>
      </c>
      <c r="F80">
        <v>1292.45841793775</v>
      </c>
      <c r="G80" t="s">
        <v>38</v>
      </c>
      <c r="H80">
        <v>5</v>
      </c>
      <c r="I80">
        <v>4</v>
      </c>
      <c r="J80">
        <v>51</v>
      </c>
      <c r="K80">
        <v>5</v>
      </c>
      <c r="L80" t="s">
        <v>27</v>
      </c>
      <c r="M80">
        <v>8.4670497708619905</v>
      </c>
      <c r="N80" t="s">
        <v>44</v>
      </c>
      <c r="O80" t="s">
        <v>29</v>
      </c>
      <c r="P80">
        <v>25</v>
      </c>
      <c r="Q80">
        <v>858</v>
      </c>
      <c r="R80">
        <v>21</v>
      </c>
      <c r="S80">
        <v>71.126514720403307</v>
      </c>
      <c r="T80" t="s">
        <v>30</v>
      </c>
      <c r="U80">
        <v>4.0968813324704501</v>
      </c>
      <c r="V80" t="s">
        <v>56</v>
      </c>
      <c r="W80" t="s">
        <v>41</v>
      </c>
      <c r="X80">
        <v>323.59220343132199</v>
      </c>
      <c r="Y80" t="str">
        <f>IF(Table1[[#This Row],[Order quantities]]&gt;Table1[[#This Row],[Availability]],"High Risk",IF(Table1[[#This Row],[Order quantities]]=Table1[[#This Row],[Availability]],"Moderate","Low Risk"))</f>
        <v>High Risk</v>
      </c>
      <c r="Z80">
        <f>Table1[[#This Row],[Availability]]-Table1[[#This Row],[Order quantities]]</f>
        <v>-1</v>
      </c>
      <c r="AA80">
        <f>Table1[[#This Row],[Revenue generated]]-(Table1[[#This Row],[Shipping costs]]+Table1[[#This Row],[Manufacturing costs]])</f>
        <v>1212.8648534464846</v>
      </c>
    </row>
    <row r="81" spans="1:27" x14ac:dyDescent="0.3">
      <c r="A81" t="s">
        <v>24</v>
      </c>
      <c r="B81" t="s">
        <v>133</v>
      </c>
      <c r="C81">
        <v>57.057031221103202</v>
      </c>
      <c r="D81">
        <v>56</v>
      </c>
      <c r="E81">
        <v>198</v>
      </c>
      <c r="F81">
        <v>7888.7232684270803</v>
      </c>
      <c r="G81" t="s">
        <v>26</v>
      </c>
      <c r="H81">
        <v>31</v>
      </c>
      <c r="I81">
        <v>25</v>
      </c>
      <c r="J81">
        <v>20</v>
      </c>
      <c r="K81">
        <v>1</v>
      </c>
      <c r="L81" t="s">
        <v>27</v>
      </c>
      <c r="M81">
        <v>6.49632536429504</v>
      </c>
      <c r="N81" t="s">
        <v>28</v>
      </c>
      <c r="O81" t="s">
        <v>53</v>
      </c>
      <c r="P81">
        <v>5</v>
      </c>
      <c r="Q81">
        <v>228</v>
      </c>
      <c r="R81">
        <v>12</v>
      </c>
      <c r="S81">
        <v>57.870902924036201</v>
      </c>
      <c r="T81" t="s">
        <v>30</v>
      </c>
      <c r="U81">
        <v>0.16587162748060799</v>
      </c>
      <c r="V81" t="s">
        <v>40</v>
      </c>
      <c r="W81" t="s">
        <v>41</v>
      </c>
      <c r="X81">
        <v>351.50421933503799</v>
      </c>
      <c r="Y81" t="str">
        <f>IF(Table1[[#This Row],[Order quantities]]&gt;Table1[[#This Row],[Availability]],"High Risk",IF(Table1[[#This Row],[Order quantities]]=Table1[[#This Row],[Availability]],"Moderate","Low Risk"))</f>
        <v>Low Risk</v>
      </c>
      <c r="Z81">
        <f>Table1[[#This Row],[Availability]]-Table1[[#This Row],[Order quantities]]</f>
        <v>36</v>
      </c>
      <c r="AA81">
        <f>Table1[[#This Row],[Revenue generated]]-(Table1[[#This Row],[Shipping costs]]+Table1[[#This Row],[Manufacturing costs]])</f>
        <v>7824.3560401387494</v>
      </c>
    </row>
    <row r="82" spans="1:27" x14ac:dyDescent="0.3">
      <c r="A82" t="s">
        <v>33</v>
      </c>
      <c r="B82" t="s">
        <v>134</v>
      </c>
      <c r="C82">
        <v>91.128318350444303</v>
      </c>
      <c r="D82">
        <v>75</v>
      </c>
      <c r="E82">
        <v>872</v>
      </c>
      <c r="F82">
        <v>8651.67268298206</v>
      </c>
      <c r="G82" t="s">
        <v>38</v>
      </c>
      <c r="H82">
        <v>39</v>
      </c>
      <c r="I82">
        <v>14</v>
      </c>
      <c r="J82">
        <v>41</v>
      </c>
      <c r="K82">
        <v>2</v>
      </c>
      <c r="L82" t="s">
        <v>43</v>
      </c>
      <c r="M82">
        <v>2.8331846794189701</v>
      </c>
      <c r="N82" t="s">
        <v>28</v>
      </c>
      <c r="O82" t="s">
        <v>62</v>
      </c>
      <c r="P82">
        <v>8</v>
      </c>
      <c r="Q82">
        <v>202</v>
      </c>
      <c r="R82">
        <v>5</v>
      </c>
      <c r="S82">
        <v>76.961228023819999</v>
      </c>
      <c r="T82" t="s">
        <v>46</v>
      </c>
      <c r="U82">
        <v>2.8496621985053299</v>
      </c>
      <c r="V82" t="s">
        <v>56</v>
      </c>
      <c r="W82" t="s">
        <v>32</v>
      </c>
      <c r="X82">
        <v>787.77985049434403</v>
      </c>
      <c r="Y82" t="str">
        <f>IF(Table1[[#This Row],[Order quantities]]&gt;Table1[[#This Row],[Availability]],"High Risk",IF(Table1[[#This Row],[Order quantities]]=Table1[[#This Row],[Availability]],"Moderate","Low Risk"))</f>
        <v>Low Risk</v>
      </c>
      <c r="Z82">
        <f>Table1[[#This Row],[Availability]]-Table1[[#This Row],[Order quantities]]</f>
        <v>34</v>
      </c>
      <c r="AA82">
        <f>Table1[[#This Row],[Revenue generated]]-(Table1[[#This Row],[Shipping costs]]+Table1[[#This Row],[Manufacturing costs]])</f>
        <v>8571.8782702788212</v>
      </c>
    </row>
    <row r="83" spans="1:27" x14ac:dyDescent="0.3">
      <c r="A83" t="s">
        <v>24</v>
      </c>
      <c r="B83" t="s">
        <v>135</v>
      </c>
      <c r="C83">
        <v>72.819206930318202</v>
      </c>
      <c r="D83">
        <v>9</v>
      </c>
      <c r="E83">
        <v>774</v>
      </c>
      <c r="F83">
        <v>4384.4134000458598</v>
      </c>
      <c r="G83" t="s">
        <v>38</v>
      </c>
      <c r="H83">
        <v>48</v>
      </c>
      <c r="I83">
        <v>6</v>
      </c>
      <c r="J83">
        <v>8</v>
      </c>
      <c r="K83">
        <v>5</v>
      </c>
      <c r="L83" t="s">
        <v>27</v>
      </c>
      <c r="M83">
        <v>4.0662775015120403</v>
      </c>
      <c r="N83" t="s">
        <v>28</v>
      </c>
      <c r="O83" t="s">
        <v>50</v>
      </c>
      <c r="P83">
        <v>28</v>
      </c>
      <c r="Q83">
        <v>698</v>
      </c>
      <c r="R83">
        <v>1</v>
      </c>
      <c r="S83">
        <v>19.789592941903599</v>
      </c>
      <c r="T83" t="s">
        <v>30</v>
      </c>
      <c r="U83">
        <v>2.54754712154871</v>
      </c>
      <c r="V83" t="s">
        <v>47</v>
      </c>
      <c r="W83" t="s">
        <v>32</v>
      </c>
      <c r="X83">
        <v>276.77833594679799</v>
      </c>
      <c r="Y83" t="str">
        <f>IF(Table1[[#This Row],[Order quantities]]&gt;Table1[[#This Row],[Availability]],"High Risk",IF(Table1[[#This Row],[Order quantities]]=Table1[[#This Row],[Availability]],"Moderate","Low Risk"))</f>
        <v>Low Risk</v>
      </c>
      <c r="Z83">
        <f>Table1[[#This Row],[Availability]]-Table1[[#This Row],[Order quantities]]</f>
        <v>1</v>
      </c>
      <c r="AA83">
        <f>Table1[[#This Row],[Revenue generated]]-(Table1[[#This Row],[Shipping costs]]+Table1[[#This Row],[Manufacturing costs]])</f>
        <v>4360.5575296024444</v>
      </c>
    </row>
    <row r="84" spans="1:27" x14ac:dyDescent="0.3">
      <c r="A84" t="s">
        <v>33</v>
      </c>
      <c r="B84" t="s">
        <v>136</v>
      </c>
      <c r="C84">
        <v>17.034930739467899</v>
      </c>
      <c r="D84">
        <v>13</v>
      </c>
      <c r="E84">
        <v>336</v>
      </c>
      <c r="F84">
        <v>2943.3818676094502</v>
      </c>
      <c r="G84" t="s">
        <v>38</v>
      </c>
      <c r="H84">
        <v>42</v>
      </c>
      <c r="I84">
        <v>19</v>
      </c>
      <c r="J84">
        <v>72</v>
      </c>
      <c r="K84">
        <v>1</v>
      </c>
      <c r="L84" t="s">
        <v>36</v>
      </c>
      <c r="M84">
        <v>4.7081818735419301</v>
      </c>
      <c r="N84" t="s">
        <v>61</v>
      </c>
      <c r="O84" t="s">
        <v>29</v>
      </c>
      <c r="P84">
        <v>6</v>
      </c>
      <c r="Q84">
        <v>955</v>
      </c>
      <c r="R84">
        <v>26</v>
      </c>
      <c r="S84">
        <v>4.4652784349432402</v>
      </c>
      <c r="T84" t="s">
        <v>30</v>
      </c>
      <c r="U84">
        <v>4.1378770486223502</v>
      </c>
      <c r="V84" t="s">
        <v>31</v>
      </c>
      <c r="W84" t="s">
        <v>41</v>
      </c>
      <c r="X84">
        <v>589.97855562804</v>
      </c>
      <c r="Y84" t="str">
        <f>IF(Table1[[#This Row],[Order quantities]]&gt;Table1[[#This Row],[Availability]],"High Risk",IF(Table1[[#This Row],[Order quantities]]=Table1[[#This Row],[Availability]],"Moderate","Low Risk"))</f>
        <v>High Risk</v>
      </c>
      <c r="Z84">
        <f>Table1[[#This Row],[Availability]]-Table1[[#This Row],[Order quantities]]</f>
        <v>-59</v>
      </c>
      <c r="AA84">
        <f>Table1[[#This Row],[Revenue generated]]-(Table1[[#This Row],[Shipping costs]]+Table1[[#This Row],[Manufacturing costs]])</f>
        <v>2934.2084073009651</v>
      </c>
    </row>
    <row r="85" spans="1:27" x14ac:dyDescent="0.3">
      <c r="A85" t="s">
        <v>24</v>
      </c>
      <c r="B85" t="s">
        <v>137</v>
      </c>
      <c r="C85">
        <v>68.911246211606297</v>
      </c>
      <c r="D85">
        <v>82</v>
      </c>
      <c r="E85">
        <v>663</v>
      </c>
      <c r="F85">
        <v>2411.7546321104901</v>
      </c>
      <c r="G85" t="s">
        <v>38</v>
      </c>
      <c r="H85">
        <v>65</v>
      </c>
      <c r="I85">
        <v>24</v>
      </c>
      <c r="J85">
        <v>7</v>
      </c>
      <c r="K85">
        <v>8</v>
      </c>
      <c r="L85" t="s">
        <v>27</v>
      </c>
      <c r="M85">
        <v>4.94983957799694</v>
      </c>
      <c r="N85" t="s">
        <v>39</v>
      </c>
      <c r="O85" t="s">
        <v>53</v>
      </c>
      <c r="P85">
        <v>20</v>
      </c>
      <c r="Q85">
        <v>443</v>
      </c>
      <c r="R85">
        <v>5</v>
      </c>
      <c r="S85">
        <v>97.730593800533001</v>
      </c>
      <c r="T85" t="s">
        <v>46</v>
      </c>
      <c r="U85">
        <v>0.77300613406724705</v>
      </c>
      <c r="V85" t="s">
        <v>31</v>
      </c>
      <c r="W85" t="s">
        <v>48</v>
      </c>
      <c r="X85">
        <v>682.97101822609295</v>
      </c>
      <c r="Y85" t="str">
        <f>IF(Table1[[#This Row],[Order quantities]]&gt;Table1[[#This Row],[Availability]],"High Risk",IF(Table1[[#This Row],[Order quantities]]=Table1[[#This Row],[Availability]],"Moderate","Low Risk"))</f>
        <v>Low Risk</v>
      </c>
      <c r="Z85">
        <f>Table1[[#This Row],[Availability]]-Table1[[#This Row],[Order quantities]]</f>
        <v>75</v>
      </c>
      <c r="AA85">
        <f>Table1[[#This Row],[Revenue generated]]-(Table1[[#This Row],[Shipping costs]]+Table1[[#This Row],[Manufacturing costs]])</f>
        <v>2309.0741987319602</v>
      </c>
    </row>
    <row r="86" spans="1:27" x14ac:dyDescent="0.3">
      <c r="A86" t="s">
        <v>24</v>
      </c>
      <c r="B86" t="s">
        <v>138</v>
      </c>
      <c r="C86">
        <v>89.104367292102197</v>
      </c>
      <c r="D86">
        <v>99</v>
      </c>
      <c r="E86">
        <v>618</v>
      </c>
      <c r="F86">
        <v>2048.2900998487098</v>
      </c>
      <c r="G86" t="s">
        <v>38</v>
      </c>
      <c r="H86">
        <v>73</v>
      </c>
      <c r="I86">
        <v>26</v>
      </c>
      <c r="J86">
        <v>80</v>
      </c>
      <c r="K86">
        <v>10</v>
      </c>
      <c r="L86" t="s">
        <v>36</v>
      </c>
      <c r="M86">
        <v>8.3816156249226292</v>
      </c>
      <c r="N86" t="s">
        <v>44</v>
      </c>
      <c r="O86" t="s">
        <v>62</v>
      </c>
      <c r="P86">
        <v>24</v>
      </c>
      <c r="Q86">
        <v>589</v>
      </c>
      <c r="R86">
        <v>22</v>
      </c>
      <c r="S86">
        <v>33.808636513209002</v>
      </c>
      <c r="T86" t="s">
        <v>64</v>
      </c>
      <c r="U86">
        <v>4.8434565771180402</v>
      </c>
      <c r="V86" t="s">
        <v>40</v>
      </c>
      <c r="W86" t="s">
        <v>32</v>
      </c>
      <c r="X86">
        <v>465.45700596368698</v>
      </c>
      <c r="Y86" t="str">
        <f>IF(Table1[[#This Row],[Order quantities]]&gt;Table1[[#This Row],[Availability]],"High Risk",IF(Table1[[#This Row],[Order quantities]]=Table1[[#This Row],[Availability]],"Moderate","Low Risk"))</f>
        <v>Low Risk</v>
      </c>
      <c r="Z86">
        <f>Table1[[#This Row],[Availability]]-Table1[[#This Row],[Order quantities]]</f>
        <v>19</v>
      </c>
      <c r="AA86">
        <f>Table1[[#This Row],[Revenue generated]]-(Table1[[#This Row],[Shipping costs]]+Table1[[#This Row],[Manufacturing costs]])</f>
        <v>2006.0998477105782</v>
      </c>
    </row>
    <row r="87" spans="1:27" x14ac:dyDescent="0.3">
      <c r="A87" t="s">
        <v>57</v>
      </c>
      <c r="B87" t="s">
        <v>139</v>
      </c>
      <c r="C87">
        <v>76.962994415193805</v>
      </c>
      <c r="D87">
        <v>83</v>
      </c>
      <c r="E87">
        <v>25</v>
      </c>
      <c r="F87">
        <v>8684.6130592538502</v>
      </c>
      <c r="G87" t="s">
        <v>35</v>
      </c>
      <c r="H87">
        <v>15</v>
      </c>
      <c r="I87">
        <v>18</v>
      </c>
      <c r="J87">
        <v>66</v>
      </c>
      <c r="K87">
        <v>2</v>
      </c>
      <c r="L87" t="s">
        <v>43</v>
      </c>
      <c r="M87">
        <v>8.2491687048717193</v>
      </c>
      <c r="N87" t="s">
        <v>44</v>
      </c>
      <c r="O87" t="s">
        <v>62</v>
      </c>
      <c r="P87">
        <v>4</v>
      </c>
      <c r="Q87">
        <v>211</v>
      </c>
      <c r="R87">
        <v>2</v>
      </c>
      <c r="S87">
        <v>69.929345518672307</v>
      </c>
      <c r="T87" t="s">
        <v>46</v>
      </c>
      <c r="U87">
        <v>1.3744289997457499</v>
      </c>
      <c r="V87" t="s">
        <v>31</v>
      </c>
      <c r="W87" t="s">
        <v>32</v>
      </c>
      <c r="X87">
        <v>842.68683000464102</v>
      </c>
      <c r="Y87" t="str">
        <f>IF(Table1[[#This Row],[Order quantities]]&gt;Table1[[#This Row],[Availability]],"High Risk",IF(Table1[[#This Row],[Order quantities]]=Table1[[#This Row],[Availability]],"Moderate","Low Risk"))</f>
        <v>Low Risk</v>
      </c>
      <c r="Z87">
        <f>Table1[[#This Row],[Availability]]-Table1[[#This Row],[Order quantities]]</f>
        <v>17</v>
      </c>
      <c r="AA87">
        <f>Table1[[#This Row],[Revenue generated]]-(Table1[[#This Row],[Shipping costs]]+Table1[[#This Row],[Manufacturing costs]])</f>
        <v>8606.4345450303063</v>
      </c>
    </row>
    <row r="88" spans="1:27" x14ac:dyDescent="0.3">
      <c r="A88" t="s">
        <v>33</v>
      </c>
      <c r="B88" t="s">
        <v>140</v>
      </c>
      <c r="C88">
        <v>19.9981769404042</v>
      </c>
      <c r="D88">
        <v>18</v>
      </c>
      <c r="E88">
        <v>223</v>
      </c>
      <c r="F88">
        <v>1229.59102856498</v>
      </c>
      <c r="G88" t="s">
        <v>38</v>
      </c>
      <c r="H88">
        <v>32</v>
      </c>
      <c r="I88">
        <v>14</v>
      </c>
      <c r="J88">
        <v>22</v>
      </c>
      <c r="K88">
        <v>6</v>
      </c>
      <c r="L88" t="s">
        <v>27</v>
      </c>
      <c r="M88">
        <v>1.4543053101535499</v>
      </c>
      <c r="N88" t="s">
        <v>39</v>
      </c>
      <c r="O88" t="s">
        <v>29</v>
      </c>
      <c r="P88">
        <v>4</v>
      </c>
      <c r="Q88">
        <v>569</v>
      </c>
      <c r="R88">
        <v>18</v>
      </c>
      <c r="S88">
        <v>74.608969995194599</v>
      </c>
      <c r="T88" t="s">
        <v>64</v>
      </c>
      <c r="U88">
        <v>2.0515129307662399</v>
      </c>
      <c r="V88" t="s">
        <v>47</v>
      </c>
      <c r="W88" t="s">
        <v>48</v>
      </c>
      <c r="X88">
        <v>264.25488983586598</v>
      </c>
      <c r="Y88" t="str">
        <f>IF(Table1[[#This Row],[Order quantities]]&gt;Table1[[#This Row],[Availability]],"High Risk",IF(Table1[[#This Row],[Order quantities]]=Table1[[#This Row],[Availability]],"Moderate","Low Risk"))</f>
        <v>High Risk</v>
      </c>
      <c r="Z88">
        <f>Table1[[#This Row],[Availability]]-Table1[[#This Row],[Order quantities]]</f>
        <v>-4</v>
      </c>
      <c r="AA88">
        <f>Table1[[#This Row],[Revenue generated]]-(Table1[[#This Row],[Shipping costs]]+Table1[[#This Row],[Manufacturing costs]])</f>
        <v>1153.5277532596319</v>
      </c>
    </row>
    <row r="89" spans="1:27" x14ac:dyDescent="0.3">
      <c r="A89" t="s">
        <v>24</v>
      </c>
      <c r="B89" t="s">
        <v>141</v>
      </c>
      <c r="C89">
        <v>80.414036650355698</v>
      </c>
      <c r="D89">
        <v>24</v>
      </c>
      <c r="E89">
        <v>79</v>
      </c>
      <c r="F89">
        <v>5133.8467010866898</v>
      </c>
      <c r="G89" t="s">
        <v>55</v>
      </c>
      <c r="H89">
        <v>5</v>
      </c>
      <c r="I89">
        <v>7</v>
      </c>
      <c r="J89">
        <v>55</v>
      </c>
      <c r="K89">
        <v>10</v>
      </c>
      <c r="L89" t="s">
        <v>36</v>
      </c>
      <c r="M89">
        <v>6.5758037975485299</v>
      </c>
      <c r="N89" t="s">
        <v>28</v>
      </c>
      <c r="O89" t="s">
        <v>62</v>
      </c>
      <c r="P89">
        <v>27</v>
      </c>
      <c r="Q89">
        <v>523</v>
      </c>
      <c r="R89">
        <v>17</v>
      </c>
      <c r="S89">
        <v>28.696996824143099</v>
      </c>
      <c r="T89" t="s">
        <v>46</v>
      </c>
      <c r="U89">
        <v>3.6937377878392699</v>
      </c>
      <c r="V89" t="s">
        <v>56</v>
      </c>
      <c r="W89" t="s">
        <v>32</v>
      </c>
      <c r="X89">
        <v>879.35921773492396</v>
      </c>
      <c r="Y89" t="str">
        <f>IF(Table1[[#This Row],[Order quantities]]&gt;Table1[[#This Row],[Availability]],"High Risk",IF(Table1[[#This Row],[Order quantities]]=Table1[[#This Row],[Availability]],"Moderate","Low Risk"))</f>
        <v>High Risk</v>
      </c>
      <c r="Z89">
        <f>Table1[[#This Row],[Availability]]-Table1[[#This Row],[Order quantities]]</f>
        <v>-31</v>
      </c>
      <c r="AA89">
        <f>Table1[[#This Row],[Revenue generated]]-(Table1[[#This Row],[Shipping costs]]+Table1[[#This Row],[Manufacturing costs]])</f>
        <v>5098.5739004649986</v>
      </c>
    </row>
    <row r="90" spans="1:27" x14ac:dyDescent="0.3">
      <c r="A90" t="s">
        <v>57</v>
      </c>
      <c r="B90" t="s">
        <v>142</v>
      </c>
      <c r="C90">
        <v>75.270406975724995</v>
      </c>
      <c r="D90">
        <v>58</v>
      </c>
      <c r="E90">
        <v>737</v>
      </c>
      <c r="F90">
        <v>9444.7420330629793</v>
      </c>
      <c r="G90" t="s">
        <v>55</v>
      </c>
      <c r="H90">
        <v>60</v>
      </c>
      <c r="I90">
        <v>18</v>
      </c>
      <c r="J90">
        <v>85</v>
      </c>
      <c r="K90">
        <v>7</v>
      </c>
      <c r="L90" t="s">
        <v>36</v>
      </c>
      <c r="M90">
        <v>3.8012531329310701</v>
      </c>
      <c r="N90" t="s">
        <v>61</v>
      </c>
      <c r="O90" t="s">
        <v>29</v>
      </c>
      <c r="P90">
        <v>21</v>
      </c>
      <c r="Q90">
        <v>953</v>
      </c>
      <c r="R90">
        <v>11</v>
      </c>
      <c r="S90">
        <v>68.1849190570411</v>
      </c>
      <c r="T90" t="s">
        <v>30</v>
      </c>
      <c r="U90">
        <v>0.722204401882931</v>
      </c>
      <c r="V90" t="s">
        <v>56</v>
      </c>
      <c r="W90" t="s">
        <v>48</v>
      </c>
      <c r="X90">
        <v>103.916247960704</v>
      </c>
      <c r="Y90" t="str">
        <f>IF(Table1[[#This Row],[Order quantities]]&gt;Table1[[#This Row],[Availability]],"High Risk",IF(Table1[[#This Row],[Order quantities]]=Table1[[#This Row],[Availability]],"Moderate","Low Risk"))</f>
        <v>High Risk</v>
      </c>
      <c r="Z90">
        <f>Table1[[#This Row],[Availability]]-Table1[[#This Row],[Order quantities]]</f>
        <v>-27</v>
      </c>
      <c r="AA90">
        <f>Table1[[#This Row],[Revenue generated]]-(Table1[[#This Row],[Shipping costs]]+Table1[[#This Row],[Manufacturing costs]])</f>
        <v>9372.7558608730069</v>
      </c>
    </row>
    <row r="91" spans="1:27" x14ac:dyDescent="0.3">
      <c r="A91" t="s">
        <v>57</v>
      </c>
      <c r="B91" t="s">
        <v>143</v>
      </c>
      <c r="C91">
        <v>97.760085581938597</v>
      </c>
      <c r="D91">
        <v>10</v>
      </c>
      <c r="E91">
        <v>134</v>
      </c>
      <c r="F91">
        <v>5924.6825668532301</v>
      </c>
      <c r="G91" t="s">
        <v>38</v>
      </c>
      <c r="H91">
        <v>90</v>
      </c>
      <c r="I91">
        <v>1</v>
      </c>
      <c r="J91">
        <v>27</v>
      </c>
      <c r="K91">
        <v>8</v>
      </c>
      <c r="L91" t="s">
        <v>27</v>
      </c>
      <c r="M91">
        <v>9.9298162452772498</v>
      </c>
      <c r="N91" t="s">
        <v>39</v>
      </c>
      <c r="O91" t="s">
        <v>45</v>
      </c>
      <c r="P91">
        <v>23</v>
      </c>
      <c r="Q91">
        <v>370</v>
      </c>
      <c r="R91">
        <v>11</v>
      </c>
      <c r="S91">
        <v>46.603873381644398</v>
      </c>
      <c r="T91" t="s">
        <v>30</v>
      </c>
      <c r="U91">
        <v>1.9076657339590699</v>
      </c>
      <c r="V91" t="s">
        <v>47</v>
      </c>
      <c r="W91" t="s">
        <v>32</v>
      </c>
      <c r="X91">
        <v>517.49997392906005</v>
      </c>
      <c r="Y91" t="str">
        <f>IF(Table1[[#This Row],[Order quantities]]&gt;Table1[[#This Row],[Availability]],"High Risk",IF(Table1[[#This Row],[Order quantities]]=Table1[[#This Row],[Availability]],"Moderate","Low Risk"))</f>
        <v>High Risk</v>
      </c>
      <c r="Z91">
        <f>Table1[[#This Row],[Availability]]-Table1[[#This Row],[Order quantities]]</f>
        <v>-17</v>
      </c>
      <c r="AA91">
        <f>Table1[[#This Row],[Revenue generated]]-(Table1[[#This Row],[Shipping costs]]+Table1[[#This Row],[Manufacturing costs]])</f>
        <v>5868.1488772263083</v>
      </c>
    </row>
    <row r="92" spans="1:27" x14ac:dyDescent="0.3">
      <c r="A92" t="s">
        <v>33</v>
      </c>
      <c r="B92" t="s">
        <v>144</v>
      </c>
      <c r="C92">
        <v>13.881913501359101</v>
      </c>
      <c r="D92">
        <v>56</v>
      </c>
      <c r="E92">
        <v>320</v>
      </c>
      <c r="F92">
        <v>9592.6335702803099</v>
      </c>
      <c r="G92" t="s">
        <v>26</v>
      </c>
      <c r="H92">
        <v>66</v>
      </c>
      <c r="I92">
        <v>18</v>
      </c>
      <c r="J92">
        <v>96</v>
      </c>
      <c r="K92">
        <v>7</v>
      </c>
      <c r="L92" t="s">
        <v>27</v>
      </c>
      <c r="M92">
        <v>7.6744307081126903</v>
      </c>
      <c r="N92" t="s">
        <v>28</v>
      </c>
      <c r="O92" t="s">
        <v>53</v>
      </c>
      <c r="P92">
        <v>8</v>
      </c>
      <c r="Q92">
        <v>585</v>
      </c>
      <c r="R92">
        <v>8</v>
      </c>
      <c r="S92">
        <v>85.675963335797903</v>
      </c>
      <c r="T92" t="s">
        <v>64</v>
      </c>
      <c r="U92">
        <v>1.2193822244013801</v>
      </c>
      <c r="V92" t="s">
        <v>47</v>
      </c>
      <c r="W92" t="s">
        <v>32</v>
      </c>
      <c r="X92">
        <v>990.07847250581096</v>
      </c>
      <c r="Y92" t="str">
        <f>IF(Table1[[#This Row],[Order quantities]]&gt;Table1[[#This Row],[Availability]],"High Risk",IF(Table1[[#This Row],[Order quantities]]=Table1[[#This Row],[Availability]],"Moderate","Low Risk"))</f>
        <v>High Risk</v>
      </c>
      <c r="Z92">
        <f>Table1[[#This Row],[Availability]]-Table1[[#This Row],[Order quantities]]</f>
        <v>-40</v>
      </c>
      <c r="AA92">
        <f>Table1[[#This Row],[Revenue generated]]-(Table1[[#This Row],[Shipping costs]]+Table1[[#This Row],[Manufacturing costs]])</f>
        <v>9499.2831762363985</v>
      </c>
    </row>
    <row r="93" spans="1:27" x14ac:dyDescent="0.3">
      <c r="A93" t="s">
        <v>57</v>
      </c>
      <c r="B93" t="s">
        <v>145</v>
      </c>
      <c r="C93">
        <v>62.111965463961702</v>
      </c>
      <c r="D93">
        <v>90</v>
      </c>
      <c r="E93">
        <v>916</v>
      </c>
      <c r="F93">
        <v>1935.20679350759</v>
      </c>
      <c r="G93" t="s">
        <v>55</v>
      </c>
      <c r="H93">
        <v>98</v>
      </c>
      <c r="I93">
        <v>22</v>
      </c>
      <c r="J93">
        <v>85</v>
      </c>
      <c r="K93">
        <v>7</v>
      </c>
      <c r="L93" t="s">
        <v>27</v>
      </c>
      <c r="M93">
        <v>7.4715140844011403</v>
      </c>
      <c r="N93" t="s">
        <v>52</v>
      </c>
      <c r="O93" t="s">
        <v>50</v>
      </c>
      <c r="P93">
        <v>5</v>
      </c>
      <c r="Q93">
        <v>207</v>
      </c>
      <c r="R93">
        <v>28</v>
      </c>
      <c r="S93">
        <v>39.772882502339897</v>
      </c>
      <c r="T93" t="s">
        <v>30</v>
      </c>
      <c r="U93">
        <v>0.62600185820939402</v>
      </c>
      <c r="V93" t="s">
        <v>47</v>
      </c>
      <c r="W93" t="s">
        <v>32</v>
      </c>
      <c r="X93">
        <v>996.77831495062298</v>
      </c>
      <c r="Y93" t="str">
        <f>IF(Table1[[#This Row],[Order quantities]]&gt;Table1[[#This Row],[Availability]],"High Risk",IF(Table1[[#This Row],[Order quantities]]=Table1[[#This Row],[Availability]],"Moderate","Low Risk"))</f>
        <v>Low Risk</v>
      </c>
      <c r="Z93">
        <f>Table1[[#This Row],[Availability]]-Table1[[#This Row],[Order quantities]]</f>
        <v>5</v>
      </c>
      <c r="AA93">
        <f>Table1[[#This Row],[Revenue generated]]-(Table1[[#This Row],[Shipping costs]]+Table1[[#This Row],[Manufacturing costs]])</f>
        <v>1887.962396920849</v>
      </c>
    </row>
    <row r="94" spans="1:27" x14ac:dyDescent="0.3">
      <c r="A94" t="s">
        <v>57</v>
      </c>
      <c r="B94" t="s">
        <v>146</v>
      </c>
      <c r="C94">
        <v>47.714233075820196</v>
      </c>
      <c r="D94">
        <v>44</v>
      </c>
      <c r="E94">
        <v>276</v>
      </c>
      <c r="F94">
        <v>2100.1297546259302</v>
      </c>
      <c r="G94" t="s">
        <v>55</v>
      </c>
      <c r="H94">
        <v>90</v>
      </c>
      <c r="I94">
        <v>25</v>
      </c>
      <c r="J94">
        <v>10</v>
      </c>
      <c r="K94">
        <v>8</v>
      </c>
      <c r="L94" t="s">
        <v>27</v>
      </c>
      <c r="M94">
        <v>4.4695000261236002</v>
      </c>
      <c r="N94" t="s">
        <v>61</v>
      </c>
      <c r="O94" t="s">
        <v>29</v>
      </c>
      <c r="P94">
        <v>4</v>
      </c>
      <c r="Q94">
        <v>671</v>
      </c>
      <c r="R94">
        <v>29</v>
      </c>
      <c r="S94">
        <v>62.612690395614301</v>
      </c>
      <c r="T94" t="s">
        <v>64</v>
      </c>
      <c r="U94">
        <v>0.33343182522473902</v>
      </c>
      <c r="V94" t="s">
        <v>47</v>
      </c>
      <c r="W94" t="s">
        <v>32</v>
      </c>
      <c r="X94">
        <v>230.092782536762</v>
      </c>
      <c r="Y94" t="str">
        <f>IF(Table1[[#This Row],[Order quantities]]&gt;Table1[[#This Row],[Availability]],"High Risk",IF(Table1[[#This Row],[Order quantities]]=Table1[[#This Row],[Availability]],"Moderate","Low Risk"))</f>
        <v>Low Risk</v>
      </c>
      <c r="Z94">
        <f>Table1[[#This Row],[Availability]]-Table1[[#This Row],[Order quantities]]</f>
        <v>34</v>
      </c>
      <c r="AA94">
        <f>Table1[[#This Row],[Revenue generated]]-(Table1[[#This Row],[Shipping costs]]+Table1[[#This Row],[Manufacturing costs]])</f>
        <v>2033.0475642041922</v>
      </c>
    </row>
    <row r="95" spans="1:27" x14ac:dyDescent="0.3">
      <c r="A95" t="s">
        <v>24</v>
      </c>
      <c r="B95" t="s">
        <v>147</v>
      </c>
      <c r="C95">
        <v>69.290831002905406</v>
      </c>
      <c r="D95">
        <v>88</v>
      </c>
      <c r="E95">
        <v>114</v>
      </c>
      <c r="F95">
        <v>4531.4021336919004</v>
      </c>
      <c r="G95" t="s">
        <v>38</v>
      </c>
      <c r="H95">
        <v>63</v>
      </c>
      <c r="I95">
        <v>17</v>
      </c>
      <c r="J95">
        <v>66</v>
      </c>
      <c r="K95">
        <v>1</v>
      </c>
      <c r="L95" t="s">
        <v>43</v>
      </c>
      <c r="M95">
        <v>7.00643205900439</v>
      </c>
      <c r="N95" t="s">
        <v>52</v>
      </c>
      <c r="O95" t="s">
        <v>62</v>
      </c>
      <c r="P95">
        <v>21</v>
      </c>
      <c r="Q95">
        <v>824</v>
      </c>
      <c r="R95">
        <v>20</v>
      </c>
      <c r="S95">
        <v>35.633652343343797</v>
      </c>
      <c r="T95" t="s">
        <v>46</v>
      </c>
      <c r="U95">
        <v>4.1657817954241398</v>
      </c>
      <c r="V95" t="s">
        <v>40</v>
      </c>
      <c r="W95" t="s">
        <v>48</v>
      </c>
      <c r="X95">
        <v>823.52384588815505</v>
      </c>
      <c r="Y95" t="str">
        <f>IF(Table1[[#This Row],[Order quantities]]&gt;Table1[[#This Row],[Availability]],"High Risk",IF(Table1[[#This Row],[Order quantities]]=Table1[[#This Row],[Availability]],"Moderate","Low Risk"))</f>
        <v>Low Risk</v>
      </c>
      <c r="Z95">
        <f>Table1[[#This Row],[Availability]]-Table1[[#This Row],[Order quantities]]</f>
        <v>22</v>
      </c>
      <c r="AA95">
        <f>Table1[[#This Row],[Revenue generated]]-(Table1[[#This Row],[Shipping costs]]+Table1[[#This Row],[Manufacturing costs]])</f>
        <v>4488.7620492895521</v>
      </c>
    </row>
    <row r="96" spans="1:27" x14ac:dyDescent="0.3">
      <c r="A96" t="s">
        <v>57</v>
      </c>
      <c r="B96" t="s">
        <v>148</v>
      </c>
      <c r="C96">
        <v>3.0376887246314102</v>
      </c>
      <c r="D96">
        <v>97</v>
      </c>
      <c r="E96">
        <v>987</v>
      </c>
      <c r="F96">
        <v>7888.3565466618702</v>
      </c>
      <c r="G96" t="s">
        <v>38</v>
      </c>
      <c r="H96">
        <v>77</v>
      </c>
      <c r="I96">
        <v>26</v>
      </c>
      <c r="J96">
        <v>72</v>
      </c>
      <c r="K96">
        <v>9</v>
      </c>
      <c r="L96" t="s">
        <v>27</v>
      </c>
      <c r="M96">
        <v>6.9429459420325799</v>
      </c>
      <c r="N96" t="s">
        <v>61</v>
      </c>
      <c r="O96" t="s">
        <v>50</v>
      </c>
      <c r="P96">
        <v>12</v>
      </c>
      <c r="Q96">
        <v>908</v>
      </c>
      <c r="R96">
        <v>14</v>
      </c>
      <c r="S96">
        <v>60.387378614862101</v>
      </c>
      <c r="T96" t="s">
        <v>64</v>
      </c>
      <c r="U96">
        <v>1.4636074984727701</v>
      </c>
      <c r="V96" t="s">
        <v>47</v>
      </c>
      <c r="W96" t="s">
        <v>32</v>
      </c>
      <c r="X96">
        <v>846.66525698669398</v>
      </c>
      <c r="Y96" t="str">
        <f>IF(Table1[[#This Row],[Order quantities]]&gt;Table1[[#This Row],[Availability]],"High Risk",IF(Table1[[#This Row],[Order quantities]]=Table1[[#This Row],[Availability]],"Moderate","Low Risk"))</f>
        <v>Low Risk</v>
      </c>
      <c r="Z96">
        <f>Table1[[#This Row],[Availability]]-Table1[[#This Row],[Order quantities]]</f>
        <v>25</v>
      </c>
      <c r="AA96">
        <f>Table1[[#This Row],[Revenue generated]]-(Table1[[#This Row],[Shipping costs]]+Table1[[#This Row],[Manufacturing costs]])</f>
        <v>7821.0262221049752</v>
      </c>
    </row>
    <row r="97" spans="1:27" x14ac:dyDescent="0.3">
      <c r="A97" t="s">
        <v>24</v>
      </c>
      <c r="B97" t="s">
        <v>149</v>
      </c>
      <c r="C97">
        <v>77.903927219447695</v>
      </c>
      <c r="D97">
        <v>65</v>
      </c>
      <c r="E97">
        <v>672</v>
      </c>
      <c r="F97">
        <v>7386.3639440486604</v>
      </c>
      <c r="G97" t="s">
        <v>38</v>
      </c>
      <c r="H97">
        <v>15</v>
      </c>
      <c r="I97">
        <v>14</v>
      </c>
      <c r="J97">
        <v>26</v>
      </c>
      <c r="K97">
        <v>9</v>
      </c>
      <c r="L97" t="s">
        <v>27</v>
      </c>
      <c r="M97">
        <v>8.6303388696027508</v>
      </c>
      <c r="N97" t="s">
        <v>52</v>
      </c>
      <c r="O97" t="s">
        <v>29</v>
      </c>
      <c r="P97">
        <v>18</v>
      </c>
      <c r="Q97">
        <v>450</v>
      </c>
      <c r="R97">
        <v>26</v>
      </c>
      <c r="S97">
        <v>58.890685768589897</v>
      </c>
      <c r="T97" t="s">
        <v>30</v>
      </c>
      <c r="U97">
        <v>1.21088212958506</v>
      </c>
      <c r="V97" t="s">
        <v>40</v>
      </c>
      <c r="W97" t="s">
        <v>48</v>
      </c>
      <c r="X97">
        <v>778.86424137664699</v>
      </c>
      <c r="Y97" t="str">
        <f>IF(Table1[[#This Row],[Order quantities]]&gt;Table1[[#This Row],[Availability]],"High Risk",IF(Table1[[#This Row],[Order quantities]]=Table1[[#This Row],[Availability]],"Moderate","Low Risk"))</f>
        <v>Low Risk</v>
      </c>
      <c r="Z97">
        <f>Table1[[#This Row],[Availability]]-Table1[[#This Row],[Order quantities]]</f>
        <v>39</v>
      </c>
      <c r="AA97">
        <f>Table1[[#This Row],[Revenue generated]]-(Table1[[#This Row],[Shipping costs]]+Table1[[#This Row],[Manufacturing costs]])</f>
        <v>7318.8429194104674</v>
      </c>
    </row>
    <row r="98" spans="1:27" x14ac:dyDescent="0.3">
      <c r="A98" t="s">
        <v>57</v>
      </c>
      <c r="B98" t="s">
        <v>150</v>
      </c>
      <c r="C98">
        <v>24.423131420373299</v>
      </c>
      <c r="D98">
        <v>29</v>
      </c>
      <c r="E98">
        <v>324</v>
      </c>
      <c r="F98">
        <v>7698.4247656321104</v>
      </c>
      <c r="G98" t="s">
        <v>26</v>
      </c>
      <c r="H98">
        <v>67</v>
      </c>
      <c r="I98">
        <v>2</v>
      </c>
      <c r="J98">
        <v>32</v>
      </c>
      <c r="K98">
        <v>3</v>
      </c>
      <c r="L98" t="s">
        <v>43</v>
      </c>
      <c r="M98">
        <v>5.3528780439967996</v>
      </c>
      <c r="N98" t="s">
        <v>28</v>
      </c>
      <c r="O98" t="s">
        <v>29</v>
      </c>
      <c r="P98">
        <v>28</v>
      </c>
      <c r="Q98">
        <v>648</v>
      </c>
      <c r="R98">
        <v>28</v>
      </c>
      <c r="S98">
        <v>17.803756331391199</v>
      </c>
      <c r="T98" t="s">
        <v>30</v>
      </c>
      <c r="U98">
        <v>3.8720476814821301</v>
      </c>
      <c r="V98" t="s">
        <v>31</v>
      </c>
      <c r="W98" t="s">
        <v>48</v>
      </c>
      <c r="X98">
        <v>188.74214114905601</v>
      </c>
      <c r="Y98" t="str">
        <f>IF(Table1[[#This Row],[Order quantities]]&gt;Table1[[#This Row],[Availability]],"High Risk",IF(Table1[[#This Row],[Order quantities]]=Table1[[#This Row],[Availability]],"Moderate","Low Risk"))</f>
        <v>High Risk</v>
      </c>
      <c r="Z98">
        <f>Table1[[#This Row],[Availability]]-Table1[[#This Row],[Order quantities]]</f>
        <v>-3</v>
      </c>
      <c r="AA98">
        <f>Table1[[#This Row],[Revenue generated]]-(Table1[[#This Row],[Shipping costs]]+Table1[[#This Row],[Manufacturing costs]])</f>
        <v>7675.268131256722</v>
      </c>
    </row>
    <row r="99" spans="1:27" x14ac:dyDescent="0.3">
      <c r="A99" t="s">
        <v>24</v>
      </c>
      <c r="B99" t="s">
        <v>151</v>
      </c>
      <c r="C99">
        <v>3.5261112591434101</v>
      </c>
      <c r="D99">
        <v>56</v>
      </c>
      <c r="E99">
        <v>62</v>
      </c>
      <c r="F99">
        <v>4370.9165799845296</v>
      </c>
      <c r="G99" t="s">
        <v>55</v>
      </c>
      <c r="H99">
        <v>46</v>
      </c>
      <c r="I99">
        <v>19</v>
      </c>
      <c r="J99">
        <v>4</v>
      </c>
      <c r="K99">
        <v>9</v>
      </c>
      <c r="L99" t="s">
        <v>36</v>
      </c>
      <c r="M99">
        <v>7.9048456112096703</v>
      </c>
      <c r="N99" t="s">
        <v>52</v>
      </c>
      <c r="O99" t="s">
        <v>29</v>
      </c>
      <c r="P99">
        <v>10</v>
      </c>
      <c r="Q99">
        <v>535</v>
      </c>
      <c r="R99">
        <v>13</v>
      </c>
      <c r="S99">
        <v>65.765155926367399</v>
      </c>
      <c r="T99" t="s">
        <v>46</v>
      </c>
      <c r="U99">
        <v>3.3762378347179798</v>
      </c>
      <c r="V99" t="s">
        <v>31</v>
      </c>
      <c r="W99" t="s">
        <v>48</v>
      </c>
      <c r="X99">
        <v>540.13242286796697</v>
      </c>
      <c r="Y99" t="str">
        <f>IF(Table1[[#This Row],[Order quantities]]&gt;Table1[[#This Row],[Availability]],"High Risk",IF(Table1[[#This Row],[Order quantities]]=Table1[[#This Row],[Availability]],"Moderate","Low Risk"))</f>
        <v>Low Risk</v>
      </c>
      <c r="Z99">
        <f>Table1[[#This Row],[Availability]]-Table1[[#This Row],[Order quantities]]</f>
        <v>52</v>
      </c>
      <c r="AA99">
        <f>Table1[[#This Row],[Revenue generated]]-(Table1[[#This Row],[Shipping costs]]+Table1[[#This Row],[Manufacturing costs]])</f>
        <v>4297.2465784469523</v>
      </c>
    </row>
    <row r="100" spans="1:27" x14ac:dyDescent="0.3">
      <c r="A100" t="s">
        <v>33</v>
      </c>
      <c r="B100" t="s">
        <v>152</v>
      </c>
      <c r="C100">
        <v>19.754604866878601</v>
      </c>
      <c r="D100">
        <v>43</v>
      </c>
      <c r="E100">
        <v>913</v>
      </c>
      <c r="F100">
        <v>8525.9525596835192</v>
      </c>
      <c r="G100" t="s">
        <v>35</v>
      </c>
      <c r="H100">
        <v>53</v>
      </c>
      <c r="I100">
        <v>1</v>
      </c>
      <c r="J100">
        <v>27</v>
      </c>
      <c r="K100">
        <v>7</v>
      </c>
      <c r="L100" t="s">
        <v>27</v>
      </c>
      <c r="M100">
        <v>1.4098010951380699</v>
      </c>
      <c r="N100" t="s">
        <v>44</v>
      </c>
      <c r="O100" t="s">
        <v>62</v>
      </c>
      <c r="P100">
        <v>28</v>
      </c>
      <c r="Q100">
        <v>581</v>
      </c>
      <c r="R100">
        <v>9</v>
      </c>
      <c r="S100">
        <v>5.6046908643717801</v>
      </c>
      <c r="T100" t="s">
        <v>30</v>
      </c>
      <c r="U100">
        <v>2.9081221693512598</v>
      </c>
      <c r="V100" t="s">
        <v>47</v>
      </c>
      <c r="W100" t="s">
        <v>48</v>
      </c>
      <c r="X100">
        <v>882.19886354704101</v>
      </c>
      <c r="Y100" t="str">
        <f>IF(Table1[[#This Row],[Order quantities]]&gt;Table1[[#This Row],[Availability]],"High Risk",IF(Table1[[#This Row],[Order quantities]]=Table1[[#This Row],[Availability]],"Moderate","Low Risk"))</f>
        <v>Low Risk</v>
      </c>
      <c r="Z100">
        <f>Table1[[#This Row],[Availability]]-Table1[[#This Row],[Order quantities]]</f>
        <v>16</v>
      </c>
      <c r="AA100">
        <f>Table1[[#This Row],[Revenue generated]]-(Table1[[#This Row],[Shipping costs]]+Table1[[#This Row],[Manufacturing costs]])</f>
        <v>8518.9380677240097</v>
      </c>
    </row>
    <row r="101" spans="1:27" x14ac:dyDescent="0.3">
      <c r="A101" t="s">
        <v>24</v>
      </c>
      <c r="B101" t="s">
        <v>153</v>
      </c>
      <c r="C101">
        <v>68.517832699276596</v>
      </c>
      <c r="D101">
        <v>17</v>
      </c>
      <c r="E101">
        <v>627</v>
      </c>
      <c r="F101">
        <v>9185.1858291817007</v>
      </c>
      <c r="G101" t="s">
        <v>38</v>
      </c>
      <c r="H101">
        <v>55</v>
      </c>
      <c r="I101">
        <v>8</v>
      </c>
      <c r="J101">
        <v>59</v>
      </c>
      <c r="K101">
        <v>6</v>
      </c>
      <c r="L101" t="s">
        <v>27</v>
      </c>
      <c r="M101">
        <v>1.3110237561206199</v>
      </c>
      <c r="N101" t="s">
        <v>61</v>
      </c>
      <c r="O101" t="s">
        <v>62</v>
      </c>
      <c r="P101">
        <v>29</v>
      </c>
      <c r="Q101">
        <v>921</v>
      </c>
      <c r="R101">
        <v>2</v>
      </c>
      <c r="S101">
        <v>38.072898520625998</v>
      </c>
      <c r="T101" t="s">
        <v>46</v>
      </c>
      <c r="U101">
        <v>0.34602729070550298</v>
      </c>
      <c r="V101" t="s">
        <v>47</v>
      </c>
      <c r="W101" t="s">
        <v>32</v>
      </c>
      <c r="X101">
        <v>210.743008964246</v>
      </c>
      <c r="Y101" t="str">
        <f>IF(Table1[[#This Row],[Order quantities]]&gt;Table1[[#This Row],[Availability]],"High Risk",IF(Table1[[#This Row],[Order quantities]]=Table1[[#This Row],[Availability]],"Moderate","Low Risk"))</f>
        <v>High Risk</v>
      </c>
      <c r="Z101">
        <f>Table1[[#This Row],[Availability]]-Table1[[#This Row],[Order quantities]]</f>
        <v>-42</v>
      </c>
      <c r="AA101">
        <f>Table1[[#This Row],[Revenue generated]]-(Table1[[#This Row],[Shipping costs]]+Table1[[#This Row],[Manufacturing costs]])</f>
        <v>9145.8019069049533</v>
      </c>
    </row>
  </sheetData>
  <conditionalFormatting sqref="Z1">
    <cfRule type="colorScale" priority="2">
      <colorScale>
        <cfvo type="min"/>
        <cfvo type="percentile" val="50"/>
        <cfvo type="max"/>
        <color rgb="FF63BE7B"/>
        <color rgb="FFFCFCFF"/>
        <color rgb="FFF8696B"/>
      </colorScale>
    </cfRule>
  </conditionalFormatting>
  <conditionalFormatting sqref="Z1:Z1048576">
    <cfRule type="dataBar" priority="1">
      <dataBar showValue="0">
        <cfvo type="min"/>
        <cfvo type="max"/>
        <color rgb="FF002060"/>
      </dataBar>
      <extLst>
        <ext xmlns:x14="http://schemas.microsoft.com/office/spreadsheetml/2009/9/main" uri="{B025F937-C7B1-47D3-B67F-A62EFF666E3E}">
          <x14:id>{F0947B1D-46D8-44CC-B1A1-CCD7C05263E3}</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0947B1D-46D8-44CC-B1A1-CCD7C05263E3}">
            <x14:dataBar minLength="0" maxLength="100" border="1" negativeBarBorderColorSameAsPositive="0">
              <x14:cfvo type="autoMin"/>
              <x14:cfvo type="autoMax"/>
              <x14:borderColor rgb="FF008AEF"/>
              <x14:negativeFillColor rgb="FFFF0000"/>
              <x14:negativeBorderColor rgb="FFFF0000"/>
              <x14:axisColor rgb="FF000000"/>
            </x14:dataBar>
          </x14:cfRule>
          <xm:sqref>Z1:Z1048576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CF88-5633-420C-A099-07DEBB8AD6F0}">
  <dimension ref="A1"/>
  <sheetViews>
    <sheetView showGridLines="0" tabSelected="1" workbookViewId="0">
      <selection activeCell="G31" sqref="G31"/>
    </sheetView>
  </sheetViews>
  <sheetFormatPr defaultRowHeight="14.4" x14ac:dyDescent="0.3"/>
  <cols>
    <col min="1" max="11" width="8.88671875" style="6"/>
    <col min="12" max="12" width="8.33203125" style="6" customWidth="1"/>
    <col min="13"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A7FB9-EA1A-4FC2-8A2F-733FF4A0F3E5}">
  <dimension ref="A3:S116"/>
  <sheetViews>
    <sheetView topLeftCell="E1" workbookViewId="0">
      <selection activeCell="H13" sqref="H13"/>
    </sheetView>
  </sheetViews>
  <sheetFormatPr defaultRowHeight="14.4" x14ac:dyDescent="0.3"/>
  <cols>
    <col min="1" max="1" width="14.77734375" style="1" bestFit="1" customWidth="1"/>
    <col min="2" max="2" width="12.109375" style="1" bestFit="1" customWidth="1"/>
    <col min="3" max="3" width="14.77734375" style="1" bestFit="1" customWidth="1"/>
    <col min="4" max="4" width="21.33203125" style="1" bestFit="1" customWidth="1"/>
    <col min="5" max="5" width="19.6640625" style="1" bestFit="1" customWidth="1"/>
    <col min="6" max="6" width="22.88671875" style="1" bestFit="1" customWidth="1"/>
    <col min="7" max="7" width="25.6640625" style="1" bestFit="1" customWidth="1"/>
    <col min="8" max="8" width="29.5546875" style="1" bestFit="1" customWidth="1"/>
    <col min="9" max="9" width="17.77734375" style="1" bestFit="1" customWidth="1"/>
    <col min="10" max="11" width="7.5546875" style="1" bestFit="1" customWidth="1"/>
    <col min="12" max="12" width="28.77734375" style="1" bestFit="1" customWidth="1"/>
    <col min="13" max="13" width="24.6640625" style="1" bestFit="1" customWidth="1"/>
    <col min="14" max="14" width="12.109375" style="1" bestFit="1" customWidth="1"/>
    <col min="15" max="16384" width="8.88671875" style="1"/>
  </cols>
  <sheetData>
    <row r="3" spans="1:19" x14ac:dyDescent="0.3">
      <c r="A3" s="3" t="s">
        <v>156</v>
      </c>
      <c r="B3" s="1" t="s">
        <v>158</v>
      </c>
      <c r="D3" s="3" t="s">
        <v>156</v>
      </c>
      <c r="E3" s="1" t="s">
        <v>165</v>
      </c>
      <c r="H3" s="3" t="s">
        <v>164</v>
      </c>
      <c r="I3" s="3" t="s">
        <v>159</v>
      </c>
    </row>
    <row r="4" spans="1:19" x14ac:dyDescent="0.3">
      <c r="A4" s="1" t="s">
        <v>41</v>
      </c>
      <c r="B4" s="2">
        <v>6.3452727508031606</v>
      </c>
      <c r="D4" s="1" t="s">
        <v>48</v>
      </c>
      <c r="E4" s="2">
        <v>14.047619047619047</v>
      </c>
      <c r="H4" s="3" t="s">
        <v>156</v>
      </c>
      <c r="I4" s="1" t="s">
        <v>48</v>
      </c>
      <c r="J4" s="1" t="s">
        <v>32</v>
      </c>
      <c r="K4" s="1" t="s">
        <v>41</v>
      </c>
    </row>
    <row r="5" spans="1:19" x14ac:dyDescent="0.3">
      <c r="A5" s="1" t="s">
        <v>32</v>
      </c>
      <c r="B5" s="2">
        <v>6.3211984983450549</v>
      </c>
      <c r="D5" s="1" t="s">
        <v>32</v>
      </c>
      <c r="E5" s="2">
        <v>14.941176470588236</v>
      </c>
      <c r="H5" s="1" t="s">
        <v>52</v>
      </c>
      <c r="I5" s="4">
        <v>7</v>
      </c>
      <c r="J5" s="4">
        <v>4</v>
      </c>
      <c r="K5" s="4">
        <v>8.5</v>
      </c>
    </row>
    <row r="6" spans="1:19" x14ac:dyDescent="0.3">
      <c r="A6" s="1" t="s">
        <v>48</v>
      </c>
      <c r="B6" s="2">
        <v>4.9482378138502483</v>
      </c>
      <c r="D6" s="1" t="s">
        <v>41</v>
      </c>
      <c r="E6" s="2">
        <v>15.666666666666666</v>
      </c>
      <c r="H6" s="1" t="s">
        <v>39</v>
      </c>
      <c r="I6" s="4">
        <v>4.75</v>
      </c>
      <c r="J6" s="4">
        <v>5.5</v>
      </c>
      <c r="K6" s="4">
        <v>6.4285714285714288</v>
      </c>
    </row>
    <row r="7" spans="1:19" x14ac:dyDescent="0.3">
      <c r="H7" s="1" t="s">
        <v>61</v>
      </c>
      <c r="I7" s="4">
        <v>6.4285714285714288</v>
      </c>
      <c r="J7" s="4">
        <v>3.3333333333333335</v>
      </c>
      <c r="K7" s="4">
        <v>1</v>
      </c>
    </row>
    <row r="8" spans="1:19" x14ac:dyDescent="0.3">
      <c r="H8" s="1" t="s">
        <v>28</v>
      </c>
      <c r="I8" s="4">
        <v>6</v>
      </c>
      <c r="J8" s="4">
        <v>7</v>
      </c>
      <c r="K8" s="4">
        <v>4</v>
      </c>
    </row>
    <row r="9" spans="1:19" x14ac:dyDescent="0.3">
      <c r="H9" s="1" t="s">
        <v>44</v>
      </c>
      <c r="I9" s="4">
        <v>9</v>
      </c>
      <c r="J9" s="4">
        <v>6</v>
      </c>
      <c r="K9" s="4">
        <v>5</v>
      </c>
    </row>
    <row r="11" spans="1:19" x14ac:dyDescent="0.3">
      <c r="A11" s="3" t="s">
        <v>158</v>
      </c>
      <c r="B11" s="3" t="s">
        <v>159</v>
      </c>
    </row>
    <row r="12" spans="1:19" x14ac:dyDescent="0.3">
      <c r="A12" s="3" t="s">
        <v>156</v>
      </c>
      <c r="B12" s="1" t="s">
        <v>48</v>
      </c>
      <c r="C12" s="1" t="s">
        <v>32</v>
      </c>
      <c r="D12" s="1" t="s">
        <v>41</v>
      </c>
      <c r="F12" s="1" t="s">
        <v>158</v>
      </c>
      <c r="H12" s="1" t="s">
        <v>160</v>
      </c>
      <c r="J12" s="1" t="s">
        <v>161</v>
      </c>
    </row>
    <row r="13" spans="1:19" x14ac:dyDescent="0.3">
      <c r="A13" s="1" t="s">
        <v>52</v>
      </c>
      <c r="B13" s="4">
        <v>5.1744772903267418</v>
      </c>
      <c r="C13" s="4">
        <v>1.32527401018452</v>
      </c>
      <c r="D13" s="4">
        <v>9.2610886181205245</v>
      </c>
      <c r="F13" s="2">
        <v>5.7503328314471833</v>
      </c>
      <c r="H13" s="2">
        <v>2.1490421087103635</v>
      </c>
      <c r="J13" s="2">
        <v>14.46</v>
      </c>
    </row>
    <row r="14" spans="1:19" x14ac:dyDescent="0.3">
      <c r="A14" s="1" t="s">
        <v>28</v>
      </c>
      <c r="B14" s="4">
        <v>4.3413503804444531</v>
      </c>
      <c r="C14" s="4">
        <v>5.7356022150306734</v>
      </c>
      <c r="D14" s="4">
        <v>2.6796609649813998</v>
      </c>
    </row>
    <row r="15" spans="1:19" x14ac:dyDescent="0.3">
      <c r="A15" s="1" t="s">
        <v>39</v>
      </c>
      <c r="B15" s="4">
        <v>4.8585795799497351</v>
      </c>
      <c r="C15" s="4">
        <v>6.6724907213259952</v>
      </c>
      <c r="D15" s="4">
        <v>5.9666004520016518</v>
      </c>
    </row>
    <row r="16" spans="1:19" x14ac:dyDescent="0.3">
      <c r="A16" s="1" t="s">
        <v>61</v>
      </c>
      <c r="B16" s="4">
        <v>5.4090104737352034</v>
      </c>
      <c r="C16" s="4">
        <v>4.6800576086664032</v>
      </c>
      <c r="D16" s="4">
        <v>4.7081818735419301</v>
      </c>
      <c r="F16" s="1" t="s">
        <v>166</v>
      </c>
      <c r="G16"/>
      <c r="H16"/>
      <c r="L16" s="1" t="s">
        <v>167</v>
      </c>
      <c r="M16"/>
      <c r="N16" s="1" t="s">
        <v>163</v>
      </c>
      <c r="O16"/>
      <c r="P16"/>
      <c r="S16" s="5">
        <v>572323.33450665919</v>
      </c>
    </row>
    <row r="17" spans="1:16" ht="16.2" customHeight="1" x14ac:dyDescent="0.3">
      <c r="A17" s="1" t="s">
        <v>44</v>
      </c>
      <c r="B17" s="4">
        <v>4.2761458859125447</v>
      </c>
      <c r="C17" s="4">
        <v>8.7132941656585565</v>
      </c>
      <c r="D17" s="4">
        <v>8.4670497708619905</v>
      </c>
      <c r="F17" s="5">
        <v>50</v>
      </c>
      <c r="G17"/>
      <c r="H17"/>
      <c r="L17" s="5">
        <v>22685</v>
      </c>
      <c r="M17"/>
      <c r="N17" s="5">
        <v>295973.23617006227</v>
      </c>
      <c r="O17"/>
      <c r="P17"/>
    </row>
    <row r="18" spans="1:16" ht="16.2" customHeight="1" x14ac:dyDescent="0.3">
      <c r="F18"/>
      <c r="G18"/>
      <c r="H18"/>
      <c r="L18"/>
      <c r="M18"/>
      <c r="N18"/>
      <c r="O18"/>
      <c r="P18"/>
    </row>
    <row r="19" spans="1:16" ht="16.2" customHeight="1" x14ac:dyDescent="0.3">
      <c r="F19"/>
      <c r="G19"/>
      <c r="H19"/>
      <c r="L19"/>
      <c r="M19"/>
      <c r="N19"/>
      <c r="O19"/>
      <c r="P19"/>
    </row>
    <row r="20" spans="1:16" ht="16.2" customHeight="1" x14ac:dyDescent="0.3">
      <c r="A20" s="3" t="s">
        <v>156</v>
      </c>
      <c r="B20" s="1" t="s">
        <v>160</v>
      </c>
      <c r="C20" s="1" t="s">
        <v>161</v>
      </c>
      <c r="F20"/>
      <c r="G20"/>
      <c r="H20"/>
      <c r="L20"/>
      <c r="M20"/>
      <c r="N20"/>
      <c r="O20"/>
      <c r="P20"/>
    </row>
    <row r="21" spans="1:16" x14ac:dyDescent="0.3">
      <c r="A21" s="1" t="s">
        <v>28</v>
      </c>
      <c r="B21" s="2">
        <v>2.1947266105957657</v>
      </c>
      <c r="C21" s="2">
        <v>17</v>
      </c>
      <c r="F21"/>
      <c r="G21"/>
      <c r="H21"/>
      <c r="L21" s="5">
        <v>46099</v>
      </c>
      <c r="M21"/>
      <c r="N21"/>
      <c r="O21"/>
      <c r="P21"/>
    </row>
    <row r="22" spans="1:16" x14ac:dyDescent="0.3">
      <c r="A22" s="1" t="s">
        <v>52</v>
      </c>
      <c r="B22" s="2">
        <v>2.5149047725550675</v>
      </c>
      <c r="C22" s="2">
        <v>15.428571428571429</v>
      </c>
      <c r="F22"/>
      <c r="G22"/>
      <c r="H22"/>
      <c r="L22"/>
      <c r="M22"/>
      <c r="N22"/>
      <c r="O22"/>
      <c r="P22"/>
    </row>
    <row r="23" spans="1:16" x14ac:dyDescent="0.3">
      <c r="A23" s="1" t="s">
        <v>61</v>
      </c>
      <c r="B23" s="2">
        <v>2.2816730621834065</v>
      </c>
      <c r="C23" s="2">
        <v>14.545454545454545</v>
      </c>
      <c r="F23" s="2">
        <v>5.5481490720195836</v>
      </c>
      <c r="G23"/>
      <c r="H23"/>
      <c r="L23"/>
      <c r="M23"/>
      <c r="N23"/>
      <c r="O23"/>
      <c r="P23"/>
    </row>
    <row r="24" spans="1:16" x14ac:dyDescent="0.3">
      <c r="A24" s="1" t="s">
        <v>44</v>
      </c>
      <c r="B24" s="2">
        <v>2.1209450011688307</v>
      </c>
      <c r="C24" s="2">
        <v>14</v>
      </c>
      <c r="F24"/>
      <c r="G24"/>
      <c r="H24"/>
      <c r="L24"/>
      <c r="M24"/>
      <c r="N24"/>
      <c r="O24"/>
      <c r="P24"/>
    </row>
    <row r="25" spans="1:16" x14ac:dyDescent="0.3">
      <c r="A25" s="1" t="s">
        <v>39</v>
      </c>
      <c r="B25" s="2">
        <v>1.9026435559216048</v>
      </c>
      <c r="C25" s="2">
        <v>13</v>
      </c>
      <c r="F25"/>
      <c r="G25"/>
      <c r="H25"/>
      <c r="L25"/>
      <c r="M25"/>
      <c r="N25"/>
      <c r="O25"/>
      <c r="P25"/>
    </row>
    <row r="26" spans="1:16" x14ac:dyDescent="0.3">
      <c r="F26"/>
      <c r="G26"/>
      <c r="H26"/>
      <c r="L26"/>
      <c r="M26"/>
      <c r="N26"/>
      <c r="O26"/>
      <c r="P26"/>
    </row>
    <row r="27" spans="1:16" x14ac:dyDescent="0.3">
      <c r="F27"/>
      <c r="G27"/>
      <c r="H27"/>
      <c r="L27"/>
      <c r="M27"/>
      <c r="N27"/>
      <c r="O27"/>
      <c r="P27"/>
    </row>
    <row r="28" spans="1:16" x14ac:dyDescent="0.3">
      <c r="A28" s="3" t="s">
        <v>156</v>
      </c>
      <c r="B28" s="1" t="s">
        <v>163</v>
      </c>
      <c r="D28" s="3" t="s">
        <v>156</v>
      </c>
      <c r="E28" s="1" t="s">
        <v>157</v>
      </c>
      <c r="F28"/>
      <c r="G28"/>
      <c r="H28"/>
      <c r="L28"/>
      <c r="M28"/>
      <c r="N28"/>
      <c r="O28"/>
      <c r="P28"/>
    </row>
    <row r="29" spans="1:16" x14ac:dyDescent="0.3">
      <c r="A29" s="1" t="s">
        <v>92</v>
      </c>
      <c r="B29" s="5">
        <v>9677.1514151356514</v>
      </c>
      <c r="D29" s="1" t="s">
        <v>40</v>
      </c>
      <c r="E29" s="2">
        <v>83.7511163859851</v>
      </c>
      <c r="F29"/>
      <c r="G29"/>
      <c r="H29" s="2">
        <v>2.2771579927396073</v>
      </c>
      <c r="J29" s="2">
        <v>14.77</v>
      </c>
      <c r="L29"/>
      <c r="M29"/>
      <c r="N29"/>
      <c r="O29"/>
      <c r="P29"/>
    </row>
    <row r="30" spans="1:16" x14ac:dyDescent="0.3">
      <c r="A30" s="1" t="s">
        <v>85</v>
      </c>
      <c r="B30" s="5">
        <v>9592.2042960928102</v>
      </c>
      <c r="D30" s="1" t="s">
        <v>47</v>
      </c>
      <c r="E30" s="2">
        <v>64.659304506771221</v>
      </c>
      <c r="F30"/>
      <c r="G30"/>
      <c r="H30"/>
      <c r="L30"/>
      <c r="M30"/>
      <c r="N30"/>
      <c r="O30"/>
      <c r="P30"/>
    </row>
    <row r="31" spans="1:16" x14ac:dyDescent="0.3">
      <c r="A31" s="1" t="s">
        <v>37</v>
      </c>
      <c r="B31" s="5">
        <v>9539.0071272587138</v>
      </c>
      <c r="D31" s="1" t="s">
        <v>31</v>
      </c>
      <c r="E31" s="2">
        <v>78.035183952368712</v>
      </c>
      <c r="F31"/>
      <c r="G31"/>
      <c r="H31"/>
      <c r="L31"/>
      <c r="M31"/>
      <c r="N31"/>
      <c r="O31"/>
      <c r="P31"/>
    </row>
    <row r="32" spans="1:16" x14ac:dyDescent="0.3">
      <c r="A32" s="1" t="s">
        <v>86</v>
      </c>
      <c r="B32" s="5">
        <v>9535.2589152728215</v>
      </c>
      <c r="D32" s="1" t="s">
        <v>56</v>
      </c>
      <c r="E32" s="2">
        <v>61.071036727234109</v>
      </c>
      <c r="F32"/>
      <c r="G32"/>
      <c r="H32"/>
      <c r="L32"/>
      <c r="M32"/>
      <c r="N32"/>
      <c r="O32"/>
      <c r="P32"/>
    </row>
    <row r="33" spans="1:16" x14ac:dyDescent="0.3">
      <c r="A33" s="1" t="s">
        <v>144</v>
      </c>
      <c r="B33" s="5">
        <v>9499.2831762363985</v>
      </c>
      <c r="F33"/>
      <c r="G33"/>
      <c r="H33"/>
      <c r="L33"/>
      <c r="M33"/>
      <c r="N33"/>
      <c r="O33"/>
      <c r="P33"/>
    </row>
    <row r="34" spans="1:16" x14ac:dyDescent="0.3">
      <c r="A34" s="1" t="s">
        <v>121</v>
      </c>
      <c r="B34" s="5">
        <v>9457.5923448166413</v>
      </c>
      <c r="F34"/>
    </row>
    <row r="35" spans="1:16" x14ac:dyDescent="0.3">
      <c r="A35" s="1" t="s">
        <v>106</v>
      </c>
      <c r="B35" s="5">
        <v>9417.9647075837638</v>
      </c>
      <c r="F35"/>
    </row>
    <row r="36" spans="1:16" x14ac:dyDescent="0.3">
      <c r="A36" s="1" t="s">
        <v>142</v>
      </c>
      <c r="B36" s="5">
        <v>9372.7558608730069</v>
      </c>
      <c r="F36"/>
    </row>
    <row r="37" spans="1:16" x14ac:dyDescent="0.3">
      <c r="A37" s="1" t="s">
        <v>72</v>
      </c>
      <c r="B37" s="5">
        <v>9333.226299507216</v>
      </c>
      <c r="F37"/>
    </row>
    <row r="38" spans="1:16" x14ac:dyDescent="0.3">
      <c r="A38" s="1" t="s">
        <v>153</v>
      </c>
      <c r="B38" s="2">
        <v>9145.8019069049533</v>
      </c>
      <c r="F38"/>
    </row>
    <row r="39" spans="1:16" x14ac:dyDescent="0.3">
      <c r="E39"/>
      <c r="F39"/>
      <c r="G39" s="1" t="s">
        <v>170</v>
      </c>
      <c r="H39" s="1" t="s">
        <v>169</v>
      </c>
      <c r="I39"/>
      <c r="L39" s="7"/>
    </row>
    <row r="40" spans="1:16" x14ac:dyDescent="0.3">
      <c r="E40"/>
      <c r="F40"/>
      <c r="G40" s="5">
        <v>43</v>
      </c>
      <c r="H40" s="5">
        <v>38</v>
      </c>
      <c r="I40"/>
      <c r="L40" s="5">
        <v>61</v>
      </c>
    </row>
    <row r="41" spans="1:16" x14ac:dyDescent="0.3">
      <c r="E41"/>
      <c r="F41"/>
      <c r="G41"/>
      <c r="H41"/>
      <c r="I41"/>
    </row>
    <row r="42" spans="1:16" x14ac:dyDescent="0.3">
      <c r="E42"/>
      <c r="F42"/>
      <c r="G42"/>
      <c r="H42"/>
      <c r="I42"/>
    </row>
    <row r="43" spans="1:16" x14ac:dyDescent="0.3">
      <c r="E43"/>
      <c r="F43"/>
      <c r="G43"/>
      <c r="H43"/>
      <c r="I43"/>
    </row>
    <row r="44" spans="1:16" x14ac:dyDescent="0.3">
      <c r="E44"/>
      <c r="F44"/>
      <c r="G44"/>
      <c r="H44"/>
      <c r="I44"/>
    </row>
    <row r="45" spans="1:16" x14ac:dyDescent="0.3">
      <c r="E45"/>
      <c r="F45"/>
      <c r="G45"/>
      <c r="H45"/>
      <c r="I45"/>
    </row>
    <row r="46" spans="1:16" x14ac:dyDescent="0.3">
      <c r="E46"/>
      <c r="F46"/>
      <c r="G46"/>
      <c r="H46"/>
      <c r="I46"/>
    </row>
    <row r="47" spans="1:16" x14ac:dyDescent="0.3">
      <c r="E47"/>
      <c r="F47"/>
      <c r="G47"/>
      <c r="H47"/>
      <c r="I47"/>
    </row>
    <row r="48" spans="1:16" x14ac:dyDescent="0.3">
      <c r="E48"/>
      <c r="F48"/>
      <c r="G48"/>
      <c r="H48"/>
      <c r="I48"/>
    </row>
    <row r="49" spans="3:9" x14ac:dyDescent="0.3">
      <c r="C49" s="3" t="s">
        <v>156</v>
      </c>
      <c r="D49" s="1" t="s">
        <v>168</v>
      </c>
      <c r="E49"/>
      <c r="F49"/>
      <c r="G49"/>
      <c r="H49"/>
      <c r="I49"/>
    </row>
    <row r="50" spans="3:9" x14ac:dyDescent="0.3">
      <c r="C50" s="1" t="s">
        <v>29</v>
      </c>
      <c r="D50" s="5">
        <v>859</v>
      </c>
      <c r="E50"/>
      <c r="F50"/>
      <c r="G50"/>
      <c r="H50"/>
      <c r="I50"/>
    </row>
    <row r="51" spans="3:9" x14ac:dyDescent="0.3">
      <c r="C51" s="1" t="s">
        <v>45</v>
      </c>
      <c r="D51" s="5">
        <v>812</v>
      </c>
      <c r="E51"/>
      <c r="F51"/>
      <c r="G51"/>
      <c r="H51"/>
      <c r="I51"/>
    </row>
    <row r="52" spans="3:9" x14ac:dyDescent="0.3">
      <c r="C52" s="1" t="s">
        <v>62</v>
      </c>
      <c r="D52" s="5">
        <v>701</v>
      </c>
      <c r="E52"/>
      <c r="F52"/>
      <c r="G52"/>
      <c r="H52"/>
      <c r="I52"/>
    </row>
    <row r="53" spans="3:9" x14ac:dyDescent="0.3">
      <c r="C53" s="1" t="s">
        <v>53</v>
      </c>
      <c r="D53" s="5">
        <v>354</v>
      </c>
      <c r="E53"/>
      <c r="F53"/>
      <c r="G53"/>
      <c r="H53"/>
      <c r="I53"/>
    </row>
    <row r="54" spans="3:9" x14ac:dyDescent="0.3">
      <c r="C54" s="1" t="s">
        <v>50</v>
      </c>
      <c r="D54" s="5">
        <v>288</v>
      </c>
      <c r="E54"/>
      <c r="F54"/>
      <c r="G54"/>
      <c r="H54"/>
      <c r="I54"/>
    </row>
    <row r="55" spans="3:9" x14ac:dyDescent="0.3">
      <c r="C55"/>
      <c r="D55"/>
      <c r="E55"/>
      <c r="F55"/>
      <c r="G55"/>
      <c r="H55"/>
      <c r="I55"/>
    </row>
    <row r="56" spans="3:9" x14ac:dyDescent="0.3">
      <c r="C56"/>
      <c r="D56"/>
      <c r="E56"/>
      <c r="F56"/>
      <c r="G56"/>
      <c r="H56"/>
      <c r="I56"/>
    </row>
    <row r="57" spans="3:9" x14ac:dyDescent="0.3">
      <c r="C57"/>
      <c r="D57"/>
      <c r="F57"/>
    </row>
    <row r="58" spans="3:9" x14ac:dyDescent="0.3">
      <c r="C58"/>
      <c r="D58"/>
      <c r="F58"/>
    </row>
    <row r="59" spans="3:9" x14ac:dyDescent="0.3">
      <c r="C59"/>
      <c r="D59"/>
      <c r="F59"/>
    </row>
    <row r="60" spans="3:9" x14ac:dyDescent="0.3">
      <c r="C60"/>
      <c r="D60"/>
      <c r="F60"/>
    </row>
    <row r="61" spans="3:9" x14ac:dyDescent="0.3">
      <c r="C61"/>
      <c r="D61"/>
      <c r="F61"/>
    </row>
    <row r="62" spans="3:9" x14ac:dyDescent="0.3">
      <c r="C62"/>
      <c r="D62"/>
      <c r="F62"/>
    </row>
    <row r="63" spans="3:9" x14ac:dyDescent="0.3">
      <c r="C63"/>
      <c r="D63"/>
      <c r="F63"/>
    </row>
    <row r="64" spans="3:9" x14ac:dyDescent="0.3">
      <c r="C64"/>
      <c r="D64"/>
      <c r="F64"/>
    </row>
    <row r="65" spans="3:6" x14ac:dyDescent="0.3">
      <c r="C65"/>
      <c r="D65"/>
      <c r="F65"/>
    </row>
    <row r="66" spans="3:6" x14ac:dyDescent="0.3">
      <c r="C66"/>
      <c r="D66"/>
      <c r="F66"/>
    </row>
    <row r="67" spans="3:6" x14ac:dyDescent="0.3">
      <c r="C67"/>
      <c r="D67"/>
      <c r="F67"/>
    </row>
    <row r="68" spans="3:6" x14ac:dyDescent="0.3">
      <c r="C68"/>
      <c r="D68"/>
      <c r="F68"/>
    </row>
    <row r="69" spans="3:6" x14ac:dyDescent="0.3">
      <c r="C69"/>
      <c r="D69"/>
      <c r="F69"/>
    </row>
    <row r="70" spans="3:6" x14ac:dyDescent="0.3">
      <c r="C70"/>
      <c r="D70"/>
      <c r="F70"/>
    </row>
    <row r="71" spans="3:6" x14ac:dyDescent="0.3">
      <c r="C71"/>
      <c r="D71"/>
      <c r="F71"/>
    </row>
    <row r="72" spans="3:6" x14ac:dyDescent="0.3">
      <c r="C72"/>
      <c r="D72"/>
      <c r="F72"/>
    </row>
    <row r="73" spans="3:6" x14ac:dyDescent="0.3">
      <c r="C73"/>
      <c r="D73"/>
      <c r="F73"/>
    </row>
    <row r="74" spans="3:6" x14ac:dyDescent="0.3">
      <c r="C74"/>
      <c r="D74"/>
      <c r="F74"/>
    </row>
    <row r="75" spans="3:6" x14ac:dyDescent="0.3">
      <c r="C75"/>
      <c r="D75"/>
      <c r="F75"/>
    </row>
    <row r="76" spans="3:6" x14ac:dyDescent="0.3">
      <c r="C76"/>
      <c r="D76"/>
      <c r="F76"/>
    </row>
    <row r="77" spans="3:6" x14ac:dyDescent="0.3">
      <c r="C77"/>
      <c r="D77"/>
      <c r="F77"/>
    </row>
    <row r="78" spans="3:6" x14ac:dyDescent="0.3">
      <c r="C78"/>
      <c r="D78"/>
      <c r="F78"/>
    </row>
    <row r="79" spans="3:6" x14ac:dyDescent="0.3">
      <c r="C79"/>
      <c r="D79"/>
      <c r="F79"/>
    </row>
    <row r="80" spans="3:6" x14ac:dyDescent="0.3">
      <c r="F80"/>
    </row>
    <row r="81" spans="6:6" x14ac:dyDescent="0.3">
      <c r="F81"/>
    </row>
    <row r="82" spans="6:6" x14ac:dyDescent="0.3">
      <c r="F82"/>
    </row>
    <row r="83" spans="6:6" x14ac:dyDescent="0.3">
      <c r="F83"/>
    </row>
    <row r="84" spans="6:6" x14ac:dyDescent="0.3">
      <c r="F84"/>
    </row>
    <row r="85" spans="6:6" x14ac:dyDescent="0.3">
      <c r="F85"/>
    </row>
    <row r="86" spans="6:6" x14ac:dyDescent="0.3">
      <c r="F86"/>
    </row>
    <row r="87" spans="6:6" x14ac:dyDescent="0.3">
      <c r="F87"/>
    </row>
    <row r="88" spans="6:6" x14ac:dyDescent="0.3">
      <c r="F88"/>
    </row>
    <row r="89" spans="6:6" x14ac:dyDescent="0.3">
      <c r="F89"/>
    </row>
    <row r="90" spans="6:6" x14ac:dyDescent="0.3">
      <c r="F90"/>
    </row>
    <row r="91" spans="6:6" x14ac:dyDescent="0.3">
      <c r="F91"/>
    </row>
    <row r="92" spans="6:6" x14ac:dyDescent="0.3">
      <c r="F92"/>
    </row>
    <row r="93" spans="6:6" x14ac:dyDescent="0.3">
      <c r="F93"/>
    </row>
    <row r="94" spans="6:6" x14ac:dyDescent="0.3">
      <c r="F94"/>
    </row>
    <row r="95" spans="6:6" x14ac:dyDescent="0.3">
      <c r="F95"/>
    </row>
    <row r="96" spans="6:6" x14ac:dyDescent="0.3">
      <c r="F96"/>
    </row>
    <row r="97" spans="6:6" x14ac:dyDescent="0.3">
      <c r="F97"/>
    </row>
    <row r="98" spans="6:6" x14ac:dyDescent="0.3">
      <c r="F98"/>
    </row>
    <row r="99" spans="6:6" x14ac:dyDescent="0.3">
      <c r="F99"/>
    </row>
    <row r="100" spans="6:6" x14ac:dyDescent="0.3">
      <c r="F100"/>
    </row>
    <row r="101" spans="6:6" x14ac:dyDescent="0.3">
      <c r="F101"/>
    </row>
    <row r="102" spans="6:6" x14ac:dyDescent="0.3">
      <c r="F102"/>
    </row>
    <row r="103" spans="6:6" x14ac:dyDescent="0.3">
      <c r="F103"/>
    </row>
    <row r="104" spans="6:6" x14ac:dyDescent="0.3">
      <c r="F104"/>
    </row>
    <row r="105" spans="6:6" x14ac:dyDescent="0.3">
      <c r="F105"/>
    </row>
    <row r="106" spans="6:6" x14ac:dyDescent="0.3">
      <c r="F106"/>
    </row>
    <row r="107" spans="6:6" x14ac:dyDescent="0.3">
      <c r="F107"/>
    </row>
    <row r="108" spans="6:6" x14ac:dyDescent="0.3">
      <c r="F108"/>
    </row>
    <row r="109" spans="6:6" x14ac:dyDescent="0.3">
      <c r="F109"/>
    </row>
    <row r="110" spans="6:6" x14ac:dyDescent="0.3">
      <c r="F110"/>
    </row>
    <row r="111" spans="6:6" x14ac:dyDescent="0.3">
      <c r="F111"/>
    </row>
    <row r="112" spans="6:6" x14ac:dyDescent="0.3">
      <c r="F112"/>
    </row>
    <row r="113" spans="6:6" x14ac:dyDescent="0.3">
      <c r="F113"/>
    </row>
    <row r="114" spans="6:6" x14ac:dyDescent="0.3">
      <c r="F114"/>
    </row>
    <row r="115" spans="6:6" x14ac:dyDescent="0.3">
      <c r="F115"/>
    </row>
    <row r="116" spans="6:6" x14ac:dyDescent="0.3">
      <c r="F116"/>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0222F-A998-4DF7-805B-3C4FF1794F07}">
  <dimension ref="A1"/>
  <sheetViews>
    <sheetView showGridLines="0" zoomScale="95" zoomScaleNormal="95" workbookViewId="0">
      <selection activeCell="I63" sqref="I63"/>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T a b l e 1     S h i p p i n g   c o s t s       S t o c k o u t   R i s k   S i g n " > < C u s t o m C o n t e n t   x m l n s = " h t t p : / / g e m i n i / p i v o t c u s t o m i z a t i o n / T a b l e X M L _ T a b l e 1   S h i p p i n g   c o s t s   S t o c k o u t   R i s k   S i g n " > < ! [ C D A T A [ < T a b l e W i d g e t G r i d S e r i a l i z a t i o n   x m l n s : x s i = " h t t p : / / w w w . w 3 . o r g / 2 0 0 1 / X M L S c h e m a - i n s t a n c e "   x m l n s : x s d = " h t t p : / / w w w . w 3 . o r g / 2 0 0 1 / X M L S c h e m a " > < C o l u m n S u g g e s t e d T y p e   / > < C o l u m n F o r m a t   / > < C o l u m n A c c u r a c y   / > < C o l u m n C u r r e n c y S y m b o l   / > < C o l u m n P o s i t i v e P a t t e r n   / > < C o l u m n N e g a t i v e P a t t e r n   / > < C o l u m n W i d t h s > < i t e m > < k e y > < s t r i n g > S h i p p i n g   c o s t s < / s t r i n g > < / k e y > < v a l u e > < i n t > 1 5 3 < / i n t > < / v a l u e > < / i t e m > < i t e m > < k e y > < s t r i n g > S u p p l i e r   n a m e < / s t r i n g > < / k e y > < v a l u e > < i n t > 1 5 3 < / i n t > < / v a l u e > < / i t e m > < i t e m > < k e y > < s t r i n g > L o c a t i o n < / s t r i n g > < / k e y > < v a l u e > < i n t > 1 0 9 < / i n t > < / v a l u e > < / i t e m > < i t e m > < k e y > < s t r i n g > L e a d   t i m e < / s t r i n g > < / k e y > < v a l u e > < i n t > 1 1 8 < / i n t > < / v a l u e > < / i t e m > < i t e m > < k e y > < s t r i n g > P r o d u c t i o n   v o l u m e s < / s t r i n g > < / k e y > < v a l u e > < i n t > 1 9 8 < / i n t > < / v a l u e > < / i t e m > < i t e m > < k e y > < s t r i n g > M a n u f a c t u r i n g   l e a d   t i m e < / s t r i n g > < / k e y > < v a l u e > < i n t > 2 3 2 < / i n t > < / v a l u e > < / i t e m > < i t e m > < k e y > < s t r i n g > M a n u f a c t u r i n g   c o s t s < / s t r i n g > < / k e y > < v a l u e > < i n t > 2 0 1 < / i n t > < / v a l u e > < / i t e m > < i t e m > < k e y > < s t r i n g > I n s p e c t i o n   r e s u l t s < / s t r i n g > < / k e y > < v a l u e > < i n t > 1 8 1 < / i n t > < / v a l u e > < / i t e m > < i t e m > < k e y > < s t r i n g > D e f e c t   r a t e s < / s t r i n g > < / k e y > < v a l u e > < i n t > 1 3 6 < / i n t > < / v a l u e > < / i t e m > < i t e m > < k e y > < s t r i n g > T r a n s p o r t a t i o n   m o d e s < / s t r i n g > < / k e y > < v a l u e > < i n t > 2 1 4 < / i n t > < / v a l u e > < / i t e m > < i t e m > < k e y > < s t r i n g > R o u t e s < / s t r i n g > < / k e y > < v a l u e > < i n t > 9 6 < / i n t > < / v a l u e > < / i t e m > < i t e m > < k e y > < s t r i n g > C o s t s < / s t r i n g > < / k e y > < v a l u e > < i n t > 8 5 < / i n t > < / v a l u e > < / i t e m > < i t e m > < k e y > < s t r i n g > S t o c k o u t   R i s k < / s t r i n g > < / k e y > < v a l u e > < i n t > 1 4 5 < / i n t > < / v a l u e > < / i t e m > < i t e m > < k e y > < s t r i n g > S t o c k o u t   R i s k   S i g n < / s t r i n g > < / k e y > < v a l u e > < i n t > 1 8 1 < / i n t > < / v a l u e > < / i t e m > < / C o l u m n W i d t h s > < C o l u m n D i s p l a y I n d e x > < i t e m > < k e y > < s t r i n g > S h i p p i n g   c o s t s < / s t r i n g > < / k e y > < v a l u e > < i n t > 0 < / i n t > < / v a l u e > < / i t e m > < i t e m > < k e y > < s t r i n g > S u p p l i e r   n a m e < / s t r i n g > < / k e y > < v a l u e > < i n t > 1 < / i n t > < / v a l u e > < / i t e m > < i t e m > < k e y > < s t r i n g > L o c a t i o n < / s t r i n g > < / k e y > < v a l u e > < i n t > 2 < / i n t > < / v a l u e > < / i t e m > < i t e m > < k e y > < s t r i n g > L e a d   t i m e < / s t r i n g > < / k e y > < v a l u e > < i n t > 3 < / i n t > < / v a l u e > < / i t e m > < i t e m > < k e y > < s t r i n g > P r o d u c t i o n   v o l u m e s < / s t r i n g > < / k e y > < v a l u e > < i n t > 4 < / i n t > < / v a l u e > < / i t e m > < i t e m > < k e y > < s t r i n g > M a n u f a c t u r i n g   l e a d   t i m e < / s t r i n g > < / k e y > < v a l u e > < i n t > 5 < / i n t > < / v a l u e > < / i t e m > < i t e m > < k e y > < s t r i n g > M a n u f a c t u r i n g   c o s t s < / s t r i n g > < / k e y > < v a l u e > < i n t > 6 < / i n t > < / v a l u e > < / i t e m > < i t e m > < k e y > < s t r i n g > I n s p e c t i o n   r e s u l t s < / s t r i n g > < / k e y > < v a l u e > < i n t > 7 < / i n t > < / v a l u e > < / i t e m > < i t e m > < k e y > < s t r i n g > D e f e c t   r a t e s < / s t r i n g > < / k e y > < v a l u e > < i n t > 8 < / i n t > < / v a l u e > < / i t e m > < i t e m > < k e y > < s t r i n g > T r a n s p o r t a t i o n   m o d e s < / s t r i n g > < / k e y > < v a l u e > < i n t > 9 < / i n t > < / v a l u e > < / i t e m > < i t e m > < k e y > < s t r i n g > R o u t e s < / s t r i n g > < / k e y > < v a l u e > < i n t > 1 0 < / i n t > < / v a l u e > < / i t e m > < i t e m > < k e y > < s t r i n g > C o s t s < / s t r i n g > < / k e y > < v a l u e > < i n t > 1 1 < / i n t > < / v a l u e > < / i t e m > < i t e m > < k e y > < s t r i n g > S t o c k o u t   R i s k < / s t r i n g > < / k e y > < v a l u e > < i n t > 1 2 < / i n t > < / v a l u e > < / i t e m > < i t e m > < k e y > < s t r i n g > S t o c k o u t   R i s k   S i g n < / 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T a b l e 1     S h i p p i n g   c o s t s       S t o c k o u t   R i s k   S i g 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 2 0 2 5 - 0 9 - 0 8 T 1 7 : 5 4 : 5 9 . 8 8 9 6 5 9 3 + 0 5 : 3 0 < / L a s t P r o c e s s e d T i m e > < / D a t a M o d e l i n g S a n d b o x . S e r i a l i z e d S a n d b o x E r r o r C a c h e > ] ] > < / C u s t o m C o n t e n t > < / G e m i n i > 
</file>

<file path=customXml/item16.xml>��< ? x m l   v e r s i o n = " 1 . 0 "   e n c o d i n g = " U T F - 1 6 " ? > < G e m i n i   x m l n s = " h t t p : / / g e m i n i / p i v o t c u s t o m i z a t i o n / T a b l e X M L _ T a b l e 1     S h i p p i n g   c o s t s       S t o c k o u t   R i s k   S i g n " > < C u s t o m C o n t e n t   x m l n s = " h t t p : / / g e m i n i / p i v o t c u s t o m i z a t i o n / T a b l e X M L _ T a b l e 1   S h i p p i n g   c o s t s   S t o c k o u t   R i s k   S i g n " > < ! [ C D A T A [ < T a b l e W i d g e t G r i d S e r i a l i z a t i o n   x m l n s : x s i = " h t t p : / / w w w . w 3 . o r g / 2 0 0 1 / X M L S c h e m a - i n s t a n c e "   x m l n s : x s d = " h t t p : / / w w w . w 3 . o r g / 2 0 0 1 / X M L S c h e m a " > < C o l u m n S u g g e s t e d T y p e   / > < C o l u m n F o r m a t   / > < C o l u m n A c c u r a c y   / > < C o l u m n C u r r e n c y S y m b o l   / > < C o l u m n P o s i t i v e P a t t e r n   / > < C o l u m n N e g a t i v e P a t t e r n   / > < C o l u m n W i d t h s > < i t e m > < k e y > < s t r i n g > S h i p p i n g   c o s t s < / s t r i n g > < / k e y > < v a l u e > < i n t > 1 5 3 < / i n t > < / v a l u e > < / i t e m > < i t e m > < k e y > < s t r i n g > S u p p l i e r   n a m e < / s t r i n g > < / k e y > < v a l u e > < i n t > 1 5 3 < / i n t > < / v a l u e > < / i t e m > < i t e m > < k e y > < s t r i n g > L o c a t i o n < / s t r i n g > < / k e y > < v a l u e > < i n t > 1 0 9 < / i n t > < / v a l u e > < / i t e m > < i t e m > < k e y > < s t r i n g > L e a d   t i m e < / s t r i n g > < / k e y > < v a l u e > < i n t > 1 1 8 < / i n t > < / v a l u e > < / i t e m > < i t e m > < k e y > < s t r i n g > P r o d u c t i o n   v o l u m e s < / s t r i n g > < / k e y > < v a l u e > < i n t > 1 9 8 < / i n t > < / v a l u e > < / i t e m > < i t e m > < k e y > < s t r i n g > M a n u f a c t u r i n g   l e a d   t i m e < / s t r i n g > < / k e y > < v a l u e > < i n t > 2 3 2 < / i n t > < / v a l u e > < / i t e m > < i t e m > < k e y > < s t r i n g > M a n u f a c t u r i n g   c o s t s < / s t r i n g > < / k e y > < v a l u e > < i n t > 2 0 1 < / i n t > < / v a l u e > < / i t e m > < i t e m > < k e y > < s t r i n g > I n s p e c t i o n   r e s u l t s < / s t r i n g > < / k e y > < v a l u e > < i n t > 1 8 1 < / i n t > < / v a l u e > < / i t e m > < i t e m > < k e y > < s t r i n g > D e f e c t   r a t e s < / s t r i n g > < / k e y > < v a l u e > < i n t > 1 3 6 < / i n t > < / v a l u e > < / i t e m > < i t e m > < k e y > < s t r i n g > T r a n s p o r t a t i o n   m o d e s < / s t r i n g > < / k e y > < v a l u e > < i n t > 2 1 4 < / i n t > < / v a l u e > < / i t e m > < i t e m > < k e y > < s t r i n g > R o u t e s < / s t r i n g > < / k e y > < v a l u e > < i n t > 9 6 < / i n t > < / v a l u e > < / i t e m > < i t e m > < k e y > < s t r i n g > C o s t s < / s t r i n g > < / k e y > < v a l u e > < i n t > 8 5 < / i n t > < / v a l u e > < / i t e m > < i t e m > < k e y > < s t r i n g > S t o c k o u t   R i s k < / s t r i n g > < / k e y > < v a l u e > < i n t > 1 4 5 < / i n t > < / v a l u e > < / i t e m > < i t e m > < k e y > < s t r i n g > S t o c k o u t   R i s k   S i g n < / s t r i n g > < / k e y > < v a l u e > < i n t > 1 8 1 < / i n t > < / v a l u e > < / i t e m > < / C o l u m n W i d t h s > < C o l u m n D i s p l a y I n d e x > < i t e m > < k e y > < s t r i n g > S h i p p i n g   c o s t s < / s t r i n g > < / k e y > < v a l u e > < i n t > 0 < / i n t > < / v a l u e > < / i t e m > < i t e m > < k e y > < s t r i n g > S u p p l i e r   n a m e < / s t r i n g > < / k e y > < v a l u e > < i n t > 1 < / i n t > < / v a l u e > < / i t e m > < i t e m > < k e y > < s t r i n g > L o c a t i o n < / s t r i n g > < / k e y > < v a l u e > < i n t > 2 < / i n t > < / v a l u e > < / i t e m > < i t e m > < k e y > < s t r i n g > L e a d   t i m e < / s t r i n g > < / k e y > < v a l u e > < i n t > 3 < / i n t > < / v a l u e > < / i t e m > < i t e m > < k e y > < s t r i n g > P r o d u c t i o n   v o l u m e s < / s t r i n g > < / k e y > < v a l u e > < i n t > 4 < / i n t > < / v a l u e > < / i t e m > < i t e m > < k e y > < s t r i n g > M a n u f a c t u r i n g   l e a d   t i m e < / s t r i n g > < / k e y > < v a l u e > < i n t > 5 < / i n t > < / v a l u e > < / i t e m > < i t e m > < k e y > < s t r i n g > M a n u f a c t u r i n g   c o s t s < / s t r i n g > < / k e y > < v a l u e > < i n t > 6 < / i n t > < / v a l u e > < / i t e m > < i t e m > < k e y > < s t r i n g > I n s p e c t i o n   r e s u l t s < / s t r i n g > < / k e y > < v a l u e > < i n t > 7 < / i n t > < / v a l u e > < / i t e m > < i t e m > < k e y > < s t r i n g > D e f e c t   r a t e s < / s t r i n g > < / k e y > < v a l u e > < i n t > 8 < / i n t > < / v a l u e > < / i t e m > < i t e m > < k e y > < s t r i n g > T r a n s p o r t a t i o n   m o d e s < / s t r i n g > < / k e y > < v a l u e > < i n t > 9 < / i n t > < / v a l u e > < / i t e m > < i t e m > < k e y > < s t r i n g > R o u t e s < / s t r i n g > < / k e y > < v a l u e > < i n t > 1 0 < / i n t > < / v a l u e > < / i t e m > < i t e m > < k e y > < s t r i n g > C o s t s < / s t r i n g > < / k e y > < v a l u e > < i n t > 1 1 < / i n t > < / v a l u e > < / i t e m > < i t e m > < k e y > < s t r i n g > S t o c k o u t   R i s k < / s t r i n g > < / k e y > < v a l u e > < i n t > 1 2 < / i n t > < / v a l u e > < / i t e m > < i t e m > < k e y > < s t r i n g > S t o c k o u t   R i s k   S i g n < / 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    S h i p p i n g   c o s t s       S t o c k o u t   R i s k   S i g n 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  S h i p p i n g   c o s t s       S t o c k o u t   R i s k   S i g n 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 C o l u m n s \ S h i p p i n g   c o s t s < / K e y > < / a : K e y > < a : V a l u e   i : t y p e = " T a b l e W i d g e t B a s e V i e w S t a t e " / > < / a : K e y V a l u e O f D i a g r a m O b j e c t K e y a n y T y p e z b w N T n L X > < a : K e y V a l u e O f D i a g r a m O b j e c t K e y a n y T y p e z b w N T n L X > < a : K e y > < K e y > C o l u m n s \ S u p p l i e r   n a m e 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 C o l u m n s \ L e a d   t i m e < / K e y > < / a : K e y > < a : V a l u e   i : t y p e = " T a b l e W i d g e t B a s e V i e w S t a t e " / > < / a : K e y V a l u e O f D i a g r a m O b j e c t K e y a n y T y p e z b w N T n L X > < a : K e y V a l u e O f D i a g r a m O b j e c t K e y a n y T y p e z b w N T n L X > < a : K e y > < K e y > C o l u m n s \ P r o d u c t i o n   v o l u m e s < / K e y > < / a : K e y > < a : V a l u e   i : t y p e = " T a b l e W i d g e t B a s e V i e w S t a t e " / > < / a : K e y V a l u e O f D i a g r a m O b j e c t K e y a n y T y p e z b w N T n L X > < a : K e y V a l u e O f D i a g r a m O b j e c t K e y a n y T y p e z b w N T n L X > < a : K e y > < K e y > C o l u m n s \ M a n u f a c t u r i n g   l e a d   t i m e < / K e y > < / a : K e y > < a : V a l u e   i : t y p e = " T a b l e W i d g e t B a s e V i e w S t a t e " / > < / a : K e y V a l u e O f D i a g r a m O b j e c t K e y a n y T y p e z b w N T n L X > < a : K e y V a l u e O f D i a g r a m O b j e c t K e y a n y T y p e z b w N T n L X > < a : K e y > < K e y > C o l u m n s \ M a n u f a c t u r i n g   c o s t s < / K e y > < / a : K e y > < a : V a l u e   i : t y p e = " T a b l e W i d g e t B a s e V i e w S t a t e " / > < / a : K e y V a l u e O f D i a g r a m O b j e c t K e y a n y T y p e z b w N T n L X > < a : K e y V a l u e O f D i a g r a m O b j e c t K e y a n y T y p e z b w N T n L X > < a : K e y > < K e y > C o l u m n s \ I n s p e c t i o n   r e s u l t s < / K e y > < / a : K e y > < a : V a l u e   i : t y p e = " T a b l e W i d g e t B a s e V i e w S t a t e " / > < / a : K e y V a l u e O f D i a g r a m O b j e c t K e y a n y T y p e z b w N T n L X > < a : K e y V a l u e O f D i a g r a m O b j e c t K e y a n y T y p e z b w N T n L X > < a : K e y > < K e y > C o l u m n s \ D e f e c t   r a t e s < / K e y > < / a : K e y > < a : V a l u e   i : t y p e = " T a b l e W i d g e t B a s e V i e w S t a t e " / > < / a : K e y V a l u e O f D i a g r a m O b j e c t K e y a n y T y p e z b w N T n L X > < a : K e y V a l u e O f D i a g r a m O b j e c t K e y a n y T y p e z b w N T n L X > < a : K e y > < K e y > C o l u m n s \ T r a n s p o r t a t i o n   m o d e s < / K e y > < / a : K e y > < a : V a l u e   i : t y p e = " T a b l e W i d g e t B a s e V i e w S t a t e " / > < / a : K e y V a l u e O f D i a g r a m O b j e c t K e y a n y T y p e z b w N T n L X > < a : K e y V a l u e O f D i a g r a m O b j e c t K e y a n y T y p e z b w N T n L X > < a : K e y > < K e y > C o l u m n s \ R o u t e s < / K e y > < / a : K e y > < a : V a l u e   i : t y p e = " T a b l e W i d g e t B a s e V i e w S t a t e " / > < / a : K e y V a l u e O f D i a g r a m O b j e c t K e y a n y T y p e z b w N T n L X > < a : K e y V a l u e O f D i a g r a m O b j e c t K e y a n y T y p e z b w N T n L X > < a : K e y > < K e y > C o l u m n s \ C o s t s < / K e y > < / a : K e y > < a : V a l u e   i : t y p e = " T a b l e W i d g e t B a s e V i e w S t a t e " / > < / a : K e y V a l u e O f D i a g r a m O b j e c t K e y a n y T y p e z b w N T n L X > < a : K e y V a l u e O f D i a g r a m O b j e c t K e y a n y T y p e z b w N T n L X > < a : K e y > < K e y > C o l u m n s \ S t o c k o u t   R i s k < / K e y > < / a : K e y > < a : V a l u e   i : t y p e = " T a b l e W i d g e t B a s e V i e w S t a t e " / > < / a : K e y V a l u e O f D i a g r a m O b j e c t K e y a n y T y p e z b w N T n L X > < a : K e y V a l u e O f D i a g r a m O b j e c t K e y a n y T y p e z b w N T n L X > < a : K e y > < K e y > C o l u m n s \ S t o c k o u t   R i s k   S i g n 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    S h i p p i n g   c o s t s       S t o c k o u t   R i s k   S i g n 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  S h i p p i n g   c o s t s       S t o c k o u t   R i s k   S i g n 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 S h i p p i n g   c o s t s < / K e y > < / D i a g r a m O b j e c t K e y > < D i a g r a m O b j e c t K e y > < K e y > M e a s u r e s \ S u m   o f   S h i p p i n g   c o s t s \ T a g I n f o \ F o r m u l a < / K e y > < / D i a g r a m O b j e c t K e y > < D i a g r a m O b j e c t K e y > < K e y > M e a s u r e s \ S u m   o f   S h i p p i n g   c o s t s \ T a g I n f o \ V a l u e < / K e y > < / D i a g r a m O b j e c t K e y > < D i a g r a m O b j e c t K e y > < K e y > M e a s u r e s \ A v e r a g e   o f   S h i p p i n g   c o s t s < / K e y > < / D i a g r a m O b j e c t K e y > < D i a g r a m O b j e c t K e y > < K e y > M e a s u r e s \ A v e r a g e   o f   S h i p p i n g   c o s t s \ T a g I n f o \ F o r m u l a < / K e y > < / D i a g r a m O b j e c t K e y > < D i a g r a m O b j e c t K e y > < K e y > M e a s u r e s \ A v e r a g e   o f   S h i p p i n g   c o s t s \ T a g I n f o \ V a l u e < / K e y > < / D i a g r a m O b j e c t K e y > < D i a g r a m O b j e c t K e y > < K e y > M e a s u r e s \ S u m   o f   L e a d   t i m e < / K e y > < / D i a g r a m O b j e c t K e y > < D i a g r a m O b j e c t K e y > < K e y > M e a s u r e s \ S u m   o f   L e a d   t i m e \ T a g I n f o \ F o r m u l a < / K e y > < / D i a g r a m O b j e c t K e y > < D i a g r a m O b j e c t K e y > < K e y > M e a s u r e s \ S u m   o f   L e a d   t i m e \ T a g I n f o \ V a l u e < / K e y > < / D i a g r a m O b j e c t K e y > < D i a g r a m O b j e c t K e y > < K e y > M e a s u r e s \ A v e r a g e   o f   L e a d   t i m e < / K e y > < / D i a g r a m O b j e c t K e y > < D i a g r a m O b j e c t K e y > < K e y > M e a s u r e s \ A v e r a g e   o f   L e a d   t i m e \ T a g I n f o \ F o r m u l a < / K e y > < / D i a g r a m O b j e c t K e y > < D i a g r a m O b j e c t K e y > < K e y > M e a s u r e s \ A v e r a g e   o f   L e a d   t i m e \ T a g I n f o \ V a l u e < / K e y > < / D i a g r a m O b j e c t K e y > < D i a g r a m O b j e c t K e y > < K e y > M e a s u r e s \ S u m   o f   D e f e c t   r a t e s < / K e y > < / D i a g r a m O b j e c t K e y > < D i a g r a m O b j e c t K e y > < K e y > M e a s u r e s \ S u m   o f   D e f e c t   r a t e s \ T a g I n f o \ F o r m u l a < / K e y > < / D i a g r a m O b j e c t K e y > < D i a g r a m O b j e c t K e y > < K e y > M e a s u r e s \ S u m   o f   D e f e c t   r a t e s \ T a g I n f o \ V a l u e < / K e y > < / D i a g r a m O b j e c t K e y > < D i a g r a m O b j e c t K e y > < K e y > M e a s u r e s \ A v e r a g e   o f   D e f e c t   r a t e s < / K e y > < / D i a g r a m O b j e c t K e y > < D i a g r a m O b j e c t K e y > < K e y > M e a s u r e s \ A v e r a g e   o f   D e f e c t   r a t e s \ T a g I n f o \ F o r m u l a < / K e y > < / D i a g r a m O b j e c t K e y > < D i a g r a m O b j e c t K e y > < K e y > M e a s u r e s \ A v e r a g e   o f   D e f e c t   r a t e s \ T a g I n f o \ V a l u e < / K e y > < / D i a g r a m O b j e c t K e y > < D i a g r a m O b j e c t K e y > < K e y > M e a s u r e s \ S u m   o f   M a n u f a c t u r i n g   l e a d   t i m e < / K e y > < / D i a g r a m O b j e c t K e y > < D i a g r a m O b j e c t K e y > < K e y > M e a s u r e s \ S u m   o f   M a n u f a c t u r i n g   l e a d   t i m e \ T a g I n f o \ F o r m u l a < / K e y > < / D i a g r a m O b j e c t K e y > < D i a g r a m O b j e c t K e y > < K e y > M e a s u r e s \ S u m   o f   M a n u f a c t u r i n g   l e a d   t i m e \ T a g I n f o \ V a l u e < / K e y > < / D i a g r a m O b j e c t K e y > < D i a g r a m O b j e c t K e y > < K e y > M e a s u r e s \ A v e r a g e   o f   M a n u f a c t u r i n g   l e a d   t i m e < / K e y > < / D i a g r a m O b j e c t K e y > < D i a g r a m O b j e c t K e y > < K e y > M e a s u r e s \ A v e r a g e   o f   M a n u f a c t u r i n g   l e a d   t i m e \ T a g I n f o \ F o r m u l a < / K e y > < / D i a g r a m O b j e c t K e y > < D i a g r a m O b j e c t K e y > < K e y > M e a s u r e s \ A v e r a g e   o f   M a n u f a c t u r i n g   l e a d   t i m e \ T a g I n f o \ V a l u e < / K e y > < / D i a g r a m O b j e c t K e y > < D i a g r a m O b j e c t K e y > < K e y > M e a s u r e s \ S u m   o f   S t o c k o u t   R i s k   S i g n < / K e y > < / D i a g r a m O b j e c t K e y > < D i a g r a m O b j e c t K e y > < K e y > M e a s u r e s \ S u m   o f   S t o c k o u t   R i s k   S i g n \ T a g I n f o \ F o r m u l a < / K e y > < / D i a g r a m O b j e c t K e y > < D i a g r a m O b j e c t K e y > < K e y > M e a s u r e s \ S u m   o f   S t o c k o u t   R i s k   S i g n \ T a g I n f o \ V a l u e < / K e y > < / D i a g r a m O b j e c t K e y > < D i a g r a m O b j e c t K e y > < K e y > C o l u m n s \ S h i p p i n g   c o s t s < / K e y > < / D i a g r a m O b j e c t K e y > < D i a g r a m O b j e c t K e y > < K e y > C o l u m n s \ S u p p l i e r   n a m e < / K e y > < / D i a g r a m O b j e c t K e y > < D i a g r a m O b j e c t K e y > < K e y > C o l u m n s \ L o c a t i o n < / K e y > < / D i a g r a m O b j e c t K e y > < D i a g r a m O b j e c t K e y > < K e y > C o l u m n s \ L e a d   t i m e < / K e y > < / D i a g r a m O b j e c t K e y > < D i a g r a m O b j e c t K e y > < K e y > C o l u m n s \ P r o d u c t i o n   v o l u m e s < / K e y > < / D i a g r a m O b j e c t K e y > < D i a g r a m O b j e c t K e y > < K e y > C o l u m n s \ M a n u f a c t u r i n g   l e a d   t i m e < / K e y > < / D i a g r a m O b j e c t K e y > < D i a g r a m O b j e c t K e y > < K e y > C o l u m n s \ M a n u f a c t u r i n g   c o s t s < / K e y > < / D i a g r a m O b j e c t K e y > < D i a g r a m O b j e c t K e y > < K e y > C o l u m n s \ I n s p e c t i o n   r e s u l t s < / K e y > < / D i a g r a m O b j e c t K e y > < D i a g r a m O b j e c t K e y > < K e y > C o l u m n s \ D e f e c t   r a t e s < / K e y > < / D i a g r a m O b j e c t K e y > < D i a g r a m O b j e c t K e y > < K e y > C o l u m n s \ T r a n s p o r t a t i o n   m o d e s < / K e y > < / D i a g r a m O b j e c t K e y > < D i a g r a m O b j e c t K e y > < K e y > C o l u m n s \ R o u t e s < / K e y > < / D i a g r a m O b j e c t K e y > < D i a g r a m O b j e c t K e y > < K e y > C o l u m n s \ C o s t s < / K e y > < / D i a g r a m O b j e c t K e y > < D i a g r a m O b j e c t K e y > < K e y > C o l u m n s \ S t o c k o u t   R i s k < / K e y > < / D i a g r a m O b j e c t K e y > < D i a g r a m O b j e c t K e y > < K e y > C o l u m n s \ S t o c k o u t   R i s k   S i g n < / K e y > < / D i a g r a m O b j e c t K e y > < D i a g r a m O b j e c t K e y > < K e y > L i n k s \ & l t ; C o l u m n s \ S u m   o f   S h i p p i n g   c o s t s & g t ; - & l t ; M e a s u r e s \ S h i p p i n g   c o s t s & g t ; < / K e y > < / D i a g r a m O b j e c t K e y > < D i a g r a m O b j e c t K e y > < K e y > L i n k s \ & l t ; C o l u m n s \ S u m   o f   S h i p p i n g   c o s t s & g t ; - & l t ; M e a s u r e s \ S h i p p i n g   c o s t s & g t ; \ C O L U M N < / K e y > < / D i a g r a m O b j e c t K e y > < D i a g r a m O b j e c t K e y > < K e y > L i n k s \ & l t ; C o l u m n s \ S u m   o f   S h i p p i n g   c o s t s & g t ; - & l t ; M e a s u r e s \ S h i p p i n g   c o s t s & g t ; \ M E A S U R E < / K e y > < / D i a g r a m O b j e c t K e y > < D i a g r a m O b j e c t K e y > < K e y > L i n k s \ & l t ; C o l u m n s \ A v e r a g e   o f   S h i p p i n g   c o s t s & g t ; - & l t ; M e a s u r e s \ S h i p p i n g   c o s t s & g t ; < / K e y > < / D i a g r a m O b j e c t K e y > < D i a g r a m O b j e c t K e y > < K e y > L i n k s \ & l t ; C o l u m n s \ A v e r a g e   o f   S h i p p i n g   c o s t s & g t ; - & l t ; M e a s u r e s \ S h i p p i n g   c o s t s & g t ; \ C O L U M N < / K e y > < / D i a g r a m O b j e c t K e y > < D i a g r a m O b j e c t K e y > < K e y > L i n k s \ & l t ; C o l u m n s \ A v e r a g e   o f   S h i p p i n g   c o s t s & g t ; - & l t ; M e a s u r e s \ S h i p p i n g   c o s t s & g t ; \ M E A S U R E < / K e y > < / D i a g r a m O b j e c t K e y > < D i a g r a m O b j e c t K e y > < K e y > L i n k s \ & l t ; C o l u m n s \ S u m   o f   L e a d   t i m e & g t ; - & l t ; M e a s u r e s \ L e a d   t i m e & g t ; < / K e y > < / D i a g r a m O b j e c t K e y > < D i a g r a m O b j e c t K e y > < K e y > L i n k s \ & l t ; C o l u m n s \ S u m   o f   L e a d   t i m e & g t ; - & l t ; M e a s u r e s \ L e a d   t i m e & g t ; \ C O L U M N < / K e y > < / D i a g r a m O b j e c t K e y > < D i a g r a m O b j e c t K e y > < K e y > L i n k s \ & l t ; C o l u m n s \ S u m   o f   L e a d   t i m e & g t ; - & l t ; M e a s u r e s \ L e a d   t i m e & g t ; \ M E A S U R E < / K e y > < / D i a g r a m O b j e c t K e y > < D i a g r a m O b j e c t K e y > < K e y > L i n k s \ & l t ; C o l u m n s \ A v e r a g e   o f   L e a d   t i m e & g t ; - & l t ; M e a s u r e s \ L e a d   t i m e & g t ; < / K e y > < / D i a g r a m O b j e c t K e y > < D i a g r a m O b j e c t K e y > < K e y > L i n k s \ & l t ; C o l u m n s \ A v e r a g e   o f   L e a d   t i m e & g t ; - & l t ; M e a s u r e s \ L e a d   t i m e & g t ; \ C O L U M N < / K e y > < / D i a g r a m O b j e c t K e y > < D i a g r a m O b j e c t K e y > < K e y > L i n k s \ & l t ; C o l u m n s \ A v e r a g e   o f   L e a d   t i m e & g t ; - & l t ; M e a s u r e s \ L e a d   t i m e & g t ; \ M E A S U R E < / K e y > < / D i a g r a m O b j e c t K e y > < D i a g r a m O b j e c t K e y > < K e y > L i n k s \ & l t ; C o l u m n s \ S u m   o f   D e f e c t   r a t e s & g t ; - & l t ; M e a s u r e s \ D e f e c t   r a t e s & g t ; < / K e y > < / D i a g r a m O b j e c t K e y > < D i a g r a m O b j e c t K e y > < K e y > L i n k s \ & l t ; C o l u m n s \ S u m   o f   D e f e c t   r a t e s & g t ; - & l t ; M e a s u r e s \ D e f e c t   r a t e s & g t ; \ C O L U M N < / K e y > < / D i a g r a m O b j e c t K e y > < D i a g r a m O b j e c t K e y > < K e y > L i n k s \ & l t ; C o l u m n s \ S u m   o f   D e f e c t   r a t e s & g t ; - & l t ; M e a s u r e s \ D e f e c t   r a t e s & g t ; \ M E A S U R E < / K e y > < / D i a g r a m O b j e c t K e y > < D i a g r a m O b j e c t K e y > < K e y > L i n k s \ & l t ; C o l u m n s \ A v e r a g e   o f   D e f e c t   r a t e s & g t ; - & l t ; M e a s u r e s \ D e f e c t   r a t e s & g t ; < / K e y > < / D i a g r a m O b j e c t K e y > < D i a g r a m O b j e c t K e y > < K e y > L i n k s \ & l t ; C o l u m n s \ A v e r a g e   o f   D e f e c t   r a t e s & g t ; - & l t ; M e a s u r e s \ D e f e c t   r a t e s & g t ; \ C O L U M N < / K e y > < / D i a g r a m O b j e c t K e y > < D i a g r a m O b j e c t K e y > < K e y > L i n k s \ & l t ; C o l u m n s \ A v e r a g e   o f   D e f e c t   r a t e s & g t ; - & l t ; M e a s u r e s \ D e f e c t   r a t e s & g t ; \ M E A S U R E < / K e y > < / D i a g r a m O b j e c t K e y > < D i a g r a m O b j e c t K e y > < K e y > L i n k s \ & l t ; C o l u m n s \ S u m   o f   M a n u f a c t u r i n g   l e a d   t i m e & g t ; - & l t ; M e a s u r e s \ M a n u f a c t u r i n g   l e a d   t i m e & g t ; < / K e y > < / D i a g r a m O b j e c t K e y > < D i a g r a m O b j e c t K e y > < K e y > L i n k s \ & l t ; C o l u m n s \ S u m   o f   M a n u f a c t u r i n g   l e a d   t i m e & g t ; - & l t ; M e a s u r e s \ M a n u f a c t u r i n g   l e a d   t i m e & g t ; \ C O L U M N < / K e y > < / D i a g r a m O b j e c t K e y > < D i a g r a m O b j e c t K e y > < K e y > L i n k s \ & l t ; C o l u m n s \ S u m   o f   M a n u f a c t u r i n g   l e a d   t i m e & g t ; - & l t ; M e a s u r e s \ M a n u f a c t u r i n g   l e a d   t i m e & g t ; \ M E A S U R E < / K e y > < / D i a g r a m O b j e c t K e y > < D i a g r a m O b j e c t K e y > < K e y > L i n k s \ & l t ; C o l u m n s \ A v e r a g e   o f   M a n u f a c t u r i n g   l e a d   t i m e & g t ; - & l t ; M e a s u r e s \ M a n u f a c t u r i n g   l e a d   t i m e & g t ; < / K e y > < / D i a g r a m O b j e c t K e y > < D i a g r a m O b j e c t K e y > < K e y > L i n k s \ & l t ; C o l u m n s \ A v e r a g e   o f   M a n u f a c t u r i n g   l e a d   t i m e & g t ; - & l t ; M e a s u r e s \ M a n u f a c t u r i n g   l e a d   t i m e & g t ; \ C O L U M N < / K e y > < / D i a g r a m O b j e c t K e y > < D i a g r a m O b j e c t K e y > < K e y > L i n k s \ & l t ; C o l u m n s \ A v e r a g e   o f   M a n u f a c t u r i n g   l e a d   t i m e & g t ; - & l t ; M e a s u r e s \ M a n u f a c t u r i n g   l e a d   t i m e & g t ; \ M E A S U R E < / K e y > < / D i a g r a m O b j e c t K e y > < D i a g r a m O b j e c t K e y > < K e y > L i n k s \ & l t ; C o l u m n s \ S u m   o f   S t o c k o u t   R i s k   S i g n & g t ; - & l t ; M e a s u r e s \ S t o c k o u t   R i s k   S i g n & g t ; < / K e y > < / D i a g r a m O b j e c t K e y > < D i a g r a m O b j e c t K e y > < K e y > L i n k s \ & l t ; C o l u m n s \ S u m   o f   S t o c k o u t   R i s k   S i g n & g t ; - & l t ; M e a s u r e s \ S t o c k o u t   R i s k   S i g n & g t ; \ C O L U M N < / K e y > < / D i a g r a m O b j e c t K e y > < D i a g r a m O b j e c t K e y > < K e y > L i n k s \ & l t ; C o l u m n s \ S u m   o f   S t o c k o u t   R i s k   S i g n & g t ; - & l t ; M e a s u r e s \ S t o c k o u t   R i s k   S i g n & g t ; \ M E A S U R E 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 S h i p p i n g   c o s t s < / K e y > < / a : K e y > < a : V a l u e   i : t y p e = " M e a s u r e G r i d N o d e V i e w S t a t e " > < L a y e d O u t > t r u e < / L a y e d O u t > < W a s U I I n v i s i b l e > t r u e < / W a s U I I n v i s i b l e > < / a : V a l u e > < / a : K e y V a l u e O f D i a g r a m O b j e c t K e y a n y T y p e z b w N T n L X > < a : K e y V a l u e O f D i a g r a m O b j e c t K e y a n y T y p e z b w N T n L X > < a : K e y > < K e y > M e a s u r e s \ S u m   o f   S h i p p i n g   c o s t s \ T a g I n f o \ F o r m u l a < / K e y > < / a : K e y > < a : V a l u e   i : t y p e = " M e a s u r e G r i d V i e w S t a t e I D i a g r a m T a g A d d i t i o n a l I n f o " / > < / a : K e y V a l u e O f D i a g r a m O b j e c t K e y a n y T y p e z b w N T n L X > < a : K e y V a l u e O f D i a g r a m O b j e c t K e y a n y T y p e z b w N T n L X > < a : K e y > < K e y > M e a s u r e s \ S u m   o f   S h i p p i n g   c o s t s \ T a g I n f o \ V a l u e < / K e y > < / a : K e y > < a : V a l u e   i : t y p e = " M e a s u r e G r i d V i e w S t a t e I D i a g r a m T a g A d d i t i o n a l I n f o " / > < / a : K e y V a l u e O f D i a g r a m O b j e c t K e y a n y T y p e z b w N T n L X > < a : K e y V a l u e O f D i a g r a m O b j e c t K e y a n y T y p e z b w N T n L X > < a : K e y > < K e y > M e a s u r e s \ A v e r a g e   o f   S h i p p i n g   c o s t s < / K e y > < / a : K e y > < a : V a l u e   i : t y p e = " M e a s u r e G r i d N o d e V i e w S t a t e " > < L a y e d O u t > t r u e < / L a y e d O u t > < R o w > 1 < / R o w > < W a s U I I n v i s i b l e > t r u e < / W a s U I I n v i s i b l e > < / a : V a l u e > < / a : K e y V a l u e O f D i a g r a m O b j e c t K e y a n y T y p e z b w N T n L X > < a : K e y V a l u e O f D i a g r a m O b j e c t K e y a n y T y p e z b w N T n L X > < a : K e y > < K e y > M e a s u r e s \ A v e r a g e   o f   S h i p p i n g   c o s t s \ T a g I n f o \ F o r m u l a < / K e y > < / a : K e y > < a : V a l u e   i : t y p e = " M e a s u r e G r i d V i e w S t a t e I D i a g r a m T a g A d d i t i o n a l I n f o " / > < / a : K e y V a l u e O f D i a g r a m O b j e c t K e y a n y T y p e z b w N T n L X > < a : K e y V a l u e O f D i a g r a m O b j e c t K e y a n y T y p e z b w N T n L X > < a : K e y > < K e y > M e a s u r e s \ A v e r a g e   o f   S h i p p i n g   c o s t s \ T a g I n f o \ V a l u e < / K e y > < / a : K e y > < a : V a l u e   i : t y p e = " M e a s u r e G r i d V i e w S t a t e I D i a g r a m T a g A d d i t i o n a l I n f o " / > < / a : K e y V a l u e O f D i a g r a m O b j e c t K e y a n y T y p e z b w N T n L X > < a : K e y V a l u e O f D i a g r a m O b j e c t K e y a n y T y p e z b w N T n L X > < a : K e y > < K e y > M e a s u r e s \ S u m   o f   L e a d   t i m e < / K e y > < / a : K e y > < a : V a l u e   i : t y p e = " M e a s u r e G r i d N o d e V i e w S t a t e " > < C o l u m n > 3 < / C o l u m n > < L a y e d O u t > t r u e < / L a y e d O u t > < W a s U I I n v i s i b l e > t r u e < / W a s U I I n v i s i b l e > < / a : V a l u e > < / a : K e y V a l u e O f D i a g r a m O b j e c t K e y a n y T y p e z b w N T n L X > < a : K e y V a l u e O f D i a g r a m O b j e c t K e y a n y T y p e z b w N T n L X > < a : K e y > < K e y > M e a s u r e s \ S u m   o f   L e a d   t i m e \ T a g I n f o \ F o r m u l a < / K e y > < / a : K e y > < a : V a l u e   i : t y p e = " M e a s u r e G r i d V i e w S t a t e I D i a g r a m T a g A d d i t i o n a l I n f o " / > < / a : K e y V a l u e O f D i a g r a m O b j e c t K e y a n y T y p e z b w N T n L X > < a : K e y V a l u e O f D i a g r a m O b j e c t K e y a n y T y p e z b w N T n L X > < a : K e y > < K e y > M e a s u r e s \ S u m   o f   L e a d   t i m e \ T a g I n f o \ V a l u e < / K e y > < / a : K e y > < a : V a l u e   i : t y p e = " M e a s u r e G r i d V i e w S t a t e I D i a g r a m T a g A d d i t i o n a l I n f o " / > < / a : K e y V a l u e O f D i a g r a m O b j e c t K e y a n y T y p e z b w N T n L X > < a : K e y V a l u e O f D i a g r a m O b j e c t K e y a n y T y p e z b w N T n L X > < a : K e y > < K e y > M e a s u r e s \ A v e r a g e   o f   L e a d   t i m e < / K e y > < / a : K e y > < a : V a l u e   i : t y p e = " M e a s u r e G r i d N o d e V i e w S t a t e " > < C o l u m n > 3 < / C o l u m n > < L a y e d O u t > t r u e < / L a y e d O u t > < R o w > 1 < / R o w > < W a s U I I n v i s i b l e > t r u e < / W a s U I I n v i s i b l e > < / a : V a l u e > < / a : K e y V a l u e O f D i a g r a m O b j e c t K e y a n y T y p e z b w N T n L X > < a : K e y V a l u e O f D i a g r a m O b j e c t K e y a n y T y p e z b w N T n L X > < a : K e y > < K e y > M e a s u r e s \ A v e r a g e   o f   L e a d   t i m e \ T a g I n f o \ F o r m u l a < / K e y > < / a : K e y > < a : V a l u e   i : t y p e = " M e a s u r e G r i d V i e w S t a t e I D i a g r a m T a g A d d i t i o n a l I n f o " / > < / a : K e y V a l u e O f D i a g r a m O b j e c t K e y a n y T y p e z b w N T n L X > < a : K e y V a l u e O f D i a g r a m O b j e c t K e y a n y T y p e z b w N T n L X > < a : K e y > < K e y > M e a s u r e s \ A v e r a g e   o f   L e a d   t i m e \ T a g I n f o \ V a l u e < / K e y > < / a : K e y > < a : V a l u e   i : t y p e = " M e a s u r e G r i d V i e w S t a t e I D i a g r a m T a g A d d i t i o n a l I n f o " / > < / a : K e y V a l u e O f D i a g r a m O b j e c t K e y a n y T y p e z b w N T n L X > < a : K e y V a l u e O f D i a g r a m O b j e c t K e y a n y T y p e z b w N T n L X > < a : K e y > < K e y > M e a s u r e s \ S u m   o f   D e f e c t   r a t e s < / K e y > < / a : K e y > < a : V a l u e   i : t y p e = " M e a s u r e G r i d N o d e V i e w S t a t e " > < C o l u m n > 8 < / C o l u m n > < L a y e d O u t > t r u e < / L a y e d O u t > < W a s U I I n v i s i b l e > t r u e < / W a s U I I n v i s i b l e > < / a : V a l u e > < / a : K e y V a l u e O f D i a g r a m O b j e c t K e y a n y T y p e z b w N T n L X > < a : K e y V a l u e O f D i a g r a m O b j e c t K e y a n y T y p e z b w N T n L X > < a : K e y > < K e y > M e a s u r e s \ S u m   o f   D e f e c t   r a t e s \ T a g I n f o \ F o r m u l a < / K e y > < / a : K e y > < a : V a l u e   i : t y p e = " M e a s u r e G r i d V i e w S t a t e I D i a g r a m T a g A d d i t i o n a l I n f o " / > < / a : K e y V a l u e O f D i a g r a m O b j e c t K e y a n y T y p e z b w N T n L X > < a : K e y V a l u e O f D i a g r a m O b j e c t K e y a n y T y p e z b w N T n L X > < a : K e y > < K e y > M e a s u r e s \ S u m   o f   D e f e c t   r a t e s \ T a g I n f o \ V a l u e < / K e y > < / a : K e y > < a : V a l u e   i : t y p e = " M e a s u r e G r i d V i e w S t a t e I D i a g r a m T a g A d d i t i o n a l I n f o " / > < / a : K e y V a l u e O f D i a g r a m O b j e c t K e y a n y T y p e z b w N T n L X > < a : K e y V a l u e O f D i a g r a m O b j e c t K e y a n y T y p e z b w N T n L X > < a : K e y > < K e y > M e a s u r e s \ A v e r a g e   o f   D e f e c t   r a t e s < / K e y > < / a : K e y > < a : V a l u e   i : t y p e = " M e a s u r e G r i d N o d e V i e w S t a t e " > < C o l u m n > 8 < / C o l u m n > < L a y e d O u t > t r u e < / L a y e d O u t > < R o w > 1 < / R o w > < W a s U I I n v i s i b l e > t r u e < / W a s U I I n v i s i b l e > < / a : V a l u e > < / a : K e y V a l u e O f D i a g r a m O b j e c t K e y a n y T y p e z b w N T n L X > < a : K e y V a l u e O f D i a g r a m O b j e c t K e y a n y T y p e z b w N T n L X > < a : K e y > < K e y > M e a s u r e s \ A v e r a g e   o f   D e f e c t   r a t e s \ T a g I n f o \ F o r m u l a < / K e y > < / a : K e y > < a : V a l u e   i : t y p e = " M e a s u r e G r i d V i e w S t a t e I D i a g r a m T a g A d d i t i o n a l I n f o " / > < / a : K e y V a l u e O f D i a g r a m O b j e c t K e y a n y T y p e z b w N T n L X > < a : K e y V a l u e O f D i a g r a m O b j e c t K e y a n y T y p e z b w N T n L X > < a : K e y > < K e y > M e a s u r e s \ A v e r a g e   o f   D e f e c t   r a t e s \ T a g I n f o \ V a l u e < / K e y > < / a : K e y > < a : V a l u e   i : t y p e = " M e a s u r e G r i d V i e w S t a t e I D i a g r a m T a g A d d i t i o n a l I n f o " / > < / a : K e y V a l u e O f D i a g r a m O b j e c t K e y a n y T y p e z b w N T n L X > < a : K e y V a l u e O f D i a g r a m O b j e c t K e y a n y T y p e z b w N T n L X > < a : K e y > < K e y > M e a s u r e s \ S u m   o f   M a n u f a c t u r i n g   l e a d   t i m e < / K e y > < / a : K e y > < a : V a l u e   i : t y p e = " M e a s u r e G r i d N o d e V i e w S t a t e " > < C o l u m n > 5 < / C o l u m n > < L a y e d O u t > t r u e < / L a y e d O u t > < W a s U I I n v i s i b l e > t r u e < / W a s U I I n v i s i b l e > < / a : V a l u e > < / a : K e y V a l u e O f D i a g r a m O b j e c t K e y a n y T y p e z b w N T n L X > < a : K e y V a l u e O f D i a g r a m O b j e c t K e y a n y T y p e z b w N T n L X > < a : K e y > < K e y > M e a s u r e s \ S u m   o f   M a n u f a c t u r i n g   l e a d   t i m e \ T a g I n f o \ F o r m u l a < / K e y > < / a : K e y > < a : V a l u e   i : t y p e = " M e a s u r e G r i d V i e w S t a t e I D i a g r a m T a g A d d i t i o n a l I n f o " / > < / a : K e y V a l u e O f D i a g r a m O b j e c t K e y a n y T y p e z b w N T n L X > < a : K e y V a l u e O f D i a g r a m O b j e c t K e y a n y T y p e z b w N T n L X > < a : K e y > < K e y > M e a s u r e s \ S u m   o f   M a n u f a c t u r i n g   l e a d   t i m e \ T a g I n f o \ V a l u e < / K e y > < / a : K e y > < a : V a l u e   i : t y p e = " M e a s u r e G r i d V i e w S t a t e I D i a g r a m T a g A d d i t i o n a l I n f o " / > < / a : K e y V a l u e O f D i a g r a m O b j e c t K e y a n y T y p e z b w N T n L X > < a : K e y V a l u e O f D i a g r a m O b j e c t K e y a n y T y p e z b w N T n L X > < a : K e y > < K e y > M e a s u r e s \ A v e r a g e   o f   M a n u f a c t u r i n g   l e a d   t i m e < / K e y > < / a : K e y > < a : V a l u e   i : t y p e = " M e a s u r e G r i d N o d e V i e w S t a t e " > < C o l u m n > 5 < / C o l u m n > < L a y e d O u t > t r u e < / L a y e d O u t > < R o w > 1 < / R o w > < W a s U I I n v i s i b l e > t r u e < / W a s U I I n v i s i b l e > < / a : V a l u e > < / a : K e y V a l u e O f D i a g r a m O b j e c t K e y a n y T y p e z b w N T n L X > < a : K e y V a l u e O f D i a g r a m O b j e c t K e y a n y T y p e z b w N T n L X > < a : K e y > < K e y > M e a s u r e s \ A v e r a g e   o f   M a n u f a c t u r i n g   l e a d   t i m e \ T a g I n f o \ F o r m u l a < / K e y > < / a : K e y > < a : V a l u e   i : t y p e = " M e a s u r e G r i d V i e w S t a t e I D i a g r a m T a g A d d i t i o n a l I n f o " / > < / a : K e y V a l u e O f D i a g r a m O b j e c t K e y a n y T y p e z b w N T n L X > < a : K e y V a l u e O f D i a g r a m O b j e c t K e y a n y T y p e z b w N T n L X > < a : K e y > < K e y > M e a s u r e s \ A v e r a g e   o f   M a n u f a c t u r i n g   l e a d   t i m e \ T a g I n f o \ V a l u e < / K e y > < / a : K e y > < a : V a l u e   i : t y p e = " M e a s u r e G r i d V i e w S t a t e I D i a g r a m T a g A d d i t i o n a l I n f o " / > < / a : K e y V a l u e O f D i a g r a m O b j e c t K e y a n y T y p e z b w N T n L X > < a : K e y V a l u e O f D i a g r a m O b j e c t K e y a n y T y p e z b w N T n L X > < a : K e y > < K e y > M e a s u r e s \ S u m   o f   S t o c k o u t   R i s k   S i g n < / K e y > < / a : K e y > < a : V a l u e   i : t y p e = " M e a s u r e G r i d N o d e V i e w S t a t e " > < C o l u m n > 1 3 < / C o l u m n > < L a y e d O u t > t r u e < / L a y e d O u t > < W a s U I I n v i s i b l e > t r u e < / W a s U I I n v i s i b l e > < / a : V a l u e > < / a : K e y V a l u e O f D i a g r a m O b j e c t K e y a n y T y p e z b w N T n L X > < a : K e y V a l u e O f D i a g r a m O b j e c t K e y a n y T y p e z b w N T n L X > < a : K e y > < K e y > M e a s u r e s \ S u m   o f   S t o c k o u t   R i s k   S i g n \ T a g I n f o \ F o r m u l a < / K e y > < / a : K e y > < a : V a l u e   i : t y p e = " M e a s u r e G r i d V i e w S t a t e I D i a g r a m T a g A d d i t i o n a l I n f o " / > < / a : K e y V a l u e O f D i a g r a m O b j e c t K e y a n y T y p e z b w N T n L X > < a : K e y V a l u e O f D i a g r a m O b j e c t K e y a n y T y p e z b w N T n L X > < a : K e y > < K e y > M e a s u r e s \ S u m   o f   S t o c k o u t   R i s k   S i g n \ T a g I n f o \ V a l u e < / K e y > < / a : K e y > < a : V a l u e   i : t y p e = " M e a s u r e G r i d V i e w S t a t e I D i a g r a m T a g A d d i t i o n a l I n f o " / > < / a : K e y V a l u e O f D i a g r a m O b j e c t K e y a n y T y p e z b w N T n L X > < a : K e y V a l u e O f D i a g r a m O b j e c t K e y a n y T y p e z b w N T n L X > < a : K e y > < K e y > C o l u m n s \ S h i p p i n g   c o s t s < / K e y > < / a : K e y > < a : V a l u e   i : t y p e = " M e a s u r e G r i d N o d e V i e w S t a t e " > < L a y e d O u t > t r u e < / L a y e d O u t > < / a : V a l u e > < / a : K e y V a l u e O f D i a g r a m O b j e c t K e y a n y T y p e z b w N T n L X > < a : K e y V a l u e O f D i a g r a m O b j e c t K e y a n y T y p e z b w N T n L X > < a : K e y > < K e y > C o l u m n s \ S u p p l i e r   n a m e < / 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 C o l u m n s \ L e a d   t i m e < / K e y > < / a : K e y > < a : V a l u e   i : t y p e = " M e a s u r e G r i d N o d e V i e w S t a t e " > < C o l u m n > 3 < / C o l u m n > < L a y e d O u t > t r u e < / L a y e d O u t > < / a : V a l u e > < / a : K e y V a l u e O f D i a g r a m O b j e c t K e y a n y T y p e z b w N T n L X > < a : K e y V a l u e O f D i a g r a m O b j e c t K e y a n y T y p e z b w N T n L X > < a : K e y > < K e y > C o l u m n s \ P r o d u c t i o n   v o l u m e s < / K e y > < / a : K e y > < a : V a l u e   i : t y p e = " M e a s u r e G r i d N o d e V i e w S t a t e " > < C o l u m n > 4 < / C o l u m n > < L a y e d O u t > t r u e < / L a y e d O u t > < / a : V a l u e > < / a : K e y V a l u e O f D i a g r a m O b j e c t K e y a n y T y p e z b w N T n L X > < a : K e y V a l u e O f D i a g r a m O b j e c t K e y a n y T y p e z b w N T n L X > < a : K e y > < K e y > C o l u m n s \ M a n u f a c t u r i n g   l e a d   t i m e < / K e y > < / a : K e y > < a : V a l u e   i : t y p e = " M e a s u r e G r i d N o d e V i e w S t a t e " > < C o l u m n > 5 < / C o l u m n > < L a y e d O u t > t r u e < / L a y e d O u t > < / a : V a l u e > < / a : K e y V a l u e O f D i a g r a m O b j e c t K e y a n y T y p e z b w N T n L X > < a : K e y V a l u e O f D i a g r a m O b j e c t K e y a n y T y p e z b w N T n L X > < a : K e y > < K e y > C o l u m n s \ M a n u f a c t u r i n g   c o s t s < / K e y > < / a : K e y > < a : V a l u e   i : t y p e = " M e a s u r e G r i d N o d e V i e w S t a t e " > < C o l u m n > 6 < / C o l u m n > < L a y e d O u t > t r u e < / L a y e d O u t > < / a : V a l u e > < / a : K e y V a l u e O f D i a g r a m O b j e c t K e y a n y T y p e z b w N T n L X > < a : K e y V a l u e O f D i a g r a m O b j e c t K e y a n y T y p e z b w N T n L X > < a : K e y > < K e y > C o l u m n s \ I n s p e c t i o n   r e s u l t s < / K e y > < / a : K e y > < a : V a l u e   i : t y p e = " M e a s u r e G r i d N o d e V i e w S t a t e " > < C o l u m n > 7 < / C o l u m n > < L a y e d O u t > t r u e < / L a y e d O u t > < / a : V a l u e > < / a : K e y V a l u e O f D i a g r a m O b j e c t K e y a n y T y p e z b w N T n L X > < a : K e y V a l u e O f D i a g r a m O b j e c t K e y a n y T y p e z b w N T n L X > < a : K e y > < K e y > C o l u m n s \ D e f e c t   r a t e s < / K e y > < / a : K e y > < a : V a l u e   i : t y p e = " M e a s u r e G r i d N o d e V i e w S t a t e " > < C o l u m n > 8 < / C o l u m n > < L a y e d O u t > t r u e < / L a y e d O u t > < / a : V a l u e > < / a : K e y V a l u e O f D i a g r a m O b j e c t K e y a n y T y p e z b w N T n L X > < a : K e y V a l u e O f D i a g r a m O b j e c t K e y a n y T y p e z b w N T n L X > < a : K e y > < K e y > C o l u m n s \ T r a n s p o r t a t i o n   m o d e s < / K e y > < / a : K e y > < a : V a l u e   i : t y p e = " M e a s u r e G r i d N o d e V i e w S t a t e " > < C o l u m n > 9 < / C o l u m n > < L a y e d O u t > t r u e < / L a y e d O u t > < / a : V a l u e > < / a : K e y V a l u e O f D i a g r a m O b j e c t K e y a n y T y p e z b w N T n L X > < a : K e y V a l u e O f D i a g r a m O b j e c t K e y a n y T y p e z b w N T n L X > < a : K e y > < K e y > C o l u m n s \ R o u t e s < / K e y > < / a : K e y > < a : V a l u e   i : t y p e = " M e a s u r e G r i d N o d e V i e w S t a t e " > < C o l u m n > 1 0 < / C o l u m n > < L a y e d O u t > t r u e < / L a y e d O u t > < / a : V a l u e > < / a : K e y V a l u e O f D i a g r a m O b j e c t K e y a n y T y p e z b w N T n L X > < a : K e y V a l u e O f D i a g r a m O b j e c t K e y a n y T y p e z b w N T n L X > < a : K e y > < K e y > C o l u m n s \ C o s t s < / K e y > < / a : K e y > < a : V a l u e   i : t y p e = " M e a s u r e G r i d N o d e V i e w S t a t e " > < C o l u m n > 1 1 < / C o l u m n > < L a y e d O u t > t r u e < / L a y e d O u t > < / a : V a l u e > < / a : K e y V a l u e O f D i a g r a m O b j e c t K e y a n y T y p e z b w N T n L X > < a : K e y V a l u e O f D i a g r a m O b j e c t K e y a n y T y p e z b w N T n L X > < a : K e y > < K e y > C o l u m n s \ S t o c k o u t   R i s k < / K e y > < / a : K e y > < a : V a l u e   i : t y p e = " M e a s u r e G r i d N o d e V i e w S t a t e " > < C o l u m n > 1 2 < / C o l u m n > < L a y e d O u t > t r u e < / L a y e d O u t > < / a : V a l u e > < / a : K e y V a l u e O f D i a g r a m O b j e c t K e y a n y T y p e z b w N T n L X > < a : K e y V a l u e O f D i a g r a m O b j e c t K e y a n y T y p e z b w N T n L X > < a : K e y > < K e y > C o l u m n s \ S t o c k o u t   R i s k   S i g n < / K e y > < / a : K e y > < a : V a l u e   i : t y p e = " M e a s u r e G r i d N o d e V i e w S t a t e " > < C o l u m n > 1 3 < / C o l u m n > < L a y e d O u t > t r u e < / L a y e d O u t > < / a : V a l u e > < / a : K e y V a l u e O f D i a g r a m O b j e c t K e y a n y T y p e z b w N T n L X > < a : K e y V a l u e O f D i a g r a m O b j e c t K e y a n y T y p e z b w N T n L X > < a : K e y > < K e y > L i n k s \ & l t ; C o l u m n s \ S u m   o f   S h i p p i n g   c o s t s & g t ; - & l t ; M e a s u r e s \ S h i p p i n g   c o s t s & g t ; < / K e y > < / a : K e y > < a : V a l u e   i : t y p e = " M e a s u r e G r i d V i e w S t a t e I D i a g r a m L i n k " / > < / a : K e y V a l u e O f D i a g r a m O b j e c t K e y a n y T y p e z b w N T n L X > < a : K e y V a l u e O f D i a g r a m O b j e c t K e y a n y T y p e z b w N T n L X > < a : K e y > < K e y > L i n k s \ & l t ; C o l u m n s \ S u m   o f   S h i p p i n g   c o s t s & g t ; - & l t ; M e a s u r e s \ S h i p p i n g   c o s t s & g t ; \ C O L U M N < / K e y > < / a : K e y > < a : V a l u e   i : t y p e = " M e a s u r e G r i d V i e w S t a t e I D i a g r a m L i n k E n d p o i n t " / > < / a : K e y V a l u e O f D i a g r a m O b j e c t K e y a n y T y p e z b w N T n L X > < a : K e y V a l u e O f D i a g r a m O b j e c t K e y a n y T y p e z b w N T n L X > < a : K e y > < K e y > L i n k s \ & l t ; C o l u m n s \ S u m   o f   S h i p p i n g   c o s t s & g t ; - & l t ; M e a s u r e s \ S h i p p i n g   c o s t s & g t ; \ M E A S U R E < / K e y > < / a : K e y > < a : V a l u e   i : t y p e = " M e a s u r e G r i d V i e w S t a t e I D i a g r a m L i n k E n d p o i n t " / > < / a : K e y V a l u e O f D i a g r a m O b j e c t K e y a n y T y p e z b w N T n L X > < a : K e y V a l u e O f D i a g r a m O b j e c t K e y a n y T y p e z b w N T n L X > < a : K e y > < K e y > L i n k s \ & l t ; C o l u m n s \ A v e r a g e   o f   S h i p p i n g   c o s t s & g t ; - & l t ; M e a s u r e s \ S h i p p i n g   c o s t s & g t ; < / K e y > < / a : K e y > < a : V a l u e   i : t y p e = " M e a s u r e G r i d V i e w S t a t e I D i a g r a m L i n k " / > < / a : K e y V a l u e O f D i a g r a m O b j e c t K e y a n y T y p e z b w N T n L X > < a : K e y V a l u e O f D i a g r a m O b j e c t K e y a n y T y p e z b w N T n L X > < a : K e y > < K e y > L i n k s \ & l t ; C o l u m n s \ A v e r a g e   o f   S h i p p i n g   c o s t s & g t ; - & l t ; M e a s u r e s \ S h i p p i n g   c o s t s & g t ; \ C O L U M N < / K e y > < / a : K e y > < a : V a l u e   i : t y p e = " M e a s u r e G r i d V i e w S t a t e I D i a g r a m L i n k E n d p o i n t " / > < / a : K e y V a l u e O f D i a g r a m O b j e c t K e y a n y T y p e z b w N T n L X > < a : K e y V a l u e O f D i a g r a m O b j e c t K e y a n y T y p e z b w N T n L X > < a : K e y > < K e y > L i n k s \ & l t ; C o l u m n s \ A v e r a g e   o f   S h i p p i n g   c o s t s & g t ; - & l t ; M e a s u r e s \ S h i p p i n g   c o s t s & g t ; \ M E A S U R E < / K e y > < / a : K e y > < a : V a l u e   i : t y p e = " M e a s u r e G r i d V i e w S t a t e I D i a g r a m L i n k E n d p o i n t " / > < / a : K e y V a l u e O f D i a g r a m O b j e c t K e y a n y T y p e z b w N T n L X > < a : K e y V a l u e O f D i a g r a m O b j e c t K e y a n y T y p e z b w N T n L X > < a : K e y > < K e y > L i n k s \ & l t ; C o l u m n s \ S u m   o f   L e a d   t i m e & g t ; - & l t ; M e a s u r e s \ L e a d   t i m e & g t ; < / K e y > < / a : K e y > < a : V a l u e   i : t y p e = " M e a s u r e G r i d V i e w S t a t e I D i a g r a m L i n k " / > < / a : K e y V a l u e O f D i a g r a m O b j e c t K e y a n y T y p e z b w N T n L X > < a : K e y V a l u e O f D i a g r a m O b j e c t K e y a n y T y p e z b w N T n L X > < a : K e y > < K e y > L i n k s \ & l t ; C o l u m n s \ S u m   o f   L e a d   t i m e & g t ; - & l t ; M e a s u r e s \ L e a d   t i m e & g t ; \ C O L U M N < / K e y > < / a : K e y > < a : V a l u e   i : t y p e = " M e a s u r e G r i d V i e w S t a t e I D i a g r a m L i n k E n d p o i n t " / > < / a : K e y V a l u e O f D i a g r a m O b j e c t K e y a n y T y p e z b w N T n L X > < a : K e y V a l u e O f D i a g r a m O b j e c t K e y a n y T y p e z b w N T n L X > < a : K e y > < K e y > L i n k s \ & l t ; C o l u m n s \ S u m   o f   L e a d   t i m e & g t ; - & l t ; M e a s u r e s \ L e a d   t i m e & g t ; \ M E A S U R E < / K e y > < / a : K e y > < a : V a l u e   i : t y p e = " M e a s u r e G r i d V i e w S t a t e I D i a g r a m L i n k E n d p o i n t " / > < / a : K e y V a l u e O f D i a g r a m O b j e c t K e y a n y T y p e z b w N T n L X > < a : K e y V a l u e O f D i a g r a m O b j e c t K e y a n y T y p e z b w N T n L X > < a : K e y > < K e y > L i n k s \ & l t ; C o l u m n s \ A v e r a g e   o f   L e a d   t i m e & g t ; - & l t ; M e a s u r e s \ L e a d   t i m e & g t ; < / K e y > < / a : K e y > < a : V a l u e   i : t y p e = " M e a s u r e G r i d V i e w S t a t e I D i a g r a m L i n k " / > < / a : K e y V a l u e O f D i a g r a m O b j e c t K e y a n y T y p e z b w N T n L X > < a : K e y V a l u e O f D i a g r a m O b j e c t K e y a n y T y p e z b w N T n L X > < a : K e y > < K e y > L i n k s \ & l t ; C o l u m n s \ A v e r a g e   o f   L e a d   t i m e & g t ; - & l t ; M e a s u r e s \ L e a d   t i m e & g t ; \ C O L U M N < / K e y > < / a : K e y > < a : V a l u e   i : t y p e = " M e a s u r e G r i d V i e w S t a t e I D i a g r a m L i n k E n d p o i n t " / > < / a : K e y V a l u e O f D i a g r a m O b j e c t K e y a n y T y p e z b w N T n L X > < a : K e y V a l u e O f D i a g r a m O b j e c t K e y a n y T y p e z b w N T n L X > < a : K e y > < K e y > L i n k s \ & l t ; C o l u m n s \ A v e r a g e   o f   L e a d   t i m e & g t ; - & l t ; M e a s u r e s \ L e a d   t i m e & g t ; \ M E A S U R E < / K e y > < / a : K e y > < a : V a l u e   i : t y p e = " M e a s u r e G r i d V i e w S t a t e I D i a g r a m L i n k E n d p o i n t " / > < / a : K e y V a l u e O f D i a g r a m O b j e c t K e y a n y T y p e z b w N T n L X > < a : K e y V a l u e O f D i a g r a m O b j e c t K e y a n y T y p e z b w N T n L X > < a : K e y > < K e y > L i n k s \ & l t ; C o l u m n s \ S u m   o f   D e f e c t   r a t e s & g t ; - & l t ; M e a s u r e s \ D e f e c t   r a t e s & g t ; < / K e y > < / a : K e y > < a : V a l u e   i : t y p e = " M e a s u r e G r i d V i e w S t a t e I D i a g r a m L i n k " / > < / a : K e y V a l u e O f D i a g r a m O b j e c t K e y a n y T y p e z b w N T n L X > < a : K e y V a l u e O f D i a g r a m O b j e c t K e y a n y T y p e z b w N T n L X > < a : K e y > < K e y > L i n k s \ & l t ; C o l u m n s \ S u m   o f   D e f e c t   r a t e s & g t ; - & l t ; M e a s u r e s \ D e f e c t   r a t e s & g t ; \ C O L U M N < / K e y > < / a : K e y > < a : V a l u e   i : t y p e = " M e a s u r e G r i d V i e w S t a t e I D i a g r a m L i n k E n d p o i n t " / > < / a : K e y V a l u e O f D i a g r a m O b j e c t K e y a n y T y p e z b w N T n L X > < a : K e y V a l u e O f D i a g r a m O b j e c t K e y a n y T y p e z b w N T n L X > < a : K e y > < K e y > L i n k s \ & l t ; C o l u m n s \ S u m   o f   D e f e c t   r a t e s & g t ; - & l t ; M e a s u r e s \ D e f e c t   r a t e s & g t ; \ M E A S U R E < / K e y > < / a : K e y > < a : V a l u e   i : t y p e = " M e a s u r e G r i d V i e w S t a t e I D i a g r a m L i n k E n d p o i n t " / > < / a : K e y V a l u e O f D i a g r a m O b j e c t K e y a n y T y p e z b w N T n L X > < a : K e y V a l u e O f D i a g r a m O b j e c t K e y a n y T y p e z b w N T n L X > < a : K e y > < K e y > L i n k s \ & l t ; C o l u m n s \ A v e r a g e   o f   D e f e c t   r a t e s & g t ; - & l t ; M e a s u r e s \ D e f e c t   r a t e s & g t ; < / K e y > < / a : K e y > < a : V a l u e   i : t y p e = " M e a s u r e G r i d V i e w S t a t e I D i a g r a m L i n k " / > < / a : K e y V a l u e O f D i a g r a m O b j e c t K e y a n y T y p e z b w N T n L X > < a : K e y V a l u e O f D i a g r a m O b j e c t K e y a n y T y p e z b w N T n L X > < a : K e y > < K e y > L i n k s \ & l t ; C o l u m n s \ A v e r a g e   o f   D e f e c t   r a t e s & g t ; - & l t ; M e a s u r e s \ D e f e c t   r a t e s & g t ; \ C O L U M N < / K e y > < / a : K e y > < a : V a l u e   i : t y p e = " M e a s u r e G r i d V i e w S t a t e I D i a g r a m L i n k E n d p o i n t " / > < / a : K e y V a l u e O f D i a g r a m O b j e c t K e y a n y T y p e z b w N T n L X > < a : K e y V a l u e O f D i a g r a m O b j e c t K e y a n y T y p e z b w N T n L X > < a : K e y > < K e y > L i n k s \ & l t ; C o l u m n s \ A v e r a g e   o f   D e f e c t   r a t e s & g t ; - & l t ; M e a s u r e s \ D e f e c t   r a t e s & g t ; \ M E A S U R E < / K e y > < / a : K e y > < a : V a l u e   i : t y p e = " M e a s u r e G r i d V i e w S t a t e I D i a g r a m L i n k E n d p o i n t " / > < / a : K e y V a l u e O f D i a g r a m O b j e c t K e y a n y T y p e z b w N T n L X > < a : K e y V a l u e O f D i a g r a m O b j e c t K e y a n y T y p e z b w N T n L X > < a : K e y > < K e y > L i n k s \ & l t ; C o l u m n s \ S u m   o f   M a n u f a c t u r i n g   l e a d   t i m e & g t ; - & l t ; M e a s u r e s \ M a n u f a c t u r i n g   l e a d   t i m e & g t ; < / K e y > < / a : K e y > < a : V a l u e   i : t y p e = " M e a s u r e G r i d V i e w S t a t e I D i a g r a m L i n k " / > < / a : K e y V a l u e O f D i a g r a m O b j e c t K e y a n y T y p e z b w N T n L X > < a : K e y V a l u e O f D i a g r a m O b j e c t K e y a n y T y p e z b w N T n L X > < a : K e y > < K e y > L i n k s \ & l t ; C o l u m n s \ S u m   o f   M a n u f a c t u r i n g   l e a d   t i m e & g t ; - & l t ; M e a s u r e s \ M a n u f a c t u r i n g   l e a d   t i m e & g t ; \ C O L U M N < / K e y > < / a : K e y > < a : V a l u e   i : t y p e = " M e a s u r e G r i d V i e w S t a t e I D i a g r a m L i n k E n d p o i n t " / > < / a : K e y V a l u e O f D i a g r a m O b j e c t K e y a n y T y p e z b w N T n L X > < a : K e y V a l u e O f D i a g r a m O b j e c t K e y a n y T y p e z b w N T n L X > < a : K e y > < K e y > L i n k s \ & l t ; C o l u m n s \ S u m   o f   M a n u f a c t u r i n g   l e a d   t i m e & g t ; - & l t ; M e a s u r e s \ M a n u f a c t u r i n g   l e a d   t i m e & g t ; \ M E A S U R E < / K e y > < / a : K e y > < a : V a l u e   i : t y p e = " M e a s u r e G r i d V i e w S t a t e I D i a g r a m L i n k E n d p o i n t " / > < / a : K e y V a l u e O f D i a g r a m O b j e c t K e y a n y T y p e z b w N T n L X > < a : K e y V a l u e O f D i a g r a m O b j e c t K e y a n y T y p e z b w N T n L X > < a : K e y > < K e y > L i n k s \ & l t ; C o l u m n s \ A v e r a g e   o f   M a n u f a c t u r i n g   l e a d   t i m e & g t ; - & l t ; M e a s u r e s \ M a n u f a c t u r i n g   l e a d   t i m e & g t ; < / K e y > < / a : K e y > < a : V a l u e   i : t y p e = " M e a s u r e G r i d V i e w S t a t e I D i a g r a m L i n k " / > < / a : K e y V a l u e O f D i a g r a m O b j e c t K e y a n y T y p e z b w N T n L X > < a : K e y V a l u e O f D i a g r a m O b j e c t K e y a n y T y p e z b w N T n L X > < a : K e y > < K e y > L i n k s \ & l t ; C o l u m n s \ A v e r a g e   o f   M a n u f a c t u r i n g   l e a d   t i m e & g t ; - & l t ; M e a s u r e s \ M a n u f a c t u r i n g   l e a d   t i m e & g t ; \ C O L U M N < / K e y > < / a : K e y > < a : V a l u e   i : t y p e = " M e a s u r e G r i d V i e w S t a t e I D i a g r a m L i n k E n d p o i n t " / > < / a : K e y V a l u e O f D i a g r a m O b j e c t K e y a n y T y p e z b w N T n L X > < a : K e y V a l u e O f D i a g r a m O b j e c t K e y a n y T y p e z b w N T n L X > < a : K e y > < K e y > L i n k s \ & l t ; C o l u m n s \ A v e r a g e   o f   M a n u f a c t u r i n g   l e a d   t i m e & g t ; - & l t ; M e a s u r e s \ M a n u f a c t u r i n g   l e a d   t i m e & g t ; \ M E A S U R E < / K e y > < / a : K e y > < a : V a l u e   i : t y p e = " M e a s u r e G r i d V i e w S t a t e I D i a g r a m L i n k E n d p o i n t " / > < / a : K e y V a l u e O f D i a g r a m O b j e c t K e y a n y T y p e z b w N T n L X > < a : K e y V a l u e O f D i a g r a m O b j e c t K e y a n y T y p e z b w N T n L X > < a : K e y > < K e y > L i n k s \ & l t ; C o l u m n s \ S u m   o f   S t o c k o u t   R i s k   S i g n & g t ; - & l t ; M e a s u r e s \ S t o c k o u t   R i s k   S i g n & g t ; < / K e y > < / a : K e y > < a : V a l u e   i : t y p e = " M e a s u r e G r i d V i e w S t a t e I D i a g r a m L i n k " / > < / a : K e y V a l u e O f D i a g r a m O b j e c t K e y a n y T y p e z b w N T n L X > < a : K e y V a l u e O f D i a g r a m O b j e c t K e y a n y T y p e z b w N T n L X > < a : K e y > < K e y > L i n k s \ & l t ; C o l u m n s \ S u m   o f   S t o c k o u t   R i s k   S i g n & g t ; - & l t ; M e a s u r e s \ S t o c k o u t   R i s k   S i g n & g t ; \ C O L U M N < / K e y > < / a : K e y > < a : V a l u e   i : t y p e = " M e a s u r e G r i d V i e w S t a t e I D i a g r a m L i n k E n d p o i n t " / > < / a : K e y V a l u e O f D i a g r a m O b j e c t K e y a n y T y p e z b w N T n L X > < a : K e y V a l u e O f D i a g r a m O b j e c t K e y a n y T y p e z b w N T n L X > < a : K e y > < K e y > L i n k s \ & l t ; C o l u m n s \ S u m   o f   S t o c k o u t   R i s k   S i g n & g t ; - & l t ; M e a s u r e s \ S t o c k o u t   R i s k   S i g n & g t ; \ M E A S U R E 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    S h i p p i n g   c o s t s       S t o c k o u t   R i s k   S i g n & g t ; < / K e y > < / D i a g r a m O b j e c t K e y > < D i a g r a m O b j e c t K e y > < K e y > D y n a m i c   T a g s \ T a b l e s \ & l t ; T a b l e s \ T a b l e 1 & g t ; < / K e y > < / D i a g r a m O b j e c t K e y > < D i a g r a m O b j e c t K e y > < K e y > T a b l e s \ T a b l e 1     S h i p p i n g   c o s t s       S t o c k o u t   R i s k   S i g n < / K e y > < / D i a g r a m O b j e c t K e y > < D i a g r a m O b j e c t K e y > < K e y > T a b l e s \ T a b l e 1     S h i p p i n g   c o s t s       S t o c k o u t   R i s k   S i g n \ C o l u m n s \ S h i p p i n g   c o s t s < / K e y > < / D i a g r a m O b j e c t K e y > < D i a g r a m O b j e c t K e y > < K e y > T a b l e s \ T a b l e 1     S h i p p i n g   c o s t s       S t o c k o u t   R i s k   S i g n \ C o l u m n s \ S u p p l i e r   n a m e < / K e y > < / D i a g r a m O b j e c t K e y > < D i a g r a m O b j e c t K e y > < K e y > T a b l e s \ T a b l e 1     S h i p p i n g   c o s t s       S t o c k o u t   R i s k   S i g n \ C o l u m n s \ L o c a t i o n < / K e y > < / D i a g r a m O b j e c t K e y > < D i a g r a m O b j e c t K e y > < K e y > T a b l e s \ T a b l e 1     S h i p p i n g   c o s t s       S t o c k o u t   R i s k   S i g n \ C o l u m n s \ L e a d   t i m e < / K e y > < / D i a g r a m O b j e c t K e y > < D i a g r a m O b j e c t K e y > < K e y > T a b l e s \ T a b l e 1     S h i p p i n g   c o s t s       S t o c k o u t   R i s k   S i g n \ C o l u m n s \ P r o d u c t i o n   v o l u m e s < / K e y > < / D i a g r a m O b j e c t K e y > < D i a g r a m O b j e c t K e y > < K e y > T a b l e s \ T a b l e 1     S h i p p i n g   c o s t s       S t o c k o u t   R i s k   S i g n \ C o l u m n s \ M a n u f a c t u r i n g   l e a d   t i m e < / K e y > < / D i a g r a m O b j e c t K e y > < D i a g r a m O b j e c t K e y > < K e y > T a b l e s \ T a b l e 1     S h i p p i n g   c o s t s       S t o c k o u t   R i s k   S i g n \ C o l u m n s \ M a n u f a c t u r i n g   c o s t s < / K e y > < / D i a g r a m O b j e c t K e y > < D i a g r a m O b j e c t K e y > < K e y > T a b l e s \ T a b l e 1     S h i p p i n g   c o s t s       S t o c k o u t   R i s k   S i g n \ C o l u m n s \ I n s p e c t i o n   r e s u l t s < / K e y > < / D i a g r a m O b j e c t K e y > < D i a g r a m O b j e c t K e y > < K e y > T a b l e s \ T a b l e 1     S h i p p i n g   c o s t s       S t o c k o u t   R i s k   S i g n \ C o l u m n s \ D e f e c t   r a t e s < / K e y > < / D i a g r a m O b j e c t K e y > < D i a g r a m O b j e c t K e y > < K e y > T a b l e s \ T a b l e 1     S h i p p i n g   c o s t s       S t o c k o u t   R i s k   S i g n \ C o l u m n s \ T r a n s p o r t a t i o n   m o d e s < / K e y > < / D i a g r a m O b j e c t K e y > < D i a g r a m O b j e c t K e y > < K e y > T a b l e s \ T a b l e 1     S h i p p i n g   c o s t s       S t o c k o u t   R i s k   S i g n \ C o l u m n s \ R o u t e s < / K e y > < / D i a g r a m O b j e c t K e y > < D i a g r a m O b j e c t K e y > < K e y > T a b l e s \ T a b l e 1     S h i p p i n g   c o s t s       S t o c k o u t   R i s k   S i g n \ C o l u m n s \ C o s t s < / K e y > < / D i a g r a m O b j e c t K e y > < D i a g r a m O b j e c t K e y > < K e y > T a b l e s \ T a b l e 1     S h i p p i n g   c o s t s       S t o c k o u t   R i s k   S i g n \ C o l u m n s \ S t o c k o u t   R i s k < / K e y > < / D i a g r a m O b j e c t K e y > < D i a g r a m O b j e c t K e y > < K e y > T a b l e s \ T a b l e 1     S h i p p i n g   c o s t s       S t o c k o u t   R i s k   S i g n \ C o l u m n s \ S t o c k o u t   R i s k   S i g n < / K e y > < / D i a g r a m O b j e c t K e y > < D i a g r a m O b j e c t K e y > < K e y > T a b l e s \ T a b l e 1     S h i p p i n g   c o s t s       S t o c k o u t   R i s k   S i g n \ M e a s u r e s \ S u m   o f   S h i p p i n g   c o s t s < / K e y > < / D i a g r a m O b j e c t K e y > < D i a g r a m O b j e c t K e y > < K e y > T a b l e s \ T a b l e 1     S h i p p i n g   c o s t s       S t o c k o u t   R i s k   S i g n \ S u m   o f   S h i p p i n g   c o s t s \ A d d i t i o n a l   I n f o \ I m p l i c i t   M e a s u r e < / K e y > < / D i a g r a m O b j e c t K e y > < D i a g r a m O b j e c t K e y > < K e y > T a b l e s \ T a b l e 1     S h i p p i n g   c o s t s       S t o c k o u t   R i s k   S i g n \ M e a s u r e s \ A v e r a g e   o f   S h i p p i n g   c o s t s < / K e y > < / D i a g r a m O b j e c t K e y > < D i a g r a m O b j e c t K e y > < K e y > T a b l e s \ T a b l e 1     S h i p p i n g   c o s t s       S t o c k o u t   R i s k   S i g n \ A v e r a g e   o f   S h i p p i n g   c o s t s \ A d d i t i o n a l   I n f o \ I m p l i c i t   M e a s u r e < / K e y > < / D i a g r a m O b j e c t K e y > < D i a g r a m O b j e c t K e y > < K e y > T a b l e s \ T a b l e 1     S h i p p i n g   c o s t s       S t o c k o u t   R i s k   S i g n \ M e a s u r e s \ S u m   o f   L e a d   t i m e < / K e y > < / D i a g r a m O b j e c t K e y > < D i a g r a m O b j e c t K e y > < K e y > T a b l e s \ T a b l e 1     S h i p p i n g   c o s t s       S t o c k o u t   R i s k   S i g n \ S u m   o f   L e a d   t i m e \ A d d i t i o n a l   I n f o \ I m p l i c i t   M e a s u r e < / K e y > < / D i a g r a m O b j e c t K e y > < D i a g r a m O b j e c t K e y > < K e y > T a b l e s \ T a b l e 1     S h i p p i n g   c o s t s       S t o c k o u t   R i s k   S i g n \ M e a s u r e s \ A v e r a g e   o f   L e a d   t i m e < / K e y > < / D i a g r a m O b j e c t K e y > < D i a g r a m O b j e c t K e y > < K e y > T a b l e s \ T a b l e 1     S h i p p i n g   c o s t s       S t o c k o u t   R i s k   S i g n \ A v e r a g e   o f   L e a d   t i m e \ A d d i t i o n a l   I n f o \ I m p l i c i t   M e a s u r e < / K e y > < / D i a g r a m O b j e c t K e y > < D i a g r a m O b j e c t K e y > < K e y > T a b l e s \ T a b l e 1     S h i p p i n g   c o s t s       S t o c k o u t   R i s k   S i g n \ M e a s u r e s \ S u m   o f   D e f e c t   r a t e s < / K e y > < / D i a g r a m O b j e c t K e y > < D i a g r a m O b j e c t K e y > < K e y > T a b l e s \ T a b l e 1     S h i p p i n g   c o s t s       S t o c k o u t   R i s k   S i g n \ S u m   o f   D e f e c t   r a t e s \ A d d i t i o n a l   I n f o \ I m p l i c i t   M e a s u r e < / K e y > < / D i a g r a m O b j e c t K e y > < D i a g r a m O b j e c t K e y > < K e y > T a b l e s \ T a b l e 1     S h i p p i n g   c o s t s       S t o c k o u t   R i s k   S i g n \ M e a s u r e s \ A v e r a g e   o f   D e f e c t   r a t e s < / K e y > < / D i a g r a m O b j e c t K e y > < D i a g r a m O b j e c t K e y > < K e y > T a b l e s \ T a b l e 1     S h i p p i n g   c o s t s       S t o c k o u t   R i s k   S i g n \ A v e r a g e   o f   D e f e c t   r a t e s \ A d d i t i o n a l   I n f o \ I m p l i c i t   M e a s u r e < / K e y > < / D i a g r a m O b j e c t K e y > < D i a g r a m O b j e c t K e y > < K e y > T a b l e s \ T a b l e 1     S h i p p i n g   c o s t s       S t o c k o u t   R i s k   S i g n \ M e a s u r e s \ S u m   o f   M a n u f a c t u r i n g   l e a d   t i m e < / K e y > < / D i a g r a m O b j e c t K e y > < D i a g r a m O b j e c t K e y > < K e y > T a b l e s \ T a b l e 1     S h i p p i n g   c o s t s       S t o c k o u t   R i s k   S i g n \ S u m   o f   M a n u f a c t u r i n g   l e a d   t i m e \ A d d i t i o n a l   I n f o \ I m p l i c i t   M e a s u r e < / K e y > < / D i a g r a m O b j e c t K e y > < D i a g r a m O b j e c t K e y > < K e y > T a b l e s \ T a b l e 1     S h i p p i n g   c o s t s       S t o c k o u t   R i s k   S i g n \ M e a s u r e s \ A v e r a g e   o f   M a n u f a c t u r i n g   l e a d   t i m e < / K e y > < / D i a g r a m O b j e c t K e y > < D i a g r a m O b j e c t K e y > < K e y > T a b l e s \ T a b l e 1     S h i p p i n g   c o s t s       S t o c k o u t   R i s k   S i g n \ A v e r a g e   o f   M a n u f a c t u r i n g   l e a d   t i m e \ A d d i t i o n a l   I n f o \ I m p l i c i t   M e a s u r e < / K e y > < / D i a g r a m O b j e c t K e y > < D i a g r a m O b j e c t K e y > < K e y > T a b l e s \ T a b l e 1     S h i p p i n g   c o s t s       S t o c k o u t   R i s k   S i g n \ M e a s u r e s \ S u m   o f   S t o c k o u t   R i s k   S i g n < / K e y > < / D i a g r a m O b j e c t K e y > < D i a g r a m O b j e c t K e y > < K e y > T a b l e s \ T a b l e 1     S h i p p i n g   c o s t s       S t o c k o u t   R i s k   S i g n \ S u m   o f   S t o c k o u t   R i s k   S i g n \ A d d i t i o n a l   I n f o \ I m p l i c i t   M e a s u r e < / K e y > < / D i a g r a m O b j e c t K e y > < D i a g r a m O b j e c t K e y > < K e y > T a b l e s \ T a b l e 1 < / K e y > < / D i a g r a m O b j e c t K e y > < D i a g r a m O b j e c t K e y > < K e y > T a b l e s \ T a b l e 1 \ C o l u m n s \ P r o d u c t   t y p e < / K e y > < / D i a g r a m O b j e c t K e y > < D i a g r a m O b j e c t K e y > < K e y > T a b l e s \ T a b l e 1 \ C o l u m n s \ S K U < / K e y > < / D i a g r a m O b j e c t K e y > < D i a g r a m O b j e c t K e y > < K e y > T a b l e s \ T a b l e 1 \ C o l u m n s \ P r i c e < / K e y > < / D i a g r a m O b j e c t K e y > < D i a g r a m O b j e c t K e y > < K e y > T a b l e s \ T a b l e 1 \ C o l u m n s \ A v a i l a b i l i t y < / K e y > < / D i a g r a m O b j e c t K e y > < D i a g r a m O b j e c t K e y > < K e y > T a b l e s \ T a b l e 1 \ C o l u m n s \ N u m b e r   o f   p r o d u c t s   s o l d < / K e y > < / D i a g r a m O b j e c t K e y > < D i a g r a m O b j e c t K e y > < K e y > T a b l e s \ T a b l e 1 \ C o l u m n s \ R e v e n u e   g e n e r a t e d < / K e y > < / D i a g r a m O b j e c t K e y > < D i a g r a m O b j e c t K e y > < K e y > T a b l e s \ T a b l e 1 \ C o l u m n s \ C u s t o m e r   d e m o g r a p h i c s < / K e y > < / D i a g r a m O b j e c t K e y > < D i a g r a m O b j e c t K e y > < K e y > T a b l e s \ T a b l e 1 \ C o l u m n s \ S t o c k   l e v e l s < / K e y > < / D i a g r a m O b j e c t K e y > < D i a g r a m O b j e c t K e y > < K e y > T a b l e s \ T a b l e 1 \ C o l u m n s \ L e a d   t i m e s < / K e y > < / D i a g r a m O b j e c t K e y > < D i a g r a m O b j e c t K e y > < K e y > T a b l e s \ T a b l e 1 \ C o l u m n s \ O r d e r   q u a n t i t i e s < / K e y > < / D i a g r a m O b j e c t K e y > < D i a g r a m O b j e c t K e y > < K e y > T a b l e s \ T a b l e 1 \ C o l u m n s \ S h i p p i n g   t i m e s < / K e y > < / D i a g r a m O b j e c t K e y > < D i a g r a m O b j e c t K e y > < K e y > T a b l e s \ T a b l e 1 \ C o l u m n s \ S h i p p i n g   c a r r i e r s < / K e y > < / D i a g r a m O b j e c t K e y > < D i a g r a m O b j e c t K e y > < K e y > T a b l e s \ T a b l e 1 \ C o l u m n s \ S h i p p i n g   c o s t s < / K e y > < / D i a g r a m O b j e c t K e y > < D i a g r a m O b j e c t K e y > < K e y > T a b l e s \ T a b l e 1 \ C o l u m n s \ S u p p l i e r   n a m e < / K e y > < / D i a g r a m O b j e c t K e y > < D i a g r a m O b j e c t K e y > < K e y > T a b l e s \ T a b l e 1 \ C o l u m n s \ L o c a t i o n < / K e y > < / D i a g r a m O b j e c t K e y > < D i a g r a m O b j e c t K e y > < K e y > T a b l e s \ T a b l e 1 \ C o l u m n s \ L e a d   t i m e < / K e y > < / D i a g r a m O b j e c t K e y > < D i a g r a m O b j e c t K e y > < K e y > T a b l e s \ T a b l e 1 \ C o l u m n s \ P r o d u c t i o n   v o l u m e s < / K e y > < / D i a g r a m O b j e c t K e y > < D i a g r a m O b j e c t K e y > < K e y > T a b l e s \ T a b l e 1 \ C o l u m n s \ M a n u f a c t u r i n g   l e a d   t i m e < / K e y > < / D i a g r a m O b j e c t K e y > < D i a g r a m O b j e c t K e y > < K e y > T a b l e s \ T a b l e 1 \ C o l u m n s \ M a n u f a c t u r i n g   c o s t s < / K e y > < / D i a g r a m O b j e c t K e y > < D i a g r a m O b j e c t K e y > < K e y > T a b l e s \ T a b l e 1 \ C o l u m n s \ I n s p e c t i o n   r e s u l t s < / K e y > < / D i a g r a m O b j e c t K e y > < D i a g r a m O b j e c t K e y > < K e y > T a b l e s \ T a b l e 1 \ C o l u m n s \ D e f e c t   r a t e s < / K e y > < / D i a g r a m O b j e c t K e y > < D i a g r a m O b j e c t K e y > < K e y > T a b l e s \ T a b l e 1 \ C o l u m n s \ T r a n s p o r t a t i o n   m o d e s < / K e y > < / D i a g r a m O b j e c t K e y > < D i a g r a m O b j e c t K e y > < K e y > T a b l e s \ T a b l e 1 \ C o l u m n s \ R o u t e s < / K e y > < / D i a g r a m O b j e c t K e y > < D i a g r a m O b j e c t K e y > < K e y > T a b l e s \ T a b l e 1 \ C o l u m n s \ C o s t s < / K e y > < / D i a g r a m O b j e c t K e y > < D i a g r a m O b j e c t K e y > < K e y > T a b l e s \ T a b l e 1 \ C o l u m n s \ S t o c k o u t   R i s k < / K e y > < / D i a g r a m O b j e c t K e y > < D i a g r a m O b j e c t K e y > < K e y > T a b l e s \ T a b l e 1 \ C o l u m n s \ S t o c k o u t   R i s k   S i g n < / K e y > < / D i a g r a m O b j e c t K e y > < D i a g r a m O b j e c t K e y > < K e y > T a b l e s \ T a b l e 1 \ C o l u m n s \ P r o f i t < / K e y > < / D i a g r a m O b j e c t K e y > < D i a g r a m O b j e c t K e y > < K e y > T a b l e s \ T a b l e 1 \ M e a s u r e s \ S u m   o f   P r o f i t < / K e y > < / D i a g r a m O b j e c t K e y > < D i a g r a m O b j e c t K e y > < K e y > T a b l e s \ T a b l e 1 \ S u m   o f   P r o f i t \ A d d i t i o n a l   I n f o \ I m p l i c i t   M e a s u r e < / K e y > < / D i a g r a m O b j e c t K e y > < D i a g r a m O b j e c t K e y > < K e y > T a b l e s \ T a b l e 1 \ M e a s u r e s \ S u m   o f   S h i p p i n g   c o s t s   2 < / K e y > < / D i a g r a m O b j e c t K e y > < D i a g r a m O b j e c t K e y > < K e y > T a b l e s \ T a b l e 1 \ S u m   o f   S h i p p i n g   c o s t s   2 \ A d d i t i o n a l   I n f o \ I m p l i c i t   M e a s u r e < / K e y > < / D i a g r a m O b j e c t K e y > < D i a g r a m O b j e c t K e y > < K e y > T a b l e s \ T a b l e 1 \ M e a s u r e s \ A v e r a g e   o f   S h i p p i n g   c o s t s   2 < / K e y > < / D i a g r a m O b j e c t K e y > < D i a g r a m O b j e c t K e y > < K e y > T a b l e s \ T a b l e 1 \ A v e r a g e   o f   S h i p p i n g   c o s t s   2 \ A d d i t i o n a l   I n f o \ I m p l i c i t   M e a s u r e < / K e y > < / D i a g r a m O b j e c t K e y > < D i a g r a m O b j e c t K e y > < K e y > T a b l e s \ T a b l e 1 \ M e a s u r e s \ S u m   o f   S h i p p i n g   t i m e s < / K e y > < / D i a g r a m O b j e c t K e y > < D i a g r a m O b j e c t K e y > < K e y > T a b l e s \ T a b l e 1 \ S u m   o f   S h i p p i n g   t i m e s \ A d d i t i o n a l   I n f o \ I m p l i c i t   M e a s u r e < / K e y > < / D i a g r a m O b j e c t K e y > < D i a g r a m O b j e c t K e y > < K e y > T a b l e s \ T a b l e 1 \ M e a s u r e s \ A v e r a g e   o f   S h i p p i n g   t i m e s < / K e y > < / D i a g r a m O b j e c t K e y > < D i a g r a m O b j e c t K e y > < K e y > T a b l e s \ T a b l e 1 \ A v e r a g e   o f   S h i p p i n g   t i m e s \ A d d i t i o n a l   I n f o \ I m p l i c i t   M e a s u r e < / K e y > < / D i a g r a m O b j e c t K e y > < D i a g r a m O b j e c t K e y > < K e y > T a b l e s \ T a b l e 1 \ M e a s u r e s \ S u m   o f   D e f e c t   r a t e s   2 < / K e y > < / D i a g r a m O b j e c t K e y > < D i a g r a m O b j e c t K e y > < K e y > T a b l e s \ T a b l e 1 \ S u m   o f   D e f e c t   r a t e s   2 \ A d d i t i o n a l   I n f o \ I m p l i c i t   M e a s u r e < / K e y > < / D i a g r a m O b j e c t K e y > < D i a g r a m O b j e c t K e y > < K e y > T a b l e s \ T a b l e 1 \ M e a s u r e s \ S u m   o f   M a n u f a c t u r i n g   c o s t s < / K e y > < / D i a g r a m O b j e c t K e y > < D i a g r a m O b j e c t K e y > < K e y > T a b l e s \ T a b l e 1 \ S u m   o f   M a n u f a c t u r i n g   c o s t s \ A d d i t i o n a l   I n f o \ I m p l i c i t   M e a s u r e < / K e y > < / D i a g r a m O b j e c t K e y > < D i a g r a m O b j e c t K e y > < K e y > T a b l e s \ T a b l e 1 \ M e a s u r e s \ A v e r a g e   o f   M a n u f a c t u r i n g   c o s t s < / K e y > < / D i a g r a m O b j e c t K e y > < D i a g r a m O b j e c t K e y > < K e y > T a b l e s \ T a b l e 1 \ A v e r a g e   o f   M a n u f a c t u r i n g   c o s t s \ A d d i t i o n a l   I n f o \ I m p l i c i t   M e a s u r e < / K e y > < / D i a g r a m O b j e c t K e y > < D i a g r a m O b j e c t K e y > < K e y > T a b l e s \ T a b l e 1 \ M e a s u r e s \ A v e r a g e   o f   D e f e c t   r a t e s   2 < / K e y > < / D i a g r a m O b j e c t K e y > < D i a g r a m O b j e c t K e y > < K e y > T a b l e s \ T a b l e 1 \ A v e r a g e   o f   D e f e c t   r a t e s   2 \ A d d i t i o n a l   I n f o \ I m p l i c i t   M e a s u r e < / K e y > < / D i a g r a m O b j e c t K e y > < D i a g r a m O b j e c t K e y > < K e y > T a b l e s \ T a b l e 1 \ M e a s u r e s \ S u m   o f   M a n u f a c t u r i n g   l e a d   t i m e   2 < / K e y > < / D i a g r a m O b j e c t K e y > < D i a g r a m O b j e c t K e y > < K e y > T a b l e s \ T a b l e 1 \ S u m   o f   M a n u f a c t u r i n g   l e a d   t i m e   2 \ A d d i t i o n a l   I n f o \ I m p l i c i t   M e a s u r e < / K e y > < / D i a g r a m O b j e c t K e y > < D i a g r a m O b j e c t K e y > < K e y > T a b l e s \ T a b l e 1 \ M e a s u r e s \ A v e r a g e   o f   M a n u f a c t u r i n g   l e a d   t i m e   2 < / K e y > < / D i a g r a m O b j e c t K e y > < D i a g r a m O b j e c t K e y > < K e y > T a b l e s \ T a b l e 1 \ A v e r a g e   o f   M a n u f a c t u r i n g   l e a d   t i m e   2 \ A d d i t i o n a l   I n f o \ I m p l i c i t   M e a s u r e < / K e y > < / D i a g r a m O b j e c t K e y > < D i a g r a m O b j e c t K e y > < K e y > T a b l e s \ T a b l e 1 \ M e a s u r e s \ S u m   o f   L e a d   t i m e s < / K e y > < / D i a g r a m O b j e c t K e y > < D i a g r a m O b j e c t K e y > < K e y > T a b l e s \ T a b l e 1 \ S u m   o f   L e a d   t i m e s \ A d d i t i o n a l   I n f o \ I m p l i c i t   M e a s u r e < / K e y > < / D i a g r a m O b j e c t K e y > < D i a g r a m O b j e c t K e y > < K e y > T a b l e s \ T a b l e 1 \ M e a s u r e s \ A v e r a g e   o f   L e a d   t i m e s < / K e y > < / D i a g r a m O b j e c t K e y > < D i a g r a m O b j e c t K e y > < K e y > T a b l e s \ T a b l e 1 \ A v e r a g e   o f   L e a d   t i m e s \ A d d i t i o n a l   I n f o \ I m p l i c i t   M e a s u r e < / K e y > < / D i a g r a m O b j e c t K e y > < D i a g r a m O b j e c t K e y > < K e y > T a b l e s \ T a b l e 1 \ M e a s u r e s \ C o u n t   o f   S K U < / K e y > < / D i a g r a m O b j e c t K e y > < D i a g r a m O b j e c t K e y > < K e y > T a b l e s \ T a b l e 1 \ C o u n t   o f   S K U \ A d d i t i o n a l   I n f o \ I m p l i c i t   M e a s u r e < / K e y > < / D i a g r a m O b j e c t K e y > < / A l l K e y s > < S e l e c t e d K e y s > < D i a g r a m O b j e c t K e y > < K e y > T a b l e s \ T a b l e 1     S h i p p i n g   c o s t s       S t o c k o u t   R i s k   S i g n 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    S h i p p i n g   c o s t s       S t o c k o u t   R i s k   S i g n & g t ; 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    S h i p p i n g   c o s t s       S t o c k o u t   R i s k   S i g n < / K e y > < / a : K e y > < a : V a l u e   i : t y p e = " D i a g r a m D i s p l a y N o d e V i e w S t a t e " > < H e i g h t > 4 2 1 . 2 < / H e i g h t > < I s E x p a n d e d > t r u e < / I s E x p a n d e d > < L a y e d O u t > t r u e < / L a y e d O u t > < W i d t h > 2 0 0 < / W i d t h > < / a : V a l u e > < / a : K e y V a l u e O f D i a g r a m O b j e c t K e y a n y T y p e z b w N T n L X > < a : K e y V a l u e O f D i a g r a m O b j e c t K e y a n y T y p e z b w N T n L X > < a : K e y > < K e y > T a b l e s \ T a b l e 1     S h i p p i n g   c o s t s       S t o c k o u t   R i s k   S i g n \ C o l u m n s \ S h i p p i n g   c o s t s < / K e y > < / a : K e y > < a : V a l u e   i : t y p e = " D i a g r a m D i s p l a y N o d e V i e w S t a t e " > < H e i g h t > 1 5 0 < / H e i g h t > < I s E x p a n d e d > t r u e < / I s E x p a n d e d > < W i d t h > 2 0 0 < / W i d t h > < / a : V a l u e > < / a : K e y V a l u e O f D i a g r a m O b j e c t K e y a n y T y p e z b w N T n L X > < a : K e y V a l u e O f D i a g r a m O b j e c t K e y a n y T y p e z b w N T n L X > < a : K e y > < K e y > T a b l e s \ T a b l e 1     S h i p p i n g   c o s t s       S t o c k o u t   R i s k   S i g n \ C o l u m n s \ S u p p l i e r   n a m e < / K e y > < / a : K e y > < a : V a l u e   i : t y p e = " D i a g r a m D i s p l a y N o d e V i e w S t a t e " > < H e i g h t > 1 5 0 < / H e i g h t > < I s E x p a n d e d > t r u e < / I s E x p a n d e d > < W i d t h > 2 0 0 < / W i d t h > < / a : V a l u e > < / a : K e y V a l u e O f D i a g r a m O b j e c t K e y a n y T y p e z b w N T n L X > < a : K e y V a l u e O f D i a g r a m O b j e c t K e y a n y T y p e z b w N T n L X > < a : K e y > < K e y > T a b l e s \ T a b l e 1     S h i p p i n g   c o s t s       S t o c k o u t   R i s k   S i g n \ C o l u m n s \ L o c a t i o n < / K e y > < / a : K e y > < a : V a l u e   i : t y p e = " D i a g r a m D i s p l a y N o d e V i e w S t a t e " > < H e i g h t > 1 5 0 < / H e i g h t > < I s E x p a n d e d > t r u e < / I s E x p a n d e d > < W i d t h > 2 0 0 < / W i d t h > < / a : V a l u e > < / a : K e y V a l u e O f D i a g r a m O b j e c t K e y a n y T y p e z b w N T n L X > < a : K e y V a l u e O f D i a g r a m O b j e c t K e y a n y T y p e z b w N T n L X > < a : K e y > < K e y > T a b l e s \ T a b l e 1     S h i p p i n g   c o s t s       S t o c k o u t   R i s k   S i g n \ C o l u m n s \ L e a d   t i m e < / K e y > < / a : K e y > < a : V a l u e   i : t y p e = " D i a g r a m D i s p l a y N o d e V i e w S t a t e " > < H e i g h t > 1 5 0 < / H e i g h t > < I s E x p a n d e d > t r u e < / I s E x p a n d e d > < W i d t h > 2 0 0 < / W i d t h > < / a : V a l u e > < / a : K e y V a l u e O f D i a g r a m O b j e c t K e y a n y T y p e z b w N T n L X > < a : K e y V a l u e O f D i a g r a m O b j e c t K e y a n y T y p e z b w N T n L X > < a : K e y > < K e y > T a b l e s \ T a b l e 1     S h i p p i n g   c o s t s       S t o c k o u t   R i s k   S i g n \ C o l u m n s \ P r o d u c t i o n   v o l u m e s < / K e y > < / a : K e y > < a : V a l u e   i : t y p e = " D i a g r a m D i s p l a y N o d e V i e w S t a t e " > < H e i g h t > 1 5 0 < / H e i g h t > < I s E x p a n d e d > t r u e < / I s E x p a n d e d > < W i d t h > 2 0 0 < / W i d t h > < / a : V a l u e > < / a : K e y V a l u e O f D i a g r a m O b j e c t K e y a n y T y p e z b w N T n L X > < a : K e y V a l u e O f D i a g r a m O b j e c t K e y a n y T y p e z b w N T n L X > < a : K e y > < K e y > T a b l e s \ T a b l e 1     S h i p p i n g   c o s t s       S t o c k o u t   R i s k   S i g n \ C o l u m n s \ M a n u f a c t u r i n g   l e a d   t i m e < / K e y > < / a : K e y > < a : V a l u e   i : t y p e = " D i a g r a m D i s p l a y N o d e V i e w S t a t e " > < H e i g h t > 1 5 0 < / H e i g h t > < I s E x p a n d e d > t r u e < / I s E x p a n d e d > < W i d t h > 2 0 0 < / W i d t h > < / a : V a l u e > < / a : K e y V a l u e O f D i a g r a m O b j e c t K e y a n y T y p e z b w N T n L X > < a : K e y V a l u e O f D i a g r a m O b j e c t K e y a n y T y p e z b w N T n L X > < a : K e y > < K e y > T a b l e s \ T a b l e 1     S h i p p i n g   c o s t s       S t o c k o u t   R i s k   S i g n \ C o l u m n s \ M a n u f a c t u r i n g   c o s t s < / K e y > < / a : K e y > < a : V a l u e   i : t y p e = " D i a g r a m D i s p l a y N o d e V i e w S t a t e " > < H e i g h t > 1 5 0 < / H e i g h t > < I s E x p a n d e d > t r u e < / I s E x p a n d e d > < W i d t h > 2 0 0 < / W i d t h > < / a : V a l u e > < / a : K e y V a l u e O f D i a g r a m O b j e c t K e y a n y T y p e z b w N T n L X > < a : K e y V a l u e O f D i a g r a m O b j e c t K e y a n y T y p e z b w N T n L X > < a : K e y > < K e y > T a b l e s \ T a b l e 1     S h i p p i n g   c o s t s       S t o c k o u t   R i s k   S i g n \ C o l u m n s \ I n s p e c t i o n   r e s u l t s < / K e y > < / a : K e y > < a : V a l u e   i : t y p e = " D i a g r a m D i s p l a y N o d e V i e w S t a t e " > < H e i g h t > 1 5 0 < / H e i g h t > < I s E x p a n d e d > t r u e < / I s E x p a n d e d > < W i d t h > 2 0 0 < / W i d t h > < / a : V a l u e > < / a : K e y V a l u e O f D i a g r a m O b j e c t K e y a n y T y p e z b w N T n L X > < a : K e y V a l u e O f D i a g r a m O b j e c t K e y a n y T y p e z b w N T n L X > < a : K e y > < K e y > T a b l e s \ T a b l e 1     S h i p p i n g   c o s t s       S t o c k o u t   R i s k   S i g n \ C o l u m n s \ D e f e c t   r a t e s < / K e y > < / a : K e y > < a : V a l u e   i : t y p e = " D i a g r a m D i s p l a y N o d e V i e w S t a t e " > < H e i g h t > 1 5 0 < / H e i g h t > < I s E x p a n d e d > t r u e < / I s E x p a n d e d > < W i d t h > 2 0 0 < / W i d t h > < / a : V a l u e > < / a : K e y V a l u e O f D i a g r a m O b j e c t K e y a n y T y p e z b w N T n L X > < a : K e y V a l u e O f D i a g r a m O b j e c t K e y a n y T y p e z b w N T n L X > < a : K e y > < K e y > T a b l e s \ T a b l e 1     S h i p p i n g   c o s t s       S t o c k o u t   R i s k   S i g n \ C o l u m n s \ T r a n s p o r t a t i o n   m o d e s < / K e y > < / a : K e y > < a : V a l u e   i : t y p e = " D i a g r a m D i s p l a y N o d e V i e w S t a t e " > < H e i g h t > 1 5 0 < / H e i g h t > < I s E x p a n d e d > t r u e < / I s E x p a n d e d > < W i d t h > 2 0 0 < / W i d t h > < / a : V a l u e > < / a : K e y V a l u e O f D i a g r a m O b j e c t K e y a n y T y p e z b w N T n L X > < a : K e y V a l u e O f D i a g r a m O b j e c t K e y a n y T y p e z b w N T n L X > < a : K e y > < K e y > T a b l e s \ T a b l e 1     S h i p p i n g   c o s t s       S t o c k o u t   R i s k   S i g n \ C o l u m n s \ R o u t e s < / K e y > < / a : K e y > < a : V a l u e   i : t y p e = " D i a g r a m D i s p l a y N o d e V i e w S t a t e " > < H e i g h t > 1 5 0 < / H e i g h t > < I s E x p a n d e d > t r u e < / I s E x p a n d e d > < W i d t h > 2 0 0 < / W i d t h > < / a : V a l u e > < / a : K e y V a l u e O f D i a g r a m O b j e c t K e y a n y T y p e z b w N T n L X > < a : K e y V a l u e O f D i a g r a m O b j e c t K e y a n y T y p e z b w N T n L X > < a : K e y > < K e y > T a b l e s \ T a b l e 1     S h i p p i n g   c o s t s       S t o c k o u t   R i s k   S i g n \ C o l u m n s \ C o s t s < / K e y > < / a : K e y > < a : V a l u e   i : t y p e = " D i a g r a m D i s p l a y N o d e V i e w S t a t e " > < H e i g h t > 1 5 0 < / H e i g h t > < I s E x p a n d e d > t r u e < / I s E x p a n d e d > < W i d t h > 2 0 0 < / W i d t h > < / a : V a l u e > < / a : K e y V a l u e O f D i a g r a m O b j e c t K e y a n y T y p e z b w N T n L X > < a : K e y V a l u e O f D i a g r a m O b j e c t K e y a n y T y p e z b w N T n L X > < a : K e y > < K e y > T a b l e s \ T a b l e 1     S h i p p i n g   c o s t s       S t o c k o u t   R i s k   S i g n \ C o l u m n s \ S t o c k o u t   R i s k < / K e y > < / a : K e y > < a : V a l u e   i : t y p e = " D i a g r a m D i s p l a y N o d e V i e w S t a t e " > < H e i g h t > 1 5 0 < / H e i g h t > < I s E x p a n d e d > t r u e < / I s E x p a n d e d > < W i d t h > 2 0 0 < / W i d t h > < / a : V a l u e > < / a : K e y V a l u e O f D i a g r a m O b j e c t K e y a n y T y p e z b w N T n L X > < a : K e y V a l u e O f D i a g r a m O b j e c t K e y a n y T y p e z b w N T n L X > < a : K e y > < K e y > T a b l e s \ T a b l e 1     S h i p p i n g   c o s t s       S t o c k o u t   R i s k   S i g n \ C o l u m n s \ S t o c k o u t   R i s k   S i g n < / K e y > < / a : K e y > < a : V a l u e   i : t y p e = " D i a g r a m D i s p l a y N o d e V i e w S t a t e " > < H e i g h t > 1 5 0 < / H e i g h t > < I s E x p a n d e d > t r u e < / I s E x p a n d e d > < W i d t h > 2 0 0 < / W i d t h > < / a : V a l u e > < / a : K e y V a l u e O f D i a g r a m O b j e c t K e y a n y T y p e z b w N T n L X > < a : K e y V a l u e O f D i a g r a m O b j e c t K e y a n y T y p e z b w N T n L X > < a : K e y > < K e y > T a b l e s \ T a b l e 1     S h i p p i n g   c o s t s       S t o c k o u t   R i s k   S i g n \ M e a s u r e s \ S u m   o f   S h i p p i n g   c o s t s < / K e y > < / a : K e y > < a : V a l u e   i : t y p e = " D i a g r a m D i s p l a y N o d e V i e w S t a t e " > < H e i g h t > 1 5 0 < / H e i g h t > < I s E x p a n d e d > t r u e < / I s E x p a n d e d > < W i d t h > 2 0 0 < / W i d t h > < / a : V a l u e > < / a : K e y V a l u e O f D i a g r a m O b j e c t K e y a n y T y p e z b w N T n L X > < a : K e y V a l u e O f D i a g r a m O b j e c t K e y a n y T y p e z b w N T n L X > < a : K e y > < K e y > T a b l e s \ T a b l e 1     S h i p p i n g   c o s t s       S t o c k o u t   R i s k   S i g n \ S u m   o f   S h i p p i n g   c o s t s \ A d d i t i o n a l   I n f o \ I m p l i c i t   M e a s u r e < / K e y > < / a : K e y > < a : V a l u e   i : t y p e = " D i a g r a m D i s p l a y V i e w S t a t e I D i a g r a m T a g A d d i t i o n a l I n f o " / > < / a : K e y V a l u e O f D i a g r a m O b j e c t K e y a n y T y p e z b w N T n L X > < a : K e y V a l u e O f D i a g r a m O b j e c t K e y a n y T y p e z b w N T n L X > < a : K e y > < K e y > T a b l e s \ T a b l e 1     S h i p p i n g   c o s t s       S t o c k o u t   R i s k   S i g n \ M e a s u r e s \ A v e r a g e   o f   S h i p p i n g   c o s t s < / K e y > < / a : K e y > < a : V a l u e   i : t y p e = " D i a g r a m D i s p l a y N o d e V i e w S t a t e " > < H e i g h t > 1 5 0 < / H e i g h t > < I s E x p a n d e d > t r u e < / I s E x p a n d e d > < W i d t h > 2 0 0 < / W i d t h > < / a : V a l u e > < / a : K e y V a l u e O f D i a g r a m O b j e c t K e y a n y T y p e z b w N T n L X > < a : K e y V a l u e O f D i a g r a m O b j e c t K e y a n y T y p e z b w N T n L X > < a : K e y > < K e y > T a b l e s \ T a b l e 1     S h i p p i n g   c o s t s       S t o c k o u t   R i s k   S i g n \ A v e r a g e   o f   S h i p p i n g   c o s t s \ A d d i t i o n a l   I n f o \ I m p l i c i t   M e a s u r e < / K e y > < / a : K e y > < a : V a l u e   i : t y p e = " D i a g r a m D i s p l a y V i e w S t a t e I D i a g r a m T a g A d d i t i o n a l I n f o " / > < / a : K e y V a l u e O f D i a g r a m O b j e c t K e y a n y T y p e z b w N T n L X > < a : K e y V a l u e O f D i a g r a m O b j e c t K e y a n y T y p e z b w N T n L X > < a : K e y > < K e y > T a b l e s \ T a b l e 1     S h i p p i n g   c o s t s       S t o c k o u t   R i s k   S i g n \ M e a s u r e s \ S u m   o f   L e a d   t i m e < / K e y > < / a : K e y > < a : V a l u e   i : t y p e = " D i a g r a m D i s p l a y N o d e V i e w S t a t e " > < H e i g h t > 1 5 0 < / H e i g h t > < I s E x p a n d e d > t r u e < / I s E x p a n d e d > < W i d t h > 2 0 0 < / W i d t h > < / a : V a l u e > < / a : K e y V a l u e O f D i a g r a m O b j e c t K e y a n y T y p e z b w N T n L X > < a : K e y V a l u e O f D i a g r a m O b j e c t K e y a n y T y p e z b w N T n L X > < a : K e y > < K e y > T a b l e s \ T a b l e 1     S h i p p i n g   c o s t s       S t o c k o u t   R i s k   S i g n \ S u m   o f   L e a d   t i m e \ A d d i t i o n a l   I n f o \ I m p l i c i t   M e a s u r e < / K e y > < / a : K e y > < a : V a l u e   i : t y p e = " D i a g r a m D i s p l a y V i e w S t a t e I D i a g r a m T a g A d d i t i o n a l I n f o " / > < / a : K e y V a l u e O f D i a g r a m O b j e c t K e y a n y T y p e z b w N T n L X > < a : K e y V a l u e O f D i a g r a m O b j e c t K e y a n y T y p e z b w N T n L X > < a : K e y > < K e y > T a b l e s \ T a b l e 1     S h i p p i n g   c o s t s       S t o c k o u t   R i s k   S i g n \ M e a s u r e s \ A v e r a g e   o f   L e a d   t i m e < / K e y > < / a : K e y > < a : V a l u e   i : t y p e = " D i a g r a m D i s p l a y N o d e V i e w S t a t e " > < H e i g h t > 1 5 0 < / H e i g h t > < I s E x p a n d e d > t r u e < / I s E x p a n d e d > < W i d t h > 2 0 0 < / W i d t h > < / a : V a l u e > < / a : K e y V a l u e O f D i a g r a m O b j e c t K e y a n y T y p e z b w N T n L X > < a : K e y V a l u e O f D i a g r a m O b j e c t K e y a n y T y p e z b w N T n L X > < a : K e y > < K e y > T a b l e s \ T a b l e 1     S h i p p i n g   c o s t s       S t o c k o u t   R i s k   S i g n \ A v e r a g e   o f   L e a d   t i m e \ A d d i t i o n a l   I n f o \ I m p l i c i t   M e a s u r e < / K e y > < / a : K e y > < a : V a l u e   i : t y p e = " D i a g r a m D i s p l a y V i e w S t a t e I D i a g r a m T a g A d d i t i o n a l I n f o " / > < / a : K e y V a l u e O f D i a g r a m O b j e c t K e y a n y T y p e z b w N T n L X > < a : K e y V a l u e O f D i a g r a m O b j e c t K e y a n y T y p e z b w N T n L X > < a : K e y > < K e y > T a b l e s \ T a b l e 1     S h i p p i n g   c o s t s       S t o c k o u t   R i s k   S i g n \ M e a s u r e s \ S u m   o f   D e f e c t   r a t e s < / K e y > < / a : K e y > < a : V a l u e   i : t y p e = " D i a g r a m D i s p l a y N o d e V i e w S t a t e " > < H e i g h t > 1 5 0 < / H e i g h t > < I s E x p a n d e d > t r u e < / I s E x p a n d e d > < W i d t h > 2 0 0 < / W i d t h > < / a : V a l u e > < / a : K e y V a l u e O f D i a g r a m O b j e c t K e y a n y T y p e z b w N T n L X > < a : K e y V a l u e O f D i a g r a m O b j e c t K e y a n y T y p e z b w N T n L X > < a : K e y > < K e y > T a b l e s \ T a b l e 1     S h i p p i n g   c o s t s       S t o c k o u t   R i s k   S i g n \ S u m   o f   D e f e c t   r a t e s \ A d d i t i o n a l   I n f o \ I m p l i c i t   M e a s u r e < / K e y > < / a : K e y > < a : V a l u e   i : t y p e = " D i a g r a m D i s p l a y V i e w S t a t e I D i a g r a m T a g A d d i t i o n a l I n f o " / > < / a : K e y V a l u e O f D i a g r a m O b j e c t K e y a n y T y p e z b w N T n L X > < a : K e y V a l u e O f D i a g r a m O b j e c t K e y a n y T y p e z b w N T n L X > < a : K e y > < K e y > T a b l e s \ T a b l e 1     S h i p p i n g   c o s t s       S t o c k o u t   R i s k   S i g n \ M e a s u r e s \ A v e r a g e   o f   D e f e c t   r a t e s < / K e y > < / a : K e y > < a : V a l u e   i : t y p e = " D i a g r a m D i s p l a y N o d e V i e w S t a t e " > < H e i g h t > 1 5 0 < / H e i g h t > < I s E x p a n d e d > t r u e < / I s E x p a n d e d > < W i d t h > 2 0 0 < / W i d t h > < / a : V a l u e > < / a : K e y V a l u e O f D i a g r a m O b j e c t K e y a n y T y p e z b w N T n L X > < a : K e y V a l u e O f D i a g r a m O b j e c t K e y a n y T y p e z b w N T n L X > < a : K e y > < K e y > T a b l e s \ T a b l e 1     S h i p p i n g   c o s t s       S t o c k o u t   R i s k   S i g n \ A v e r a g e   o f   D e f e c t   r a t e s \ A d d i t i o n a l   I n f o \ I m p l i c i t   M e a s u r e < / K e y > < / a : K e y > < a : V a l u e   i : t y p e = " D i a g r a m D i s p l a y V i e w S t a t e I D i a g r a m T a g A d d i t i o n a l I n f o " / > < / a : K e y V a l u e O f D i a g r a m O b j e c t K e y a n y T y p e z b w N T n L X > < a : K e y V a l u e O f D i a g r a m O b j e c t K e y a n y T y p e z b w N T n L X > < a : K e y > < K e y > T a b l e s \ T a b l e 1     S h i p p i n g   c o s t s       S t o c k o u t   R i s k   S i g n \ M e a s u r e s \ S u m   o f   M a n u f a c t u r i n g   l e a d   t i m e < / K e y > < / a : K e y > < a : V a l u e   i : t y p e = " D i a g r a m D i s p l a y N o d e V i e w S t a t e " > < H e i g h t > 1 5 0 < / H e i g h t > < I s E x p a n d e d > t r u e < / I s E x p a n d e d > < W i d t h > 2 0 0 < / W i d t h > < / a : V a l u e > < / a : K e y V a l u e O f D i a g r a m O b j e c t K e y a n y T y p e z b w N T n L X > < a : K e y V a l u e O f D i a g r a m O b j e c t K e y a n y T y p e z b w N T n L X > < a : K e y > < K e y > T a b l e s \ T a b l e 1     S h i p p i n g   c o s t s       S t o c k o u t   R i s k   S i g n \ S u m   o f   M a n u f a c t u r i n g   l e a d   t i m e \ A d d i t i o n a l   I n f o \ I m p l i c i t   M e a s u r e < / K e y > < / a : K e y > < a : V a l u e   i : t y p e = " D i a g r a m D i s p l a y V i e w S t a t e I D i a g r a m T a g A d d i t i o n a l I n f o " / > < / a : K e y V a l u e O f D i a g r a m O b j e c t K e y a n y T y p e z b w N T n L X > < a : K e y V a l u e O f D i a g r a m O b j e c t K e y a n y T y p e z b w N T n L X > < a : K e y > < K e y > T a b l e s \ T a b l e 1     S h i p p i n g   c o s t s       S t o c k o u t   R i s k   S i g n \ M e a s u r e s \ A v e r a g e   o f   M a n u f a c t u r i n g   l e a d   t i m e < / K e y > < / a : K e y > < a : V a l u e   i : t y p e = " D i a g r a m D i s p l a y N o d e V i e w S t a t e " > < H e i g h t > 1 5 0 < / H e i g h t > < I s E x p a n d e d > t r u e < / I s E x p a n d e d > < W i d t h > 2 0 0 < / W i d t h > < / a : V a l u e > < / a : K e y V a l u e O f D i a g r a m O b j e c t K e y a n y T y p e z b w N T n L X > < a : K e y V a l u e O f D i a g r a m O b j e c t K e y a n y T y p e z b w N T n L X > < a : K e y > < K e y > T a b l e s \ T a b l e 1     S h i p p i n g   c o s t s       S t o c k o u t   R i s k   S i g n \ A v e r a g e   o f   M a n u f a c t u r i n g   l e a d   t i m e \ A d d i t i o n a l   I n f o \ I m p l i c i t   M e a s u r e < / K e y > < / a : K e y > < a : V a l u e   i : t y p e = " D i a g r a m D i s p l a y V i e w S t a t e I D i a g r a m T a g A d d i t i o n a l I n f o " / > < / a : K e y V a l u e O f D i a g r a m O b j e c t K e y a n y T y p e z b w N T n L X > < a : K e y V a l u e O f D i a g r a m O b j e c t K e y a n y T y p e z b w N T n L X > < a : K e y > < K e y > T a b l e s \ T a b l e 1     S h i p p i n g   c o s t s       S t o c k o u t   R i s k   S i g n \ M e a s u r e s \ S u m   o f   S t o c k o u t   R i s k   S i g n < / K e y > < / a : K e y > < a : V a l u e   i : t y p e = " D i a g r a m D i s p l a y N o d e V i e w S t a t e " > < H e i g h t > 1 5 0 < / H e i g h t > < I s E x p a n d e d > t r u e < / I s E x p a n d e d > < W i d t h > 2 0 0 < / W i d t h > < / a : V a l u e > < / a : K e y V a l u e O f D i a g r a m O b j e c t K e y a n y T y p e z b w N T n L X > < a : K e y V a l u e O f D i a g r a m O b j e c t K e y a n y T y p e z b w N T n L X > < a : K e y > < K e y > T a b l e s \ T a b l e 1     S h i p p i n g   c o s t s       S t o c k o u t   R i s k   S i g n \ S u m   o f   S t o c k o u t   R i s k   S i g n \ A d d i t i o n a l   I n f o \ I m p l i c i t   M e a s u r e < / K e y > < / a : K e y > < a : V a l u e   i : t y p e = " D i a g r a m D i s p l a y V i e w S t a t e I D i a g r a m T a g A d d i t i o n a l I n f o " / > < / a : K e y V a l u e O f D i a g r a m O b j e c t K e y a n y T y p e z b w N T n L X > < a : K e y V a l u e O f D i a g r a m O b j e c t K e y a n y T y p e z b w N T n L X > < a : K e y > < K e y > T a b l e s \ T a b l e 1 < / K e y > < / a : K e y > < a : V a l u e   i : t y p e = " D i a g r a m D i s p l a y N o d e V i e w S t a t e " > < H e i g h t > 6 5 5 . 6 < / H e i g h t > < I s E x p a n d e d > t r u e < / I s E x p a n d e d > < L a y e d O u t > t r u e < / L a y e d O u t > < L e f t > 3 2 9 . 9 0 3 8 1 0 5 6 7 6 6 5 8 < / L e f t > < T a b I n d e x > 1 < / T a b I n d e x > < W i d t h > 2 0 0 < / W i d t h > < / a : V a l u e > < / a : K e y V a l u e O f D i a g r a m O b j e c t K e y a n y T y p e z b w N T n L X > < a : K e y V a l u e O f D i a g r a m O b j e c t K e y a n y T y p e z b w N T n L X > < a : K e y > < K e y > T a b l e s \ T a b l e 1 \ C o l u m n s \ P r o d u c t   t y p e < / K e y > < / a : K e y > < a : V a l u e   i : t y p e = " D i a g r a m D i s p l a y N o d e V i e w S t a t e " > < H e i g h t > 1 5 0 < / H e i g h t > < I s E x p a n d e d > t r u e < / I s E x p a n d e d > < W i d t h > 2 0 0 < / W i d t h > < / a : V a l u e > < / a : K e y V a l u e O f D i a g r a m O b j e c t K e y a n y T y p e z b w N T n L X > < a : K e y V a l u e O f D i a g r a m O b j e c t K e y a n y T y p e z b w N T n L X > < a : K e y > < K e y > T a b l e s \ T a b l e 1 \ C o l u m n s \ S K U < / K e y > < / a : K e y > < a : V a l u e   i : t y p e = " D i a g r a m D i s p l a y N o d e V i e w S t a t e " > < H e i g h t > 1 5 0 < / H e i g h t > < I s E x p a n d e d > t r u e < / I s E x p a n d e d > < W i d t h > 2 0 0 < / W i d t h > < / a : V a l u e > < / a : K e y V a l u e O f D i a g r a m O b j e c t K e y a n y T y p e z b w N T n L X > < a : K e y V a l u e O f D i a g r a m O b j e c t K e y a n y T y p e z b w N T n L X > < a : K e y > < K e y > T a b l e s \ T a b l e 1 \ C o l u m n s \ P r i c e < / K e y > < / a : K e y > < a : V a l u e   i : t y p e = " D i a g r a m D i s p l a y N o d e V i e w S t a t e " > < H e i g h t > 1 5 0 < / H e i g h t > < I s E x p a n d e d > t r u e < / I s E x p a n d e d > < W i d t h > 2 0 0 < / W i d t h > < / a : V a l u e > < / a : K e y V a l u e O f D i a g r a m O b j e c t K e y a n y T y p e z b w N T n L X > < a : K e y V a l u e O f D i a g r a m O b j e c t K e y a n y T y p e z b w N T n L X > < a : K e y > < K e y > T a b l e s \ T a b l e 1 \ C o l u m n s \ A v a i l a b i l i t y < / K e y > < / a : K e y > < a : V a l u e   i : t y p e = " D i a g r a m D i s p l a y N o d e V i e w S t a t e " > < H e i g h t > 1 5 0 < / H e i g h t > < I s E x p a n d e d > t r u e < / I s E x p a n d e d > < W i d t h > 2 0 0 < / W i d t h > < / a : V a l u e > < / a : K e y V a l u e O f D i a g r a m O b j e c t K e y a n y T y p e z b w N T n L X > < a : K e y V a l u e O f D i a g r a m O b j e c t K e y a n y T y p e z b w N T n L X > < a : K e y > < K e y > T a b l e s \ T a b l e 1 \ C o l u m n s \ N u m b e r   o f   p r o d u c t s   s o l d < / K e y > < / a : K e y > < a : V a l u e   i : t y p e = " D i a g r a m D i s p l a y N o d e V i e w S t a t e " > < H e i g h t > 1 5 0 < / H e i g h t > < I s E x p a n d e d > t r u e < / I s E x p a n d e d > < W i d t h > 2 0 0 < / W i d t h > < / a : V a l u e > < / a : K e y V a l u e O f D i a g r a m O b j e c t K e y a n y T y p e z b w N T n L X > < a : K e y V a l u e O f D i a g r a m O b j e c t K e y a n y T y p e z b w N T n L X > < a : K e y > < K e y > T a b l e s \ T a b l e 1 \ C o l u m n s \ R e v e n u e   g e n e r a t e d < / K e y > < / a : K e y > < a : V a l u e   i : t y p e = " D i a g r a m D i s p l a y N o d e V i e w S t a t e " > < H e i g h t > 1 5 0 < / H e i g h t > < I s E x p a n d e d > t r u e < / I s E x p a n d e d > < W i d t h > 2 0 0 < / W i d t h > < / a : V a l u e > < / a : K e y V a l u e O f D i a g r a m O b j e c t K e y a n y T y p e z b w N T n L X > < a : K e y V a l u e O f D i a g r a m O b j e c t K e y a n y T y p e z b w N T n L X > < a : K e y > < K e y > T a b l e s \ T a b l e 1 \ C o l u m n s \ C u s t o m e r   d e m o g r a p h i c s < / K e y > < / a : K e y > < a : V a l u e   i : t y p e = " D i a g r a m D i s p l a y N o d e V i e w S t a t e " > < H e i g h t > 1 5 0 < / H e i g h t > < I s E x p a n d e d > t r u e < / I s E x p a n d e d > < W i d t h > 2 0 0 < / W i d t h > < / a : V a l u e > < / a : K e y V a l u e O f D i a g r a m O b j e c t K e y a n y T y p e z b w N T n L X > < a : K e y V a l u e O f D i a g r a m O b j e c t K e y a n y T y p e z b w N T n L X > < a : K e y > < K e y > T a b l e s \ T a b l e 1 \ C o l u m n s \ S t o c k   l e v e l s < / K e y > < / a : K e y > < a : V a l u e   i : t y p e = " D i a g r a m D i s p l a y N o d e V i e w S t a t e " > < H e i g h t > 1 5 0 < / H e i g h t > < I s E x p a n d e d > t r u e < / I s E x p a n d e d > < W i d t h > 2 0 0 < / W i d t h > < / a : V a l u e > < / a : K e y V a l u e O f D i a g r a m O b j e c t K e y a n y T y p e z b w N T n L X > < a : K e y V a l u e O f D i a g r a m O b j e c t K e y a n y T y p e z b w N T n L X > < a : K e y > < K e y > T a b l e s \ T a b l e 1 \ C o l u m n s \ L e a d   t i m e s < / K e y > < / a : K e y > < a : V a l u e   i : t y p e = " D i a g r a m D i s p l a y N o d e V i e w S t a t e " > < H e i g h t > 1 5 0 < / H e i g h t > < I s E x p a n d e d > t r u e < / I s E x p a n d e d > < W i d t h > 2 0 0 < / W i d t h > < / a : V a l u e > < / a : K e y V a l u e O f D i a g r a m O b j e c t K e y a n y T y p e z b w N T n L X > < a : K e y V a l u e O f D i a g r a m O b j e c t K e y a n y T y p e z b w N T n L X > < a : K e y > < K e y > T a b l e s \ T a b l e 1 \ C o l u m n s \ O r d e r   q u a n t i t i e s < / K e y > < / a : K e y > < a : V a l u e   i : t y p e = " D i a g r a m D i s p l a y N o d e V i e w S t a t e " > < H e i g h t > 1 5 0 < / H e i g h t > < I s E x p a n d e d > t r u e < / I s E x p a n d e d > < W i d t h > 2 0 0 < / W i d t h > < / a : V a l u e > < / a : K e y V a l u e O f D i a g r a m O b j e c t K e y a n y T y p e z b w N T n L X > < a : K e y V a l u e O f D i a g r a m O b j e c t K e y a n y T y p e z b w N T n L X > < a : K e y > < K e y > T a b l e s \ T a b l e 1 \ C o l u m n s \ S h i p p i n g   t i m e s < / K e y > < / a : K e y > < a : V a l u e   i : t y p e = " D i a g r a m D i s p l a y N o d e V i e w S t a t e " > < H e i g h t > 1 5 0 < / H e i g h t > < I s E x p a n d e d > t r u e < / I s E x p a n d e d > < W i d t h > 2 0 0 < / W i d t h > < / a : V a l u e > < / a : K e y V a l u e O f D i a g r a m O b j e c t K e y a n y T y p e z b w N T n L X > < a : K e y V a l u e O f D i a g r a m O b j e c t K e y a n y T y p e z b w N T n L X > < a : K e y > < K e y > T a b l e s \ T a b l e 1 \ C o l u m n s \ S h i p p i n g   c a r r i e r s < / K e y > < / a : K e y > < a : V a l u e   i : t y p e = " D i a g r a m D i s p l a y N o d e V i e w S t a t e " > < H e i g h t > 1 5 0 < / H e i g h t > < I s E x p a n d e d > t r u e < / I s E x p a n d e d > < W i d t h > 2 0 0 < / W i d t h > < / a : V a l u e > < / a : K e y V a l u e O f D i a g r a m O b j e c t K e y a n y T y p e z b w N T n L X > < a : K e y V a l u e O f D i a g r a m O b j e c t K e y a n y T y p e z b w N T n L X > < a : K e y > < K e y > T a b l e s \ T a b l e 1 \ C o l u m n s \ S h i p p i n g   c o s t s < / K e y > < / a : K e y > < a : V a l u e   i : t y p e = " D i a g r a m D i s p l a y N o d e V i e w S t a t e " > < H e i g h t > 1 5 0 < / H e i g h t > < I s E x p a n d e d > t r u e < / I s E x p a n d e d > < W i d t h > 2 0 0 < / W i d t h > < / a : V a l u e > < / a : K e y V a l u e O f D i a g r a m O b j e c t K e y a n y T y p e z b w N T n L X > < a : K e y V a l u e O f D i a g r a m O b j e c t K e y a n y T y p e z b w N T n L X > < a : K e y > < K e y > T a b l e s \ T a b l e 1 \ C o l u m n s \ S u p p l i e r   n a m e < / K e y > < / a : K e y > < a : V a l u e   i : t y p e = " D i a g r a m D i s p l a y N o d e V i e w S t a t e " > < H e i g h t > 1 5 0 < / H e i g h t > < I s E x p a n d e d > t r u e < / I s E x p a n d e d > < W i d t h > 2 0 0 < / W i d t h > < / a : V a l u e > < / a : K e y V a l u e O f D i a g r a m O b j e c t K e y a n y T y p e z b w N T n L X > < a : K e y V a l u e O f D i a g r a m O b j e c t K e y a n y T y p e z b w N T n L X > < a : K e y > < K e y > T a b l e s \ T a b l e 1 \ C o l u m n s \ L o c a t i o n < / K e y > < / a : K e y > < a : V a l u e   i : t y p e = " D i a g r a m D i s p l a y N o d e V i e w S t a t e " > < H e i g h t > 1 5 0 < / H e i g h t > < I s E x p a n d e d > t r u e < / I s E x p a n d e d > < W i d t h > 2 0 0 < / W i d t h > < / a : V a l u e > < / a : K e y V a l u e O f D i a g r a m O b j e c t K e y a n y T y p e z b w N T n L X > < a : K e y V a l u e O f D i a g r a m O b j e c t K e y a n y T y p e z b w N T n L X > < a : K e y > < K e y > T a b l e s \ T a b l e 1 \ C o l u m n s \ L e a d   t i m e < / K e y > < / a : K e y > < a : V a l u e   i : t y p e = " D i a g r a m D i s p l a y N o d e V i e w S t a t e " > < H e i g h t > 1 5 0 < / H e i g h t > < I s E x p a n d e d > t r u e < / I s E x p a n d e d > < W i d t h > 2 0 0 < / W i d t h > < / a : V a l u e > < / a : K e y V a l u e O f D i a g r a m O b j e c t K e y a n y T y p e z b w N T n L X > < a : K e y V a l u e O f D i a g r a m O b j e c t K e y a n y T y p e z b w N T n L X > < a : K e y > < K e y > T a b l e s \ T a b l e 1 \ C o l u m n s \ P r o d u c t i o n   v o l u m e s < / K e y > < / a : K e y > < a : V a l u e   i : t y p e = " D i a g r a m D i s p l a y N o d e V i e w S t a t e " > < H e i g h t > 1 5 0 < / H e i g h t > < I s E x p a n d e d > t r u e < / I s E x p a n d e d > < W i d t h > 2 0 0 < / W i d t h > < / a : V a l u e > < / a : K e y V a l u e O f D i a g r a m O b j e c t K e y a n y T y p e z b w N T n L X > < a : K e y V a l u e O f D i a g r a m O b j e c t K e y a n y T y p e z b w N T n L X > < a : K e y > < K e y > T a b l e s \ T a b l e 1 \ C o l u m n s \ M a n u f a c t u r i n g   l e a d   t i m e < / K e y > < / a : K e y > < a : V a l u e   i : t y p e = " D i a g r a m D i s p l a y N o d e V i e w S t a t e " > < H e i g h t > 1 5 0 < / H e i g h t > < I s E x p a n d e d > t r u e < / I s E x p a n d e d > < W i d t h > 2 0 0 < / W i d t h > < / a : V a l u e > < / a : K e y V a l u e O f D i a g r a m O b j e c t K e y a n y T y p e z b w N T n L X > < a : K e y V a l u e O f D i a g r a m O b j e c t K e y a n y T y p e z b w N T n L X > < a : K e y > < K e y > T a b l e s \ T a b l e 1 \ C o l u m n s \ M a n u f a c t u r i n g   c o s t s < / K e y > < / a : K e y > < a : V a l u e   i : t y p e = " D i a g r a m D i s p l a y N o d e V i e w S t a t e " > < H e i g h t > 1 5 0 < / H e i g h t > < I s E x p a n d e d > t r u e < / I s E x p a n d e d > < W i d t h > 2 0 0 < / W i d t h > < / a : V a l u e > < / a : K e y V a l u e O f D i a g r a m O b j e c t K e y a n y T y p e z b w N T n L X > < a : K e y V a l u e O f D i a g r a m O b j e c t K e y a n y T y p e z b w N T n L X > < a : K e y > < K e y > T a b l e s \ T a b l e 1 \ C o l u m n s \ I n s p e c t i o n   r e s u l t s < / K e y > < / a : K e y > < a : V a l u e   i : t y p e = " D i a g r a m D i s p l a y N o d e V i e w S t a t e " > < H e i g h t > 1 5 0 < / H e i g h t > < I s E x p a n d e d > t r u e < / I s E x p a n d e d > < W i d t h > 2 0 0 < / W i d t h > < / a : V a l u e > < / a : K e y V a l u e O f D i a g r a m O b j e c t K e y a n y T y p e z b w N T n L X > < a : K e y V a l u e O f D i a g r a m O b j e c t K e y a n y T y p e z b w N T n L X > < a : K e y > < K e y > T a b l e s \ T a b l e 1 \ C o l u m n s \ D e f e c t   r a t e s < / K e y > < / a : K e y > < a : V a l u e   i : t y p e = " D i a g r a m D i s p l a y N o d e V i e w S t a t e " > < H e i g h t > 1 5 0 < / H e i g h t > < I s E x p a n d e d > t r u e < / I s E x p a n d e d > < W i d t h > 2 0 0 < / W i d t h > < / a : V a l u e > < / a : K e y V a l u e O f D i a g r a m O b j e c t K e y a n y T y p e z b w N T n L X > < a : K e y V a l u e O f D i a g r a m O b j e c t K e y a n y T y p e z b w N T n L X > < a : K e y > < K e y > T a b l e s \ T a b l e 1 \ C o l u m n s \ T r a n s p o r t a t i o n   m o d e s < / K e y > < / a : K e y > < a : V a l u e   i : t y p e = " D i a g r a m D i s p l a y N o d e V i e w S t a t e " > < H e i g h t > 1 5 0 < / H e i g h t > < I s E x p a n d e d > t r u e < / I s E x p a n d e d > < W i d t h > 2 0 0 < / W i d t h > < / a : V a l u e > < / a : K e y V a l u e O f D i a g r a m O b j e c t K e y a n y T y p e z b w N T n L X > < a : K e y V a l u e O f D i a g r a m O b j e c t K e y a n y T y p e z b w N T n L X > < a : K e y > < K e y > T a b l e s \ T a b l e 1 \ C o l u m n s \ R o u t e s < / K e y > < / a : K e y > < a : V a l u e   i : t y p e = " D i a g r a m D i s p l a y N o d e V i e w S t a t e " > < H e i g h t > 1 5 0 < / H e i g h t > < I s E x p a n d e d > t r u e < / I s E x p a n d e d > < W i d t h > 2 0 0 < / W i d t h > < / a : V a l u e > < / a : K e y V a l u e O f D i a g r a m O b j e c t K e y a n y T y p e z b w N T n L X > < a : K e y V a l u e O f D i a g r a m O b j e c t K e y a n y T y p e z b w N T n L X > < a : K e y > < K e y > T a b l e s \ T a b l e 1 \ C o l u m n s \ C o s t s < / K e y > < / a : K e y > < a : V a l u e   i : t y p e = " D i a g r a m D i s p l a y N o d e V i e w S t a t e " > < H e i g h t > 1 5 0 < / H e i g h t > < I s E x p a n d e d > t r u e < / I s E x p a n d e d > < W i d t h > 2 0 0 < / W i d t h > < / a : V a l u e > < / a : K e y V a l u e O f D i a g r a m O b j e c t K e y a n y T y p e z b w N T n L X > < a : K e y V a l u e O f D i a g r a m O b j e c t K e y a n y T y p e z b w N T n L X > < a : K e y > < K e y > T a b l e s \ T a b l e 1 \ C o l u m n s \ S t o c k o u t   R i s k < / K e y > < / a : K e y > < a : V a l u e   i : t y p e = " D i a g r a m D i s p l a y N o d e V i e w S t a t e " > < H e i g h t > 1 5 0 < / H e i g h t > < I s E x p a n d e d > t r u e < / I s E x p a n d e d > < W i d t h > 2 0 0 < / W i d t h > < / a : V a l u e > < / a : K e y V a l u e O f D i a g r a m O b j e c t K e y a n y T y p e z b w N T n L X > < a : K e y V a l u e O f D i a g r a m O b j e c t K e y a n y T y p e z b w N T n L X > < a : K e y > < K e y > T a b l e s \ T a b l e 1 \ C o l u m n s \ S t o c k o u t   R i s k   S i g n < / 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 T a b l e s \ T a b l e 1 \ M e a s u r e s \ S u m   o f   P r o f i t < / K e y > < / a : K e y > < a : V a l u e   i : t y p e = " D i a g r a m D i s p l a y N o d e V i e w S t a t e " > < H e i g h t > 1 5 0 < / H e i g h t > < I s E x p a n d e d > t r u e < / I s E x p a n d e d > < W i d t h > 2 0 0 < / W i d t h > < / a : V a l u e > < / a : K e y V a l u e O f D i a g r a m O b j e c t K e y a n y T y p e z b w N T n L X > < a : K e y V a l u e O f D i a g r a m O b j e c t K e y a n y T y p e z b w N T n L X > < a : K e y > < K e y > T a b l e s \ T a b l e 1 \ S u m   o f   P r o f i t \ A d d i t i o n a l   I n f o \ I m p l i c i t   M e a s u r e < / K e y > < / a : K e y > < a : V a l u e   i : t y p e = " D i a g r a m D i s p l a y V i e w S t a t e I D i a g r a m T a g A d d i t i o n a l I n f o " / > < / a : K e y V a l u e O f D i a g r a m O b j e c t K e y a n y T y p e z b w N T n L X > < a : K e y V a l u e O f D i a g r a m O b j e c t K e y a n y T y p e z b w N T n L X > < a : K e y > < K e y > T a b l e s \ T a b l e 1 \ M e a s u r e s \ S u m   o f   S h i p p i n g   c o s t s   2 < / K e y > < / a : K e y > < a : V a l u e   i : t y p e = " D i a g r a m D i s p l a y N o d e V i e w S t a t e " > < H e i g h t > 1 5 0 < / H e i g h t > < I s E x p a n d e d > t r u e < / I s E x p a n d e d > < W i d t h > 2 0 0 < / W i d t h > < / a : V a l u e > < / a : K e y V a l u e O f D i a g r a m O b j e c t K e y a n y T y p e z b w N T n L X > < a : K e y V a l u e O f D i a g r a m O b j e c t K e y a n y T y p e z b w N T n L X > < a : K e y > < K e y > T a b l e s \ T a b l e 1 \ S u m   o f   S h i p p i n g   c o s t s   2 \ A d d i t i o n a l   I n f o \ I m p l i c i t   M e a s u r e < / K e y > < / a : K e y > < a : V a l u e   i : t y p e = " D i a g r a m D i s p l a y V i e w S t a t e I D i a g r a m T a g A d d i t i o n a l I n f o " / > < / a : K e y V a l u e O f D i a g r a m O b j e c t K e y a n y T y p e z b w N T n L X > < a : K e y V a l u e O f D i a g r a m O b j e c t K e y a n y T y p e z b w N T n L X > < a : K e y > < K e y > T a b l e s \ T a b l e 1 \ M e a s u r e s \ A v e r a g e   o f   S h i p p i n g   c o s t s   2 < / K e y > < / a : K e y > < a : V a l u e   i : t y p e = " D i a g r a m D i s p l a y N o d e V i e w S t a t e " > < H e i g h t > 1 5 0 < / H e i g h t > < I s E x p a n d e d > t r u e < / I s E x p a n d e d > < W i d t h > 2 0 0 < / W i d t h > < / a : V a l u e > < / a : K e y V a l u e O f D i a g r a m O b j e c t K e y a n y T y p e z b w N T n L X > < a : K e y V a l u e O f D i a g r a m O b j e c t K e y a n y T y p e z b w N T n L X > < a : K e y > < K e y > T a b l e s \ T a b l e 1 \ A v e r a g e   o f   S h i p p i n g   c o s t s   2 \ A d d i t i o n a l   I n f o \ I m p l i c i t   M e a s u r e < / K e y > < / a : K e y > < a : V a l u e   i : t y p e = " D i a g r a m D i s p l a y V i e w S t a t e I D i a g r a m T a g A d d i t i o n a l I n f o " / > < / a : K e y V a l u e O f D i a g r a m O b j e c t K e y a n y T y p e z b w N T n L X > < a : K e y V a l u e O f D i a g r a m O b j e c t K e y a n y T y p e z b w N T n L X > < a : K e y > < K e y > T a b l e s \ T a b l e 1 \ M e a s u r e s \ S u m   o f   S h i p p i n g   t i m e s < / K e y > < / a : K e y > < a : V a l u e   i : t y p e = " D i a g r a m D i s p l a y N o d e V i e w S t a t e " > < H e i g h t > 1 5 0 < / H e i g h t > < I s E x p a n d e d > t r u e < / I s E x p a n d e d > < W i d t h > 2 0 0 < / W i d t h > < / a : V a l u e > < / a : K e y V a l u e O f D i a g r a m O b j e c t K e y a n y T y p e z b w N T n L X > < a : K e y V a l u e O f D i a g r a m O b j e c t K e y a n y T y p e z b w N T n L X > < a : K e y > < K e y > T a b l e s \ T a b l e 1 \ S u m   o f   S h i p p i n g   t i m e s \ A d d i t i o n a l   I n f o \ I m p l i c i t   M e a s u r e < / K e y > < / a : K e y > < a : V a l u e   i : t y p e = " D i a g r a m D i s p l a y V i e w S t a t e I D i a g r a m T a g A d d i t i o n a l I n f o " / > < / a : K e y V a l u e O f D i a g r a m O b j e c t K e y a n y T y p e z b w N T n L X > < a : K e y V a l u e O f D i a g r a m O b j e c t K e y a n y T y p e z b w N T n L X > < a : K e y > < K e y > T a b l e s \ T a b l e 1 \ M e a s u r e s \ A v e r a g e   o f   S h i p p i n g   t i m e s < / K e y > < / a : K e y > < a : V a l u e   i : t y p e = " D i a g r a m D i s p l a y N o d e V i e w S t a t e " > < H e i g h t > 1 5 0 < / H e i g h t > < I s E x p a n d e d > t r u e < / I s E x p a n d e d > < W i d t h > 2 0 0 < / W i d t h > < / a : V a l u e > < / a : K e y V a l u e O f D i a g r a m O b j e c t K e y a n y T y p e z b w N T n L X > < a : K e y V a l u e O f D i a g r a m O b j e c t K e y a n y T y p e z b w N T n L X > < a : K e y > < K e y > T a b l e s \ T a b l e 1 \ A v e r a g e   o f   S h i p p i n g   t i m e s \ A d d i t i o n a l   I n f o \ I m p l i c i t   M e a s u r e < / K e y > < / a : K e y > < a : V a l u e   i : t y p e = " D i a g r a m D i s p l a y V i e w S t a t e I D i a g r a m T a g A d d i t i o n a l I n f o " / > < / a : K e y V a l u e O f D i a g r a m O b j e c t K e y a n y T y p e z b w N T n L X > < a : K e y V a l u e O f D i a g r a m O b j e c t K e y a n y T y p e z b w N T n L X > < a : K e y > < K e y > T a b l e s \ T a b l e 1 \ M e a s u r e s \ S u m   o f   D e f e c t   r a t e s   2 < / K e y > < / a : K e y > < a : V a l u e   i : t y p e = " D i a g r a m D i s p l a y N o d e V i e w S t a t e " > < H e i g h t > 1 5 0 < / H e i g h t > < I s E x p a n d e d > t r u e < / I s E x p a n d e d > < W i d t h > 2 0 0 < / W i d t h > < / a : V a l u e > < / a : K e y V a l u e O f D i a g r a m O b j e c t K e y a n y T y p e z b w N T n L X > < a : K e y V a l u e O f D i a g r a m O b j e c t K e y a n y T y p e z b w N T n L X > < a : K e y > < K e y > T a b l e s \ T a b l e 1 \ S u m   o f   D e f e c t   r a t e s   2 \ A d d i t i o n a l   I n f o \ I m p l i c i t   M e a s u r e < / K e y > < / a : K e y > < a : V a l u e   i : t y p e = " D i a g r a m D i s p l a y V i e w S t a t e I D i a g r a m T a g A d d i t i o n a l I n f o " / > < / a : K e y V a l u e O f D i a g r a m O b j e c t K e y a n y T y p e z b w N T n L X > < a : K e y V a l u e O f D i a g r a m O b j e c t K e y a n y T y p e z b w N T n L X > < a : K e y > < K e y > T a b l e s \ T a b l e 1 \ M e a s u r e s \ S u m   o f   M a n u f a c t u r i n g   c o s t s < / K e y > < / a : K e y > < a : V a l u e   i : t y p e = " D i a g r a m D i s p l a y N o d e V i e w S t a t e " > < H e i g h t > 1 5 0 < / H e i g h t > < I s E x p a n d e d > t r u e < / I s E x p a n d e d > < W i d t h > 2 0 0 < / W i d t h > < / a : V a l u e > < / a : K e y V a l u e O f D i a g r a m O b j e c t K e y a n y T y p e z b w N T n L X > < a : K e y V a l u e O f D i a g r a m O b j e c t K e y a n y T y p e z b w N T n L X > < a : K e y > < K e y > T a b l e s \ T a b l e 1 \ S u m   o f   M a n u f a c t u r i n g   c o s t s \ A d d i t i o n a l   I n f o \ I m p l i c i t   M e a s u r e < / K e y > < / a : K e y > < a : V a l u e   i : t y p e = " D i a g r a m D i s p l a y V i e w S t a t e I D i a g r a m T a g A d d i t i o n a l I n f o " / > < / a : K e y V a l u e O f D i a g r a m O b j e c t K e y a n y T y p e z b w N T n L X > < a : K e y V a l u e O f D i a g r a m O b j e c t K e y a n y T y p e z b w N T n L X > < a : K e y > < K e y > T a b l e s \ T a b l e 1 \ M e a s u r e s \ A v e r a g e   o f   M a n u f a c t u r i n g   c o s t s < / K e y > < / a : K e y > < a : V a l u e   i : t y p e = " D i a g r a m D i s p l a y N o d e V i e w S t a t e " > < H e i g h t > 1 5 0 < / H e i g h t > < I s E x p a n d e d > t r u e < / I s E x p a n d e d > < W i d t h > 2 0 0 < / W i d t h > < / a : V a l u e > < / a : K e y V a l u e O f D i a g r a m O b j e c t K e y a n y T y p e z b w N T n L X > < a : K e y V a l u e O f D i a g r a m O b j e c t K e y a n y T y p e z b w N T n L X > < a : K e y > < K e y > T a b l e s \ T a b l e 1 \ A v e r a g e   o f   M a n u f a c t u r i n g   c o s t s \ A d d i t i o n a l   I n f o \ I m p l i c i t   M e a s u r e < / K e y > < / a : K e y > < a : V a l u e   i : t y p e = " D i a g r a m D i s p l a y V i e w S t a t e I D i a g r a m T a g A d d i t i o n a l I n f o " / > < / a : K e y V a l u e O f D i a g r a m O b j e c t K e y a n y T y p e z b w N T n L X > < a : K e y V a l u e O f D i a g r a m O b j e c t K e y a n y T y p e z b w N T n L X > < a : K e y > < K e y > T a b l e s \ T a b l e 1 \ M e a s u r e s \ A v e r a g e   o f   D e f e c t   r a t e s   2 < / K e y > < / a : K e y > < a : V a l u e   i : t y p e = " D i a g r a m D i s p l a y N o d e V i e w S t a t e " > < H e i g h t > 1 5 0 < / H e i g h t > < I s E x p a n d e d > t r u e < / I s E x p a n d e d > < W i d t h > 2 0 0 < / W i d t h > < / a : V a l u e > < / a : K e y V a l u e O f D i a g r a m O b j e c t K e y a n y T y p e z b w N T n L X > < a : K e y V a l u e O f D i a g r a m O b j e c t K e y a n y T y p e z b w N T n L X > < a : K e y > < K e y > T a b l e s \ T a b l e 1 \ A v e r a g e   o f   D e f e c t   r a t e s   2 \ A d d i t i o n a l   I n f o \ I m p l i c i t   M e a s u r e < / K e y > < / a : K e y > < a : V a l u e   i : t y p e = " D i a g r a m D i s p l a y V i e w S t a t e I D i a g r a m T a g A d d i t i o n a l I n f o " / > < / a : K e y V a l u e O f D i a g r a m O b j e c t K e y a n y T y p e z b w N T n L X > < a : K e y V a l u e O f D i a g r a m O b j e c t K e y a n y T y p e z b w N T n L X > < a : K e y > < K e y > T a b l e s \ T a b l e 1 \ M e a s u r e s \ S u m   o f   M a n u f a c t u r i n g   l e a d   t i m e   2 < / K e y > < / a : K e y > < a : V a l u e   i : t y p e = " D i a g r a m D i s p l a y N o d e V i e w S t a t e " > < H e i g h t > 1 5 0 < / H e i g h t > < I s E x p a n d e d > t r u e < / I s E x p a n d e d > < W i d t h > 2 0 0 < / W i d t h > < / a : V a l u e > < / a : K e y V a l u e O f D i a g r a m O b j e c t K e y a n y T y p e z b w N T n L X > < a : K e y V a l u e O f D i a g r a m O b j e c t K e y a n y T y p e z b w N T n L X > < a : K e y > < K e y > T a b l e s \ T a b l e 1 \ S u m   o f   M a n u f a c t u r i n g   l e a d   t i m e   2 \ A d d i t i o n a l   I n f o \ I m p l i c i t   M e a s u r e < / K e y > < / a : K e y > < a : V a l u e   i : t y p e = " D i a g r a m D i s p l a y V i e w S t a t e I D i a g r a m T a g A d d i t i o n a l I n f o " / > < / a : K e y V a l u e O f D i a g r a m O b j e c t K e y a n y T y p e z b w N T n L X > < a : K e y V a l u e O f D i a g r a m O b j e c t K e y a n y T y p e z b w N T n L X > < a : K e y > < K e y > T a b l e s \ T a b l e 1 \ M e a s u r e s \ A v e r a g e   o f   M a n u f a c t u r i n g   l e a d   t i m e   2 < / K e y > < / a : K e y > < a : V a l u e   i : t y p e = " D i a g r a m D i s p l a y N o d e V i e w S t a t e " > < H e i g h t > 1 5 0 < / H e i g h t > < I s E x p a n d e d > t r u e < / I s E x p a n d e d > < W i d t h > 2 0 0 < / W i d t h > < / a : V a l u e > < / a : K e y V a l u e O f D i a g r a m O b j e c t K e y a n y T y p e z b w N T n L X > < a : K e y V a l u e O f D i a g r a m O b j e c t K e y a n y T y p e z b w N T n L X > < a : K e y > < K e y > T a b l e s \ T a b l e 1 \ A v e r a g e   o f   M a n u f a c t u r i n g   l e a d   t i m e   2 \ A d d i t i o n a l   I n f o \ I m p l i c i t   M e a s u r e < / K e y > < / a : K e y > < a : V a l u e   i : t y p e = " D i a g r a m D i s p l a y V i e w S t a t e I D i a g r a m T a g A d d i t i o n a l I n f o " / > < / a : K e y V a l u e O f D i a g r a m O b j e c t K e y a n y T y p e z b w N T n L X > < a : K e y V a l u e O f D i a g r a m O b j e c t K e y a n y T y p e z b w N T n L X > < a : K e y > < K e y > T a b l e s \ T a b l e 1 \ M e a s u r e s \ S u m   o f   L e a d   t i m e s < / K e y > < / a : K e y > < a : V a l u e   i : t y p e = " D i a g r a m D i s p l a y N o d e V i e w S t a t e " > < H e i g h t > 1 5 0 < / H e i g h t > < I s E x p a n d e d > t r u e < / I s E x p a n d e d > < W i d t h > 2 0 0 < / W i d t h > < / a : V a l u e > < / a : K e y V a l u e O f D i a g r a m O b j e c t K e y a n y T y p e z b w N T n L X > < a : K e y V a l u e O f D i a g r a m O b j e c t K e y a n y T y p e z b w N T n L X > < a : K e y > < K e y > T a b l e s \ T a b l e 1 \ S u m   o f   L e a d   t i m e s \ A d d i t i o n a l   I n f o \ I m p l i c i t   M e a s u r e < / K e y > < / a : K e y > < a : V a l u e   i : t y p e = " D i a g r a m D i s p l a y V i e w S t a t e I D i a g r a m T a g A d d i t i o n a l I n f o " / > < / a : K e y V a l u e O f D i a g r a m O b j e c t K e y a n y T y p e z b w N T n L X > < a : K e y V a l u e O f D i a g r a m O b j e c t K e y a n y T y p e z b w N T n L X > < a : K e y > < K e y > T a b l e s \ T a b l e 1 \ M e a s u r e s \ A v e r a g e   o f   L e a d   t i m e s < / K e y > < / a : K e y > < a : V a l u e   i : t y p e = " D i a g r a m D i s p l a y N o d e V i e w S t a t e " > < H e i g h t > 1 5 0 < / H e i g h t > < I s E x p a n d e d > t r u e < / I s E x p a n d e d > < W i d t h > 2 0 0 < / W i d t h > < / a : V a l u e > < / a : K e y V a l u e O f D i a g r a m O b j e c t K e y a n y T y p e z b w N T n L X > < a : K e y V a l u e O f D i a g r a m O b j e c t K e y a n y T y p e z b w N T n L X > < a : K e y > < K e y > T a b l e s \ T a b l e 1 \ A v e r a g e   o f   L e a d   t i m e s \ A d d i t i o n a l   I n f o \ I m p l i c i t   M e a s u r e < / K e y > < / a : K e y > < a : V a l u e   i : t y p e = " D i a g r a m D i s p l a y V i e w S t a t e I D i a g r a m T a g A d d i t i o n a l I n f o " / > < / a : K e y V a l u e O f D i a g r a m O b j e c t K e y a n y T y p e z b w N T n L X > < a : K e y V a l u e O f D i a g r a m O b j e c t K e y a n y T y p e z b w N T n L X > < a : K e y > < K e y > T a b l e s \ T a b l e 1 \ M e a s u r e s \ C o u n t   o f   S K U < / K e y > < / a : K e y > < a : V a l u e   i : t y p e = " D i a g r a m D i s p l a y N o d e V i e w S t a t e " > < H e i g h t > 1 5 0 < / H e i g h t > < I s E x p a n d e d > t r u e < / I s E x p a n d e d > < W i d t h > 2 0 0 < / W i d t h > < / a : V a l u e > < / a : K e y V a l u e O f D i a g r a m O b j e c t K e y a n y T y p e z b w N T n L X > < a : K e y V a l u e O f D i a g r a m O b j e c t K e y a n y T y p e z b w N T n L X > < a : K e y > < K e y > T a b l e s \ T a b l e 1 \ C o u n t   o f   S K U \ A d d i t i o n a l   I n f o \ I m p l i c i t   M e a s u r e < / K e y > < / a : K e y > < a : V a l u e   i : t y p e = " D i a g r a m D i s p l a y V i e w S t a t e I D i a g r a m T a g A d d i t i o n a l I n f o " / > < / 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    S h i p p i n g   c o s t s       S t o c k o u t   R i s k   S i g n < / 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P o w e r P i v o t V e r s i o n " > < C u s t o m C o n t e n t > < ! [ C D A T A [ 2 0 1 5 . 1 3 0 . 1 6 0 6 . 4 4 ] ] > < / C u s t o m C o n t e n t > < / G e m i n i > 
</file>

<file path=customXml/item6.xml>��< ? x m l   v e r s i o n = " 1 . 0 "   e n c o d i n g = " U T F - 1 6 " ? > < G e m i n i   x m l n s = " h t t p : / / g e m i n i / p i v o t c u s t o m i z a t i o n / T a b l e O r d e r " > < C u s t o m C o n t e n t > < ! [ C D A T A [ T a b l e 1     S h i p p i n g   c o s t s       S t o c k o u t   R i s k   S i g n , T a b l e 1 ] ] > < / C u s t o m C o n t e n t > < / G e m i n i > 
</file>

<file path=customXml/item7.xml>��< ? x m l   v e r s i o n = " 1 . 0 "   e n c o d i n g = " U T F - 1 6 " ? > < G e m i n i   x m l n s = " h t t p : / / g e m i n i / p i v o t c u s t o m i z a t i o n / T a b l e X M L _ T a b l e 1     S h i p p i n g   c o s t s       S t o c k o u t   R i s k   S i g n " > < C u s t o m C o n t e n t   x m l n s = " h t t p : / / g e m i n i / p i v o t c u s t o m i z a t i o n / T a b l e X M L _ T a b l e 1   S h i p p i n g   c o s t s   S t o c k o u t   R i s k   S i g n " > < ! [ C D A T A [ < T a b l e W i d g e t G r i d S e r i a l i z a t i o n   x m l n s : x s i = " h t t p : / / w w w . w 3 . o r g / 2 0 0 1 / X M L S c h e m a - i n s t a n c e "   x m l n s : x s d = " h t t p : / / w w w . w 3 . o r g / 2 0 0 1 / X M L S c h e m a " > < C o l u m n S u g g e s t e d T y p e   / > < C o l u m n F o r m a t   / > < C o l u m n A c c u r a c y   / > < C o l u m n C u r r e n c y S y m b o l   / > < C o l u m n P o s i t i v e P a t t e r n   / > < C o l u m n N e g a t i v e P a t t e r n   / > < C o l u m n W i d t h s > < i t e m > < k e y > < s t r i n g > S h i p p i n g   c o s t s < / s t r i n g > < / k e y > < v a l u e > < i n t > 1 5 3 < / i n t > < / v a l u e > < / i t e m > < i t e m > < k e y > < s t r i n g > S u p p l i e r   n a m e < / s t r i n g > < / k e y > < v a l u e > < i n t > 1 5 3 < / i n t > < / v a l u e > < / i t e m > < i t e m > < k e y > < s t r i n g > L o c a t i o n < / s t r i n g > < / k e y > < v a l u e > < i n t > 1 0 9 < / i n t > < / v a l u e > < / i t e m > < i t e m > < k e y > < s t r i n g > L e a d   t i m e < / s t r i n g > < / k e y > < v a l u e > < i n t > 1 1 8 < / i n t > < / v a l u e > < / i t e m > < i t e m > < k e y > < s t r i n g > P r o d u c t i o n   v o l u m e s < / s t r i n g > < / k e y > < v a l u e > < i n t > 1 9 8 < / i n t > < / v a l u e > < / i t e m > < i t e m > < k e y > < s t r i n g > M a n u f a c t u r i n g   l e a d   t i m e < / s t r i n g > < / k e y > < v a l u e > < i n t > 2 3 2 < / i n t > < / v a l u e > < / i t e m > < i t e m > < k e y > < s t r i n g > M a n u f a c t u r i n g   c o s t s < / s t r i n g > < / k e y > < v a l u e > < i n t > 2 0 1 < / i n t > < / v a l u e > < / i t e m > < i t e m > < k e y > < s t r i n g > I n s p e c t i o n   r e s u l t s < / s t r i n g > < / k e y > < v a l u e > < i n t > 1 8 1 < / i n t > < / v a l u e > < / i t e m > < i t e m > < k e y > < s t r i n g > D e f e c t   r a t e s < / s t r i n g > < / k e y > < v a l u e > < i n t > 1 3 6 < / i n t > < / v a l u e > < / i t e m > < i t e m > < k e y > < s t r i n g > T r a n s p o r t a t i o n   m o d e s < / s t r i n g > < / k e y > < v a l u e > < i n t > 2 1 4 < / i n t > < / v a l u e > < / i t e m > < i t e m > < k e y > < s t r i n g > R o u t e s < / s t r i n g > < / k e y > < v a l u e > < i n t > 9 6 < / i n t > < / v a l u e > < / i t e m > < i t e m > < k e y > < s t r i n g > C o s t s < / s t r i n g > < / k e y > < v a l u e > < i n t > 8 5 < / i n t > < / v a l u e > < / i t e m > < i t e m > < k e y > < s t r i n g > S t o c k o u t   R i s k < / s t r i n g > < / k e y > < v a l u e > < i n t > 1 4 5 < / i n t > < / v a l u e > < / i t e m > < i t e m > < k e y > < s t r i n g > S t o c k o u t   R i s k   S i g n < / s t r i n g > < / k e y > < v a l u e > < i n t > 1 8 1 < / i n t > < / v a l u e > < / i t e m > < / C o l u m n W i d t h s > < C o l u m n D i s p l a y I n d e x > < i t e m > < k e y > < s t r i n g > S h i p p i n g   c o s t s < / s t r i n g > < / k e y > < v a l u e > < i n t > 0 < / i n t > < / v a l u e > < / i t e m > < i t e m > < k e y > < s t r i n g > S u p p l i e r   n a m e < / s t r i n g > < / k e y > < v a l u e > < i n t > 1 < / i n t > < / v a l u e > < / i t e m > < i t e m > < k e y > < s t r i n g > L o c a t i o n < / s t r i n g > < / k e y > < v a l u e > < i n t > 2 < / i n t > < / v a l u e > < / i t e m > < i t e m > < k e y > < s t r i n g > L e a d   t i m e < / s t r i n g > < / k e y > < v a l u e > < i n t > 3 < / i n t > < / v a l u e > < / i t e m > < i t e m > < k e y > < s t r i n g > P r o d u c t i o n   v o l u m e s < / s t r i n g > < / k e y > < v a l u e > < i n t > 4 < / i n t > < / v a l u e > < / i t e m > < i t e m > < k e y > < s t r i n g > M a n u f a c t u r i n g   l e a d   t i m e < / s t r i n g > < / k e y > < v a l u e > < i n t > 5 < / i n t > < / v a l u e > < / i t e m > < i t e m > < k e y > < s t r i n g > M a n u f a c t u r i n g   c o s t s < / s t r i n g > < / k e y > < v a l u e > < i n t > 6 < / i n t > < / v a l u e > < / i t e m > < i t e m > < k e y > < s t r i n g > I n s p e c t i o n   r e s u l t s < / s t r i n g > < / k e y > < v a l u e > < i n t > 7 < / i n t > < / v a l u e > < / i t e m > < i t e m > < k e y > < s t r i n g > D e f e c t   r a t e s < / s t r i n g > < / k e y > < v a l u e > < i n t > 8 < / i n t > < / v a l u e > < / i t e m > < i t e m > < k e y > < s t r i n g > T r a n s p o r t a t i o n   m o d e s < / s t r i n g > < / k e y > < v a l u e > < i n t > 9 < / i n t > < / v a l u e > < / i t e m > < i t e m > < k e y > < s t r i n g > R o u t e s < / s t r i n g > < / k e y > < v a l u e > < i n t > 1 0 < / i n t > < / v a l u e > < / i t e m > < i t e m > < k e y > < s t r i n g > C o s t s < / s t r i n g > < / k e y > < v a l u e > < i n t > 1 1 < / i n t > < / v a l u e > < / i t e m > < i t e m > < k e y > < s t r i n g > S t o c k o u t   R i s k < / s t r i n g > < / k e y > < v a l u e > < i n t > 1 2 < / i n t > < / v a l u e > < / i t e m > < i t e m > < k e y > < s t r i n g > S t o c k o u t   R i s k   S i g n < / 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0E2620A-9D04-4469-9102-09AA6256CD55}">
  <ds:schemaRefs/>
</ds:datastoreItem>
</file>

<file path=customXml/itemProps10.xml><?xml version="1.0" encoding="utf-8"?>
<ds:datastoreItem xmlns:ds="http://schemas.openxmlformats.org/officeDocument/2006/customXml" ds:itemID="{D0E77A50-3C75-476F-9071-9FE6B9844C6D}">
  <ds:schemaRefs/>
</ds:datastoreItem>
</file>

<file path=customXml/itemProps11.xml><?xml version="1.0" encoding="utf-8"?>
<ds:datastoreItem xmlns:ds="http://schemas.openxmlformats.org/officeDocument/2006/customXml" ds:itemID="{CC5274EE-B9CE-4BB8-AD01-7059E5D90C78}">
  <ds:schemaRefs/>
</ds:datastoreItem>
</file>

<file path=customXml/itemProps12.xml><?xml version="1.0" encoding="utf-8"?>
<ds:datastoreItem xmlns:ds="http://schemas.openxmlformats.org/officeDocument/2006/customXml" ds:itemID="{D62EB992-F3C6-4F18-A16B-0A31E7EB643B}">
  <ds:schemaRefs/>
</ds:datastoreItem>
</file>

<file path=customXml/itemProps13.xml><?xml version="1.0" encoding="utf-8"?>
<ds:datastoreItem xmlns:ds="http://schemas.openxmlformats.org/officeDocument/2006/customXml" ds:itemID="{E37ADB94-886D-4E2B-AA96-AAA6C09CBA51}">
  <ds:schemaRefs/>
</ds:datastoreItem>
</file>

<file path=customXml/itemProps14.xml><?xml version="1.0" encoding="utf-8"?>
<ds:datastoreItem xmlns:ds="http://schemas.openxmlformats.org/officeDocument/2006/customXml" ds:itemID="{00FBAD48-2804-41B4-B7A6-14588A8096AA}">
  <ds:schemaRefs/>
</ds:datastoreItem>
</file>

<file path=customXml/itemProps15.xml><?xml version="1.0" encoding="utf-8"?>
<ds:datastoreItem xmlns:ds="http://schemas.openxmlformats.org/officeDocument/2006/customXml" ds:itemID="{B883B599-EC25-4B8C-8926-D97C9CEB4900}">
  <ds:schemaRefs/>
</ds:datastoreItem>
</file>

<file path=customXml/itemProps16.xml><?xml version="1.0" encoding="utf-8"?>
<ds:datastoreItem xmlns:ds="http://schemas.openxmlformats.org/officeDocument/2006/customXml" ds:itemID="{9C79F342-3683-405B-B5F1-1CA54503E839}">
  <ds:schemaRefs/>
</ds:datastoreItem>
</file>

<file path=customXml/itemProps17.xml><?xml version="1.0" encoding="utf-8"?>
<ds:datastoreItem xmlns:ds="http://schemas.openxmlformats.org/officeDocument/2006/customXml" ds:itemID="{A01EBEDC-B643-4F68-B207-E7ACA606A60B}">
  <ds:schemaRefs/>
</ds:datastoreItem>
</file>

<file path=customXml/itemProps18.xml><?xml version="1.0" encoding="utf-8"?>
<ds:datastoreItem xmlns:ds="http://schemas.openxmlformats.org/officeDocument/2006/customXml" ds:itemID="{FD79FB0B-FE60-4031-9D23-38525808D823}">
  <ds:schemaRefs/>
</ds:datastoreItem>
</file>

<file path=customXml/itemProps2.xml><?xml version="1.0" encoding="utf-8"?>
<ds:datastoreItem xmlns:ds="http://schemas.openxmlformats.org/officeDocument/2006/customXml" ds:itemID="{1943FBF4-1715-46AB-A5AF-F3DE99083236}">
  <ds:schemaRefs/>
</ds:datastoreItem>
</file>

<file path=customXml/itemProps3.xml><?xml version="1.0" encoding="utf-8"?>
<ds:datastoreItem xmlns:ds="http://schemas.openxmlformats.org/officeDocument/2006/customXml" ds:itemID="{60FCDDB1-813A-42F8-A586-DBF75B331DFC}">
  <ds:schemaRefs/>
</ds:datastoreItem>
</file>

<file path=customXml/itemProps4.xml><?xml version="1.0" encoding="utf-8"?>
<ds:datastoreItem xmlns:ds="http://schemas.openxmlformats.org/officeDocument/2006/customXml" ds:itemID="{E65083B7-7801-4F08-8141-8501068DC607}">
  <ds:schemaRefs/>
</ds:datastoreItem>
</file>

<file path=customXml/itemProps5.xml><?xml version="1.0" encoding="utf-8"?>
<ds:datastoreItem xmlns:ds="http://schemas.openxmlformats.org/officeDocument/2006/customXml" ds:itemID="{ADBFCD90-5CE1-48C7-BFD2-6FCCED5E4F6A}">
  <ds:schemaRefs/>
</ds:datastoreItem>
</file>

<file path=customXml/itemProps6.xml><?xml version="1.0" encoding="utf-8"?>
<ds:datastoreItem xmlns:ds="http://schemas.openxmlformats.org/officeDocument/2006/customXml" ds:itemID="{22918B7A-087B-4CAB-963B-D604E3BF9D00}">
  <ds:schemaRefs/>
</ds:datastoreItem>
</file>

<file path=customXml/itemProps7.xml><?xml version="1.0" encoding="utf-8"?>
<ds:datastoreItem xmlns:ds="http://schemas.openxmlformats.org/officeDocument/2006/customXml" ds:itemID="{13DC4750-3F8A-48BD-AFBE-ABCCD383292A}">
  <ds:schemaRefs/>
</ds:datastoreItem>
</file>

<file path=customXml/itemProps8.xml><?xml version="1.0" encoding="utf-8"?>
<ds:datastoreItem xmlns:ds="http://schemas.openxmlformats.org/officeDocument/2006/customXml" ds:itemID="{84B70A22-8EB1-440B-822A-E258130CD83E}">
  <ds:schemaRefs/>
</ds:datastoreItem>
</file>

<file path=customXml/itemProps9.xml><?xml version="1.0" encoding="utf-8"?>
<ds:datastoreItem xmlns:ds="http://schemas.openxmlformats.org/officeDocument/2006/customXml" ds:itemID="{B9DF53BB-5EED-4BEF-BC58-677D95E907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supply_chain_data</vt:lpstr>
      <vt:lpstr>Dashboard</vt:lpstr>
      <vt:lpstr>Pivot 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Nandkumar Shinde</cp:lastModifiedBy>
  <dcterms:created xsi:type="dcterms:W3CDTF">2025-09-03T07:01:06Z</dcterms:created>
  <dcterms:modified xsi:type="dcterms:W3CDTF">2025-09-09T11:19:24Z</dcterms:modified>
</cp:coreProperties>
</file>