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桌面2\.实习\BOFA\境内美元流动性研究\IRS\"/>
    </mc:Choice>
  </mc:AlternateContent>
  <xr:revisionPtr revIDLastSave="0" documentId="13_ncr:1_{20B14E38-8AA1-48C7-8266-A76DF231D0A5}" xr6:coauthVersionLast="47" xr6:coauthVersionMax="47" xr10:uidLastSave="{00000000-0000-0000-0000-000000000000}"/>
  <bookViews>
    <workbookView xWindow="-98" yWindow="-98" windowWidth="23236" windowHeight="13875" activeTab="1" xr2:uid="{CAB905EF-5946-457D-8DD5-16CA913DC06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" l="1"/>
  <c r="S6" i="2"/>
  <c r="O8" i="2"/>
  <c r="T10" i="2"/>
  <c r="T11" i="2"/>
  <c r="T12" i="2"/>
  <c r="T13" i="2"/>
  <c r="T14" i="2"/>
  <c r="T15" i="2"/>
  <c r="N8" i="2"/>
  <c r="F8" i="2"/>
  <c r="F9" i="2"/>
  <c r="L3" i="3"/>
  <c r="L4" i="3"/>
  <c r="L8" i="3" s="1"/>
  <c r="M3" i="3"/>
  <c r="M4" i="3" s="1"/>
  <c r="G3" i="3"/>
  <c r="E4" i="3"/>
  <c r="J3" i="3"/>
  <c r="H4" i="3"/>
  <c r="J4" i="3" s="1"/>
  <c r="E6" i="3"/>
  <c r="I6" i="3"/>
  <c r="J5" i="3"/>
  <c r="G5" i="3"/>
  <c r="H6" i="3"/>
  <c r="J6" i="3" s="1"/>
  <c r="J2" i="3"/>
  <c r="F2" i="3"/>
  <c r="A3" i="3"/>
  <c r="A4" i="3" s="1"/>
  <c r="F4" i="3" s="1"/>
  <c r="F5" i="3" s="1"/>
  <c r="F6" i="3" s="1"/>
  <c r="G10" i="2"/>
  <c r="F10" i="2"/>
  <c r="G8" i="2"/>
  <c r="G9" i="2"/>
  <c r="I2" i="1"/>
  <c r="C3" i="1"/>
  <c r="C4" i="1"/>
  <c r="C5" i="1"/>
  <c r="C6" i="1"/>
  <c r="E6" i="1" s="1"/>
  <c r="C7" i="1"/>
  <c r="E7" i="1" s="1"/>
  <c r="C8" i="1"/>
  <c r="E8" i="1" s="1"/>
  <c r="C9" i="1"/>
  <c r="E9" i="1" s="1"/>
  <c r="C10" i="1"/>
  <c r="E10" i="1" s="1"/>
  <c r="C11" i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C24" i="1"/>
  <c r="C25" i="1"/>
  <c r="C26" i="1"/>
  <c r="C27" i="1"/>
  <c r="C28" i="1"/>
  <c r="E28" i="1" s="1"/>
  <c r="C29" i="1"/>
  <c r="E29" i="1" s="1"/>
  <c r="C30" i="1"/>
  <c r="C31" i="1"/>
  <c r="E31" i="1" s="1"/>
  <c r="C32" i="1"/>
  <c r="E32" i="1" s="1"/>
  <c r="C33" i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C46" i="1"/>
  <c r="C47" i="1"/>
  <c r="E47" i="1" s="1"/>
  <c r="C48" i="1"/>
  <c r="E48" i="1" s="1"/>
  <c r="C49" i="1"/>
  <c r="C50" i="1"/>
  <c r="E50" i="1" s="1"/>
  <c r="C51" i="1"/>
  <c r="E51" i="1" s="1"/>
  <c r="C52" i="1"/>
  <c r="E52" i="1" s="1"/>
  <c r="C53" i="1"/>
  <c r="E53" i="1" s="1"/>
  <c r="C54" i="1"/>
  <c r="E54" i="1" s="1"/>
  <c r="C55" i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C68" i="1"/>
  <c r="C69" i="1"/>
  <c r="E69" i="1" s="1"/>
  <c r="C70" i="1"/>
  <c r="E70" i="1" s="1"/>
  <c r="C71" i="1"/>
  <c r="C72" i="1"/>
  <c r="E72" i="1" s="1"/>
  <c r="C73" i="1"/>
  <c r="E73" i="1" s="1"/>
  <c r="C74" i="1"/>
  <c r="E74" i="1" s="1"/>
  <c r="C75" i="1"/>
  <c r="E75" i="1" s="1"/>
  <c r="C76" i="1"/>
  <c r="E76" i="1" s="1"/>
  <c r="C77" i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C112" i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C134" i="1"/>
  <c r="C135" i="1"/>
  <c r="C136" i="1"/>
  <c r="E136" i="1" s="1"/>
  <c r="C137" i="1"/>
  <c r="C138" i="1"/>
  <c r="E138" i="1" s="1"/>
  <c r="C139" i="1"/>
  <c r="E139" i="1" s="1"/>
  <c r="C140" i="1"/>
  <c r="C141" i="1"/>
  <c r="E141" i="1" s="1"/>
  <c r="C142" i="1"/>
  <c r="E142" i="1" s="1"/>
  <c r="C143" i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C156" i="1"/>
  <c r="C157" i="1"/>
  <c r="C158" i="1"/>
  <c r="C159" i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C178" i="1"/>
  <c r="C179" i="1"/>
  <c r="C180" i="1"/>
  <c r="C181" i="1"/>
  <c r="C182" i="1"/>
  <c r="E182" i="1" s="1"/>
  <c r="C183" i="1"/>
  <c r="C184" i="1"/>
  <c r="C185" i="1"/>
  <c r="E185" i="1" s="1"/>
  <c r="C186" i="1"/>
  <c r="E186" i="1" s="1"/>
  <c r="C187" i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C200" i="1"/>
  <c r="C201" i="1"/>
  <c r="C202" i="1"/>
  <c r="C203" i="1"/>
  <c r="C204" i="1"/>
  <c r="E204" i="1" s="1"/>
  <c r="C205" i="1"/>
  <c r="E205" i="1" s="1"/>
  <c r="C206" i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C222" i="1"/>
  <c r="E222" i="1" s="1"/>
  <c r="C223" i="1"/>
  <c r="E223" i="1" s="1"/>
  <c r="C224" i="1"/>
  <c r="C225" i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C244" i="1"/>
  <c r="C245" i="1"/>
  <c r="C246" i="1"/>
  <c r="C247" i="1"/>
  <c r="C248" i="1"/>
  <c r="E248" i="1" s="1"/>
  <c r="C249" i="1"/>
  <c r="E249" i="1" s="1"/>
  <c r="C250" i="1"/>
  <c r="E250" i="1" s="1"/>
  <c r="C2" i="1"/>
  <c r="E2" i="1" s="1"/>
  <c r="E251" i="1"/>
  <c r="E187" i="1"/>
  <c r="M8" i="3" l="1"/>
  <c r="C9" i="3"/>
  <c r="M2" i="3"/>
  <c r="A5" i="3"/>
  <c r="A6" i="3" s="1"/>
  <c r="F3" i="3"/>
  <c r="E143" i="1"/>
  <c r="E77" i="1"/>
  <c r="E33" i="1"/>
  <c r="E206" i="1"/>
  <c r="E140" i="1"/>
  <c r="E30" i="1"/>
  <c r="E183" i="1"/>
  <c r="E95" i="1"/>
  <c r="E94" i="1"/>
  <c r="E231" i="1"/>
  <c r="E165" i="1"/>
  <c r="E121" i="1"/>
  <c r="E55" i="1"/>
  <c r="E11" i="1"/>
  <c r="E184" i="1"/>
  <c r="E247" i="1"/>
  <c r="E225" i="1"/>
  <c r="E203" i="1"/>
  <c r="E181" i="1"/>
  <c r="E159" i="1"/>
  <c r="E137" i="1"/>
  <c r="E93" i="1"/>
  <c r="E71" i="1"/>
  <c r="E49" i="1"/>
  <c r="E27" i="1"/>
  <c r="E5" i="1"/>
  <c r="E246" i="1"/>
  <c r="E224" i="1"/>
  <c r="E202" i="1"/>
  <c r="E180" i="1"/>
  <c r="E158" i="1"/>
  <c r="E92" i="1"/>
  <c r="E26" i="1"/>
  <c r="E4" i="1"/>
  <c r="E245" i="1"/>
  <c r="E201" i="1"/>
  <c r="E179" i="1"/>
  <c r="E157" i="1"/>
  <c r="E135" i="1"/>
  <c r="E91" i="1"/>
  <c r="E25" i="1"/>
  <c r="E3" i="1"/>
  <c r="E244" i="1"/>
  <c r="E200" i="1"/>
  <c r="E178" i="1"/>
  <c r="E156" i="1"/>
  <c r="E134" i="1"/>
  <c r="E112" i="1"/>
  <c r="E90" i="1"/>
  <c r="E68" i="1"/>
  <c r="E46" i="1"/>
  <c r="E24" i="1"/>
  <c r="E243" i="1"/>
  <c r="E221" i="1"/>
  <c r="E199" i="1"/>
  <c r="E177" i="1"/>
  <c r="E155" i="1"/>
  <c r="E133" i="1"/>
  <c r="E111" i="1"/>
  <c r="E89" i="1"/>
  <c r="E67" i="1"/>
  <c r="E45" i="1"/>
  <c r="E23" i="1"/>
  <c r="F2" i="1"/>
  <c r="D2" i="1"/>
  <c r="D3" i="1" s="1"/>
  <c r="D4" i="1" s="1"/>
  <c r="F3" i="1" l="1"/>
  <c r="G2" i="1"/>
  <c r="H2" i="1" s="1"/>
  <c r="F4" i="1" l="1"/>
  <c r="G3" i="1"/>
  <c r="H3" i="1" s="1"/>
  <c r="F5" i="1" l="1"/>
  <c r="G4" i="1"/>
  <c r="H4" i="1" s="1"/>
  <c r="F6" i="1" l="1"/>
  <c r="G5" i="1"/>
  <c r="F7" i="1" l="1"/>
  <c r="G6" i="1"/>
  <c r="F8" i="1" l="1"/>
  <c r="G7" i="1"/>
  <c r="D5" i="1"/>
  <c r="D6" i="1" l="1"/>
  <c r="H5" i="1"/>
  <c r="F9" i="1"/>
  <c r="G8" i="1"/>
  <c r="D7" i="1" l="1"/>
  <c r="H6" i="1"/>
  <c r="F10" i="1"/>
  <c r="G9" i="1"/>
  <c r="D8" i="1" l="1"/>
  <c r="H7" i="1"/>
  <c r="F11" i="1"/>
  <c r="G10" i="1"/>
  <c r="D9" i="1" l="1"/>
  <c r="H8" i="1"/>
  <c r="F12" i="1"/>
  <c r="G11" i="1"/>
  <c r="D10" i="1" l="1"/>
  <c r="H9" i="1"/>
  <c r="F13" i="1"/>
  <c r="G12" i="1"/>
  <c r="D11" i="1" l="1"/>
  <c r="H10" i="1"/>
  <c r="F14" i="1"/>
  <c r="G13" i="1"/>
  <c r="D12" i="1" l="1"/>
  <c r="H11" i="1"/>
  <c r="F15" i="1"/>
  <c r="G14" i="1"/>
  <c r="D13" i="1" l="1"/>
  <c r="H12" i="1"/>
  <c r="F16" i="1"/>
  <c r="G15" i="1"/>
  <c r="D14" i="1" l="1"/>
  <c r="H13" i="1"/>
  <c r="F17" i="1"/>
  <c r="G16" i="1"/>
  <c r="D15" i="1" l="1"/>
  <c r="H14" i="1"/>
  <c r="F18" i="1"/>
  <c r="G17" i="1"/>
  <c r="D16" i="1" l="1"/>
  <c r="H15" i="1"/>
  <c r="F19" i="1"/>
  <c r="G18" i="1"/>
  <c r="D17" i="1" l="1"/>
  <c r="H16" i="1"/>
  <c r="F20" i="1"/>
  <c r="G19" i="1"/>
  <c r="D18" i="1" l="1"/>
  <c r="H17" i="1"/>
  <c r="F21" i="1"/>
  <c r="G20" i="1"/>
  <c r="D19" i="1" l="1"/>
  <c r="H18" i="1"/>
  <c r="F22" i="1"/>
  <c r="G21" i="1"/>
  <c r="D20" i="1" l="1"/>
  <c r="H19" i="1"/>
  <c r="F23" i="1"/>
  <c r="G22" i="1"/>
  <c r="D21" i="1" l="1"/>
  <c r="H20" i="1"/>
  <c r="F24" i="1"/>
  <c r="G23" i="1"/>
  <c r="D22" i="1" l="1"/>
  <c r="H21" i="1"/>
  <c r="F25" i="1"/>
  <c r="G24" i="1"/>
  <c r="D23" i="1" l="1"/>
  <c r="H22" i="1"/>
  <c r="F26" i="1"/>
  <c r="G25" i="1"/>
  <c r="D24" i="1" l="1"/>
  <c r="H23" i="1"/>
  <c r="F27" i="1"/>
  <c r="G26" i="1"/>
  <c r="D25" i="1" l="1"/>
  <c r="H24" i="1"/>
  <c r="F28" i="1"/>
  <c r="G27" i="1"/>
  <c r="D26" i="1" l="1"/>
  <c r="H25" i="1"/>
  <c r="F29" i="1"/>
  <c r="G28" i="1"/>
  <c r="D27" i="1" l="1"/>
  <c r="H26" i="1"/>
  <c r="F30" i="1"/>
  <c r="G29" i="1"/>
  <c r="D28" i="1" l="1"/>
  <c r="H27" i="1"/>
  <c r="F31" i="1"/>
  <c r="G30" i="1"/>
  <c r="D29" i="1" l="1"/>
  <c r="H28" i="1"/>
  <c r="F32" i="1"/>
  <c r="G31" i="1"/>
  <c r="D30" i="1" l="1"/>
  <c r="H29" i="1"/>
  <c r="F33" i="1"/>
  <c r="G32" i="1"/>
  <c r="D31" i="1" l="1"/>
  <c r="H30" i="1"/>
  <c r="F34" i="1"/>
  <c r="G33" i="1"/>
  <c r="D32" i="1" l="1"/>
  <c r="H31" i="1"/>
  <c r="F35" i="1"/>
  <c r="G34" i="1"/>
  <c r="D33" i="1" l="1"/>
  <c r="H32" i="1"/>
  <c r="F36" i="1"/>
  <c r="G35" i="1"/>
  <c r="D34" i="1" l="1"/>
  <c r="H33" i="1"/>
  <c r="F37" i="1"/>
  <c r="G36" i="1"/>
  <c r="D35" i="1" l="1"/>
  <c r="H34" i="1"/>
  <c r="F38" i="1"/>
  <c r="G37" i="1"/>
  <c r="D36" i="1" l="1"/>
  <c r="H35" i="1"/>
  <c r="F39" i="1"/>
  <c r="G38" i="1"/>
  <c r="D37" i="1" l="1"/>
  <c r="H36" i="1"/>
  <c r="F40" i="1"/>
  <c r="G39" i="1"/>
  <c r="D38" i="1" l="1"/>
  <c r="H37" i="1"/>
  <c r="F41" i="1"/>
  <c r="G40" i="1"/>
  <c r="D39" i="1" l="1"/>
  <c r="H38" i="1"/>
  <c r="F42" i="1"/>
  <c r="G41" i="1"/>
  <c r="D40" i="1" l="1"/>
  <c r="H39" i="1"/>
  <c r="F43" i="1"/>
  <c r="G42" i="1"/>
  <c r="D41" i="1" l="1"/>
  <c r="H40" i="1"/>
  <c r="F44" i="1"/>
  <c r="G43" i="1"/>
  <c r="D42" i="1" l="1"/>
  <c r="H41" i="1"/>
  <c r="F45" i="1"/>
  <c r="G44" i="1"/>
  <c r="D43" i="1" l="1"/>
  <c r="H42" i="1"/>
  <c r="F46" i="1"/>
  <c r="G45" i="1"/>
  <c r="D44" i="1" l="1"/>
  <c r="H43" i="1"/>
  <c r="F47" i="1"/>
  <c r="G46" i="1"/>
  <c r="D45" i="1" l="1"/>
  <c r="H44" i="1"/>
  <c r="F48" i="1"/>
  <c r="G47" i="1"/>
  <c r="D46" i="1" l="1"/>
  <c r="H45" i="1"/>
  <c r="G48" i="1"/>
  <c r="F49" i="1"/>
  <c r="D47" i="1" l="1"/>
  <c r="H46" i="1"/>
  <c r="F50" i="1"/>
  <c r="G49" i="1"/>
  <c r="D48" i="1" l="1"/>
  <c r="H47" i="1"/>
  <c r="F51" i="1"/>
  <c r="G50" i="1"/>
  <c r="D49" i="1" l="1"/>
  <c r="H48" i="1"/>
  <c r="F52" i="1"/>
  <c r="G51" i="1"/>
  <c r="D50" i="1" l="1"/>
  <c r="H49" i="1"/>
  <c r="F53" i="1"/>
  <c r="G52" i="1"/>
  <c r="D51" i="1" l="1"/>
  <c r="H50" i="1"/>
  <c r="F54" i="1"/>
  <c r="G53" i="1"/>
  <c r="D52" i="1" l="1"/>
  <c r="H51" i="1"/>
  <c r="F55" i="1"/>
  <c r="G54" i="1"/>
  <c r="D53" i="1" l="1"/>
  <c r="H52" i="1"/>
  <c r="F56" i="1"/>
  <c r="G55" i="1"/>
  <c r="D54" i="1" l="1"/>
  <c r="H53" i="1"/>
  <c r="F57" i="1"/>
  <c r="G56" i="1"/>
  <c r="D55" i="1" l="1"/>
  <c r="H54" i="1"/>
  <c r="F58" i="1"/>
  <c r="G57" i="1"/>
  <c r="D56" i="1" l="1"/>
  <c r="H55" i="1"/>
  <c r="F59" i="1"/>
  <c r="G58" i="1"/>
  <c r="D57" i="1" l="1"/>
  <c r="H56" i="1"/>
  <c r="F60" i="1"/>
  <c r="G59" i="1"/>
  <c r="D58" i="1" l="1"/>
  <c r="H57" i="1"/>
  <c r="F61" i="1"/>
  <c r="G60" i="1"/>
  <c r="D59" i="1" l="1"/>
  <c r="H58" i="1"/>
  <c r="F62" i="1"/>
  <c r="G61" i="1"/>
  <c r="D60" i="1" l="1"/>
  <c r="H59" i="1"/>
  <c r="F63" i="1"/>
  <c r="G62" i="1"/>
  <c r="D61" i="1" l="1"/>
  <c r="H60" i="1"/>
  <c r="F64" i="1"/>
  <c r="G63" i="1"/>
  <c r="D62" i="1" l="1"/>
  <c r="H61" i="1"/>
  <c r="F65" i="1"/>
  <c r="G64" i="1"/>
  <c r="D63" i="1" l="1"/>
  <c r="H62" i="1"/>
  <c r="F66" i="1"/>
  <c r="G65" i="1"/>
  <c r="D64" i="1" l="1"/>
  <c r="H63" i="1"/>
  <c r="F67" i="1"/>
  <c r="G66" i="1"/>
  <c r="D65" i="1" l="1"/>
  <c r="H64" i="1"/>
  <c r="F68" i="1"/>
  <c r="G67" i="1"/>
  <c r="D66" i="1" l="1"/>
  <c r="H65" i="1"/>
  <c r="F69" i="1"/>
  <c r="G68" i="1"/>
  <c r="D67" i="1" l="1"/>
  <c r="H66" i="1"/>
  <c r="F70" i="1"/>
  <c r="G69" i="1"/>
  <c r="D68" i="1" l="1"/>
  <c r="H67" i="1"/>
  <c r="F71" i="1"/>
  <c r="G70" i="1"/>
  <c r="D69" i="1" l="1"/>
  <c r="H68" i="1"/>
  <c r="F72" i="1"/>
  <c r="G71" i="1"/>
  <c r="D70" i="1" l="1"/>
  <c r="H69" i="1"/>
  <c r="F73" i="1"/>
  <c r="G72" i="1"/>
  <c r="D71" i="1" l="1"/>
  <c r="H70" i="1"/>
  <c r="F74" i="1"/>
  <c r="G73" i="1"/>
  <c r="D72" i="1" l="1"/>
  <c r="H71" i="1"/>
  <c r="F75" i="1"/>
  <c r="G74" i="1"/>
  <c r="D73" i="1" l="1"/>
  <c r="H72" i="1"/>
  <c r="F76" i="1"/>
  <c r="G75" i="1"/>
  <c r="D74" i="1" l="1"/>
  <c r="H73" i="1"/>
  <c r="F77" i="1"/>
  <c r="G76" i="1"/>
  <c r="D75" i="1" l="1"/>
  <c r="H74" i="1"/>
  <c r="F78" i="1"/>
  <c r="G77" i="1"/>
  <c r="D76" i="1" l="1"/>
  <c r="H75" i="1"/>
  <c r="F79" i="1"/>
  <c r="G78" i="1"/>
  <c r="D77" i="1" l="1"/>
  <c r="H76" i="1"/>
  <c r="F80" i="1"/>
  <c r="G79" i="1"/>
  <c r="D78" i="1" l="1"/>
  <c r="H77" i="1"/>
  <c r="F81" i="1"/>
  <c r="G80" i="1"/>
  <c r="D79" i="1" l="1"/>
  <c r="H78" i="1"/>
  <c r="F82" i="1"/>
  <c r="G81" i="1"/>
  <c r="D80" i="1" l="1"/>
  <c r="H79" i="1"/>
  <c r="F83" i="1"/>
  <c r="G82" i="1"/>
  <c r="D81" i="1" l="1"/>
  <c r="H80" i="1"/>
  <c r="F84" i="1"/>
  <c r="G83" i="1"/>
  <c r="D82" i="1" l="1"/>
  <c r="H81" i="1"/>
  <c r="F85" i="1"/>
  <c r="G84" i="1"/>
  <c r="D83" i="1" l="1"/>
  <c r="H82" i="1"/>
  <c r="F86" i="1"/>
  <c r="G85" i="1"/>
  <c r="D84" i="1" l="1"/>
  <c r="H83" i="1"/>
  <c r="F87" i="1"/>
  <c r="G86" i="1"/>
  <c r="D85" i="1" l="1"/>
  <c r="H84" i="1"/>
  <c r="F88" i="1"/>
  <c r="G87" i="1"/>
  <c r="D86" i="1" l="1"/>
  <c r="H85" i="1"/>
  <c r="F89" i="1"/>
  <c r="G88" i="1"/>
  <c r="D87" i="1" l="1"/>
  <c r="H86" i="1"/>
  <c r="F90" i="1"/>
  <c r="G89" i="1"/>
  <c r="D88" i="1" l="1"/>
  <c r="H87" i="1"/>
  <c r="F91" i="1"/>
  <c r="G90" i="1"/>
  <c r="D89" i="1" l="1"/>
  <c r="H88" i="1"/>
  <c r="F92" i="1"/>
  <c r="G91" i="1"/>
  <c r="D90" i="1" l="1"/>
  <c r="H89" i="1"/>
  <c r="F93" i="1"/>
  <c r="G92" i="1"/>
  <c r="D91" i="1" l="1"/>
  <c r="H90" i="1"/>
  <c r="F94" i="1"/>
  <c r="G93" i="1"/>
  <c r="D92" i="1" l="1"/>
  <c r="H91" i="1"/>
  <c r="F95" i="1"/>
  <c r="G94" i="1"/>
  <c r="D93" i="1" l="1"/>
  <c r="H92" i="1"/>
  <c r="F96" i="1"/>
  <c r="G95" i="1"/>
  <c r="D94" i="1" l="1"/>
  <c r="H93" i="1"/>
  <c r="F97" i="1"/>
  <c r="G96" i="1"/>
  <c r="D95" i="1" l="1"/>
  <c r="H94" i="1"/>
  <c r="F98" i="1"/>
  <c r="G97" i="1"/>
  <c r="D96" i="1" l="1"/>
  <c r="H95" i="1"/>
  <c r="F99" i="1"/>
  <c r="G98" i="1"/>
  <c r="D97" i="1" l="1"/>
  <c r="H96" i="1"/>
  <c r="F100" i="1"/>
  <c r="G99" i="1"/>
  <c r="D98" i="1" l="1"/>
  <c r="H97" i="1"/>
  <c r="F101" i="1"/>
  <c r="G100" i="1"/>
  <c r="D99" i="1" l="1"/>
  <c r="H98" i="1"/>
  <c r="F102" i="1"/>
  <c r="G101" i="1"/>
  <c r="D100" i="1" l="1"/>
  <c r="H99" i="1"/>
  <c r="F103" i="1"/>
  <c r="G102" i="1"/>
  <c r="D101" i="1" l="1"/>
  <c r="H100" i="1"/>
  <c r="F104" i="1"/>
  <c r="G103" i="1"/>
  <c r="D102" i="1" l="1"/>
  <c r="H101" i="1"/>
  <c r="F105" i="1"/>
  <c r="G104" i="1"/>
  <c r="D103" i="1" l="1"/>
  <c r="H102" i="1"/>
  <c r="F106" i="1"/>
  <c r="G105" i="1"/>
  <c r="D104" i="1" l="1"/>
  <c r="H103" i="1"/>
  <c r="F107" i="1"/>
  <c r="G106" i="1"/>
  <c r="D105" i="1" l="1"/>
  <c r="H104" i="1"/>
  <c r="F108" i="1"/>
  <c r="G107" i="1"/>
  <c r="D106" i="1" l="1"/>
  <c r="H105" i="1"/>
  <c r="F109" i="1"/>
  <c r="G108" i="1"/>
  <c r="D107" i="1" l="1"/>
  <c r="H106" i="1"/>
  <c r="F110" i="1"/>
  <c r="G109" i="1"/>
  <c r="D108" i="1" l="1"/>
  <c r="H107" i="1"/>
  <c r="F111" i="1"/>
  <c r="G110" i="1"/>
  <c r="D109" i="1" l="1"/>
  <c r="H108" i="1"/>
  <c r="F112" i="1"/>
  <c r="G111" i="1"/>
  <c r="D110" i="1" l="1"/>
  <c r="H109" i="1"/>
  <c r="F113" i="1"/>
  <c r="G112" i="1"/>
  <c r="D111" i="1" l="1"/>
  <c r="H110" i="1"/>
  <c r="F114" i="1"/>
  <c r="G113" i="1"/>
  <c r="D112" i="1" l="1"/>
  <c r="H111" i="1"/>
  <c r="F115" i="1"/>
  <c r="G114" i="1"/>
  <c r="D113" i="1" l="1"/>
  <c r="H112" i="1"/>
  <c r="F116" i="1"/>
  <c r="G115" i="1"/>
  <c r="D114" i="1" l="1"/>
  <c r="H113" i="1"/>
  <c r="F117" i="1"/>
  <c r="G116" i="1"/>
  <c r="D115" i="1" l="1"/>
  <c r="H114" i="1"/>
  <c r="F118" i="1"/>
  <c r="G117" i="1"/>
  <c r="D116" i="1" l="1"/>
  <c r="H115" i="1"/>
  <c r="F119" i="1"/>
  <c r="G118" i="1"/>
  <c r="D117" i="1" l="1"/>
  <c r="H116" i="1"/>
  <c r="F120" i="1"/>
  <c r="G119" i="1"/>
  <c r="D118" i="1" l="1"/>
  <c r="H117" i="1"/>
  <c r="F121" i="1"/>
  <c r="G120" i="1"/>
  <c r="D119" i="1" l="1"/>
  <c r="H118" i="1"/>
  <c r="F122" i="1"/>
  <c r="G121" i="1"/>
  <c r="D120" i="1" l="1"/>
  <c r="H119" i="1"/>
  <c r="F123" i="1"/>
  <c r="G122" i="1"/>
  <c r="D121" i="1" l="1"/>
  <c r="H120" i="1"/>
  <c r="F124" i="1"/>
  <c r="G123" i="1"/>
  <c r="D122" i="1" l="1"/>
  <c r="H121" i="1"/>
  <c r="F125" i="1"/>
  <c r="G124" i="1"/>
  <c r="D123" i="1" l="1"/>
  <c r="H122" i="1"/>
  <c r="F126" i="1"/>
  <c r="G125" i="1"/>
  <c r="D124" i="1" l="1"/>
  <c r="H123" i="1"/>
  <c r="F127" i="1"/>
  <c r="G126" i="1"/>
  <c r="D125" i="1" l="1"/>
  <c r="H124" i="1"/>
  <c r="F128" i="1"/>
  <c r="G127" i="1"/>
  <c r="D126" i="1" l="1"/>
  <c r="H125" i="1"/>
  <c r="F129" i="1"/>
  <c r="G128" i="1"/>
  <c r="D127" i="1" l="1"/>
  <c r="H126" i="1"/>
  <c r="F130" i="1"/>
  <c r="G129" i="1"/>
  <c r="D128" i="1" l="1"/>
  <c r="H127" i="1"/>
  <c r="F131" i="1"/>
  <c r="G130" i="1"/>
  <c r="D129" i="1" l="1"/>
  <c r="H128" i="1"/>
  <c r="F132" i="1"/>
  <c r="G131" i="1"/>
  <c r="D130" i="1" l="1"/>
  <c r="H129" i="1"/>
  <c r="F133" i="1"/>
  <c r="G132" i="1"/>
  <c r="D131" i="1" l="1"/>
  <c r="H130" i="1"/>
  <c r="F134" i="1"/>
  <c r="G133" i="1"/>
  <c r="D132" i="1" l="1"/>
  <c r="H131" i="1"/>
  <c r="F135" i="1"/>
  <c r="G134" i="1"/>
  <c r="D133" i="1" l="1"/>
  <c r="H132" i="1"/>
  <c r="F136" i="1"/>
  <c r="G135" i="1"/>
  <c r="D134" i="1" l="1"/>
  <c r="H133" i="1"/>
  <c r="F137" i="1"/>
  <c r="G136" i="1"/>
  <c r="D135" i="1" l="1"/>
  <c r="H134" i="1"/>
  <c r="F138" i="1"/>
  <c r="G137" i="1"/>
  <c r="D136" i="1" l="1"/>
  <c r="H135" i="1"/>
  <c r="F139" i="1"/>
  <c r="G138" i="1"/>
  <c r="D137" i="1" l="1"/>
  <c r="H136" i="1"/>
  <c r="F140" i="1"/>
  <c r="G139" i="1"/>
  <c r="D138" i="1" l="1"/>
  <c r="H137" i="1"/>
  <c r="F141" i="1"/>
  <c r="G140" i="1"/>
  <c r="D139" i="1" l="1"/>
  <c r="H138" i="1"/>
  <c r="F142" i="1"/>
  <c r="G141" i="1"/>
  <c r="D140" i="1" l="1"/>
  <c r="H139" i="1"/>
  <c r="F143" i="1"/>
  <c r="G142" i="1"/>
  <c r="D141" i="1" l="1"/>
  <c r="H140" i="1"/>
  <c r="F144" i="1"/>
  <c r="G143" i="1"/>
  <c r="D142" i="1" l="1"/>
  <c r="H141" i="1"/>
  <c r="F145" i="1"/>
  <c r="G144" i="1"/>
  <c r="D143" i="1" l="1"/>
  <c r="H142" i="1"/>
  <c r="F146" i="1"/>
  <c r="G145" i="1"/>
  <c r="D144" i="1" l="1"/>
  <c r="H143" i="1"/>
  <c r="F147" i="1"/>
  <c r="G146" i="1"/>
  <c r="D145" i="1" l="1"/>
  <c r="H144" i="1"/>
  <c r="F148" i="1"/>
  <c r="G147" i="1"/>
  <c r="D146" i="1" l="1"/>
  <c r="H145" i="1"/>
  <c r="F149" i="1"/>
  <c r="G148" i="1"/>
  <c r="D147" i="1" l="1"/>
  <c r="H146" i="1"/>
  <c r="F150" i="1"/>
  <c r="G149" i="1"/>
  <c r="D148" i="1" l="1"/>
  <c r="H147" i="1"/>
  <c r="F151" i="1"/>
  <c r="G150" i="1"/>
  <c r="D149" i="1" l="1"/>
  <c r="H148" i="1"/>
  <c r="F152" i="1"/>
  <c r="G151" i="1"/>
  <c r="D150" i="1" l="1"/>
  <c r="H149" i="1"/>
  <c r="F153" i="1"/>
  <c r="G152" i="1"/>
  <c r="D151" i="1" l="1"/>
  <c r="H150" i="1"/>
  <c r="F154" i="1"/>
  <c r="G153" i="1"/>
  <c r="D152" i="1" l="1"/>
  <c r="H151" i="1"/>
  <c r="F155" i="1"/>
  <c r="G154" i="1"/>
  <c r="D153" i="1" l="1"/>
  <c r="H152" i="1"/>
  <c r="F156" i="1"/>
  <c r="G155" i="1"/>
  <c r="D154" i="1" l="1"/>
  <c r="H153" i="1"/>
  <c r="F157" i="1"/>
  <c r="G156" i="1"/>
  <c r="D155" i="1" l="1"/>
  <c r="H154" i="1"/>
  <c r="F158" i="1"/>
  <c r="G157" i="1"/>
  <c r="D156" i="1" l="1"/>
  <c r="H155" i="1"/>
  <c r="F159" i="1"/>
  <c r="G158" i="1"/>
  <c r="D157" i="1" l="1"/>
  <c r="H156" i="1"/>
  <c r="F160" i="1"/>
  <c r="G159" i="1"/>
  <c r="D158" i="1" l="1"/>
  <c r="H157" i="1"/>
  <c r="F161" i="1"/>
  <c r="G160" i="1"/>
  <c r="D159" i="1" l="1"/>
  <c r="H158" i="1"/>
  <c r="F162" i="1"/>
  <c r="G161" i="1"/>
  <c r="D160" i="1" l="1"/>
  <c r="H159" i="1"/>
  <c r="F163" i="1"/>
  <c r="G162" i="1"/>
  <c r="D161" i="1" l="1"/>
  <c r="H160" i="1"/>
  <c r="F164" i="1"/>
  <c r="G163" i="1"/>
  <c r="D162" i="1" l="1"/>
  <c r="H161" i="1"/>
  <c r="F165" i="1"/>
  <c r="G164" i="1"/>
  <c r="D163" i="1" l="1"/>
  <c r="H162" i="1"/>
  <c r="F166" i="1"/>
  <c r="G165" i="1"/>
  <c r="D164" i="1" l="1"/>
  <c r="H163" i="1"/>
  <c r="F167" i="1"/>
  <c r="G166" i="1"/>
  <c r="D165" i="1" l="1"/>
  <c r="H164" i="1"/>
  <c r="F168" i="1"/>
  <c r="G167" i="1"/>
  <c r="D166" i="1" l="1"/>
  <c r="H165" i="1"/>
  <c r="F169" i="1"/>
  <c r="G168" i="1"/>
  <c r="D167" i="1" l="1"/>
  <c r="H166" i="1"/>
  <c r="F170" i="1"/>
  <c r="G169" i="1"/>
  <c r="D168" i="1" l="1"/>
  <c r="H167" i="1"/>
  <c r="F171" i="1"/>
  <c r="G170" i="1"/>
  <c r="D169" i="1" l="1"/>
  <c r="H168" i="1"/>
  <c r="F172" i="1"/>
  <c r="G171" i="1"/>
  <c r="D170" i="1" l="1"/>
  <c r="H169" i="1"/>
  <c r="F173" i="1"/>
  <c r="G172" i="1"/>
  <c r="D171" i="1" l="1"/>
  <c r="H170" i="1"/>
  <c r="F174" i="1"/>
  <c r="G173" i="1"/>
  <c r="D172" i="1" l="1"/>
  <c r="H171" i="1"/>
  <c r="F175" i="1"/>
  <c r="G174" i="1"/>
  <c r="D173" i="1" l="1"/>
  <c r="H172" i="1"/>
  <c r="F176" i="1"/>
  <c r="G175" i="1"/>
  <c r="D174" i="1" l="1"/>
  <c r="H173" i="1"/>
  <c r="F177" i="1"/>
  <c r="G176" i="1"/>
  <c r="D175" i="1" l="1"/>
  <c r="H174" i="1"/>
  <c r="F178" i="1"/>
  <c r="G177" i="1"/>
  <c r="D176" i="1" l="1"/>
  <c r="H175" i="1"/>
  <c r="F179" i="1"/>
  <c r="G178" i="1"/>
  <c r="D177" i="1" l="1"/>
  <c r="H176" i="1"/>
  <c r="F180" i="1"/>
  <c r="G179" i="1"/>
  <c r="D178" i="1" l="1"/>
  <c r="H177" i="1"/>
  <c r="F181" i="1"/>
  <c r="G180" i="1"/>
  <c r="D179" i="1" l="1"/>
  <c r="H178" i="1"/>
  <c r="F182" i="1"/>
  <c r="G181" i="1"/>
  <c r="D180" i="1" l="1"/>
  <c r="H179" i="1"/>
  <c r="F183" i="1"/>
  <c r="G182" i="1"/>
  <c r="D181" i="1" l="1"/>
  <c r="H180" i="1"/>
  <c r="F184" i="1"/>
  <c r="G183" i="1"/>
  <c r="D182" i="1" l="1"/>
  <c r="H181" i="1"/>
  <c r="F185" i="1"/>
  <c r="G184" i="1"/>
  <c r="D183" i="1" l="1"/>
  <c r="H182" i="1"/>
  <c r="F186" i="1"/>
  <c r="G185" i="1"/>
  <c r="D184" i="1" l="1"/>
  <c r="H183" i="1"/>
  <c r="F187" i="1"/>
  <c r="G186" i="1"/>
  <c r="D185" i="1" l="1"/>
  <c r="H184" i="1"/>
  <c r="F188" i="1"/>
  <c r="G187" i="1"/>
  <c r="D186" i="1" l="1"/>
  <c r="H185" i="1"/>
  <c r="F189" i="1"/>
  <c r="G188" i="1"/>
  <c r="D187" i="1" l="1"/>
  <c r="H186" i="1"/>
  <c r="F190" i="1"/>
  <c r="G189" i="1"/>
  <c r="D188" i="1" l="1"/>
  <c r="H187" i="1"/>
  <c r="F191" i="1"/>
  <c r="G190" i="1"/>
  <c r="D189" i="1" l="1"/>
  <c r="H188" i="1"/>
  <c r="F192" i="1"/>
  <c r="G191" i="1"/>
  <c r="D190" i="1" l="1"/>
  <c r="H189" i="1"/>
  <c r="F193" i="1"/>
  <c r="G192" i="1"/>
  <c r="D191" i="1" l="1"/>
  <c r="H190" i="1"/>
  <c r="F194" i="1"/>
  <c r="G193" i="1"/>
  <c r="D192" i="1" l="1"/>
  <c r="H191" i="1"/>
  <c r="F195" i="1"/>
  <c r="G194" i="1"/>
  <c r="D193" i="1" l="1"/>
  <c r="H192" i="1"/>
  <c r="F196" i="1"/>
  <c r="G195" i="1"/>
  <c r="D194" i="1" l="1"/>
  <c r="H193" i="1"/>
  <c r="F197" i="1"/>
  <c r="G196" i="1"/>
  <c r="D195" i="1" l="1"/>
  <c r="H194" i="1"/>
  <c r="F198" i="1"/>
  <c r="G197" i="1"/>
  <c r="D196" i="1" l="1"/>
  <c r="H195" i="1"/>
  <c r="F199" i="1"/>
  <c r="G198" i="1"/>
  <c r="D197" i="1" l="1"/>
  <c r="H196" i="1"/>
  <c r="F200" i="1"/>
  <c r="G199" i="1"/>
  <c r="D198" i="1" l="1"/>
  <c r="H197" i="1"/>
  <c r="F201" i="1"/>
  <c r="G200" i="1"/>
  <c r="D199" i="1" l="1"/>
  <c r="H198" i="1"/>
  <c r="F202" i="1"/>
  <c r="G201" i="1"/>
  <c r="D200" i="1" l="1"/>
  <c r="H199" i="1"/>
  <c r="F203" i="1"/>
  <c r="G202" i="1"/>
  <c r="D201" i="1" l="1"/>
  <c r="H200" i="1"/>
  <c r="F204" i="1"/>
  <c r="G203" i="1"/>
  <c r="D202" i="1" l="1"/>
  <c r="H201" i="1"/>
  <c r="F205" i="1"/>
  <c r="G204" i="1"/>
  <c r="D203" i="1" l="1"/>
  <c r="H202" i="1"/>
  <c r="F206" i="1"/>
  <c r="G205" i="1"/>
  <c r="D204" i="1" l="1"/>
  <c r="H203" i="1"/>
  <c r="F207" i="1"/>
  <c r="G206" i="1"/>
  <c r="D205" i="1" l="1"/>
  <c r="H204" i="1"/>
  <c r="F208" i="1"/>
  <c r="G207" i="1"/>
  <c r="D206" i="1" l="1"/>
  <c r="H205" i="1"/>
  <c r="F209" i="1"/>
  <c r="G208" i="1"/>
  <c r="D207" i="1" l="1"/>
  <c r="H206" i="1"/>
  <c r="F210" i="1"/>
  <c r="G209" i="1"/>
  <c r="D208" i="1" l="1"/>
  <c r="H207" i="1"/>
  <c r="F211" i="1"/>
  <c r="G210" i="1"/>
  <c r="D209" i="1" l="1"/>
  <c r="H208" i="1"/>
  <c r="F212" i="1"/>
  <c r="G211" i="1"/>
  <c r="D210" i="1" l="1"/>
  <c r="H209" i="1"/>
  <c r="F213" i="1"/>
  <c r="G212" i="1"/>
  <c r="D211" i="1" l="1"/>
  <c r="H210" i="1"/>
  <c r="F214" i="1"/>
  <c r="G213" i="1"/>
  <c r="D212" i="1" l="1"/>
  <c r="H211" i="1"/>
  <c r="F215" i="1"/>
  <c r="G214" i="1"/>
  <c r="D213" i="1" l="1"/>
  <c r="H212" i="1"/>
  <c r="F216" i="1"/>
  <c r="G215" i="1"/>
  <c r="D214" i="1" l="1"/>
  <c r="H213" i="1"/>
  <c r="F217" i="1"/>
  <c r="G216" i="1"/>
  <c r="D215" i="1" l="1"/>
  <c r="H214" i="1"/>
  <c r="F218" i="1"/>
  <c r="G217" i="1"/>
  <c r="D216" i="1" l="1"/>
  <c r="H215" i="1"/>
  <c r="F219" i="1"/>
  <c r="G218" i="1"/>
  <c r="D217" i="1" l="1"/>
  <c r="H216" i="1"/>
  <c r="F220" i="1"/>
  <c r="G219" i="1"/>
  <c r="D218" i="1" l="1"/>
  <c r="H217" i="1"/>
  <c r="F221" i="1"/>
  <c r="G220" i="1"/>
  <c r="D219" i="1" l="1"/>
  <c r="H218" i="1"/>
  <c r="F222" i="1"/>
  <c r="G221" i="1"/>
  <c r="D220" i="1" l="1"/>
  <c r="H219" i="1"/>
  <c r="F223" i="1"/>
  <c r="G222" i="1"/>
  <c r="D221" i="1" l="1"/>
  <c r="H220" i="1"/>
  <c r="F224" i="1"/>
  <c r="G223" i="1"/>
  <c r="D222" i="1" l="1"/>
  <c r="H221" i="1"/>
  <c r="F225" i="1"/>
  <c r="G224" i="1"/>
  <c r="D223" i="1" l="1"/>
  <c r="H222" i="1"/>
  <c r="F226" i="1"/>
  <c r="G225" i="1"/>
  <c r="D224" i="1" l="1"/>
  <c r="H223" i="1"/>
  <c r="F227" i="1"/>
  <c r="G226" i="1"/>
  <c r="D225" i="1" l="1"/>
  <c r="H224" i="1"/>
  <c r="F228" i="1"/>
  <c r="G227" i="1"/>
  <c r="D226" i="1" l="1"/>
  <c r="H225" i="1"/>
  <c r="F229" i="1"/>
  <c r="G228" i="1"/>
  <c r="D227" i="1" l="1"/>
  <c r="H226" i="1"/>
  <c r="F230" i="1"/>
  <c r="G229" i="1"/>
  <c r="D228" i="1" l="1"/>
  <c r="H227" i="1"/>
  <c r="F231" i="1"/>
  <c r="G230" i="1"/>
  <c r="D229" i="1" l="1"/>
  <c r="H228" i="1"/>
  <c r="F232" i="1"/>
  <c r="G231" i="1"/>
  <c r="D230" i="1" l="1"/>
  <c r="H229" i="1"/>
  <c r="F233" i="1"/>
  <c r="G232" i="1"/>
  <c r="D231" i="1" l="1"/>
  <c r="H230" i="1"/>
  <c r="F234" i="1"/>
  <c r="G233" i="1"/>
  <c r="D232" i="1" l="1"/>
  <c r="H231" i="1"/>
  <c r="F235" i="1"/>
  <c r="G234" i="1"/>
  <c r="D233" i="1" l="1"/>
  <c r="H232" i="1"/>
  <c r="F236" i="1"/>
  <c r="G235" i="1"/>
  <c r="D234" i="1" l="1"/>
  <c r="H233" i="1"/>
  <c r="F237" i="1"/>
  <c r="G236" i="1"/>
  <c r="D235" i="1" l="1"/>
  <c r="H234" i="1"/>
  <c r="F238" i="1"/>
  <c r="G237" i="1"/>
  <c r="D236" i="1" l="1"/>
  <c r="H235" i="1"/>
  <c r="F239" i="1"/>
  <c r="G238" i="1"/>
  <c r="D237" i="1" l="1"/>
  <c r="H236" i="1"/>
  <c r="F240" i="1"/>
  <c r="G239" i="1"/>
  <c r="D238" i="1" l="1"/>
  <c r="H237" i="1"/>
  <c r="F241" i="1"/>
  <c r="G240" i="1"/>
  <c r="D239" i="1" l="1"/>
  <c r="H238" i="1"/>
  <c r="F242" i="1"/>
  <c r="G241" i="1"/>
  <c r="D240" i="1" l="1"/>
  <c r="H239" i="1"/>
  <c r="F243" i="1"/>
  <c r="G242" i="1"/>
  <c r="D241" i="1" l="1"/>
  <c r="H240" i="1"/>
  <c r="F244" i="1"/>
  <c r="G243" i="1"/>
  <c r="D242" i="1" l="1"/>
  <c r="H241" i="1"/>
  <c r="F245" i="1"/>
  <c r="G244" i="1"/>
  <c r="D243" i="1" l="1"/>
  <c r="H242" i="1"/>
  <c r="F246" i="1"/>
  <c r="G245" i="1"/>
  <c r="D244" i="1" l="1"/>
  <c r="H243" i="1"/>
  <c r="F247" i="1"/>
  <c r="G246" i="1"/>
  <c r="D245" i="1" l="1"/>
  <c r="H244" i="1"/>
  <c r="F248" i="1"/>
  <c r="G247" i="1"/>
  <c r="D246" i="1" l="1"/>
  <c r="H245" i="1"/>
  <c r="F249" i="1"/>
  <c r="G248" i="1"/>
  <c r="D247" i="1" l="1"/>
  <c r="H246" i="1"/>
  <c r="F250" i="1"/>
  <c r="G249" i="1"/>
  <c r="D248" i="1" l="1"/>
  <c r="H247" i="1"/>
  <c r="F251" i="1"/>
  <c r="G251" i="1" s="1"/>
  <c r="G250" i="1"/>
  <c r="D249" i="1" l="1"/>
  <c r="H248" i="1"/>
  <c r="D250" i="1" l="1"/>
  <c r="H249" i="1"/>
  <c r="D251" i="1" l="1"/>
  <c r="H251" i="1" s="1"/>
  <c r="H250" i="1"/>
</calcChain>
</file>

<file path=xl/sharedStrings.xml><?xml version="1.0" encoding="utf-8"?>
<sst xmlns="http://schemas.openxmlformats.org/spreadsheetml/2006/main" count="138" uniqueCount="101">
  <si>
    <t>DayCount</t>
    <phoneticPr fontId="2" type="noConversion"/>
  </si>
  <si>
    <t>SOFR</t>
    <phoneticPr fontId="2" type="noConversion"/>
  </si>
  <si>
    <t>Annual Rate</t>
    <phoneticPr fontId="2" type="noConversion"/>
  </si>
  <si>
    <t>SumDayCount</t>
    <phoneticPr fontId="2" type="noConversion"/>
  </si>
  <si>
    <t>Compound Rate+1</t>
    <phoneticPr fontId="2" type="noConversion"/>
  </si>
  <si>
    <t>Compound Rate</t>
    <phoneticPr fontId="2" type="noConversion"/>
  </si>
  <si>
    <t>Date</t>
    <phoneticPr fontId="2" type="noConversion"/>
  </si>
  <si>
    <t>1+SOFR*DayCount/360</t>
    <phoneticPr fontId="2" type="noConversion"/>
  </si>
  <si>
    <t>PayFrequency_1Y</t>
    <phoneticPr fontId="2" type="noConversion"/>
  </si>
  <si>
    <t>T+2</t>
    <phoneticPr fontId="2" type="noConversion"/>
  </si>
  <si>
    <t>O/N</t>
    <phoneticPr fontId="2" type="noConversion"/>
  </si>
  <si>
    <t>T/N</t>
  </si>
  <si>
    <t>T/N</t>
    <phoneticPr fontId="2" type="noConversion"/>
  </si>
  <si>
    <t>Near Leg</t>
  </si>
  <si>
    <t>Near Leg</t>
    <phoneticPr fontId="2" type="noConversion"/>
  </si>
  <si>
    <t>Far Leg</t>
  </si>
  <si>
    <t>Far Leg</t>
    <phoneticPr fontId="2" type="noConversion"/>
  </si>
  <si>
    <t>T</t>
    <phoneticPr fontId="2" type="noConversion"/>
  </si>
  <si>
    <t>T+1</t>
    <phoneticPr fontId="2" type="noConversion"/>
  </si>
  <si>
    <t>bid</t>
    <phoneticPr fontId="2" type="noConversion"/>
  </si>
  <si>
    <t>offer</t>
    <phoneticPr fontId="2" type="noConversion"/>
  </si>
  <si>
    <t>S/N</t>
    <phoneticPr fontId="2" type="noConversion"/>
  </si>
  <si>
    <t>T+3</t>
    <phoneticPr fontId="2" type="noConversion"/>
  </si>
  <si>
    <t>TOM</t>
    <phoneticPr fontId="2" type="noConversion"/>
  </si>
  <si>
    <t>TODAY</t>
    <phoneticPr fontId="2" type="noConversion"/>
  </si>
  <si>
    <t>1D</t>
    <phoneticPr fontId="2" type="noConversion"/>
  </si>
  <si>
    <t>SPOT</t>
    <phoneticPr fontId="2" type="noConversion"/>
  </si>
  <si>
    <t>(T+1)-(T)</t>
    <phoneticPr fontId="2" type="noConversion"/>
  </si>
  <si>
    <t>(T+2)-(T+1)</t>
    <phoneticPr fontId="2" type="noConversion"/>
  </si>
  <si>
    <t>(T+3)-(T+2)</t>
    <phoneticPr fontId="2" type="noConversion"/>
  </si>
  <si>
    <t>(T+1)-(T+2)</t>
    <phoneticPr fontId="2" type="noConversion"/>
  </si>
  <si>
    <t>Value Day</t>
    <phoneticPr fontId="2" type="noConversion"/>
  </si>
  <si>
    <t>(T)-(T+2)</t>
    <phoneticPr fontId="2" type="noConversion"/>
  </si>
  <si>
    <t>Trade Day</t>
    <phoneticPr fontId="2" type="noConversion"/>
  </si>
  <si>
    <t>Swap/Spot</t>
    <phoneticPr fontId="2" type="noConversion"/>
  </si>
  <si>
    <t>Spot</t>
    <phoneticPr fontId="2" type="noConversion"/>
  </si>
  <si>
    <t>Leg</t>
    <phoneticPr fontId="2" type="noConversion"/>
  </si>
  <si>
    <t>交割全价</t>
    <phoneticPr fontId="2" type="noConversion"/>
  </si>
  <si>
    <t>Direction</t>
    <phoneticPr fontId="2" type="noConversion"/>
  </si>
  <si>
    <t>Buy</t>
    <phoneticPr fontId="2" type="noConversion"/>
  </si>
  <si>
    <t>S/B-S</t>
  </si>
  <si>
    <t>S/B-S</t>
    <phoneticPr fontId="2" type="noConversion"/>
  </si>
  <si>
    <t>S/B-B</t>
  </si>
  <si>
    <t>S/B-B</t>
    <phoneticPr fontId="2" type="noConversion"/>
  </si>
  <si>
    <t>Notional_USD</t>
    <phoneticPr fontId="2" type="noConversion"/>
  </si>
  <si>
    <t>Notional_CNY</t>
    <phoneticPr fontId="2" type="noConversion"/>
  </si>
  <si>
    <t xml:space="preserve">Trade Day Spot (T+2) </t>
    <phoneticPr fontId="2" type="noConversion"/>
  </si>
  <si>
    <t>Swap Point</t>
    <phoneticPr fontId="2" type="noConversion"/>
  </si>
  <si>
    <t>PNL-$</t>
    <phoneticPr fontId="2" type="noConversion"/>
  </si>
  <si>
    <t>Real_Time_Spot_Price</t>
    <phoneticPr fontId="2" type="noConversion"/>
  </si>
  <si>
    <t>Rollover_1</t>
    <phoneticPr fontId="2" type="noConversion"/>
  </si>
  <si>
    <t>Rollover_2</t>
  </si>
  <si>
    <t>remark</t>
    <phoneticPr fontId="2" type="noConversion"/>
  </si>
  <si>
    <t>开仓</t>
    <phoneticPr fontId="2" type="noConversion"/>
  </si>
  <si>
    <t>PnL</t>
    <phoneticPr fontId="2" type="noConversion"/>
  </si>
  <si>
    <t>State</t>
    <phoneticPr fontId="2" type="noConversion"/>
  </si>
  <si>
    <t>Long USD</t>
    <phoneticPr fontId="2" type="noConversion"/>
  </si>
  <si>
    <t>TOM平仓</t>
    <phoneticPr fontId="2" type="noConversion"/>
  </si>
  <si>
    <t>Day1</t>
    <phoneticPr fontId="2" type="noConversion"/>
  </si>
  <si>
    <t>Long Spot USD</t>
    <phoneticPr fontId="2" type="noConversion"/>
  </si>
  <si>
    <t>Day2</t>
    <phoneticPr fontId="2" type="noConversion"/>
  </si>
  <si>
    <t>Sell-Buy T/N</t>
    <phoneticPr fontId="2" type="noConversion"/>
  </si>
  <si>
    <t>+PnL情景</t>
    <phoneticPr fontId="2" type="noConversion"/>
  </si>
  <si>
    <t>/</t>
    <phoneticPr fontId="2" type="noConversion"/>
  </si>
  <si>
    <t>-PnL情景</t>
    <phoneticPr fontId="2" type="noConversion"/>
  </si>
  <si>
    <t>操作</t>
    <phoneticPr fontId="2" type="noConversion"/>
  </si>
  <si>
    <t>日期</t>
    <phoneticPr fontId="2" type="noConversion"/>
  </si>
  <si>
    <t>若Day2的TOM全价&gt;Day1的Spot价格
（人民币升值不及前一日预期/人民币贬值超前一日预期）</t>
    <phoneticPr fontId="2" type="noConversion"/>
  </si>
  <si>
    <t>Buy-Sell T/N</t>
    <phoneticPr fontId="2" type="noConversion"/>
  </si>
  <si>
    <t>Notioanl2</t>
    <phoneticPr fontId="2" type="noConversion"/>
  </si>
  <si>
    <t>结算后CNY敞口</t>
    <phoneticPr fontId="2" type="noConversion"/>
  </si>
  <si>
    <t>若Day2的T/N近端全价&gt;Day1的Spot价格，则续作收益为正</t>
    <phoneticPr fontId="2" type="noConversion"/>
  </si>
  <si>
    <t>PnL-￥</t>
    <phoneticPr fontId="2" type="noConversion"/>
  </si>
  <si>
    <t>PnL-$</t>
    <phoneticPr fontId="2" type="noConversion"/>
  </si>
  <si>
    <t>Far Leg的CNY端名义本金+PnL/初始开仓时CNY端名义本金-TN掉期点</t>
    <phoneticPr fontId="2" type="noConversion"/>
  </si>
  <si>
    <t>结算后敞口方向（不含收益）</t>
    <phoneticPr fontId="2" type="noConversion"/>
  </si>
  <si>
    <t>人民币成本价-远端全价</t>
    <phoneticPr fontId="2" type="noConversion"/>
  </si>
  <si>
    <t>计算T日全价</t>
    <phoneticPr fontId="2" type="noConversion"/>
  </si>
  <si>
    <t>Spot-O/N-T/N</t>
    <phoneticPr fontId="2" type="noConversion"/>
  </si>
  <si>
    <t>计算T+1日全价</t>
    <phoneticPr fontId="2" type="noConversion"/>
  </si>
  <si>
    <t>Spot-T/N</t>
    <phoneticPr fontId="2" type="noConversion"/>
  </si>
  <si>
    <t>品种名称</t>
    <phoneticPr fontId="2" type="noConversion"/>
  </si>
  <si>
    <t>报价对象（规则）</t>
    <phoneticPr fontId="2" type="noConversion"/>
  </si>
  <si>
    <t>掉期隐含美元资金成本</t>
    <phoneticPr fontId="2" type="noConversion"/>
  </si>
  <si>
    <t>+1USD</t>
    <phoneticPr fontId="2" type="noConversion"/>
  </si>
  <si>
    <t>-1USD</t>
    <phoneticPr fontId="2" type="noConversion"/>
  </si>
  <si>
    <t>T日</t>
    <phoneticPr fontId="2" type="noConversion"/>
  </si>
  <si>
    <t>T+1日</t>
    <phoneticPr fontId="2" type="noConversion"/>
  </si>
  <si>
    <t>+(Spot-T/N)CNY</t>
    <phoneticPr fontId="2" type="noConversion"/>
  </si>
  <si>
    <t>-(Spot-O/N-T/N)CNY</t>
    <phoneticPr fontId="2" type="noConversion"/>
  </si>
  <si>
    <t>REPO_001</t>
    <phoneticPr fontId="2" type="noConversion"/>
  </si>
  <si>
    <t>USD_leg</t>
    <phoneticPr fontId="2" type="noConversion"/>
  </si>
  <si>
    <t>CNY_leg</t>
    <phoneticPr fontId="2" type="noConversion"/>
  </si>
  <si>
    <t>+(Spot-O/N-T/N)CNY</t>
    <phoneticPr fontId="2" type="noConversion"/>
  </si>
  <si>
    <t>S</t>
    <phoneticPr fontId="2" type="noConversion"/>
  </si>
  <si>
    <t>F</t>
    <phoneticPr fontId="2" type="noConversion"/>
  </si>
  <si>
    <t>示例数据</t>
    <phoneticPr fontId="2" type="noConversion"/>
  </si>
  <si>
    <t>R_001</t>
    <phoneticPr fontId="2" type="noConversion"/>
  </si>
  <si>
    <t>-(Spot-O/N-T/N)*(1+FR001/365)*AccrDay</t>
    <phoneticPr fontId="2" type="noConversion"/>
  </si>
  <si>
    <t>隐含美元资金成本</t>
    <phoneticPr fontId="2" type="noConversion"/>
  </si>
  <si>
    <t>S/F×（1+R_CNY/365*T）-1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</si>
</sst>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%"/>
    <numFmt numFmtId="177" formatCode="&quot;¥&quot;#,##0.00_);[Red]\(&quot;¥&quot;#,##0.00\)"/>
    <numFmt numFmtId="178" formatCode="0.0000"/>
    <numFmt numFmtId="179" formatCode="0.0000_ "/>
  </numFmts>
  <fonts count="7" x14ac:knownFonts="1">
    <font>
      <sz val="11"/>
      <color theme="1"/>
      <name val="华文楷体"/>
      <family val="2"/>
      <charset val="134"/>
      <scheme val="minor"/>
    </font>
    <font>
      <sz val="11"/>
      <color theme="0"/>
      <name val="华文楷体"/>
      <family val="2"/>
      <charset val="134"/>
      <scheme val="minor"/>
    </font>
    <font>
      <sz val="9"/>
      <name val="华文楷体"/>
      <family val="2"/>
      <charset val="134"/>
      <scheme val="minor"/>
    </font>
    <font>
      <b/>
      <sz val="11"/>
      <color theme="0"/>
      <name val="华文楷体"/>
      <family val="3"/>
      <charset val="134"/>
      <scheme val="minor"/>
    </font>
    <font>
      <b/>
      <sz val="11"/>
      <color theme="4"/>
      <name val="华文楷体"/>
      <family val="3"/>
      <charset val="134"/>
      <scheme val="minor"/>
    </font>
    <font>
      <b/>
      <sz val="11"/>
      <name val="华文楷体"/>
      <family val="3"/>
      <charset val="134"/>
      <scheme val="minor"/>
    </font>
    <font>
      <b/>
      <sz val="11"/>
      <color theme="1"/>
      <name val="华文楷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58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78" fontId="3" fillId="6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5" borderId="0" xfId="0" applyFont="1" applyFill="1">
      <alignment vertical="center"/>
    </xf>
    <xf numFmtId="0" fontId="5" fillId="5" borderId="0" xfId="0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7" borderId="0" xfId="0" applyFill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828675</xdr:colOff>
      <xdr:row>0</xdr:row>
      <xdr:rowOff>197024</xdr:rowOff>
    </xdr:from>
    <xdr:to>
      <xdr:col>9</xdr:col>
      <xdr:colOff>661989</xdr:colOff>
      <xdr:row>4</xdr:row>
      <xdr:rowOff>142510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C4EEC-B199-4ADB-8F55-93E5071E3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7938" y="197024"/>
          <a:ext cx="1343026" cy="745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f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31837"/>
      </a:accent1>
      <a:accent2>
        <a:srgbClr val="780032"/>
      </a:accent2>
      <a:accent3>
        <a:srgbClr val="012069"/>
      </a:accent3>
      <a:accent4>
        <a:srgbClr val="0051C2"/>
      </a:accent4>
      <a:accent5>
        <a:srgbClr val="009CDE"/>
      </a:accent5>
      <a:accent6>
        <a:srgbClr val="D3EFFC"/>
      </a:accent6>
      <a:hlink>
        <a:srgbClr val="0563C1"/>
      </a:hlink>
      <a:folHlink>
        <a:srgbClr val="012169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1F54-CA14-40CE-8CB7-DBE96251205A}">
  <dimension ref="A1:P251"/>
  <sheetViews>
    <sheetView workbookViewId="0">
      <selection activeCell="E7" sqref="E7"/>
    </sheetView>
  </sheetViews>
  <sheetFormatPr defaultRowHeight="15.75" x14ac:dyDescent="0.55000000000000004"/>
  <cols>
    <col min="1" max="1" width="11.35546875" style="7" bestFit="1" customWidth="1"/>
    <col min="2" max="2" width="11.42578125" style="5" bestFit="1" customWidth="1"/>
    <col min="3" max="3" width="9.42578125" style="3" bestFit="1" customWidth="1"/>
    <col min="4" max="4" width="13.2109375" style="3" bestFit="1" customWidth="1"/>
    <col min="5" max="5" width="22.5703125" style="3" bestFit="1" customWidth="1"/>
    <col min="6" max="9" width="22.5703125" style="3" customWidth="1"/>
    <col min="10" max="10" width="13.2109375" bestFit="1" customWidth="1"/>
    <col min="11" max="11" width="20.78515625" bestFit="1" customWidth="1"/>
    <col min="12" max="12" width="17.2109375" bestFit="1" customWidth="1"/>
    <col min="13" max="13" width="14.7109375" bestFit="1" customWidth="1"/>
    <col min="14" max="14" width="11.2109375" bestFit="1" customWidth="1"/>
    <col min="16" max="16" width="6.2109375" bestFit="1" customWidth="1"/>
    <col min="17" max="17" width="9.42578125" bestFit="1" customWidth="1"/>
    <col min="18" max="18" width="13.2109375" bestFit="1" customWidth="1"/>
    <col min="19" max="19" width="20.78515625" bestFit="1" customWidth="1"/>
    <col min="20" max="20" width="16.640625" bestFit="1" customWidth="1"/>
    <col min="21" max="21" width="14.140625" customWidth="1"/>
    <col min="22" max="22" width="11.2109375" bestFit="1" customWidth="1"/>
  </cols>
  <sheetData>
    <row r="1" spans="1:16" x14ac:dyDescent="0.55000000000000004">
      <c r="A1" s="8" t="s">
        <v>6</v>
      </c>
      <c r="B1" s="13" t="s">
        <v>1</v>
      </c>
      <c r="C1" s="9" t="s">
        <v>0</v>
      </c>
      <c r="D1" s="9" t="s">
        <v>3</v>
      </c>
      <c r="E1" s="9" t="s">
        <v>7</v>
      </c>
      <c r="F1" s="9" t="s">
        <v>4</v>
      </c>
      <c r="G1" s="9" t="s">
        <v>5</v>
      </c>
      <c r="H1" s="9" t="s">
        <v>2</v>
      </c>
      <c r="I1" s="9" t="s">
        <v>8</v>
      </c>
      <c r="J1" s="3"/>
      <c r="K1" s="3"/>
      <c r="L1" s="3"/>
      <c r="M1" s="3"/>
      <c r="N1" s="3"/>
      <c r="O1" s="3"/>
      <c r="P1" s="3"/>
    </row>
    <row r="2" spans="1:16" x14ac:dyDescent="0.55000000000000004">
      <c r="A2" s="10">
        <v>45120</v>
      </c>
      <c r="B2" s="12">
        <v>5.0599999999999999E-2</v>
      </c>
      <c r="C2" s="11">
        <f t="shared" ref="C2:C65" si="0">A3-A2</f>
        <v>1</v>
      </c>
      <c r="D2" s="11">
        <f>C2</f>
        <v>1</v>
      </c>
      <c r="E2" s="12">
        <f t="shared" ref="E2:E65" si="1">1+B2*C2/360</f>
        <v>1.0001405555555556</v>
      </c>
      <c r="F2" s="12">
        <f>1*E2</f>
        <v>1.0001405555555556</v>
      </c>
      <c r="G2" s="12">
        <f>F2-1</f>
        <v>1.4055555555558819E-4</v>
      </c>
      <c r="H2" s="12">
        <f>G2*360/D2</f>
        <v>5.0600000000011747E-2</v>
      </c>
      <c r="I2" s="14">
        <f>H251*D251/360*100</f>
        <v>5.5265144897218121</v>
      </c>
      <c r="J2" s="2"/>
      <c r="K2" s="3"/>
      <c r="L2" s="3"/>
      <c r="M2" s="5"/>
      <c r="N2" s="5"/>
      <c r="O2" s="6"/>
      <c r="P2" s="4"/>
    </row>
    <row r="3" spans="1:16" x14ac:dyDescent="0.55000000000000004">
      <c r="A3" s="7">
        <v>45121</v>
      </c>
      <c r="B3" s="5">
        <v>5.0499999999999996E-2</v>
      </c>
      <c r="C3" s="3">
        <f t="shared" si="0"/>
        <v>3</v>
      </c>
      <c r="D3" s="3">
        <f t="shared" ref="D3:D66" si="2">D2+C3</f>
        <v>4</v>
      </c>
      <c r="E3" s="5">
        <f t="shared" si="1"/>
        <v>1.0004208333333333</v>
      </c>
      <c r="F3" s="5">
        <f>F2*E3</f>
        <v>1.0005614480393519</v>
      </c>
      <c r="G3" s="5">
        <f t="shared" ref="G3:G66" si="3">F3-1</f>
        <v>5.6144803935187504E-4</v>
      </c>
      <c r="H3" s="5">
        <f>G3*360/D3</f>
        <v>5.0530323541668754E-2</v>
      </c>
      <c r="I3" s="5"/>
      <c r="J3" s="2"/>
      <c r="K3" s="3"/>
      <c r="L3" s="3"/>
      <c r="M3" s="5"/>
      <c r="N3" s="5"/>
      <c r="O3" s="6"/>
      <c r="P3" s="4"/>
    </row>
    <row r="4" spans="1:16" x14ac:dyDescent="0.55000000000000004">
      <c r="A4" s="7">
        <v>45124</v>
      </c>
      <c r="B4" s="5">
        <v>5.0599999999999999E-2</v>
      </c>
      <c r="C4" s="3">
        <f t="shared" si="0"/>
        <v>1</v>
      </c>
      <c r="D4" s="3">
        <f t="shared" si="2"/>
        <v>5</v>
      </c>
      <c r="E4" s="5">
        <f t="shared" si="1"/>
        <v>1.0001405555555556</v>
      </c>
      <c r="F4" s="5">
        <f t="shared" ref="F4:F67" si="4">F3*E4</f>
        <v>1.0007020825095485</v>
      </c>
      <c r="G4" s="5">
        <f t="shared" si="3"/>
        <v>7.0208250954850726E-4</v>
      </c>
      <c r="H4" s="5">
        <f>G4*360/D4</f>
        <v>5.0549940687492523E-2</v>
      </c>
      <c r="I4" s="5"/>
      <c r="J4" s="2"/>
      <c r="K4" s="3"/>
      <c r="L4" s="3"/>
      <c r="M4" s="5"/>
      <c r="N4" s="5"/>
      <c r="O4" s="6"/>
      <c r="P4" s="4"/>
    </row>
    <row r="5" spans="1:16" x14ac:dyDescent="0.55000000000000004">
      <c r="A5" s="7">
        <v>45125</v>
      </c>
      <c r="B5" s="5">
        <v>5.0599999999999999E-2</v>
      </c>
      <c r="C5" s="3">
        <f t="shared" si="0"/>
        <v>1</v>
      </c>
      <c r="D5" s="3">
        <f t="shared" si="2"/>
        <v>6</v>
      </c>
      <c r="E5" s="5">
        <f t="shared" si="1"/>
        <v>1.0001405555555556</v>
      </c>
      <c r="F5" s="5">
        <f t="shared" si="4"/>
        <v>1.0008427367467012</v>
      </c>
      <c r="G5" s="5">
        <f t="shared" si="3"/>
        <v>8.4273674670121146E-4</v>
      </c>
      <c r="H5" s="5">
        <f>G5*360/D5</f>
        <v>5.0564204802072688E-2</v>
      </c>
      <c r="I5" s="5"/>
      <c r="J5" s="2"/>
      <c r="K5" s="3"/>
      <c r="L5" s="3"/>
      <c r="M5" s="5"/>
      <c r="N5" s="5"/>
      <c r="O5" s="6"/>
      <c r="P5" s="4"/>
    </row>
    <row r="6" spans="1:16" x14ac:dyDescent="0.55000000000000004">
      <c r="A6" s="7">
        <v>45126</v>
      </c>
      <c r="B6" s="5">
        <v>5.0499999999999996E-2</v>
      </c>
      <c r="C6" s="3">
        <f t="shared" si="0"/>
        <v>1</v>
      </c>
      <c r="D6" s="3">
        <f t="shared" si="2"/>
        <v>7</v>
      </c>
      <c r="E6" s="5">
        <f t="shared" si="1"/>
        <v>1.0001402777777777</v>
      </c>
      <c r="F6" s="5">
        <f t="shared" si="4"/>
        <v>1.0009831327417169</v>
      </c>
      <c r="G6" s="5">
        <f t="shared" si="3"/>
        <v>9.8313274171690779E-4</v>
      </c>
      <c r="H6" s="5">
        <f>G6*360/D6</f>
        <v>5.0561112431155256E-2</v>
      </c>
      <c r="I6" s="5"/>
      <c r="J6" s="2"/>
      <c r="K6" s="3"/>
      <c r="L6" s="3"/>
      <c r="M6" s="5"/>
      <c r="N6" s="5"/>
      <c r="O6" s="6"/>
      <c r="P6" s="4"/>
    </row>
    <row r="7" spans="1:16" x14ac:dyDescent="0.55000000000000004">
      <c r="A7" s="7">
        <v>45127</v>
      </c>
      <c r="B7" s="5">
        <v>5.0599999999999999E-2</v>
      </c>
      <c r="C7" s="3">
        <f t="shared" si="0"/>
        <v>1</v>
      </c>
      <c r="D7" s="3">
        <f t="shared" si="2"/>
        <v>8</v>
      </c>
      <c r="E7" s="5">
        <f t="shared" si="1"/>
        <v>1.0001405555555556</v>
      </c>
      <c r="F7" s="5">
        <f t="shared" si="4"/>
        <v>1.0011238264820412</v>
      </c>
      <c r="G7" s="5">
        <f t="shared" si="3"/>
        <v>1.1238264820412347E-3</v>
      </c>
      <c r="H7" s="5">
        <f t="shared" ref="H7:H66" si="5">G7*360/D7</f>
        <v>5.0572191691855561E-2</v>
      </c>
      <c r="I7" s="5"/>
      <c r="J7" s="2"/>
      <c r="K7" s="3"/>
      <c r="L7" s="3"/>
      <c r="M7" s="5"/>
      <c r="N7" s="5"/>
      <c r="O7" s="6"/>
      <c r="P7" s="4"/>
    </row>
    <row r="8" spans="1:16" x14ac:dyDescent="0.55000000000000004">
      <c r="A8" s="7">
        <v>45128</v>
      </c>
      <c r="B8" s="5">
        <v>5.0499999999999996E-2</v>
      </c>
      <c r="C8" s="3">
        <f t="shared" si="0"/>
        <v>3</v>
      </c>
      <c r="D8" s="3">
        <f t="shared" si="2"/>
        <v>11</v>
      </c>
      <c r="E8" s="5">
        <f t="shared" si="1"/>
        <v>1.0004208333333333</v>
      </c>
      <c r="F8" s="5">
        <f t="shared" si="4"/>
        <v>1.001545132759019</v>
      </c>
      <c r="G8" s="5">
        <f t="shared" si="3"/>
        <v>1.5451327590190189E-3</v>
      </c>
      <c r="H8" s="5">
        <f t="shared" si="5"/>
        <v>5.0567981204258802E-2</v>
      </c>
      <c r="I8" s="5"/>
      <c r="J8" s="2"/>
      <c r="K8" s="3"/>
      <c r="L8" s="3"/>
      <c r="M8" s="5"/>
      <c r="N8" s="5"/>
      <c r="O8" s="6"/>
      <c r="P8" s="4"/>
    </row>
    <row r="9" spans="1:16" x14ac:dyDescent="0.55000000000000004">
      <c r="A9" s="7">
        <v>45131</v>
      </c>
      <c r="B9" s="5">
        <v>5.0499999999999996E-2</v>
      </c>
      <c r="C9" s="3">
        <f t="shared" si="0"/>
        <v>1</v>
      </c>
      <c r="D9" s="3">
        <f t="shared" si="2"/>
        <v>12</v>
      </c>
      <c r="E9" s="5">
        <f t="shared" si="1"/>
        <v>1.0001402777777777</v>
      </c>
      <c r="F9" s="5">
        <f t="shared" si="4"/>
        <v>1.0016856272845864</v>
      </c>
      <c r="G9" s="5">
        <f t="shared" si="3"/>
        <v>1.6856272845864329E-3</v>
      </c>
      <c r="H9" s="5">
        <f t="shared" si="5"/>
        <v>5.0568818537592986E-2</v>
      </c>
      <c r="I9" s="5"/>
      <c r="J9" s="2"/>
      <c r="K9" s="3"/>
      <c r="L9" s="3"/>
      <c r="M9" s="5"/>
      <c r="N9" s="5"/>
      <c r="O9" s="6"/>
      <c r="P9" s="4"/>
    </row>
    <row r="10" spans="1:16" x14ac:dyDescent="0.55000000000000004">
      <c r="A10" s="7">
        <v>45132</v>
      </c>
      <c r="B10" s="5">
        <v>5.0599999999999999E-2</v>
      </c>
      <c r="C10" s="3">
        <f t="shared" si="0"/>
        <v>1</v>
      </c>
      <c r="D10" s="3">
        <f t="shared" si="2"/>
        <v>13</v>
      </c>
      <c r="E10" s="5">
        <f t="shared" si="1"/>
        <v>1.0001405555555556</v>
      </c>
      <c r="F10" s="5">
        <f t="shared" si="4"/>
        <v>1.0018264197644215</v>
      </c>
      <c r="G10" s="5">
        <f t="shared" si="3"/>
        <v>1.8264197644215496E-3</v>
      </c>
      <c r="H10" s="5">
        <f t="shared" si="5"/>
        <v>5.0577778091673679E-2</v>
      </c>
      <c r="I10" s="5"/>
      <c r="J10" s="1"/>
      <c r="K10" s="1"/>
      <c r="L10" s="1"/>
      <c r="M10" s="1"/>
      <c r="N10" s="1"/>
      <c r="O10" s="1"/>
      <c r="P10" s="1"/>
    </row>
    <row r="11" spans="1:16" x14ac:dyDescent="0.55000000000000004">
      <c r="A11" s="7">
        <v>45133</v>
      </c>
      <c r="B11" s="5">
        <v>5.0599999999999999E-2</v>
      </c>
      <c r="C11" s="3">
        <f t="shared" si="0"/>
        <v>1</v>
      </c>
      <c r="D11" s="3">
        <f t="shared" si="2"/>
        <v>14</v>
      </c>
      <c r="E11" s="5">
        <f t="shared" si="1"/>
        <v>1.0001405555555556</v>
      </c>
      <c r="F11" s="5">
        <f t="shared" si="4"/>
        <v>1.0019672320334219</v>
      </c>
      <c r="G11" s="5">
        <f t="shared" si="3"/>
        <v>1.9672320334218618E-3</v>
      </c>
      <c r="H11" s="5">
        <f t="shared" si="5"/>
        <v>5.0585966573705017E-2</v>
      </c>
      <c r="I11" s="5"/>
    </row>
    <row r="12" spans="1:16" x14ac:dyDescent="0.55000000000000004">
      <c r="A12" s="7">
        <v>45134</v>
      </c>
      <c r="B12" s="5">
        <v>5.3099999999999994E-2</v>
      </c>
      <c r="C12" s="3">
        <f t="shared" si="0"/>
        <v>1</v>
      </c>
      <c r="D12" s="3">
        <f t="shared" si="2"/>
        <v>15</v>
      </c>
      <c r="E12" s="5">
        <f t="shared" si="1"/>
        <v>1.0001475</v>
      </c>
      <c r="F12" s="5">
        <f t="shared" si="4"/>
        <v>1.0021150222001467</v>
      </c>
      <c r="G12" s="5">
        <f t="shared" si="3"/>
        <v>2.1150222001466989E-3</v>
      </c>
      <c r="H12" s="5">
        <f t="shared" si="5"/>
        <v>5.0760532803520775E-2</v>
      </c>
      <c r="I12" s="5"/>
    </row>
    <row r="13" spans="1:16" x14ac:dyDescent="0.55000000000000004">
      <c r="A13" s="7">
        <v>45135</v>
      </c>
      <c r="B13" s="5">
        <v>5.2999999999999999E-2</v>
      </c>
      <c r="C13" s="3">
        <f t="shared" si="0"/>
        <v>3</v>
      </c>
      <c r="D13" s="3">
        <f t="shared" si="2"/>
        <v>18</v>
      </c>
      <c r="E13" s="5">
        <f t="shared" si="1"/>
        <v>1.0004416666666667</v>
      </c>
      <c r="F13" s="5">
        <f t="shared" si="4"/>
        <v>1.0025576230016184</v>
      </c>
      <c r="G13" s="5">
        <f t="shared" si="3"/>
        <v>2.5576230016184365E-3</v>
      </c>
      <c r="H13" s="5">
        <f t="shared" si="5"/>
        <v>5.115246003236873E-2</v>
      </c>
      <c r="I13" s="5"/>
    </row>
    <row r="14" spans="1:16" x14ac:dyDescent="0.55000000000000004">
      <c r="A14" s="7">
        <v>45138</v>
      </c>
      <c r="B14" s="5">
        <v>5.3099999999999994E-2</v>
      </c>
      <c r="C14" s="3">
        <f t="shared" si="0"/>
        <v>1</v>
      </c>
      <c r="D14" s="3">
        <f t="shared" si="2"/>
        <v>19</v>
      </c>
      <c r="E14" s="5">
        <f t="shared" si="1"/>
        <v>1.0001475</v>
      </c>
      <c r="F14" s="5">
        <f t="shared" si="4"/>
        <v>1.0027055002510112</v>
      </c>
      <c r="G14" s="5">
        <f t="shared" si="3"/>
        <v>2.7055002510112391E-3</v>
      </c>
      <c r="H14" s="5">
        <f t="shared" si="5"/>
        <v>5.1262110019160319E-2</v>
      </c>
      <c r="I14" s="5"/>
    </row>
    <row r="15" spans="1:16" x14ac:dyDescent="0.55000000000000004">
      <c r="A15" s="7">
        <v>45139</v>
      </c>
      <c r="B15" s="5">
        <v>5.3099999999999994E-2</v>
      </c>
      <c r="C15" s="3">
        <f t="shared" si="0"/>
        <v>1</v>
      </c>
      <c r="D15" s="3">
        <f t="shared" si="2"/>
        <v>20</v>
      </c>
      <c r="E15" s="5">
        <f t="shared" si="1"/>
        <v>1.0001475</v>
      </c>
      <c r="F15" s="5">
        <f t="shared" si="4"/>
        <v>1.0028533993122983</v>
      </c>
      <c r="G15" s="5">
        <f t="shared" si="3"/>
        <v>2.8533993122983325E-3</v>
      </c>
      <c r="H15" s="5">
        <f t="shared" si="5"/>
        <v>5.1361187621369986E-2</v>
      </c>
      <c r="I15" s="5"/>
    </row>
    <row r="16" spans="1:16" x14ac:dyDescent="0.55000000000000004">
      <c r="A16" s="7">
        <v>45140</v>
      </c>
      <c r="B16" s="5">
        <v>5.2999999999999999E-2</v>
      </c>
      <c r="C16" s="3">
        <f t="shared" si="0"/>
        <v>1</v>
      </c>
      <c r="D16" s="3">
        <f t="shared" si="2"/>
        <v>21</v>
      </c>
      <c r="E16" s="5">
        <f t="shared" si="1"/>
        <v>1.0001472222222223</v>
      </c>
      <c r="F16" s="5">
        <f t="shared" si="4"/>
        <v>1.0030010416183082</v>
      </c>
      <c r="G16" s="5">
        <f t="shared" si="3"/>
        <v>3.0010416183081645E-3</v>
      </c>
      <c r="H16" s="5">
        <f t="shared" si="5"/>
        <v>5.1446427742425679E-2</v>
      </c>
      <c r="I16" s="5"/>
    </row>
    <row r="17" spans="1:9" x14ac:dyDescent="0.55000000000000004">
      <c r="A17" s="7">
        <v>45141</v>
      </c>
      <c r="B17" s="5">
        <v>5.2999999999999999E-2</v>
      </c>
      <c r="C17" s="3">
        <f t="shared" si="0"/>
        <v>1</v>
      </c>
      <c r="D17" s="3">
        <f t="shared" si="2"/>
        <v>22</v>
      </c>
      <c r="E17" s="5">
        <f t="shared" si="1"/>
        <v>1.0001472222222223</v>
      </c>
      <c r="F17" s="5">
        <f t="shared" si="4"/>
        <v>1.0031487056605466</v>
      </c>
      <c r="G17" s="5">
        <f t="shared" si="3"/>
        <v>3.1487056605465913E-3</v>
      </c>
      <c r="H17" s="5">
        <f t="shared" si="5"/>
        <v>5.1524274445307855E-2</v>
      </c>
      <c r="I17" s="5"/>
    </row>
    <row r="18" spans="1:9" x14ac:dyDescent="0.55000000000000004">
      <c r="A18" s="7">
        <v>45142</v>
      </c>
      <c r="B18" s="5">
        <v>5.2999999999999999E-2</v>
      </c>
      <c r="C18" s="3">
        <f t="shared" si="0"/>
        <v>3</v>
      </c>
      <c r="D18" s="3">
        <f t="shared" si="2"/>
        <v>25</v>
      </c>
      <c r="E18" s="5">
        <f t="shared" si="1"/>
        <v>1.0004416666666667</v>
      </c>
      <c r="F18" s="5">
        <f t="shared" si="4"/>
        <v>1.0035917630055466</v>
      </c>
      <c r="G18" s="5">
        <f t="shared" si="3"/>
        <v>3.5917630055466443E-3</v>
      </c>
      <c r="H18" s="5">
        <f t="shared" si="5"/>
        <v>5.1721387279871675E-2</v>
      </c>
      <c r="I18" s="5"/>
    </row>
    <row r="19" spans="1:9" x14ac:dyDescent="0.55000000000000004">
      <c r="A19" s="7">
        <v>45145</v>
      </c>
      <c r="B19" s="5">
        <v>5.2999999999999999E-2</v>
      </c>
      <c r="C19" s="3">
        <f t="shared" si="0"/>
        <v>1</v>
      </c>
      <c r="D19" s="3">
        <f t="shared" si="2"/>
        <v>26</v>
      </c>
      <c r="E19" s="5">
        <f t="shared" si="1"/>
        <v>1.0001472222222223</v>
      </c>
      <c r="F19" s="5">
        <f t="shared" si="4"/>
        <v>1.0037395140151004</v>
      </c>
      <c r="G19" s="5">
        <f t="shared" si="3"/>
        <v>3.7395140151004203E-3</v>
      </c>
      <c r="H19" s="5">
        <f t="shared" si="5"/>
        <v>5.1777886362928897E-2</v>
      </c>
      <c r="I19" s="5"/>
    </row>
    <row r="20" spans="1:9" x14ac:dyDescent="0.55000000000000004">
      <c r="A20" s="7">
        <v>45146</v>
      </c>
      <c r="B20" s="5">
        <v>5.2999999999999999E-2</v>
      </c>
      <c r="C20" s="3">
        <f t="shared" si="0"/>
        <v>1</v>
      </c>
      <c r="D20" s="3">
        <f t="shared" si="2"/>
        <v>27</v>
      </c>
      <c r="E20" s="5">
        <f t="shared" si="1"/>
        <v>1.0001472222222223</v>
      </c>
      <c r="F20" s="5">
        <f t="shared" si="4"/>
        <v>1.003887286776886</v>
      </c>
      <c r="G20" s="5">
        <f t="shared" si="3"/>
        <v>3.8872867768859898E-3</v>
      </c>
      <c r="H20" s="5">
        <f t="shared" si="5"/>
        <v>5.1830490358479864E-2</v>
      </c>
      <c r="I20" s="5"/>
    </row>
    <row r="21" spans="1:9" x14ac:dyDescent="0.55000000000000004">
      <c r="A21" s="7">
        <v>45147</v>
      </c>
      <c r="B21" s="5">
        <v>5.2999999999999999E-2</v>
      </c>
      <c r="C21" s="3">
        <f t="shared" si="0"/>
        <v>1</v>
      </c>
      <c r="D21" s="3">
        <f t="shared" si="2"/>
        <v>28</v>
      </c>
      <c r="E21" s="5">
        <f t="shared" si="1"/>
        <v>1.0001472222222223</v>
      </c>
      <c r="F21" s="5">
        <f t="shared" si="4"/>
        <v>1.0040350812941059</v>
      </c>
      <c r="G21" s="5">
        <f t="shared" si="3"/>
        <v>4.0350812941059022E-3</v>
      </c>
      <c r="H21" s="5">
        <f t="shared" si="5"/>
        <v>5.1879616638504454E-2</v>
      </c>
      <c r="I21" s="5"/>
    </row>
    <row r="22" spans="1:9" x14ac:dyDescent="0.55000000000000004">
      <c r="A22" s="7">
        <v>45148</v>
      </c>
      <c r="B22" s="5">
        <v>5.2999999999999999E-2</v>
      </c>
      <c r="C22" s="3">
        <f t="shared" si="0"/>
        <v>1</v>
      </c>
      <c r="D22" s="3">
        <f t="shared" si="2"/>
        <v>29</v>
      </c>
      <c r="E22" s="5">
        <f t="shared" si="1"/>
        <v>1.0001472222222223</v>
      </c>
      <c r="F22" s="5">
        <f t="shared" si="4"/>
        <v>1.0041828975699632</v>
      </c>
      <c r="G22" s="5">
        <f t="shared" si="3"/>
        <v>4.182897569963151E-3</v>
      </c>
      <c r="H22" s="5">
        <f t="shared" si="5"/>
        <v>5.1925625006439116E-2</v>
      </c>
      <c r="I22" s="5"/>
    </row>
    <row r="23" spans="1:9" x14ac:dyDescent="0.55000000000000004">
      <c r="A23" s="7">
        <v>45149</v>
      </c>
      <c r="B23" s="5">
        <v>5.2999999999999999E-2</v>
      </c>
      <c r="C23" s="3">
        <f t="shared" si="0"/>
        <v>3</v>
      </c>
      <c r="D23" s="3">
        <f t="shared" si="2"/>
        <v>32</v>
      </c>
      <c r="E23" s="5">
        <f t="shared" si="1"/>
        <v>1.0004416666666667</v>
      </c>
      <c r="F23" s="5">
        <f t="shared" si="4"/>
        <v>1.0046264116830566</v>
      </c>
      <c r="G23" s="5">
        <f t="shared" si="3"/>
        <v>4.6264116830565527E-3</v>
      </c>
      <c r="H23" s="5">
        <f t="shared" si="5"/>
        <v>5.2047131434386218E-2</v>
      </c>
      <c r="I23" s="5"/>
    </row>
    <row r="24" spans="1:9" x14ac:dyDescent="0.55000000000000004">
      <c r="A24" s="7">
        <v>45152</v>
      </c>
      <c r="B24" s="5">
        <v>5.2999999999999999E-2</v>
      </c>
      <c r="C24" s="3">
        <f t="shared" si="0"/>
        <v>1</v>
      </c>
      <c r="D24" s="3">
        <f t="shared" si="2"/>
        <v>33</v>
      </c>
      <c r="E24" s="5">
        <f t="shared" si="1"/>
        <v>1.0001472222222223</v>
      </c>
      <c r="F24" s="5">
        <f t="shared" si="4"/>
        <v>1.0047743150158877</v>
      </c>
      <c r="G24" s="5">
        <f t="shared" si="3"/>
        <v>4.7743150158876535E-3</v>
      </c>
      <c r="H24" s="5">
        <f t="shared" si="5"/>
        <v>5.2083436536956219E-2</v>
      </c>
      <c r="I24" s="5"/>
    </row>
    <row r="25" spans="1:9" x14ac:dyDescent="0.55000000000000004">
      <c r="A25" s="7">
        <v>45153</v>
      </c>
      <c r="B25" s="5">
        <v>5.2999999999999999E-2</v>
      </c>
      <c r="C25" s="3">
        <f t="shared" si="0"/>
        <v>1</v>
      </c>
      <c r="D25" s="3">
        <f t="shared" si="2"/>
        <v>34</v>
      </c>
      <c r="E25" s="5">
        <f t="shared" si="1"/>
        <v>1.0001472222222223</v>
      </c>
      <c r="F25" s="5">
        <f t="shared" si="4"/>
        <v>1.0049222401233762</v>
      </c>
      <c r="G25" s="5">
        <f t="shared" si="3"/>
        <v>4.9222401233761648E-3</v>
      </c>
      <c r="H25" s="5">
        <f t="shared" si="5"/>
        <v>5.2117836600453507E-2</v>
      </c>
      <c r="I25" s="5"/>
    </row>
    <row r="26" spans="1:9" x14ac:dyDescent="0.55000000000000004">
      <c r="A26" s="7">
        <v>45154</v>
      </c>
      <c r="B26" s="5">
        <v>5.2999999999999999E-2</v>
      </c>
      <c r="C26" s="3">
        <f t="shared" si="0"/>
        <v>1</v>
      </c>
      <c r="D26" s="3">
        <f t="shared" si="2"/>
        <v>35</v>
      </c>
      <c r="E26" s="5">
        <f t="shared" si="1"/>
        <v>1.0001472222222223</v>
      </c>
      <c r="F26" s="5">
        <f t="shared" si="4"/>
        <v>1.0050701870087277</v>
      </c>
      <c r="G26" s="5">
        <f t="shared" si="3"/>
        <v>5.0701870087277445E-3</v>
      </c>
      <c r="H26" s="5">
        <f t="shared" si="5"/>
        <v>5.2150494946913942E-2</v>
      </c>
      <c r="I26" s="5"/>
    </row>
    <row r="27" spans="1:9" x14ac:dyDescent="0.55000000000000004">
      <c r="A27" s="7">
        <v>45155</v>
      </c>
      <c r="B27" s="5">
        <v>5.2999999999999999E-2</v>
      </c>
      <c r="C27" s="3">
        <f t="shared" si="0"/>
        <v>1</v>
      </c>
      <c r="D27" s="3">
        <f t="shared" si="2"/>
        <v>36</v>
      </c>
      <c r="E27" s="5">
        <f t="shared" si="1"/>
        <v>1.0001472222222223</v>
      </c>
      <c r="F27" s="5">
        <f t="shared" si="4"/>
        <v>1.0052181556751485</v>
      </c>
      <c r="G27" s="5">
        <f t="shared" si="3"/>
        <v>5.2181556751484948E-3</v>
      </c>
      <c r="H27" s="5">
        <f t="shared" si="5"/>
        <v>5.2181556751484948E-2</v>
      </c>
      <c r="I27" s="5"/>
    </row>
    <row r="28" spans="1:9" x14ac:dyDescent="0.55000000000000004">
      <c r="A28" s="7">
        <v>45156</v>
      </c>
      <c r="B28" s="5">
        <v>5.2999999999999999E-2</v>
      </c>
      <c r="C28" s="3">
        <f t="shared" si="0"/>
        <v>3</v>
      </c>
      <c r="D28" s="3">
        <f t="shared" si="2"/>
        <v>39</v>
      </c>
      <c r="E28" s="5">
        <f t="shared" si="1"/>
        <v>1.0004416666666667</v>
      </c>
      <c r="F28" s="5">
        <f t="shared" si="4"/>
        <v>1.0056621270272383</v>
      </c>
      <c r="G28" s="5">
        <f t="shared" si="3"/>
        <v>5.6621270272383395E-3</v>
      </c>
      <c r="H28" s="5">
        <f t="shared" si="5"/>
        <v>5.2265787943738519E-2</v>
      </c>
      <c r="I28" s="5"/>
    </row>
    <row r="29" spans="1:9" x14ac:dyDescent="0.55000000000000004">
      <c r="A29" s="7">
        <v>45159</v>
      </c>
      <c r="B29" s="5">
        <v>5.2999999999999999E-2</v>
      </c>
      <c r="C29" s="3">
        <f t="shared" si="0"/>
        <v>1</v>
      </c>
      <c r="D29" s="3">
        <f t="shared" si="2"/>
        <v>40</v>
      </c>
      <c r="E29" s="5">
        <f t="shared" si="1"/>
        <v>1.0001472222222223</v>
      </c>
      <c r="F29" s="5">
        <f t="shared" si="4"/>
        <v>1.005810182840384</v>
      </c>
      <c r="G29" s="5">
        <f t="shared" si="3"/>
        <v>5.8101828403840372E-3</v>
      </c>
      <c r="H29" s="5">
        <f t="shared" si="5"/>
        <v>5.2291645563456335E-2</v>
      </c>
      <c r="I29" s="5"/>
    </row>
    <row r="30" spans="1:9" x14ac:dyDescent="0.55000000000000004">
      <c r="A30" s="7">
        <v>45160</v>
      </c>
      <c r="B30" s="5">
        <v>5.2999999999999999E-2</v>
      </c>
      <c r="C30" s="3">
        <f t="shared" si="0"/>
        <v>1</v>
      </c>
      <c r="D30" s="3">
        <f t="shared" si="2"/>
        <v>41</v>
      </c>
      <c r="E30" s="5">
        <f t="shared" si="1"/>
        <v>1.0001472222222223</v>
      </c>
      <c r="F30" s="5">
        <f t="shared" si="4"/>
        <v>1.0059582604506356</v>
      </c>
      <c r="G30" s="5">
        <f t="shared" si="3"/>
        <v>5.9582604506356329E-3</v>
      </c>
      <c r="H30" s="5">
        <f t="shared" si="5"/>
        <v>5.2316433225093363E-2</v>
      </c>
      <c r="I30" s="5"/>
    </row>
    <row r="31" spans="1:9" x14ac:dyDescent="0.55000000000000004">
      <c r="A31" s="7">
        <v>45161</v>
      </c>
      <c r="B31" s="5">
        <v>5.2999999999999999E-2</v>
      </c>
      <c r="C31" s="3">
        <f t="shared" si="0"/>
        <v>1</v>
      </c>
      <c r="D31" s="3">
        <f t="shared" si="2"/>
        <v>42</v>
      </c>
      <c r="E31" s="5">
        <f t="shared" si="1"/>
        <v>1.0001472222222223</v>
      </c>
      <c r="F31" s="5">
        <f t="shared" si="4"/>
        <v>1.0061063598612021</v>
      </c>
      <c r="G31" s="5">
        <f t="shared" si="3"/>
        <v>6.1063598612021153E-3</v>
      </c>
      <c r="H31" s="5">
        <f t="shared" si="5"/>
        <v>5.234022738173242E-2</v>
      </c>
      <c r="I31" s="5"/>
    </row>
    <row r="32" spans="1:9" x14ac:dyDescent="0.55000000000000004">
      <c r="A32" s="7">
        <v>45162</v>
      </c>
      <c r="B32" s="5">
        <v>5.2999999999999999E-2</v>
      </c>
      <c r="C32" s="3">
        <f t="shared" si="0"/>
        <v>1</v>
      </c>
      <c r="D32" s="3">
        <f t="shared" si="2"/>
        <v>43</v>
      </c>
      <c r="E32" s="5">
        <f t="shared" si="1"/>
        <v>1.0001472222222223</v>
      </c>
      <c r="F32" s="5">
        <f t="shared" si="4"/>
        <v>1.0062544810752929</v>
      </c>
      <c r="G32" s="5">
        <f t="shared" si="3"/>
        <v>6.254481075292917E-3</v>
      </c>
      <c r="H32" s="5">
        <f t="shared" si="5"/>
        <v>5.236309737454535E-2</v>
      </c>
      <c r="I32" s="5"/>
    </row>
    <row r="33" spans="1:9" x14ac:dyDescent="0.55000000000000004">
      <c r="A33" s="7">
        <v>45163</v>
      </c>
      <c r="B33" s="5">
        <v>5.2999999999999999E-2</v>
      </c>
      <c r="C33" s="3">
        <f t="shared" si="0"/>
        <v>3</v>
      </c>
      <c r="D33" s="3">
        <f t="shared" si="2"/>
        <v>46</v>
      </c>
      <c r="E33" s="5">
        <f t="shared" si="1"/>
        <v>1.0004416666666667</v>
      </c>
      <c r="F33" s="5">
        <f t="shared" si="4"/>
        <v>1.0066989101377679</v>
      </c>
      <c r="G33" s="5">
        <f t="shared" si="3"/>
        <v>6.6989101377679106E-3</v>
      </c>
      <c r="H33" s="5">
        <f t="shared" si="5"/>
        <v>5.242625325209669E-2</v>
      </c>
      <c r="I33" s="5"/>
    </row>
    <row r="34" spans="1:9" x14ac:dyDescent="0.55000000000000004">
      <c r="A34" s="7">
        <v>45166</v>
      </c>
      <c r="B34" s="5">
        <v>5.2999999999999999E-2</v>
      </c>
      <c r="C34" s="3">
        <f t="shared" si="0"/>
        <v>1</v>
      </c>
      <c r="D34" s="3">
        <f t="shared" si="2"/>
        <v>47</v>
      </c>
      <c r="E34" s="5">
        <f t="shared" si="1"/>
        <v>1.0001472222222223</v>
      </c>
      <c r="F34" s="5">
        <f t="shared" si="4"/>
        <v>1.0068471185884271</v>
      </c>
      <c r="G34" s="5">
        <f t="shared" si="3"/>
        <v>6.8471185884271257E-3</v>
      </c>
      <c r="H34" s="5">
        <f t="shared" si="5"/>
        <v>5.2446014719867345E-2</v>
      </c>
      <c r="I34" s="5"/>
    </row>
    <row r="35" spans="1:9" x14ac:dyDescent="0.55000000000000004">
      <c r="A35" s="7">
        <v>45167</v>
      </c>
      <c r="B35" s="5">
        <v>5.2999999999999999E-2</v>
      </c>
      <c r="C35" s="3">
        <f t="shared" si="0"/>
        <v>1</v>
      </c>
      <c r="D35" s="3">
        <f t="shared" si="2"/>
        <v>48</v>
      </c>
      <c r="E35" s="5">
        <f t="shared" si="1"/>
        <v>1.0001472222222223</v>
      </c>
      <c r="F35" s="5">
        <f t="shared" si="4"/>
        <v>1.0069953488586638</v>
      </c>
      <c r="G35" s="5">
        <f t="shared" si="3"/>
        <v>6.9953488586638191E-3</v>
      </c>
      <c r="H35" s="5">
        <f t="shared" si="5"/>
        <v>5.2465116439978643E-2</v>
      </c>
      <c r="I35" s="5"/>
    </row>
    <row r="36" spans="1:9" x14ac:dyDescent="0.55000000000000004">
      <c r="A36" s="7">
        <v>45168</v>
      </c>
      <c r="B36" s="5">
        <v>5.2999999999999999E-2</v>
      </c>
      <c r="C36" s="3">
        <f t="shared" si="0"/>
        <v>1</v>
      </c>
      <c r="D36" s="3">
        <f t="shared" si="2"/>
        <v>49</v>
      </c>
      <c r="E36" s="5">
        <f t="shared" si="1"/>
        <v>1.0001472222222223</v>
      </c>
      <c r="F36" s="5">
        <f t="shared" si="4"/>
        <v>1.0071436009516903</v>
      </c>
      <c r="G36" s="5">
        <f t="shared" si="3"/>
        <v>7.1436009516903098E-3</v>
      </c>
      <c r="H36" s="5">
        <f t="shared" si="5"/>
        <v>5.2483598828745134E-2</v>
      </c>
      <c r="I36" s="5"/>
    </row>
    <row r="37" spans="1:9" x14ac:dyDescent="0.55000000000000004">
      <c r="A37" s="7">
        <v>45169</v>
      </c>
      <c r="B37" s="5">
        <v>5.3099999999999994E-2</v>
      </c>
      <c r="C37" s="3">
        <f t="shared" si="0"/>
        <v>1</v>
      </c>
      <c r="D37" s="3">
        <f t="shared" si="2"/>
        <v>50</v>
      </c>
      <c r="E37" s="5">
        <f t="shared" si="1"/>
        <v>1.0001475</v>
      </c>
      <c r="F37" s="5">
        <f t="shared" si="4"/>
        <v>1.0072921546328306</v>
      </c>
      <c r="G37" s="5">
        <f t="shared" si="3"/>
        <v>7.2921546328306164E-3</v>
      </c>
      <c r="H37" s="5">
        <f t="shared" si="5"/>
        <v>5.2503513356380441E-2</v>
      </c>
      <c r="I37" s="5"/>
    </row>
    <row r="38" spans="1:9" x14ac:dyDescent="0.55000000000000004">
      <c r="A38" s="7">
        <v>45170</v>
      </c>
      <c r="B38" s="5">
        <v>5.3099999999999994E-2</v>
      </c>
      <c r="C38" s="3">
        <f t="shared" si="0"/>
        <v>4</v>
      </c>
      <c r="D38" s="3">
        <f t="shared" si="2"/>
        <v>54</v>
      </c>
      <c r="E38" s="5">
        <f t="shared" si="1"/>
        <v>1.0005900000000001</v>
      </c>
      <c r="F38" s="5">
        <f t="shared" si="4"/>
        <v>1.007886457004064</v>
      </c>
      <c r="G38" s="5">
        <f t="shared" si="3"/>
        <v>7.8864570040639848E-3</v>
      </c>
      <c r="H38" s="5">
        <f t="shared" si="5"/>
        <v>5.2576380027093229E-2</v>
      </c>
      <c r="I38" s="5"/>
    </row>
    <row r="39" spans="1:9" x14ac:dyDescent="0.55000000000000004">
      <c r="A39" s="7">
        <v>45174</v>
      </c>
      <c r="B39" s="5">
        <v>5.3099999999999994E-2</v>
      </c>
      <c r="C39" s="3">
        <f t="shared" si="0"/>
        <v>1</v>
      </c>
      <c r="D39" s="3">
        <f t="shared" si="2"/>
        <v>55</v>
      </c>
      <c r="E39" s="5">
        <f t="shared" si="1"/>
        <v>1.0001475</v>
      </c>
      <c r="F39" s="5">
        <f t="shared" si="4"/>
        <v>1.0080351202564721</v>
      </c>
      <c r="G39" s="5">
        <f t="shared" si="3"/>
        <v>8.035120256472128E-3</v>
      </c>
      <c r="H39" s="5">
        <f t="shared" si="5"/>
        <v>5.2593514405999381E-2</v>
      </c>
      <c r="I39" s="5"/>
    </row>
    <row r="40" spans="1:9" x14ac:dyDescent="0.55000000000000004">
      <c r="A40" s="7">
        <v>45175</v>
      </c>
      <c r="B40" s="5">
        <v>5.2999999999999999E-2</v>
      </c>
      <c r="C40" s="3">
        <f t="shared" si="0"/>
        <v>1</v>
      </c>
      <c r="D40" s="3">
        <f t="shared" si="2"/>
        <v>56</v>
      </c>
      <c r="E40" s="5">
        <f t="shared" si="1"/>
        <v>1.0001472222222223</v>
      </c>
      <c r="F40" s="5">
        <f t="shared" si="4"/>
        <v>1.0081835254269544</v>
      </c>
      <c r="G40" s="5">
        <f t="shared" si="3"/>
        <v>8.1835254269544411E-3</v>
      </c>
      <c r="H40" s="5">
        <f t="shared" si="5"/>
        <v>5.260837774470712E-2</v>
      </c>
      <c r="I40" s="5"/>
    </row>
    <row r="41" spans="1:9" x14ac:dyDescent="0.55000000000000004">
      <c r="A41" s="7">
        <v>45176</v>
      </c>
      <c r="B41" s="5">
        <v>5.3099999999999994E-2</v>
      </c>
      <c r="C41" s="3">
        <f t="shared" si="0"/>
        <v>1</v>
      </c>
      <c r="D41" s="3">
        <f t="shared" si="2"/>
        <v>57</v>
      </c>
      <c r="E41" s="5">
        <f t="shared" si="1"/>
        <v>1.0001475</v>
      </c>
      <c r="F41" s="5">
        <f t="shared" si="4"/>
        <v>1.0083322324969548</v>
      </c>
      <c r="G41" s="5">
        <f t="shared" si="3"/>
        <v>8.3322324969548056E-3</v>
      </c>
      <c r="H41" s="5">
        <f t="shared" si="5"/>
        <v>5.2624626296556669E-2</v>
      </c>
      <c r="I41" s="5"/>
    </row>
    <row r="42" spans="1:9" x14ac:dyDescent="0.55000000000000004">
      <c r="A42" s="7">
        <v>45177</v>
      </c>
      <c r="B42" s="5">
        <v>5.2999999999999999E-2</v>
      </c>
      <c r="C42" s="3">
        <f t="shared" si="0"/>
        <v>3</v>
      </c>
      <c r="D42" s="3">
        <f t="shared" si="2"/>
        <v>60</v>
      </c>
      <c r="E42" s="5">
        <f t="shared" si="1"/>
        <v>1.0004416666666667</v>
      </c>
      <c r="F42" s="5">
        <f t="shared" si="4"/>
        <v>1.0087775792329743</v>
      </c>
      <c r="G42" s="5">
        <f t="shared" si="3"/>
        <v>8.7775792329742863E-3</v>
      </c>
      <c r="H42" s="5">
        <f t="shared" si="5"/>
        <v>5.2665475397845718E-2</v>
      </c>
      <c r="I42" s="5"/>
    </row>
    <row r="43" spans="1:9" x14ac:dyDescent="0.55000000000000004">
      <c r="A43" s="7">
        <v>45180</v>
      </c>
      <c r="B43" s="5">
        <v>5.2999999999999999E-2</v>
      </c>
      <c r="C43" s="3">
        <f t="shared" si="0"/>
        <v>1</v>
      </c>
      <c r="D43" s="3">
        <f t="shared" si="2"/>
        <v>61</v>
      </c>
      <c r="E43" s="5">
        <f t="shared" si="1"/>
        <v>1.0001472222222223</v>
      </c>
      <c r="F43" s="5">
        <f t="shared" si="4"/>
        <v>1.0089260937099169</v>
      </c>
      <c r="G43" s="5">
        <f t="shared" si="3"/>
        <v>8.9260937099169269E-3</v>
      </c>
      <c r="H43" s="5">
        <f t="shared" si="5"/>
        <v>5.2678585829017931E-2</v>
      </c>
      <c r="I43" s="5"/>
    </row>
    <row r="44" spans="1:9" x14ac:dyDescent="0.55000000000000004">
      <c r="A44" s="7">
        <v>45181</v>
      </c>
      <c r="B44" s="5">
        <v>5.2999999999999999E-2</v>
      </c>
      <c r="C44" s="3">
        <f t="shared" si="0"/>
        <v>1</v>
      </c>
      <c r="D44" s="3">
        <f t="shared" si="2"/>
        <v>62</v>
      </c>
      <c r="E44" s="5">
        <f t="shared" si="1"/>
        <v>1.0001472222222223</v>
      </c>
      <c r="F44" s="5">
        <f t="shared" si="4"/>
        <v>1.009074630051491</v>
      </c>
      <c r="G44" s="5">
        <f t="shared" si="3"/>
        <v>9.0746300514910061E-3</v>
      </c>
      <c r="H44" s="5">
        <f t="shared" si="5"/>
        <v>5.2691400298980035E-2</v>
      </c>
      <c r="I44" s="5"/>
    </row>
    <row r="45" spans="1:9" x14ac:dyDescent="0.55000000000000004">
      <c r="A45" s="7">
        <v>45182</v>
      </c>
      <c r="B45" s="5">
        <v>5.2999999999999999E-2</v>
      </c>
      <c r="C45" s="3">
        <f t="shared" si="0"/>
        <v>1</v>
      </c>
      <c r="D45" s="3">
        <f t="shared" si="2"/>
        <v>63</v>
      </c>
      <c r="E45" s="5">
        <f t="shared" si="1"/>
        <v>1.0001472222222223</v>
      </c>
      <c r="F45" s="5">
        <f t="shared" si="4"/>
        <v>1.0092231882609153</v>
      </c>
      <c r="G45" s="5">
        <f t="shared" si="3"/>
        <v>9.2231882609152827E-3</v>
      </c>
      <c r="H45" s="5">
        <f t="shared" si="5"/>
        <v>5.2703932919515903E-2</v>
      </c>
      <c r="I45" s="5"/>
    </row>
    <row r="46" spans="1:9" x14ac:dyDescent="0.55000000000000004">
      <c r="A46" s="7">
        <v>45183</v>
      </c>
      <c r="B46" s="5">
        <v>5.2999999999999999E-2</v>
      </c>
      <c r="C46" s="3">
        <f t="shared" si="0"/>
        <v>1</v>
      </c>
      <c r="D46" s="3">
        <f t="shared" si="2"/>
        <v>64</v>
      </c>
      <c r="E46" s="5">
        <f t="shared" si="1"/>
        <v>1.0001472222222223</v>
      </c>
      <c r="F46" s="5">
        <f t="shared" si="4"/>
        <v>1.0093717683414094</v>
      </c>
      <c r="G46" s="5">
        <f t="shared" si="3"/>
        <v>9.3717683414094033E-3</v>
      </c>
      <c r="H46" s="5">
        <f t="shared" si="5"/>
        <v>5.2716196920427894E-2</v>
      </c>
      <c r="I46" s="5"/>
    </row>
    <row r="47" spans="1:9" x14ac:dyDescent="0.55000000000000004">
      <c r="A47" s="7">
        <v>45184</v>
      </c>
      <c r="B47" s="5">
        <v>5.3099999999999994E-2</v>
      </c>
      <c r="C47" s="3">
        <f t="shared" si="0"/>
        <v>3</v>
      </c>
      <c r="D47" s="3">
        <f t="shared" si="2"/>
        <v>67</v>
      </c>
      <c r="E47" s="5">
        <f t="shared" si="1"/>
        <v>1.0004424999999999</v>
      </c>
      <c r="F47" s="5">
        <f t="shared" si="4"/>
        <v>1.0098184153489003</v>
      </c>
      <c r="G47" s="5">
        <f t="shared" si="3"/>
        <v>9.8184153489002668E-3</v>
      </c>
      <c r="H47" s="5">
        <f t="shared" si="5"/>
        <v>5.2755664561255168E-2</v>
      </c>
      <c r="I47" s="5"/>
    </row>
    <row r="48" spans="1:9" x14ac:dyDescent="0.55000000000000004">
      <c r="A48" s="7">
        <v>45187</v>
      </c>
      <c r="B48" s="5">
        <v>5.3099999999999994E-2</v>
      </c>
      <c r="C48" s="3">
        <f t="shared" si="0"/>
        <v>1</v>
      </c>
      <c r="D48" s="3">
        <f t="shared" si="2"/>
        <v>68</v>
      </c>
      <c r="E48" s="5">
        <f t="shared" si="1"/>
        <v>1.0001475</v>
      </c>
      <c r="F48" s="5">
        <f t="shared" si="4"/>
        <v>1.0099673635651643</v>
      </c>
      <c r="G48" s="5">
        <f t="shared" si="3"/>
        <v>9.9673635651642556E-3</v>
      </c>
      <c r="H48" s="5">
        <f t="shared" si="5"/>
        <v>5.2768395344987236E-2</v>
      </c>
      <c r="I48" s="5"/>
    </row>
    <row r="49" spans="1:9" x14ac:dyDescent="0.55000000000000004">
      <c r="A49" s="7">
        <v>45188</v>
      </c>
      <c r="B49" s="5">
        <v>5.3099999999999994E-2</v>
      </c>
      <c r="C49" s="3">
        <f t="shared" si="0"/>
        <v>1</v>
      </c>
      <c r="D49" s="3">
        <f t="shared" si="2"/>
        <v>69</v>
      </c>
      <c r="E49" s="5">
        <f t="shared" si="1"/>
        <v>1.0001475</v>
      </c>
      <c r="F49" s="5">
        <f t="shared" si="4"/>
        <v>1.0101163337512902</v>
      </c>
      <c r="G49" s="5">
        <f t="shared" si="3"/>
        <v>1.0116333751290174E-2</v>
      </c>
      <c r="H49" s="5">
        <f t="shared" si="5"/>
        <v>5.2780871745861775E-2</v>
      </c>
      <c r="I49" s="5"/>
    </row>
    <row r="50" spans="1:9" x14ac:dyDescent="0.55000000000000004">
      <c r="A50" s="7">
        <v>45189</v>
      </c>
      <c r="B50" s="5">
        <v>5.2999999999999999E-2</v>
      </c>
      <c r="C50" s="3">
        <f t="shared" si="0"/>
        <v>1</v>
      </c>
      <c r="D50" s="3">
        <f t="shared" si="2"/>
        <v>70</v>
      </c>
      <c r="E50" s="5">
        <f t="shared" si="1"/>
        <v>1.0001472222222223</v>
      </c>
      <c r="F50" s="5">
        <f t="shared" si="4"/>
        <v>1.010265045322648</v>
      </c>
      <c r="G50" s="5">
        <f t="shared" si="3"/>
        <v>1.0265045322648048E-2</v>
      </c>
      <c r="H50" s="5">
        <f t="shared" si="5"/>
        <v>5.2791661659332814E-2</v>
      </c>
      <c r="I50" s="5"/>
    </row>
    <row r="51" spans="1:9" x14ac:dyDescent="0.55000000000000004">
      <c r="A51" s="7">
        <v>45190</v>
      </c>
      <c r="B51" s="5">
        <v>5.2999999999999999E-2</v>
      </c>
      <c r="C51" s="3">
        <f t="shared" si="0"/>
        <v>1</v>
      </c>
      <c r="D51" s="3">
        <f t="shared" si="2"/>
        <v>71</v>
      </c>
      <c r="E51" s="5">
        <f t="shared" si="1"/>
        <v>1.0001472222222223</v>
      </c>
      <c r="F51" s="5">
        <f t="shared" si="4"/>
        <v>1.0104137787876539</v>
      </c>
      <c r="G51" s="5">
        <f t="shared" si="3"/>
        <v>1.0413778787653927E-2</v>
      </c>
      <c r="H51" s="5">
        <f t="shared" si="5"/>
        <v>5.2802258641625542E-2</v>
      </c>
      <c r="I51" s="5"/>
    </row>
    <row r="52" spans="1:9" x14ac:dyDescent="0.55000000000000004">
      <c r="A52" s="7">
        <v>45191</v>
      </c>
      <c r="B52" s="5">
        <v>5.2999999999999999E-2</v>
      </c>
      <c r="C52" s="3">
        <f t="shared" si="0"/>
        <v>3</v>
      </c>
      <c r="D52" s="3">
        <f t="shared" si="2"/>
        <v>74</v>
      </c>
      <c r="E52" s="5">
        <f t="shared" si="1"/>
        <v>1.0004416666666667</v>
      </c>
      <c r="F52" s="5">
        <f t="shared" si="4"/>
        <v>1.0108600448732852</v>
      </c>
      <c r="G52" s="5">
        <f t="shared" si="3"/>
        <v>1.086004487328518E-2</v>
      </c>
      <c r="H52" s="5">
        <f t="shared" si="5"/>
        <v>5.2832650734900871E-2</v>
      </c>
      <c r="I52" s="5"/>
    </row>
    <row r="53" spans="1:9" x14ac:dyDescent="0.55000000000000004">
      <c r="A53" s="7">
        <v>45194</v>
      </c>
      <c r="B53" s="5">
        <v>5.3099999999999994E-2</v>
      </c>
      <c r="C53" s="3">
        <f t="shared" si="0"/>
        <v>1</v>
      </c>
      <c r="D53" s="3">
        <f t="shared" si="2"/>
        <v>75</v>
      </c>
      <c r="E53" s="5">
        <f t="shared" si="1"/>
        <v>1.0001475</v>
      </c>
      <c r="F53" s="5">
        <f t="shared" si="4"/>
        <v>1.0110091467299041</v>
      </c>
      <c r="G53" s="5">
        <f t="shared" si="3"/>
        <v>1.1009146729904051E-2</v>
      </c>
      <c r="H53" s="5">
        <f t="shared" si="5"/>
        <v>5.2843904303539448E-2</v>
      </c>
      <c r="I53" s="5"/>
    </row>
    <row r="54" spans="1:9" x14ac:dyDescent="0.55000000000000004">
      <c r="A54" s="7">
        <v>45195</v>
      </c>
      <c r="B54" s="5">
        <v>5.3099999999999994E-2</v>
      </c>
      <c r="C54" s="3">
        <f t="shared" si="0"/>
        <v>1</v>
      </c>
      <c r="D54" s="3">
        <f t="shared" si="2"/>
        <v>76</v>
      </c>
      <c r="E54" s="5">
        <f t="shared" si="1"/>
        <v>1.0001475</v>
      </c>
      <c r="F54" s="5">
        <f t="shared" si="4"/>
        <v>1.0111582705790467</v>
      </c>
      <c r="G54" s="5">
        <f t="shared" si="3"/>
        <v>1.1158270579046725E-2</v>
      </c>
      <c r="H54" s="5">
        <f t="shared" si="5"/>
        <v>5.2854965900747647E-2</v>
      </c>
      <c r="I54" s="5"/>
    </row>
    <row r="55" spans="1:9" x14ac:dyDescent="0.55000000000000004">
      <c r="A55" s="7">
        <v>45196</v>
      </c>
      <c r="B55" s="5">
        <v>5.3200000000000004E-2</v>
      </c>
      <c r="C55" s="3">
        <f t="shared" si="0"/>
        <v>1</v>
      </c>
      <c r="D55" s="3">
        <f t="shared" si="2"/>
        <v>77</v>
      </c>
      <c r="E55" s="5">
        <f t="shared" si="1"/>
        <v>1.0001477777777779</v>
      </c>
      <c r="F55" s="5">
        <f t="shared" si="4"/>
        <v>1.0113076973012547</v>
      </c>
      <c r="G55" s="5">
        <f t="shared" si="3"/>
        <v>1.1307697301254693E-2</v>
      </c>
      <c r="H55" s="5">
        <f t="shared" si="5"/>
        <v>5.2867156213658305E-2</v>
      </c>
      <c r="I55" s="5"/>
    </row>
    <row r="56" spans="1:9" x14ac:dyDescent="0.55000000000000004">
      <c r="A56" s="7">
        <v>45197</v>
      </c>
      <c r="B56" s="5">
        <v>5.3099999999999994E-2</v>
      </c>
      <c r="C56" s="3">
        <f t="shared" si="0"/>
        <v>1</v>
      </c>
      <c r="D56" s="3">
        <f t="shared" si="2"/>
        <v>78</v>
      </c>
      <c r="E56" s="5">
        <f t="shared" si="1"/>
        <v>1.0001475</v>
      </c>
      <c r="F56" s="5">
        <f t="shared" si="4"/>
        <v>1.0114568651866065</v>
      </c>
      <c r="G56" s="5">
        <f t="shared" si="3"/>
        <v>1.1456865186606491E-2</v>
      </c>
      <c r="H56" s="5">
        <f t="shared" si="5"/>
        <v>5.2877839322799186E-2</v>
      </c>
      <c r="I56" s="5"/>
    </row>
    <row r="57" spans="1:9" x14ac:dyDescent="0.55000000000000004">
      <c r="A57" s="7">
        <v>45198</v>
      </c>
      <c r="B57" s="5">
        <v>5.3099999999999994E-2</v>
      </c>
      <c r="C57" s="3">
        <f t="shared" si="0"/>
        <v>3</v>
      </c>
      <c r="D57" s="3">
        <f t="shared" si="2"/>
        <v>81</v>
      </c>
      <c r="E57" s="5">
        <f t="shared" si="1"/>
        <v>1.0004424999999999</v>
      </c>
      <c r="F57" s="5">
        <f t="shared" si="4"/>
        <v>1.0119044348494515</v>
      </c>
      <c r="G57" s="5">
        <f t="shared" si="3"/>
        <v>1.1904434849451473E-2</v>
      </c>
      <c r="H57" s="5">
        <f t="shared" si="5"/>
        <v>5.2908599330895437E-2</v>
      </c>
      <c r="I57" s="5"/>
    </row>
    <row r="58" spans="1:9" x14ac:dyDescent="0.55000000000000004">
      <c r="A58" s="7">
        <v>45201</v>
      </c>
      <c r="B58" s="5">
        <v>5.3200000000000004E-2</v>
      </c>
      <c r="C58" s="3">
        <f t="shared" si="0"/>
        <v>1</v>
      </c>
      <c r="D58" s="3">
        <f t="shared" si="2"/>
        <v>82</v>
      </c>
      <c r="E58" s="5">
        <f t="shared" si="1"/>
        <v>1.0001477777777779</v>
      </c>
      <c r="F58" s="5">
        <f t="shared" si="4"/>
        <v>1.0120539718381572</v>
      </c>
      <c r="G58" s="5">
        <f t="shared" si="3"/>
        <v>1.2053971838157151E-2</v>
      </c>
      <c r="H58" s="5">
        <f t="shared" si="5"/>
        <v>5.2919876362641151E-2</v>
      </c>
      <c r="I58" s="5"/>
    </row>
    <row r="59" spans="1:9" x14ac:dyDescent="0.55000000000000004">
      <c r="A59" s="7">
        <v>45202</v>
      </c>
      <c r="B59" s="5">
        <v>5.33E-2</v>
      </c>
      <c r="C59" s="3">
        <f t="shared" si="0"/>
        <v>1</v>
      </c>
      <c r="D59" s="3">
        <f t="shared" si="2"/>
        <v>83</v>
      </c>
      <c r="E59" s="5">
        <f t="shared" si="1"/>
        <v>1.0001480555555555</v>
      </c>
      <c r="F59" s="5">
        <f t="shared" si="4"/>
        <v>1.0122038120512098</v>
      </c>
      <c r="G59" s="5">
        <f t="shared" si="3"/>
        <v>1.2203812051209795E-2</v>
      </c>
      <c r="H59" s="5">
        <f t="shared" si="5"/>
        <v>5.2932196848620799E-2</v>
      </c>
      <c r="I59" s="5"/>
    </row>
    <row r="60" spans="1:9" x14ac:dyDescent="0.55000000000000004">
      <c r="A60" s="7">
        <v>45203</v>
      </c>
      <c r="B60" s="5">
        <v>5.3200000000000004E-2</v>
      </c>
      <c r="C60" s="3">
        <f t="shared" si="0"/>
        <v>1</v>
      </c>
      <c r="D60" s="3">
        <f t="shared" si="2"/>
        <v>84</v>
      </c>
      <c r="E60" s="5">
        <f t="shared" si="1"/>
        <v>1.0001477777777779</v>
      </c>
      <c r="F60" s="5">
        <f t="shared" si="4"/>
        <v>1.012353393281213</v>
      </c>
      <c r="G60" s="5">
        <f t="shared" si="3"/>
        <v>1.2353393281212988E-2</v>
      </c>
      <c r="H60" s="5">
        <f t="shared" si="5"/>
        <v>5.2943114062341375E-2</v>
      </c>
      <c r="I60" s="5"/>
    </row>
    <row r="61" spans="1:9" x14ac:dyDescent="0.55000000000000004">
      <c r="A61" s="7">
        <v>45204</v>
      </c>
      <c r="B61" s="5">
        <v>5.3200000000000004E-2</v>
      </c>
      <c r="C61" s="3">
        <f t="shared" si="0"/>
        <v>1</v>
      </c>
      <c r="D61" s="3">
        <f t="shared" si="2"/>
        <v>85</v>
      </c>
      <c r="E61" s="5">
        <f t="shared" si="1"/>
        <v>1.0001477777777779</v>
      </c>
      <c r="F61" s="5">
        <f t="shared" si="4"/>
        <v>1.012502996615998</v>
      </c>
      <c r="G61" s="5">
        <f t="shared" si="3"/>
        <v>1.2502996615997963E-2</v>
      </c>
      <c r="H61" s="5">
        <f t="shared" si="5"/>
        <v>5.2953868020697258E-2</v>
      </c>
      <c r="I61" s="5"/>
    </row>
    <row r="62" spans="1:9" x14ac:dyDescent="0.55000000000000004">
      <c r="A62" s="7">
        <v>45205</v>
      </c>
      <c r="B62" s="5">
        <v>5.3099999999999994E-2</v>
      </c>
      <c r="C62" s="3">
        <f t="shared" si="0"/>
        <v>4</v>
      </c>
      <c r="D62" s="3">
        <f t="shared" si="2"/>
        <v>89</v>
      </c>
      <c r="E62" s="5">
        <f t="shared" si="1"/>
        <v>1.0005900000000001</v>
      </c>
      <c r="F62" s="5">
        <f t="shared" si="4"/>
        <v>1.0131003733840014</v>
      </c>
      <c r="G62" s="5">
        <f t="shared" si="3"/>
        <v>1.3100373384001385E-2</v>
      </c>
      <c r="H62" s="5">
        <f t="shared" si="5"/>
        <v>5.2990274362252794E-2</v>
      </c>
      <c r="I62" s="5"/>
    </row>
    <row r="63" spans="1:9" x14ac:dyDescent="0.55000000000000004">
      <c r="A63" s="7">
        <v>45209</v>
      </c>
      <c r="B63" s="5">
        <v>5.3099999999999994E-2</v>
      </c>
      <c r="C63" s="3">
        <f t="shared" si="0"/>
        <v>1</v>
      </c>
      <c r="D63" s="3">
        <f t="shared" si="2"/>
        <v>90</v>
      </c>
      <c r="E63" s="5">
        <f t="shared" si="1"/>
        <v>1.0001475</v>
      </c>
      <c r="F63" s="5">
        <f t="shared" si="4"/>
        <v>1.0132498056890755</v>
      </c>
      <c r="G63" s="5">
        <f t="shared" si="3"/>
        <v>1.3249805689075522E-2</v>
      </c>
      <c r="H63" s="5">
        <f t="shared" si="5"/>
        <v>5.2999222756302089E-2</v>
      </c>
      <c r="I63" s="5"/>
    </row>
    <row r="64" spans="1:9" x14ac:dyDescent="0.55000000000000004">
      <c r="A64" s="7">
        <v>45210</v>
      </c>
      <c r="B64" s="5">
        <v>5.3099999999999994E-2</v>
      </c>
      <c r="C64" s="3">
        <f t="shared" si="0"/>
        <v>1</v>
      </c>
      <c r="D64" s="3">
        <f t="shared" si="2"/>
        <v>91</v>
      </c>
      <c r="E64" s="5">
        <f t="shared" si="1"/>
        <v>1.0001475</v>
      </c>
      <c r="F64" s="5">
        <f t="shared" si="4"/>
        <v>1.0133992600354147</v>
      </c>
      <c r="G64" s="5">
        <f t="shared" si="3"/>
        <v>1.3399260035414695E-2</v>
      </c>
      <c r="H64" s="5">
        <f t="shared" si="5"/>
        <v>5.3008061678563631E-2</v>
      </c>
      <c r="I64" s="5"/>
    </row>
    <row r="65" spans="1:9" x14ac:dyDescent="0.55000000000000004">
      <c r="A65" s="7">
        <v>45211</v>
      </c>
      <c r="B65" s="5">
        <v>5.3099999999999994E-2</v>
      </c>
      <c r="C65" s="3">
        <f t="shared" si="0"/>
        <v>1</v>
      </c>
      <c r="D65" s="3">
        <f t="shared" si="2"/>
        <v>92</v>
      </c>
      <c r="E65" s="5">
        <f t="shared" si="1"/>
        <v>1.0001475</v>
      </c>
      <c r="F65" s="5">
        <f t="shared" si="4"/>
        <v>1.0135487364262699</v>
      </c>
      <c r="G65" s="5">
        <f t="shared" si="3"/>
        <v>1.3548736426269858E-2</v>
      </c>
      <c r="H65" s="5">
        <f t="shared" si="5"/>
        <v>5.3016794711490747E-2</v>
      </c>
      <c r="I65" s="5"/>
    </row>
    <row r="66" spans="1:9" x14ac:dyDescent="0.55000000000000004">
      <c r="A66" s="7">
        <v>45212</v>
      </c>
      <c r="B66" s="5">
        <v>5.3099999999999994E-2</v>
      </c>
      <c r="C66" s="3">
        <f t="shared" ref="C66:C129" si="6">A67-A66</f>
        <v>3</v>
      </c>
      <c r="D66" s="3">
        <f t="shared" si="2"/>
        <v>95</v>
      </c>
      <c r="E66" s="5">
        <f t="shared" ref="E66:E129" si="7">1+B66*C66/360</f>
        <v>1.0004424999999999</v>
      </c>
      <c r="F66" s="5">
        <f t="shared" si="4"/>
        <v>1.0139972317421384</v>
      </c>
      <c r="G66" s="5">
        <f t="shared" si="3"/>
        <v>1.3997231742138405E-2</v>
      </c>
      <c r="H66" s="5">
        <f t="shared" si="5"/>
        <v>5.3042141338629743E-2</v>
      </c>
      <c r="I66" s="5"/>
    </row>
    <row r="67" spans="1:9" x14ac:dyDescent="0.55000000000000004">
      <c r="A67" s="7">
        <v>45215</v>
      </c>
      <c r="B67" s="5">
        <v>5.3099999999999994E-2</v>
      </c>
      <c r="C67" s="3">
        <f t="shared" si="6"/>
        <v>1</v>
      </c>
      <c r="D67" s="3">
        <f t="shared" ref="D67:D130" si="8">D66+C67</f>
        <v>96</v>
      </c>
      <c r="E67" s="5">
        <f t="shared" si="7"/>
        <v>1.0001475</v>
      </c>
      <c r="F67" s="5">
        <f t="shared" si="4"/>
        <v>1.0141467963338204</v>
      </c>
      <c r="G67" s="5">
        <f t="shared" ref="G67:G130" si="9">F67-1</f>
        <v>1.4146796333820433E-2</v>
      </c>
      <c r="H67" s="5">
        <f t="shared" ref="H67:H130" si="10">G67*360/D67</f>
        <v>5.3050486251826623E-2</v>
      </c>
      <c r="I67" s="5"/>
    </row>
    <row r="68" spans="1:9" x14ac:dyDescent="0.55000000000000004">
      <c r="A68" s="7">
        <v>45216</v>
      </c>
      <c r="B68" s="5">
        <v>5.3099999999999994E-2</v>
      </c>
      <c r="C68" s="3">
        <f t="shared" si="6"/>
        <v>1</v>
      </c>
      <c r="D68" s="3">
        <f t="shared" si="8"/>
        <v>97</v>
      </c>
      <c r="E68" s="5">
        <f t="shared" si="7"/>
        <v>1.0001475</v>
      </c>
      <c r="F68" s="5">
        <f t="shared" ref="F68:F131" si="11">F67*E68</f>
        <v>1.0142963829862797</v>
      </c>
      <c r="G68" s="5">
        <f t="shared" si="9"/>
        <v>1.4296382986279665E-2</v>
      </c>
      <c r="H68" s="5">
        <f t="shared" si="10"/>
        <v>5.3058740980007006E-2</v>
      </c>
      <c r="I68" s="5"/>
    </row>
    <row r="69" spans="1:9" x14ac:dyDescent="0.55000000000000004">
      <c r="A69" s="7">
        <v>45217</v>
      </c>
      <c r="B69" s="5">
        <v>5.2999999999999999E-2</v>
      </c>
      <c r="C69" s="3">
        <f t="shared" si="6"/>
        <v>1</v>
      </c>
      <c r="D69" s="3">
        <f t="shared" si="8"/>
        <v>98</v>
      </c>
      <c r="E69" s="5">
        <f t="shared" si="7"/>
        <v>1.0001472222222223</v>
      </c>
      <c r="F69" s="5">
        <f t="shared" si="11"/>
        <v>1.0144457099537749</v>
      </c>
      <c r="G69" s="5">
        <f t="shared" si="9"/>
        <v>1.4445709953774921E-2</v>
      </c>
      <c r="H69" s="5">
        <f t="shared" si="10"/>
        <v>5.3065873299581345E-2</v>
      </c>
      <c r="I69" s="5"/>
    </row>
    <row r="70" spans="1:9" x14ac:dyDescent="0.55000000000000004">
      <c r="A70" s="7">
        <v>45218</v>
      </c>
      <c r="B70" s="5">
        <v>5.2999999999999999E-2</v>
      </c>
      <c r="C70" s="3">
        <f t="shared" si="6"/>
        <v>1</v>
      </c>
      <c r="D70" s="3">
        <f t="shared" si="8"/>
        <v>99</v>
      </c>
      <c r="E70" s="5">
        <f t="shared" si="7"/>
        <v>1.0001472222222223</v>
      </c>
      <c r="F70" s="5">
        <f t="shared" si="11"/>
        <v>1.0145950589055182</v>
      </c>
      <c r="G70" s="5">
        <f t="shared" si="9"/>
        <v>1.4595058905518155E-2</v>
      </c>
      <c r="H70" s="5">
        <f t="shared" si="10"/>
        <v>5.3072941474611474E-2</v>
      </c>
      <c r="I70" s="5"/>
    </row>
    <row r="71" spans="1:9" x14ac:dyDescent="0.55000000000000004">
      <c r="A71" s="7">
        <v>45219</v>
      </c>
      <c r="B71" s="5">
        <v>5.2999999999999999E-2</v>
      </c>
      <c r="C71" s="3">
        <f t="shared" si="6"/>
        <v>3</v>
      </c>
      <c r="D71" s="3">
        <f t="shared" si="8"/>
        <v>102</v>
      </c>
      <c r="E71" s="5">
        <f t="shared" si="7"/>
        <v>1.0004416666666667</v>
      </c>
      <c r="F71" s="5">
        <f t="shared" si="11"/>
        <v>1.0150431717232014</v>
      </c>
      <c r="G71" s="5">
        <f t="shared" si="9"/>
        <v>1.5043171723201354E-2</v>
      </c>
      <c r="H71" s="5">
        <f t="shared" si="10"/>
        <v>5.3093547258357722E-2</v>
      </c>
      <c r="I71" s="5"/>
    </row>
    <row r="72" spans="1:9" x14ac:dyDescent="0.55000000000000004">
      <c r="A72" s="7">
        <v>45222</v>
      </c>
      <c r="B72" s="5">
        <v>5.2999999999999999E-2</v>
      </c>
      <c r="C72" s="3">
        <f t="shared" si="6"/>
        <v>1</v>
      </c>
      <c r="D72" s="3">
        <f t="shared" si="8"/>
        <v>103</v>
      </c>
      <c r="E72" s="5">
        <f t="shared" si="7"/>
        <v>1.0001472222222223</v>
      </c>
      <c r="F72" s="5">
        <f t="shared" si="11"/>
        <v>1.0151926086345939</v>
      </c>
      <c r="G72" s="5">
        <f t="shared" si="9"/>
        <v>1.5192608634593929E-2</v>
      </c>
      <c r="H72" s="5">
        <f t="shared" si="10"/>
        <v>5.3100379693726357E-2</v>
      </c>
      <c r="I72" s="5"/>
    </row>
    <row r="73" spans="1:9" x14ac:dyDescent="0.55000000000000004">
      <c r="A73" s="7">
        <v>45223</v>
      </c>
      <c r="B73" s="5">
        <v>5.2999999999999999E-2</v>
      </c>
      <c r="C73" s="3">
        <f t="shared" si="6"/>
        <v>1</v>
      </c>
      <c r="D73" s="3">
        <f t="shared" si="8"/>
        <v>104</v>
      </c>
      <c r="E73" s="5">
        <f t="shared" si="7"/>
        <v>1.0001472222222223</v>
      </c>
      <c r="F73" s="5">
        <f t="shared" si="11"/>
        <v>1.0153420675464209</v>
      </c>
      <c r="G73" s="5">
        <f t="shared" si="9"/>
        <v>1.5342067546420868E-2</v>
      </c>
      <c r="H73" s="5">
        <f t="shared" si="10"/>
        <v>5.3107156891456848E-2</v>
      </c>
      <c r="I73" s="5"/>
    </row>
    <row r="74" spans="1:9" x14ac:dyDescent="0.55000000000000004">
      <c r="A74" s="7">
        <v>45224</v>
      </c>
      <c r="B74" s="5">
        <v>5.2999999999999999E-2</v>
      </c>
      <c r="C74" s="3">
        <f t="shared" si="6"/>
        <v>1</v>
      </c>
      <c r="D74" s="3">
        <f t="shared" si="8"/>
        <v>105</v>
      </c>
      <c r="E74" s="5">
        <f t="shared" si="7"/>
        <v>1.0001472222222223</v>
      </c>
      <c r="F74" s="5">
        <f t="shared" si="11"/>
        <v>1.0154915484619209</v>
      </c>
      <c r="G74" s="5">
        <f t="shared" si="9"/>
        <v>1.5491548461920912E-2</v>
      </c>
      <c r="H74" s="5">
        <f t="shared" si="10"/>
        <v>5.3113880440871696E-2</v>
      </c>
      <c r="I74" s="5"/>
    </row>
    <row r="75" spans="1:9" x14ac:dyDescent="0.55000000000000004">
      <c r="A75" s="7">
        <v>45225</v>
      </c>
      <c r="B75" s="5">
        <v>5.3099999999999994E-2</v>
      </c>
      <c r="C75" s="3">
        <f t="shared" si="6"/>
        <v>1</v>
      </c>
      <c r="D75" s="3">
        <f t="shared" si="8"/>
        <v>106</v>
      </c>
      <c r="E75" s="5">
        <f t="shared" si="7"/>
        <v>1.0001475</v>
      </c>
      <c r="F75" s="5">
        <f t="shared" si="11"/>
        <v>1.0156413334653189</v>
      </c>
      <c r="G75" s="5">
        <f t="shared" si="9"/>
        <v>1.564133346531893E-2</v>
      </c>
      <c r="H75" s="5">
        <f t="shared" si="10"/>
        <v>5.3121509882215236E-2</v>
      </c>
      <c r="I75" s="5"/>
    </row>
    <row r="76" spans="1:9" x14ac:dyDescent="0.55000000000000004">
      <c r="A76" s="7">
        <v>45226</v>
      </c>
      <c r="B76" s="5">
        <v>5.3099999999999994E-2</v>
      </c>
      <c r="C76" s="3">
        <f t="shared" si="6"/>
        <v>3</v>
      </c>
      <c r="D76" s="3">
        <f t="shared" si="8"/>
        <v>109</v>
      </c>
      <c r="E76" s="5">
        <f t="shared" si="7"/>
        <v>1.0004424999999999</v>
      </c>
      <c r="F76" s="5">
        <f t="shared" si="11"/>
        <v>1.0160907547553772</v>
      </c>
      <c r="G76" s="5">
        <f t="shared" si="9"/>
        <v>1.6090754755377246E-2</v>
      </c>
      <c r="H76" s="5">
        <f t="shared" si="10"/>
        <v>5.3143777173723011E-2</v>
      </c>
      <c r="I76" s="5"/>
    </row>
    <row r="77" spans="1:9" x14ac:dyDescent="0.55000000000000004">
      <c r="A77" s="7">
        <v>45229</v>
      </c>
      <c r="B77" s="5">
        <v>5.3099999999999994E-2</v>
      </c>
      <c r="C77" s="3">
        <f t="shared" si="6"/>
        <v>1</v>
      </c>
      <c r="D77" s="3">
        <f t="shared" si="8"/>
        <v>110</v>
      </c>
      <c r="E77" s="5">
        <f t="shared" si="7"/>
        <v>1.0001475</v>
      </c>
      <c r="F77" s="5">
        <f t="shared" si="11"/>
        <v>1.0162406281417036</v>
      </c>
      <c r="G77" s="5">
        <f t="shared" si="9"/>
        <v>1.6240628141703572E-2</v>
      </c>
      <c r="H77" s="5">
        <f t="shared" si="10"/>
        <v>5.3151146645575326E-2</v>
      </c>
      <c r="I77" s="5"/>
    </row>
    <row r="78" spans="1:9" x14ac:dyDescent="0.55000000000000004">
      <c r="A78" s="7">
        <v>45230</v>
      </c>
      <c r="B78" s="5">
        <v>5.3499999999999999E-2</v>
      </c>
      <c r="C78" s="3">
        <f t="shared" si="6"/>
        <v>1</v>
      </c>
      <c r="D78" s="3">
        <f t="shared" si="8"/>
        <v>111</v>
      </c>
      <c r="E78" s="5">
        <f t="shared" si="7"/>
        <v>1.0001486111111111</v>
      </c>
      <c r="F78" s="5">
        <f t="shared" si="11"/>
        <v>1.0163916527906078</v>
      </c>
      <c r="G78" s="5">
        <f t="shared" si="9"/>
        <v>1.6391652790607836E-2</v>
      </c>
      <c r="H78" s="5">
        <f t="shared" si="10"/>
        <v>5.3162117158728116E-2</v>
      </c>
      <c r="I78" s="5"/>
    </row>
    <row r="79" spans="1:9" x14ac:dyDescent="0.55000000000000004">
      <c r="A79" s="7">
        <v>45231</v>
      </c>
      <c r="B79" s="5">
        <v>5.3200000000000004E-2</v>
      </c>
      <c r="C79" s="3">
        <f t="shared" si="6"/>
        <v>1</v>
      </c>
      <c r="D79" s="3">
        <f t="shared" si="8"/>
        <v>112</v>
      </c>
      <c r="E79" s="5">
        <f t="shared" si="7"/>
        <v>1.0001477777777779</v>
      </c>
      <c r="F79" s="5">
        <f t="shared" si="11"/>
        <v>1.0165418528904091</v>
      </c>
      <c r="G79" s="5">
        <f t="shared" si="9"/>
        <v>1.6541852890409103E-2</v>
      </c>
      <c r="H79" s="5">
        <f t="shared" si="10"/>
        <v>5.3170241433457832E-2</v>
      </c>
      <c r="I79" s="5"/>
    </row>
    <row r="80" spans="1:9" x14ac:dyDescent="0.55000000000000004">
      <c r="A80" s="7">
        <v>45232</v>
      </c>
      <c r="B80" s="5">
        <v>5.33E-2</v>
      </c>
      <c r="C80" s="3">
        <f t="shared" si="6"/>
        <v>1</v>
      </c>
      <c r="D80" s="3">
        <f t="shared" si="8"/>
        <v>113</v>
      </c>
      <c r="E80" s="5">
        <f t="shared" si="7"/>
        <v>1.0001480555555555</v>
      </c>
      <c r="F80" s="5">
        <f t="shared" si="11"/>
        <v>1.0166923575591842</v>
      </c>
      <c r="G80" s="5">
        <f t="shared" si="9"/>
        <v>1.669235755918419E-2</v>
      </c>
      <c r="H80" s="5">
        <f t="shared" si="10"/>
        <v>5.317919222394963E-2</v>
      </c>
      <c r="I80" s="5"/>
    </row>
    <row r="81" spans="1:9" x14ac:dyDescent="0.55000000000000004">
      <c r="A81" s="7">
        <v>45233</v>
      </c>
      <c r="B81" s="5">
        <v>5.3200000000000004E-2</v>
      </c>
      <c r="C81" s="3">
        <f t="shared" si="6"/>
        <v>3</v>
      </c>
      <c r="D81" s="3">
        <f t="shared" si="8"/>
        <v>116</v>
      </c>
      <c r="E81" s="5">
        <f t="shared" si="7"/>
        <v>1.0004433333333334</v>
      </c>
      <c r="F81" s="5">
        <f t="shared" si="11"/>
        <v>1.0171430911710355</v>
      </c>
      <c r="G81" s="5">
        <f t="shared" si="9"/>
        <v>1.7143091171035518E-2</v>
      </c>
      <c r="H81" s="5">
        <f t="shared" si="10"/>
        <v>5.3202696737696439E-2</v>
      </c>
      <c r="I81" s="5"/>
    </row>
    <row r="82" spans="1:9" x14ac:dyDescent="0.55000000000000004">
      <c r="A82" s="7">
        <v>45236</v>
      </c>
      <c r="B82" s="5">
        <v>5.3200000000000004E-2</v>
      </c>
      <c r="C82" s="3">
        <f t="shared" si="6"/>
        <v>1</v>
      </c>
      <c r="D82" s="3">
        <f t="shared" si="8"/>
        <v>117</v>
      </c>
      <c r="E82" s="5">
        <f t="shared" si="7"/>
        <v>1.0001477777777779</v>
      </c>
      <c r="F82" s="5">
        <f t="shared" si="11"/>
        <v>1.0172934023167308</v>
      </c>
      <c r="G82" s="5">
        <f t="shared" si="9"/>
        <v>1.7293402316730822E-2</v>
      </c>
      <c r="H82" s="5">
        <f t="shared" si="10"/>
        <v>5.3210468666864068E-2</v>
      </c>
      <c r="I82" s="5"/>
    </row>
    <row r="83" spans="1:9" x14ac:dyDescent="0.55000000000000004">
      <c r="A83" s="7">
        <v>45237</v>
      </c>
      <c r="B83" s="5">
        <v>5.3200000000000004E-2</v>
      </c>
      <c r="C83" s="3">
        <f t="shared" si="6"/>
        <v>1</v>
      </c>
      <c r="D83" s="3">
        <f t="shared" si="8"/>
        <v>118</v>
      </c>
      <c r="E83" s="5">
        <f t="shared" si="7"/>
        <v>1.0001477777777779</v>
      </c>
      <c r="F83" s="5">
        <f t="shared" si="11"/>
        <v>1.0174437356750732</v>
      </c>
      <c r="G83" s="5">
        <f t="shared" si="9"/>
        <v>1.744373567507318E-2</v>
      </c>
      <c r="H83" s="5">
        <f t="shared" si="10"/>
        <v>5.3218176635816482E-2</v>
      </c>
      <c r="I83" s="5"/>
    </row>
    <row r="84" spans="1:9" x14ac:dyDescent="0.55000000000000004">
      <c r="A84" s="7">
        <v>45238</v>
      </c>
      <c r="B84" s="5">
        <v>5.3200000000000004E-2</v>
      </c>
      <c r="C84" s="3">
        <f t="shared" si="6"/>
        <v>1</v>
      </c>
      <c r="D84" s="3">
        <f t="shared" si="8"/>
        <v>119</v>
      </c>
      <c r="E84" s="5">
        <f t="shared" si="7"/>
        <v>1.0001477777777779</v>
      </c>
      <c r="F84" s="5">
        <f t="shared" si="11"/>
        <v>1.0175940912493453</v>
      </c>
      <c r="G84" s="5">
        <f t="shared" si="9"/>
        <v>1.7594091249345301E-2</v>
      </c>
      <c r="H84" s="5">
        <f t="shared" si="10"/>
        <v>5.3225822266926959E-2</v>
      </c>
      <c r="I84" s="5"/>
    </row>
    <row r="85" spans="1:9" x14ac:dyDescent="0.55000000000000004">
      <c r="A85" s="7">
        <v>45239</v>
      </c>
      <c r="B85" s="5">
        <v>5.3200000000000004E-2</v>
      </c>
      <c r="C85" s="3">
        <f t="shared" si="6"/>
        <v>1</v>
      </c>
      <c r="D85" s="3">
        <f t="shared" si="8"/>
        <v>120</v>
      </c>
      <c r="E85" s="5">
        <f t="shared" si="7"/>
        <v>1.0001477777777779</v>
      </c>
      <c r="F85" s="5">
        <f t="shared" si="11"/>
        <v>1.0177444690428301</v>
      </c>
      <c r="G85" s="5">
        <f t="shared" si="9"/>
        <v>1.7744469042830113E-2</v>
      </c>
      <c r="H85" s="5">
        <f t="shared" si="10"/>
        <v>5.323340712849034E-2</v>
      </c>
      <c r="I85" s="5"/>
    </row>
    <row r="86" spans="1:9" x14ac:dyDescent="0.55000000000000004">
      <c r="A86" s="7">
        <v>45240</v>
      </c>
      <c r="B86" s="5">
        <v>5.3200000000000004E-2</v>
      </c>
      <c r="C86" s="3">
        <f t="shared" si="6"/>
        <v>3</v>
      </c>
      <c r="D86" s="3">
        <f t="shared" si="8"/>
        <v>123</v>
      </c>
      <c r="E86" s="5">
        <f t="shared" si="7"/>
        <v>1.0004433333333334</v>
      </c>
      <c r="F86" s="5">
        <f t="shared" si="11"/>
        <v>1.0181956690907725</v>
      </c>
      <c r="G86" s="5">
        <f t="shared" si="9"/>
        <v>1.8195669090772526E-2</v>
      </c>
      <c r="H86" s="5">
        <f t="shared" si="10"/>
        <v>5.3255616851041541E-2</v>
      </c>
      <c r="I86" s="5"/>
    </row>
    <row r="87" spans="1:9" x14ac:dyDescent="0.55000000000000004">
      <c r="A87" s="7">
        <v>45243</v>
      </c>
      <c r="B87" s="5">
        <v>5.3200000000000004E-2</v>
      </c>
      <c r="C87" s="3">
        <f t="shared" si="6"/>
        <v>1</v>
      </c>
      <c r="D87" s="3">
        <f t="shared" si="8"/>
        <v>124</v>
      </c>
      <c r="E87" s="5">
        <f t="shared" si="7"/>
        <v>1.0001477777777779</v>
      </c>
      <c r="F87" s="5">
        <f t="shared" si="11"/>
        <v>1.0183461357840937</v>
      </c>
      <c r="G87" s="5">
        <f t="shared" si="9"/>
        <v>1.834613578409372E-2</v>
      </c>
      <c r="H87" s="5">
        <f t="shared" si="10"/>
        <v>5.3262974857046286E-2</v>
      </c>
      <c r="I87" s="5"/>
    </row>
    <row r="88" spans="1:9" x14ac:dyDescent="0.55000000000000004">
      <c r="A88" s="7">
        <v>45244</v>
      </c>
      <c r="B88" s="5">
        <v>5.3200000000000004E-2</v>
      </c>
      <c r="C88" s="3">
        <f t="shared" si="6"/>
        <v>1</v>
      </c>
      <c r="D88" s="3">
        <f t="shared" si="8"/>
        <v>125</v>
      </c>
      <c r="E88" s="5">
        <f t="shared" si="7"/>
        <v>1.0001477777777779</v>
      </c>
      <c r="F88" s="5">
        <f t="shared" si="11"/>
        <v>1.0184966247130485</v>
      </c>
      <c r="G88" s="5">
        <f t="shared" si="9"/>
        <v>1.8496624713048471E-2</v>
      </c>
      <c r="H88" s="5">
        <f t="shared" si="10"/>
        <v>5.3270279173579599E-2</v>
      </c>
      <c r="I88" s="5"/>
    </row>
    <row r="89" spans="1:9" x14ac:dyDescent="0.55000000000000004">
      <c r="A89" s="7">
        <v>45245</v>
      </c>
      <c r="B89" s="5">
        <v>5.3200000000000004E-2</v>
      </c>
      <c r="C89" s="3">
        <f t="shared" si="6"/>
        <v>1</v>
      </c>
      <c r="D89" s="3">
        <f t="shared" si="8"/>
        <v>126</v>
      </c>
      <c r="E89" s="5">
        <f t="shared" si="7"/>
        <v>1.0001477777777779</v>
      </c>
      <c r="F89" s="5">
        <f t="shared" si="11"/>
        <v>1.0186471358809228</v>
      </c>
      <c r="G89" s="5">
        <f t="shared" si="9"/>
        <v>1.8647135880922816E-2</v>
      </c>
      <c r="H89" s="5">
        <f t="shared" si="10"/>
        <v>5.3277531088350906E-2</v>
      </c>
      <c r="I89" s="5"/>
    </row>
    <row r="90" spans="1:9" x14ac:dyDescent="0.55000000000000004">
      <c r="A90" s="7">
        <v>45246</v>
      </c>
      <c r="B90" s="5">
        <v>5.3200000000000004E-2</v>
      </c>
      <c r="C90" s="3">
        <f t="shared" si="6"/>
        <v>1</v>
      </c>
      <c r="D90" s="3">
        <f t="shared" si="8"/>
        <v>127</v>
      </c>
      <c r="E90" s="5">
        <f t="shared" si="7"/>
        <v>1.0001477777777779</v>
      </c>
      <c r="F90" s="5">
        <f t="shared" si="11"/>
        <v>1.018797669291003</v>
      </c>
      <c r="G90" s="5">
        <f t="shared" si="9"/>
        <v>1.8797669291003016E-2</v>
      </c>
      <c r="H90" s="5">
        <f t="shared" si="10"/>
        <v>5.3284731848512484E-2</v>
      </c>
      <c r="I90" s="5"/>
    </row>
    <row r="91" spans="1:9" x14ac:dyDescent="0.55000000000000004">
      <c r="A91" s="7">
        <v>45247</v>
      </c>
      <c r="B91" s="5">
        <v>5.3200000000000004E-2</v>
      </c>
      <c r="C91" s="3">
        <f t="shared" si="6"/>
        <v>3</v>
      </c>
      <c r="D91" s="3">
        <f t="shared" si="8"/>
        <v>130</v>
      </c>
      <c r="E91" s="5">
        <f t="shared" si="7"/>
        <v>1.0004433333333334</v>
      </c>
      <c r="F91" s="5">
        <f t="shared" si="11"/>
        <v>1.019249336257722</v>
      </c>
      <c r="G91" s="5">
        <f t="shared" si="9"/>
        <v>1.9249336257721961E-2</v>
      </c>
      <c r="H91" s="5">
        <f t="shared" si="10"/>
        <v>5.3305854252153125E-2</v>
      </c>
      <c r="I91" s="5"/>
    </row>
    <row r="92" spans="1:9" x14ac:dyDescent="0.55000000000000004">
      <c r="A92" s="7">
        <v>45250</v>
      </c>
      <c r="B92" s="5">
        <v>5.3099999999999994E-2</v>
      </c>
      <c r="C92" s="3">
        <f t="shared" si="6"/>
        <v>1</v>
      </c>
      <c r="D92" s="3">
        <f t="shared" si="8"/>
        <v>131</v>
      </c>
      <c r="E92" s="5">
        <f t="shared" si="7"/>
        <v>1.0001475</v>
      </c>
      <c r="F92" s="5">
        <f t="shared" si="11"/>
        <v>1.01939967553482</v>
      </c>
      <c r="G92" s="5">
        <f t="shared" si="9"/>
        <v>1.9399675534820027E-2</v>
      </c>
      <c r="H92" s="5">
        <f t="shared" si="10"/>
        <v>5.3312085439200074E-2</v>
      </c>
      <c r="I92" s="5"/>
    </row>
    <row r="93" spans="1:9" x14ac:dyDescent="0.55000000000000004">
      <c r="A93" s="7">
        <v>45251</v>
      </c>
      <c r="B93" s="5">
        <v>5.3099999999999994E-2</v>
      </c>
      <c r="C93" s="3">
        <f t="shared" si="6"/>
        <v>1</v>
      </c>
      <c r="D93" s="3">
        <f t="shared" si="8"/>
        <v>132</v>
      </c>
      <c r="E93" s="5">
        <f t="shared" si="7"/>
        <v>1.0001475</v>
      </c>
      <c r="F93" s="5">
        <f t="shared" si="11"/>
        <v>1.0195500369869614</v>
      </c>
      <c r="G93" s="5">
        <f t="shared" si="9"/>
        <v>1.955003698696145E-2</v>
      </c>
      <c r="H93" s="5">
        <f t="shared" si="10"/>
        <v>5.3318282691713043E-2</v>
      </c>
      <c r="I93" s="5"/>
    </row>
    <row r="94" spans="1:9" x14ac:dyDescent="0.55000000000000004">
      <c r="A94" s="7">
        <v>45252</v>
      </c>
      <c r="B94" s="5">
        <v>5.3099999999999994E-2</v>
      </c>
      <c r="C94" s="3">
        <f t="shared" si="6"/>
        <v>2</v>
      </c>
      <c r="D94" s="3">
        <f t="shared" si="8"/>
        <v>134</v>
      </c>
      <c r="E94" s="5">
        <f t="shared" si="7"/>
        <v>1.0002949999999999</v>
      </c>
      <c r="F94" s="5">
        <f t="shared" si="11"/>
        <v>1.0198508042478724</v>
      </c>
      <c r="G94" s="5">
        <f t="shared" si="9"/>
        <v>1.9850804247872444E-2</v>
      </c>
      <c r="H94" s="5">
        <f t="shared" si="10"/>
        <v>5.3330518874881196E-2</v>
      </c>
      <c r="I94" s="5"/>
    </row>
    <row r="95" spans="1:9" x14ac:dyDescent="0.55000000000000004">
      <c r="A95" s="7">
        <v>45254</v>
      </c>
      <c r="B95" s="5">
        <v>5.3200000000000004E-2</v>
      </c>
      <c r="C95" s="3">
        <f t="shared" si="6"/>
        <v>3</v>
      </c>
      <c r="D95" s="3">
        <f t="shared" si="8"/>
        <v>137</v>
      </c>
      <c r="E95" s="5">
        <f t="shared" si="7"/>
        <v>1.0004433333333334</v>
      </c>
      <c r="F95" s="5">
        <f t="shared" si="11"/>
        <v>1.0203029381044224</v>
      </c>
      <c r="G95" s="5">
        <f t="shared" si="9"/>
        <v>2.0302938104422408E-2</v>
      </c>
      <c r="H95" s="5">
        <f t="shared" si="10"/>
        <v>5.3350786259796106E-2</v>
      </c>
      <c r="I95" s="5"/>
    </row>
    <row r="96" spans="1:9" x14ac:dyDescent="0.55000000000000004">
      <c r="A96" s="7">
        <v>45257</v>
      </c>
      <c r="B96" s="5">
        <v>5.3200000000000004E-2</v>
      </c>
      <c r="C96" s="3">
        <f t="shared" si="6"/>
        <v>1</v>
      </c>
      <c r="D96" s="3">
        <f t="shared" si="8"/>
        <v>138</v>
      </c>
      <c r="E96" s="5">
        <f t="shared" si="7"/>
        <v>1.0001477777777779</v>
      </c>
      <c r="F96" s="5">
        <f t="shared" si="11"/>
        <v>1.0204537162052758</v>
      </c>
      <c r="G96" s="5">
        <f t="shared" si="9"/>
        <v>2.0453716205275807E-2</v>
      </c>
      <c r="H96" s="5">
        <f t="shared" si="10"/>
        <v>5.3357520535502106E-2</v>
      </c>
      <c r="I96" s="5"/>
    </row>
    <row r="97" spans="1:9" x14ac:dyDescent="0.55000000000000004">
      <c r="A97" s="7">
        <v>45258</v>
      </c>
      <c r="B97" s="5">
        <v>5.3200000000000004E-2</v>
      </c>
      <c r="C97" s="3">
        <f t="shared" si="6"/>
        <v>1</v>
      </c>
      <c r="D97" s="3">
        <f t="shared" si="8"/>
        <v>139</v>
      </c>
      <c r="E97" s="5">
        <f t="shared" si="7"/>
        <v>1.0001477777777779</v>
      </c>
      <c r="F97" s="5">
        <f t="shared" si="11"/>
        <v>1.0206045165877817</v>
      </c>
      <c r="G97" s="5">
        <f t="shared" si="9"/>
        <v>2.0604516587781729E-2</v>
      </c>
      <c r="H97" s="5">
        <f t="shared" si="10"/>
        <v>5.336421562303182E-2</v>
      </c>
      <c r="I97" s="5"/>
    </row>
    <row r="98" spans="1:9" x14ac:dyDescent="0.55000000000000004">
      <c r="A98" s="7">
        <v>45259</v>
      </c>
      <c r="B98" s="5">
        <v>5.3099999999999994E-2</v>
      </c>
      <c r="C98" s="3">
        <f t="shared" si="6"/>
        <v>1</v>
      </c>
      <c r="D98" s="3">
        <f t="shared" si="8"/>
        <v>140</v>
      </c>
      <c r="E98" s="5">
        <f t="shared" si="7"/>
        <v>1.0001475</v>
      </c>
      <c r="F98" s="5">
        <f t="shared" si="11"/>
        <v>1.0207550557539784</v>
      </c>
      <c r="G98" s="5">
        <f t="shared" si="9"/>
        <v>2.0755055753978402E-2</v>
      </c>
      <c r="H98" s="5">
        <f t="shared" si="10"/>
        <v>5.3370143367373037E-2</v>
      </c>
      <c r="I98" s="5"/>
    </row>
    <row r="99" spans="1:9" x14ac:dyDescent="0.55000000000000004">
      <c r="A99" s="7">
        <v>45260</v>
      </c>
      <c r="B99" s="5">
        <v>5.33E-2</v>
      </c>
      <c r="C99" s="3">
        <f t="shared" si="6"/>
        <v>1</v>
      </c>
      <c r="D99" s="3">
        <f t="shared" si="8"/>
        <v>141</v>
      </c>
      <c r="E99" s="5">
        <f t="shared" si="7"/>
        <v>1.0001480555555555</v>
      </c>
      <c r="F99" s="5">
        <f t="shared" si="11"/>
        <v>1.0209061842108442</v>
      </c>
      <c r="G99" s="5">
        <f t="shared" si="9"/>
        <v>2.0906184210844225E-2</v>
      </c>
      <c r="H99" s="5">
        <f t="shared" si="10"/>
        <v>5.337749160215547E-2</v>
      </c>
      <c r="I99" s="5"/>
    </row>
    <row r="100" spans="1:9" x14ac:dyDescent="0.55000000000000004">
      <c r="A100" s="7">
        <v>45261</v>
      </c>
      <c r="B100" s="5">
        <v>5.3899999999999997E-2</v>
      </c>
      <c r="C100" s="3">
        <f t="shared" si="6"/>
        <v>3</v>
      </c>
      <c r="D100" s="3">
        <f t="shared" si="8"/>
        <v>144</v>
      </c>
      <c r="E100" s="5">
        <f t="shared" si="7"/>
        <v>1.0004491666666666</v>
      </c>
      <c r="F100" s="5">
        <f t="shared" si="11"/>
        <v>1.0213647412385856</v>
      </c>
      <c r="G100" s="5">
        <f t="shared" si="9"/>
        <v>2.1364741238585561E-2</v>
      </c>
      <c r="H100" s="5">
        <f t="shared" si="10"/>
        <v>5.3411853096463902E-2</v>
      </c>
      <c r="I100" s="5"/>
    </row>
    <row r="101" spans="1:9" x14ac:dyDescent="0.55000000000000004">
      <c r="A101" s="7">
        <v>45264</v>
      </c>
      <c r="B101" s="5">
        <v>5.3699999999999998E-2</v>
      </c>
      <c r="C101" s="3">
        <f t="shared" si="6"/>
        <v>1</v>
      </c>
      <c r="D101" s="3">
        <f t="shared" si="8"/>
        <v>145</v>
      </c>
      <c r="E101" s="5">
        <f t="shared" si="7"/>
        <v>1.0001491666666666</v>
      </c>
      <c r="F101" s="5">
        <f t="shared" si="11"/>
        <v>1.021517094812487</v>
      </c>
      <c r="G101" s="5">
        <f t="shared" si="9"/>
        <v>2.1517094812486981E-2</v>
      </c>
      <c r="H101" s="5">
        <f t="shared" si="10"/>
        <v>5.3421752637898709E-2</v>
      </c>
      <c r="I101" s="5"/>
    </row>
    <row r="102" spans="1:9" x14ac:dyDescent="0.55000000000000004">
      <c r="A102" s="7">
        <v>45265</v>
      </c>
      <c r="B102" s="5">
        <v>5.33E-2</v>
      </c>
      <c r="C102" s="3">
        <f t="shared" si="6"/>
        <v>1</v>
      </c>
      <c r="D102" s="3">
        <f t="shared" si="8"/>
        <v>146</v>
      </c>
      <c r="E102" s="5">
        <f t="shared" si="7"/>
        <v>1.0001480555555555</v>
      </c>
      <c r="F102" s="5">
        <f t="shared" si="11"/>
        <v>1.0216683360934689</v>
      </c>
      <c r="G102" s="5">
        <f t="shared" si="9"/>
        <v>2.1668336093468854E-2</v>
      </c>
      <c r="H102" s="5">
        <f t="shared" si="10"/>
        <v>5.3428773929101281E-2</v>
      </c>
      <c r="I102" s="5"/>
    </row>
    <row r="103" spans="1:9" x14ac:dyDescent="0.55000000000000004">
      <c r="A103" s="7">
        <v>45266</v>
      </c>
      <c r="B103" s="5">
        <v>5.3200000000000004E-2</v>
      </c>
      <c r="C103" s="3">
        <f t="shared" si="6"/>
        <v>1</v>
      </c>
      <c r="D103" s="3">
        <f t="shared" si="8"/>
        <v>147</v>
      </c>
      <c r="E103" s="5">
        <f t="shared" si="7"/>
        <v>1.0001477777777779</v>
      </c>
      <c r="F103" s="5">
        <f t="shared" si="11"/>
        <v>1.0218193159698028</v>
      </c>
      <c r="G103" s="5">
        <f t="shared" si="9"/>
        <v>2.1819315969802799E-2</v>
      </c>
      <c r="H103" s="5">
        <f t="shared" si="10"/>
        <v>5.3435059517884409E-2</v>
      </c>
      <c r="I103" s="5"/>
    </row>
    <row r="104" spans="1:9" x14ac:dyDescent="0.55000000000000004">
      <c r="A104" s="7">
        <v>45267</v>
      </c>
      <c r="B104" s="5">
        <v>5.3200000000000004E-2</v>
      </c>
      <c r="C104" s="3">
        <f t="shared" si="6"/>
        <v>1</v>
      </c>
      <c r="D104" s="3">
        <f t="shared" si="8"/>
        <v>148</v>
      </c>
      <c r="E104" s="5">
        <f t="shared" si="7"/>
        <v>1.0001477777777779</v>
      </c>
      <c r="F104" s="5">
        <f t="shared" si="11"/>
        <v>1.0219703181576074</v>
      </c>
      <c r="G104" s="5">
        <f t="shared" si="9"/>
        <v>2.1970318157607416E-2</v>
      </c>
      <c r="H104" s="5">
        <f t="shared" si="10"/>
        <v>5.3441314437423441E-2</v>
      </c>
      <c r="I104" s="5"/>
    </row>
    <row r="105" spans="1:9" x14ac:dyDescent="0.55000000000000004">
      <c r="A105" s="7">
        <v>45268</v>
      </c>
      <c r="B105" s="5">
        <v>5.3200000000000004E-2</v>
      </c>
      <c r="C105" s="3">
        <f t="shared" si="6"/>
        <v>3</v>
      </c>
      <c r="D105" s="3">
        <f t="shared" si="8"/>
        <v>151</v>
      </c>
      <c r="E105" s="5">
        <f t="shared" si="7"/>
        <v>1.0004433333333334</v>
      </c>
      <c r="F105" s="5">
        <f t="shared" si="11"/>
        <v>1.022423391665324</v>
      </c>
      <c r="G105" s="5">
        <f t="shared" si="9"/>
        <v>2.2423391665324033E-2</v>
      </c>
      <c r="H105" s="5">
        <f t="shared" si="10"/>
        <v>5.3459741718653322E-2</v>
      </c>
      <c r="I105" s="5"/>
    </row>
    <row r="106" spans="1:9" x14ac:dyDescent="0.55000000000000004">
      <c r="A106" s="7">
        <v>45271</v>
      </c>
      <c r="B106" s="5">
        <v>5.3200000000000004E-2</v>
      </c>
      <c r="C106" s="3">
        <f t="shared" si="6"/>
        <v>1</v>
      </c>
      <c r="D106" s="3">
        <f t="shared" si="8"/>
        <v>152</v>
      </c>
      <c r="E106" s="5">
        <f t="shared" si="7"/>
        <v>1.0001477777777779</v>
      </c>
      <c r="F106" s="5">
        <f t="shared" si="11"/>
        <v>1.0225744831220924</v>
      </c>
      <c r="G106" s="5">
        <f t="shared" si="9"/>
        <v>2.2574483122092426E-2</v>
      </c>
      <c r="H106" s="5">
        <f t="shared" si="10"/>
        <v>5.3465881078639955E-2</v>
      </c>
      <c r="I106" s="5"/>
    </row>
    <row r="107" spans="1:9" x14ac:dyDescent="0.55000000000000004">
      <c r="A107" s="7">
        <v>45272</v>
      </c>
      <c r="B107" s="5">
        <v>5.3099999999999994E-2</v>
      </c>
      <c r="C107" s="3">
        <f t="shared" si="6"/>
        <v>1</v>
      </c>
      <c r="D107" s="3">
        <f t="shared" si="8"/>
        <v>153</v>
      </c>
      <c r="E107" s="5">
        <f t="shared" si="7"/>
        <v>1.0001475</v>
      </c>
      <c r="F107" s="5">
        <f t="shared" si="11"/>
        <v>1.0227253128583529</v>
      </c>
      <c r="G107" s="5">
        <f t="shared" si="9"/>
        <v>2.2725312858352886E-2</v>
      </c>
      <c r="H107" s="5">
        <f t="shared" si="10"/>
        <v>5.3471324372595025E-2</v>
      </c>
      <c r="I107" s="5"/>
    </row>
    <row r="108" spans="1:9" x14ac:dyDescent="0.55000000000000004">
      <c r="A108" s="7">
        <v>45273</v>
      </c>
      <c r="B108" s="5">
        <v>5.3099999999999994E-2</v>
      </c>
      <c r="C108" s="3">
        <f t="shared" si="6"/>
        <v>1</v>
      </c>
      <c r="D108" s="3">
        <f t="shared" si="8"/>
        <v>154</v>
      </c>
      <c r="E108" s="5">
        <f t="shared" si="7"/>
        <v>1.0001475</v>
      </c>
      <c r="F108" s="5">
        <f t="shared" si="11"/>
        <v>1.0228761648419995</v>
      </c>
      <c r="G108" s="5">
        <f t="shared" si="9"/>
        <v>2.2876164841999502E-2</v>
      </c>
      <c r="H108" s="5">
        <f t="shared" si="10"/>
        <v>5.3476748981297541E-2</v>
      </c>
      <c r="I108" s="5"/>
    </row>
    <row r="109" spans="1:9" x14ac:dyDescent="0.55000000000000004">
      <c r="A109" s="7">
        <v>45274</v>
      </c>
      <c r="B109" s="5">
        <v>5.3099999999999994E-2</v>
      </c>
      <c r="C109" s="3">
        <f t="shared" si="6"/>
        <v>1</v>
      </c>
      <c r="D109" s="3">
        <f t="shared" si="8"/>
        <v>155</v>
      </c>
      <c r="E109" s="5">
        <f t="shared" si="7"/>
        <v>1.0001475</v>
      </c>
      <c r="F109" s="5">
        <f t="shared" si="11"/>
        <v>1.0230270390763136</v>
      </c>
      <c r="G109" s="5">
        <f t="shared" si="9"/>
        <v>2.3027039076313649E-2</v>
      </c>
      <c r="H109" s="5">
        <f t="shared" si="10"/>
        <v>5.3482155274018797E-2</v>
      </c>
      <c r="I109" s="5"/>
    </row>
    <row r="110" spans="1:9" x14ac:dyDescent="0.55000000000000004">
      <c r="A110" s="7">
        <v>45275</v>
      </c>
      <c r="B110" s="5">
        <v>5.3200000000000004E-2</v>
      </c>
      <c r="C110" s="3">
        <f t="shared" si="6"/>
        <v>3</v>
      </c>
      <c r="D110" s="3">
        <f t="shared" si="8"/>
        <v>158</v>
      </c>
      <c r="E110" s="5">
        <f t="shared" si="7"/>
        <v>1.0004433333333334</v>
      </c>
      <c r="F110" s="5">
        <f t="shared" si="11"/>
        <v>1.0234805810636376</v>
      </c>
      <c r="G110" s="5">
        <f t="shared" si="9"/>
        <v>2.3480581063637596E-2</v>
      </c>
      <c r="H110" s="5">
        <f t="shared" si="10"/>
        <v>5.3500058119680595E-2</v>
      </c>
      <c r="I110" s="5"/>
    </row>
    <row r="111" spans="1:9" x14ac:dyDescent="0.55000000000000004">
      <c r="A111" s="7">
        <v>45278</v>
      </c>
      <c r="B111" s="5">
        <v>5.3200000000000004E-2</v>
      </c>
      <c r="C111" s="3">
        <f t="shared" si="6"/>
        <v>1</v>
      </c>
      <c r="D111" s="3">
        <f t="shared" si="8"/>
        <v>159</v>
      </c>
      <c r="E111" s="5">
        <f t="shared" si="7"/>
        <v>1.0001477777777779</v>
      </c>
      <c r="F111" s="5">
        <f t="shared" si="11"/>
        <v>1.0236318287495059</v>
      </c>
      <c r="G111" s="5">
        <f t="shared" si="9"/>
        <v>2.3631828749505868E-2</v>
      </c>
      <c r="H111" s="5">
        <f t="shared" si="10"/>
        <v>5.3506027357371776E-2</v>
      </c>
      <c r="I111" s="5"/>
    </row>
    <row r="112" spans="1:9" x14ac:dyDescent="0.55000000000000004">
      <c r="A112" s="7">
        <v>45279</v>
      </c>
      <c r="B112" s="5">
        <v>5.3099999999999994E-2</v>
      </c>
      <c r="C112" s="3">
        <f t="shared" si="6"/>
        <v>1</v>
      </c>
      <c r="D112" s="3">
        <f t="shared" si="8"/>
        <v>160</v>
      </c>
      <c r="E112" s="5">
        <f t="shared" si="7"/>
        <v>1.0001475</v>
      </c>
      <c r="F112" s="5">
        <f t="shared" si="11"/>
        <v>1.0237828144442465</v>
      </c>
      <c r="G112" s="5">
        <f t="shared" si="9"/>
        <v>2.3782814444246458E-2</v>
      </c>
      <c r="H112" s="5">
        <f t="shared" si="10"/>
        <v>5.3511332499554531E-2</v>
      </c>
      <c r="I112" s="5"/>
    </row>
    <row r="113" spans="1:9" x14ac:dyDescent="0.55000000000000004">
      <c r="A113" s="7">
        <v>45280</v>
      </c>
      <c r="B113" s="5">
        <v>5.3099999999999994E-2</v>
      </c>
      <c r="C113" s="3">
        <f t="shared" si="6"/>
        <v>1</v>
      </c>
      <c r="D113" s="3">
        <f t="shared" si="8"/>
        <v>161</v>
      </c>
      <c r="E113" s="5">
        <f t="shared" si="7"/>
        <v>1.0001475</v>
      </c>
      <c r="F113" s="5">
        <f t="shared" si="11"/>
        <v>1.023933822409377</v>
      </c>
      <c r="G113" s="5">
        <f t="shared" si="9"/>
        <v>2.3933822409377026E-2</v>
      </c>
      <c r="H113" s="5">
        <f t="shared" si="10"/>
        <v>5.351662153649521E-2</v>
      </c>
      <c r="I113" s="5"/>
    </row>
    <row r="114" spans="1:9" x14ac:dyDescent="0.55000000000000004">
      <c r="A114" s="7">
        <v>45281</v>
      </c>
      <c r="B114" s="5">
        <v>5.3099999999999994E-2</v>
      </c>
      <c r="C114" s="3">
        <f t="shared" si="6"/>
        <v>1</v>
      </c>
      <c r="D114" s="3">
        <f t="shared" si="8"/>
        <v>162</v>
      </c>
      <c r="E114" s="5">
        <f t="shared" si="7"/>
        <v>1.0001475</v>
      </c>
      <c r="F114" s="5">
        <f t="shared" si="11"/>
        <v>1.0240848526481823</v>
      </c>
      <c r="G114" s="5">
        <f t="shared" si="9"/>
        <v>2.4084852648182276E-2</v>
      </c>
      <c r="H114" s="5">
        <f t="shared" si="10"/>
        <v>5.3521894773738393E-2</v>
      </c>
      <c r="I114" s="5"/>
    </row>
    <row r="115" spans="1:9" x14ac:dyDescent="0.55000000000000004">
      <c r="A115" s="7">
        <v>45282</v>
      </c>
      <c r="B115" s="5">
        <v>5.3200000000000004E-2</v>
      </c>
      <c r="C115" s="3">
        <f t="shared" si="6"/>
        <v>4</v>
      </c>
      <c r="D115" s="3">
        <f t="shared" si="8"/>
        <v>166</v>
      </c>
      <c r="E115" s="5">
        <f t="shared" si="7"/>
        <v>1.0005911111111112</v>
      </c>
      <c r="F115" s="5">
        <f t="shared" si="11"/>
        <v>1.0246902005833034</v>
      </c>
      <c r="G115" s="5">
        <f t="shared" si="9"/>
        <v>2.4690200583303401E-2</v>
      </c>
      <c r="H115" s="5">
        <f t="shared" si="10"/>
        <v>5.3545013313188096E-2</v>
      </c>
      <c r="I115" s="5"/>
    </row>
    <row r="116" spans="1:9" x14ac:dyDescent="0.55000000000000004">
      <c r="A116" s="7">
        <v>45286</v>
      </c>
      <c r="B116" s="5">
        <v>5.3499999999999999E-2</v>
      </c>
      <c r="C116" s="3">
        <f t="shared" si="6"/>
        <v>1</v>
      </c>
      <c r="D116" s="3">
        <f t="shared" si="8"/>
        <v>167</v>
      </c>
      <c r="E116" s="5">
        <f t="shared" si="7"/>
        <v>1.0001486111111111</v>
      </c>
      <c r="F116" s="5">
        <f t="shared" si="11"/>
        <v>1.0248424809325567</v>
      </c>
      <c r="G116" s="5">
        <f t="shared" si="9"/>
        <v>2.4842480932556699E-2</v>
      </c>
      <c r="H116" s="5">
        <f t="shared" si="10"/>
        <v>5.3552653507307854E-2</v>
      </c>
      <c r="I116" s="5"/>
    </row>
    <row r="117" spans="1:9" x14ac:dyDescent="0.55000000000000004">
      <c r="A117" s="7">
        <v>45287</v>
      </c>
      <c r="B117" s="5">
        <v>5.3899999999999997E-2</v>
      </c>
      <c r="C117" s="3">
        <f t="shared" si="6"/>
        <v>1</v>
      </c>
      <c r="D117" s="3">
        <f t="shared" si="8"/>
        <v>168</v>
      </c>
      <c r="E117" s="5">
        <f t="shared" si="7"/>
        <v>1.0001497222222222</v>
      </c>
      <c r="F117" s="5">
        <f t="shared" si="11"/>
        <v>1.0249959226262297</v>
      </c>
      <c r="G117" s="5">
        <f t="shared" si="9"/>
        <v>2.4995922626229738E-2</v>
      </c>
      <c r="H117" s="5">
        <f t="shared" si="10"/>
        <v>5.3562691341920869E-2</v>
      </c>
      <c r="I117" s="5"/>
    </row>
    <row r="118" spans="1:9" x14ac:dyDescent="0.55000000000000004">
      <c r="A118" s="7">
        <v>45288</v>
      </c>
      <c r="B118" s="5">
        <v>5.4000000000000006E-2</v>
      </c>
      <c r="C118" s="3">
        <f t="shared" si="6"/>
        <v>1</v>
      </c>
      <c r="D118" s="3">
        <f t="shared" si="8"/>
        <v>169</v>
      </c>
      <c r="E118" s="5">
        <f t="shared" si="7"/>
        <v>1.0001500000000001</v>
      </c>
      <c r="F118" s="5">
        <f t="shared" si="11"/>
        <v>1.0251496720146238</v>
      </c>
      <c r="G118" s="5">
        <f t="shared" si="9"/>
        <v>2.5149672014623814E-2</v>
      </c>
      <c r="H118" s="5">
        <f t="shared" si="10"/>
        <v>5.3573265829967888E-2</v>
      </c>
      <c r="I118" s="5"/>
    </row>
    <row r="119" spans="1:9" x14ac:dyDescent="0.55000000000000004">
      <c r="A119" s="7">
        <v>45289</v>
      </c>
      <c r="B119" s="5">
        <v>5.3800000000000001E-2</v>
      </c>
      <c r="C119" s="3">
        <f t="shared" si="6"/>
        <v>4</v>
      </c>
      <c r="D119" s="3">
        <f t="shared" si="8"/>
        <v>173</v>
      </c>
      <c r="E119" s="5">
        <f t="shared" si="7"/>
        <v>1.0005977777777777</v>
      </c>
      <c r="F119" s="5">
        <f t="shared" si="11"/>
        <v>1.0257624837074502</v>
      </c>
      <c r="G119" s="5">
        <f t="shared" si="9"/>
        <v>2.5762483707450157E-2</v>
      </c>
      <c r="H119" s="5">
        <f t="shared" si="10"/>
        <v>5.360979268602345E-2</v>
      </c>
      <c r="I119" s="5"/>
    </row>
    <row r="120" spans="1:9" x14ac:dyDescent="0.55000000000000004">
      <c r="A120" s="7">
        <v>45293</v>
      </c>
      <c r="B120" s="5">
        <v>5.4000000000000006E-2</v>
      </c>
      <c r="C120" s="3">
        <f t="shared" si="6"/>
        <v>1</v>
      </c>
      <c r="D120" s="3">
        <f t="shared" si="8"/>
        <v>174</v>
      </c>
      <c r="E120" s="5">
        <f t="shared" si="7"/>
        <v>1.0001500000000001</v>
      </c>
      <c r="F120" s="5">
        <f t="shared" si="11"/>
        <v>1.0259163480800064</v>
      </c>
      <c r="G120" s="5">
        <f t="shared" si="9"/>
        <v>2.5916348080006424E-2</v>
      </c>
      <c r="H120" s="5">
        <f t="shared" si="10"/>
        <v>5.3620030510358116E-2</v>
      </c>
      <c r="I120" s="5"/>
    </row>
    <row r="121" spans="1:9" x14ac:dyDescent="0.55000000000000004">
      <c r="A121" s="7">
        <v>45294</v>
      </c>
      <c r="B121" s="5">
        <v>5.3899999999999997E-2</v>
      </c>
      <c r="C121" s="3">
        <f t="shared" si="6"/>
        <v>1</v>
      </c>
      <c r="D121" s="3">
        <f t="shared" si="8"/>
        <v>175</v>
      </c>
      <c r="E121" s="5">
        <f t="shared" si="7"/>
        <v>1.0001497222222222</v>
      </c>
      <c r="F121" s="5">
        <f t="shared" si="11"/>
        <v>1.0260699505554551</v>
      </c>
      <c r="G121" s="5">
        <f t="shared" si="9"/>
        <v>2.6069950555455135E-2</v>
      </c>
      <c r="H121" s="5">
        <f t="shared" si="10"/>
        <v>5.3629612571221993E-2</v>
      </c>
      <c r="I121" s="5"/>
    </row>
    <row r="122" spans="1:9" x14ac:dyDescent="0.55000000000000004">
      <c r="A122" s="7">
        <v>45295</v>
      </c>
      <c r="B122" s="5">
        <v>5.3200000000000004E-2</v>
      </c>
      <c r="C122" s="3">
        <f t="shared" si="6"/>
        <v>1</v>
      </c>
      <c r="D122" s="3">
        <f t="shared" si="8"/>
        <v>176</v>
      </c>
      <c r="E122" s="5">
        <f t="shared" si="7"/>
        <v>1.0001477777777779</v>
      </c>
      <c r="F122" s="5">
        <f t="shared" si="11"/>
        <v>1.026221580892593</v>
      </c>
      <c r="G122" s="5">
        <f t="shared" si="9"/>
        <v>2.6221580892592966E-2</v>
      </c>
      <c r="H122" s="5">
        <f t="shared" si="10"/>
        <v>5.363505182575834E-2</v>
      </c>
      <c r="I122" s="5"/>
    </row>
    <row r="123" spans="1:9" x14ac:dyDescent="0.55000000000000004">
      <c r="A123" s="7">
        <v>45296</v>
      </c>
      <c r="B123" s="5">
        <v>5.3099999999999994E-2</v>
      </c>
      <c r="C123" s="3">
        <f t="shared" si="6"/>
        <v>3</v>
      </c>
      <c r="D123" s="3">
        <f t="shared" si="8"/>
        <v>179</v>
      </c>
      <c r="E123" s="5">
        <f t="shared" si="7"/>
        <v>1.0004424999999999</v>
      </c>
      <c r="F123" s="5">
        <f t="shared" si="11"/>
        <v>1.0266756839421378</v>
      </c>
      <c r="G123" s="5">
        <f t="shared" si="9"/>
        <v>2.6675683942137818E-2</v>
      </c>
      <c r="H123" s="5">
        <f t="shared" si="10"/>
        <v>5.3649420218824663E-2</v>
      </c>
      <c r="I123" s="5"/>
    </row>
    <row r="124" spans="1:9" x14ac:dyDescent="0.55000000000000004">
      <c r="A124" s="7">
        <v>45299</v>
      </c>
      <c r="B124" s="5">
        <v>5.3099999999999994E-2</v>
      </c>
      <c r="C124" s="3">
        <f t="shared" si="6"/>
        <v>1</v>
      </c>
      <c r="D124" s="3">
        <f t="shared" si="8"/>
        <v>180</v>
      </c>
      <c r="E124" s="5">
        <f t="shared" si="7"/>
        <v>1.0001475</v>
      </c>
      <c r="F124" s="5">
        <f t="shared" si="11"/>
        <v>1.0268271186055193</v>
      </c>
      <c r="G124" s="5">
        <f t="shared" si="9"/>
        <v>2.682711860551934E-2</v>
      </c>
      <c r="H124" s="5">
        <f t="shared" si="10"/>
        <v>5.365423721103868E-2</v>
      </c>
      <c r="I124" s="5"/>
    </row>
    <row r="125" spans="1:9" x14ac:dyDescent="0.55000000000000004">
      <c r="A125" s="7">
        <v>45300</v>
      </c>
      <c r="B125" s="5">
        <v>5.3099999999999994E-2</v>
      </c>
      <c r="C125" s="3">
        <f t="shared" si="6"/>
        <v>1</v>
      </c>
      <c r="D125" s="3">
        <f t="shared" si="8"/>
        <v>181</v>
      </c>
      <c r="E125" s="5">
        <f t="shared" si="7"/>
        <v>1.0001475</v>
      </c>
      <c r="F125" s="5">
        <f t="shared" si="11"/>
        <v>1.0269785756055136</v>
      </c>
      <c r="G125" s="5">
        <f t="shared" si="9"/>
        <v>2.6978575605513644E-2</v>
      </c>
      <c r="H125" s="5">
        <f t="shared" si="10"/>
        <v>5.3659045403231555E-2</v>
      </c>
      <c r="I125" s="5"/>
    </row>
    <row r="126" spans="1:9" x14ac:dyDescent="0.55000000000000004">
      <c r="A126" s="7">
        <v>45301</v>
      </c>
      <c r="B126" s="5">
        <v>5.3099999999999994E-2</v>
      </c>
      <c r="C126" s="3">
        <f t="shared" si="6"/>
        <v>1</v>
      </c>
      <c r="D126" s="3">
        <f t="shared" si="8"/>
        <v>182</v>
      </c>
      <c r="E126" s="5">
        <f t="shared" si="7"/>
        <v>1.0001475</v>
      </c>
      <c r="F126" s="5">
        <f t="shared" si="11"/>
        <v>1.0271300549454154</v>
      </c>
      <c r="G126" s="5">
        <f t="shared" si="9"/>
        <v>2.7130054945415427E-2</v>
      </c>
      <c r="H126" s="5">
        <f t="shared" si="10"/>
        <v>5.366384494697557E-2</v>
      </c>
      <c r="I126" s="5"/>
    </row>
    <row r="127" spans="1:9" x14ac:dyDescent="0.55000000000000004">
      <c r="A127" s="7">
        <v>45302</v>
      </c>
      <c r="B127" s="5">
        <v>5.3099999999999994E-2</v>
      </c>
      <c r="C127" s="3">
        <f t="shared" si="6"/>
        <v>1</v>
      </c>
      <c r="D127" s="3">
        <f t="shared" si="8"/>
        <v>183</v>
      </c>
      <c r="E127" s="5">
        <f t="shared" si="7"/>
        <v>1.0001475</v>
      </c>
      <c r="F127" s="5">
        <f t="shared" si="11"/>
        <v>1.0272815566285198</v>
      </c>
      <c r="G127" s="5">
        <f t="shared" si="9"/>
        <v>2.7281556628519832E-2</v>
      </c>
      <c r="H127" s="5">
        <f t="shared" si="10"/>
        <v>5.3668635990530816E-2</v>
      </c>
      <c r="I127" s="5"/>
    </row>
    <row r="128" spans="1:9" x14ac:dyDescent="0.55000000000000004">
      <c r="A128" s="7">
        <v>45303</v>
      </c>
      <c r="B128" s="5">
        <v>5.3099999999999994E-2</v>
      </c>
      <c r="C128" s="3">
        <f t="shared" si="6"/>
        <v>4</v>
      </c>
      <c r="D128" s="3">
        <f t="shared" si="8"/>
        <v>187</v>
      </c>
      <c r="E128" s="5">
        <f t="shared" si="7"/>
        <v>1.0005900000000001</v>
      </c>
      <c r="F128" s="5">
        <f t="shared" si="11"/>
        <v>1.0278876527469307</v>
      </c>
      <c r="G128" s="5">
        <f t="shared" si="9"/>
        <v>2.7887652746930724E-2</v>
      </c>
      <c r="H128" s="5">
        <f t="shared" si="10"/>
        <v>5.368745983366343E-2</v>
      </c>
      <c r="I128" s="5"/>
    </row>
    <row r="129" spans="1:9" x14ac:dyDescent="0.55000000000000004">
      <c r="A129" s="7">
        <v>45307</v>
      </c>
      <c r="B129" s="5">
        <v>5.3200000000000004E-2</v>
      </c>
      <c r="C129" s="3">
        <f t="shared" si="6"/>
        <v>1</v>
      </c>
      <c r="D129" s="3">
        <f t="shared" si="8"/>
        <v>188</v>
      </c>
      <c r="E129" s="5">
        <f t="shared" si="7"/>
        <v>1.0001477777777779</v>
      </c>
      <c r="F129" s="5">
        <f t="shared" si="11"/>
        <v>1.0280395517000589</v>
      </c>
      <c r="G129" s="5">
        <f t="shared" si="9"/>
        <v>2.8039551700058896E-2</v>
      </c>
      <c r="H129" s="5">
        <f t="shared" si="10"/>
        <v>5.3692758574580862E-2</v>
      </c>
      <c r="I129" s="5"/>
    </row>
    <row r="130" spans="1:9" x14ac:dyDescent="0.55000000000000004">
      <c r="A130" s="7">
        <v>45308</v>
      </c>
      <c r="B130" s="5">
        <v>5.3200000000000004E-2</v>
      </c>
      <c r="C130" s="3">
        <f t="shared" ref="C130:C193" si="12">A131-A130</f>
        <v>1</v>
      </c>
      <c r="D130" s="3">
        <f t="shared" si="8"/>
        <v>189</v>
      </c>
      <c r="E130" s="5">
        <f t="shared" ref="E130:E193" si="13">1+B130*C130/360</f>
        <v>1.0001477777777779</v>
      </c>
      <c r="F130" s="5">
        <f t="shared" si="11"/>
        <v>1.0281914731004769</v>
      </c>
      <c r="G130" s="5">
        <f t="shared" si="9"/>
        <v>2.8191473100476871E-2</v>
      </c>
      <c r="H130" s="5">
        <f t="shared" si="10"/>
        <v>5.3698044000908329E-2</v>
      </c>
      <c r="I130" s="5"/>
    </row>
    <row r="131" spans="1:9" x14ac:dyDescent="0.55000000000000004">
      <c r="A131" s="7">
        <v>45309</v>
      </c>
      <c r="B131" s="5">
        <v>5.3099999999999994E-2</v>
      </c>
      <c r="C131" s="3">
        <f t="shared" si="12"/>
        <v>1</v>
      </c>
      <c r="D131" s="3">
        <f t="shared" ref="D131:D194" si="14">D130+C131</f>
        <v>190</v>
      </c>
      <c r="E131" s="5">
        <f t="shared" si="13"/>
        <v>1.0001475</v>
      </c>
      <c r="F131" s="5">
        <f t="shared" si="11"/>
        <v>1.0283431313427591</v>
      </c>
      <c r="G131" s="5">
        <f t="shared" ref="G131:G194" si="15">F131-1</f>
        <v>2.834313134275912E-2</v>
      </c>
      <c r="H131" s="5">
        <f t="shared" ref="H131:H194" si="16">G131*360/D131</f>
        <v>5.3702775175754121E-2</v>
      </c>
      <c r="I131" s="5"/>
    </row>
    <row r="132" spans="1:9" x14ac:dyDescent="0.55000000000000004">
      <c r="A132" s="7">
        <v>45310</v>
      </c>
      <c r="B132" s="5">
        <v>5.3099999999999994E-2</v>
      </c>
      <c r="C132" s="3">
        <f t="shared" si="12"/>
        <v>3</v>
      </c>
      <c r="D132" s="3">
        <f t="shared" si="14"/>
        <v>193</v>
      </c>
      <c r="E132" s="5">
        <f t="shared" si="13"/>
        <v>1.0004424999999999</v>
      </c>
      <c r="F132" s="5">
        <f t="shared" ref="F132:F195" si="17">F131*E132</f>
        <v>1.0287981731783782</v>
      </c>
      <c r="G132" s="5">
        <f t="shared" si="15"/>
        <v>2.8798173178378184E-2</v>
      </c>
      <c r="H132" s="5">
        <f t="shared" si="16"/>
        <v>5.3716799710964484E-2</v>
      </c>
      <c r="I132" s="5"/>
    </row>
    <row r="133" spans="1:9" x14ac:dyDescent="0.55000000000000004">
      <c r="A133" s="7">
        <v>45313</v>
      </c>
      <c r="B133" s="5">
        <v>5.3099999999999994E-2</v>
      </c>
      <c r="C133" s="3">
        <f t="shared" si="12"/>
        <v>1</v>
      </c>
      <c r="D133" s="3">
        <f t="shared" si="14"/>
        <v>194</v>
      </c>
      <c r="E133" s="5">
        <f t="shared" si="13"/>
        <v>1.0001475</v>
      </c>
      <c r="F133" s="5">
        <f t="shared" si="17"/>
        <v>1.0289499209089219</v>
      </c>
      <c r="G133" s="5">
        <f t="shared" si="15"/>
        <v>2.89499209089219E-2</v>
      </c>
      <c r="H133" s="5">
        <f t="shared" si="16"/>
        <v>5.3721502717587029E-2</v>
      </c>
      <c r="I133" s="5"/>
    </row>
    <row r="134" spans="1:9" x14ac:dyDescent="0.55000000000000004">
      <c r="A134" s="7">
        <v>45314</v>
      </c>
      <c r="B134" s="5">
        <v>5.3099999999999994E-2</v>
      </c>
      <c r="C134" s="3">
        <f t="shared" si="12"/>
        <v>1</v>
      </c>
      <c r="D134" s="3">
        <f t="shared" si="14"/>
        <v>195</v>
      </c>
      <c r="E134" s="5">
        <f t="shared" si="13"/>
        <v>1.0001475</v>
      </c>
      <c r="F134" s="5">
        <f t="shared" si="17"/>
        <v>1.0291016910222559</v>
      </c>
      <c r="G134" s="5">
        <f t="shared" si="15"/>
        <v>2.9101691022255904E-2</v>
      </c>
      <c r="H134" s="5">
        <f t="shared" si="16"/>
        <v>5.3726198810318593E-2</v>
      </c>
      <c r="I134" s="5"/>
    </row>
    <row r="135" spans="1:9" x14ac:dyDescent="0.55000000000000004">
      <c r="A135" s="7">
        <v>45315</v>
      </c>
      <c r="B135" s="5">
        <v>5.3099999999999994E-2</v>
      </c>
      <c r="C135" s="3">
        <f t="shared" si="12"/>
        <v>1</v>
      </c>
      <c r="D135" s="3">
        <f t="shared" si="14"/>
        <v>196</v>
      </c>
      <c r="E135" s="5">
        <f t="shared" si="13"/>
        <v>1.0001475</v>
      </c>
      <c r="F135" s="5">
        <f t="shared" si="17"/>
        <v>1.0292534835216816</v>
      </c>
      <c r="G135" s="5">
        <f t="shared" si="15"/>
        <v>2.9253483521681556E-2</v>
      </c>
      <c r="H135" s="5">
        <f t="shared" si="16"/>
        <v>5.3730888101047758E-2</v>
      </c>
      <c r="I135" s="5"/>
    </row>
    <row r="136" spans="1:9" x14ac:dyDescent="0.55000000000000004">
      <c r="A136" s="7">
        <v>45316</v>
      </c>
      <c r="B136" s="5">
        <v>5.3200000000000004E-2</v>
      </c>
      <c r="C136" s="3">
        <f t="shared" si="12"/>
        <v>1</v>
      </c>
      <c r="D136" s="3">
        <f t="shared" si="14"/>
        <v>197</v>
      </c>
      <c r="E136" s="5">
        <f t="shared" si="13"/>
        <v>1.0001477777777779</v>
      </c>
      <c r="F136" s="5">
        <f t="shared" si="17"/>
        <v>1.0294055843142464</v>
      </c>
      <c r="G136" s="5">
        <f t="shared" si="15"/>
        <v>2.9405584314246447E-2</v>
      </c>
      <c r="H136" s="5">
        <f t="shared" si="16"/>
        <v>5.3736093163089957E-2</v>
      </c>
      <c r="I136" s="5"/>
    </row>
    <row r="137" spans="1:9" x14ac:dyDescent="0.55000000000000004">
      <c r="A137" s="7">
        <v>45317</v>
      </c>
      <c r="B137" s="5">
        <v>5.3200000000000004E-2</v>
      </c>
      <c r="C137" s="3">
        <f t="shared" si="12"/>
        <v>3</v>
      </c>
      <c r="D137" s="3">
        <f t="shared" si="14"/>
        <v>200</v>
      </c>
      <c r="E137" s="5">
        <f t="shared" si="13"/>
        <v>1.0004433333333334</v>
      </c>
      <c r="F137" s="5">
        <f t="shared" si="17"/>
        <v>1.0298619541232925</v>
      </c>
      <c r="G137" s="5">
        <f t="shared" si="15"/>
        <v>2.9861954123292511E-2</v>
      </c>
      <c r="H137" s="5">
        <f t="shared" si="16"/>
        <v>5.375151742192652E-2</v>
      </c>
      <c r="I137" s="5"/>
    </row>
    <row r="138" spans="1:9" x14ac:dyDescent="0.55000000000000004">
      <c r="A138" s="7">
        <v>45320</v>
      </c>
      <c r="B138" s="5">
        <v>5.3099999999999994E-2</v>
      </c>
      <c r="C138" s="3">
        <f t="shared" si="12"/>
        <v>1</v>
      </c>
      <c r="D138" s="3">
        <f t="shared" si="14"/>
        <v>201</v>
      </c>
      <c r="E138" s="5">
        <f t="shared" si="13"/>
        <v>1.0001475</v>
      </c>
      <c r="F138" s="5">
        <f t="shared" si="17"/>
        <v>1.0300138587615257</v>
      </c>
      <c r="G138" s="5">
        <f t="shared" si="15"/>
        <v>3.0013858761525736E-2</v>
      </c>
      <c r="H138" s="5">
        <f t="shared" si="16"/>
        <v>5.375616494601624E-2</v>
      </c>
      <c r="I138" s="5"/>
    </row>
    <row r="139" spans="1:9" x14ac:dyDescent="0.55000000000000004">
      <c r="A139" s="7">
        <v>45321</v>
      </c>
      <c r="B139" s="5">
        <v>5.3099999999999994E-2</v>
      </c>
      <c r="C139" s="3">
        <f t="shared" si="12"/>
        <v>1</v>
      </c>
      <c r="D139" s="3">
        <f t="shared" si="14"/>
        <v>202</v>
      </c>
      <c r="E139" s="5">
        <f t="shared" si="13"/>
        <v>1.0001475</v>
      </c>
      <c r="F139" s="5">
        <f t="shared" si="17"/>
        <v>1.030165785805693</v>
      </c>
      <c r="G139" s="5">
        <f t="shared" si="15"/>
        <v>3.0165785805692957E-2</v>
      </c>
      <c r="H139" s="5">
        <f t="shared" si="16"/>
        <v>5.3760806386383489E-2</v>
      </c>
      <c r="I139" s="5"/>
    </row>
    <row r="140" spans="1:9" x14ac:dyDescent="0.55000000000000004">
      <c r="A140" s="7">
        <v>45322</v>
      </c>
      <c r="B140" s="5">
        <v>5.3200000000000004E-2</v>
      </c>
      <c r="C140" s="3">
        <f t="shared" si="12"/>
        <v>1</v>
      </c>
      <c r="D140" s="3">
        <f t="shared" si="14"/>
        <v>203</v>
      </c>
      <c r="E140" s="5">
        <f t="shared" si="13"/>
        <v>1.0001477777777779</v>
      </c>
      <c r="F140" s="5">
        <f t="shared" si="17"/>
        <v>1.0303180214162622</v>
      </c>
      <c r="G140" s="5">
        <f t="shared" si="15"/>
        <v>3.0318021416262164E-2</v>
      </c>
      <c r="H140" s="5">
        <f t="shared" si="16"/>
        <v>5.3765949309627484E-2</v>
      </c>
      <c r="I140" s="5"/>
    </row>
    <row r="141" spans="1:9" x14ac:dyDescent="0.55000000000000004">
      <c r="A141" s="7">
        <v>45323</v>
      </c>
      <c r="B141" s="5">
        <v>5.3200000000000004E-2</v>
      </c>
      <c r="C141" s="3">
        <f t="shared" si="12"/>
        <v>1</v>
      </c>
      <c r="D141" s="3">
        <f t="shared" si="14"/>
        <v>204</v>
      </c>
      <c r="E141" s="5">
        <f t="shared" si="13"/>
        <v>1.0001477777777779</v>
      </c>
      <c r="F141" s="5">
        <f t="shared" si="17"/>
        <v>1.0304702795238716</v>
      </c>
      <c r="G141" s="5">
        <f t="shared" si="15"/>
        <v>3.0470279523871602E-2</v>
      </c>
      <c r="H141" s="5">
        <f t="shared" si="16"/>
        <v>5.3771081512714591E-2</v>
      </c>
      <c r="I141" s="5"/>
    </row>
    <row r="142" spans="1:9" x14ac:dyDescent="0.55000000000000004">
      <c r="A142" s="7">
        <v>45324</v>
      </c>
      <c r="B142" s="5">
        <v>5.3200000000000004E-2</v>
      </c>
      <c r="C142" s="3">
        <f t="shared" si="12"/>
        <v>3</v>
      </c>
      <c r="D142" s="3">
        <f t="shared" si="14"/>
        <v>207</v>
      </c>
      <c r="E142" s="5">
        <f t="shared" si="13"/>
        <v>1.0004433333333334</v>
      </c>
      <c r="F142" s="5">
        <f t="shared" si="17"/>
        <v>1.030927121347794</v>
      </c>
      <c r="G142" s="5">
        <f t="shared" si="15"/>
        <v>3.0927121347793962E-2</v>
      </c>
      <c r="H142" s="5">
        <f t="shared" si="16"/>
        <v>5.3786297996163412E-2</v>
      </c>
      <c r="I142" s="5"/>
    </row>
    <row r="143" spans="1:9" x14ac:dyDescent="0.55000000000000004">
      <c r="A143" s="7">
        <v>45327</v>
      </c>
      <c r="B143" s="5">
        <v>5.3099999999999994E-2</v>
      </c>
      <c r="C143" s="3">
        <f t="shared" si="12"/>
        <v>1</v>
      </c>
      <c r="D143" s="3">
        <f t="shared" si="14"/>
        <v>208</v>
      </c>
      <c r="E143" s="5">
        <f t="shared" si="13"/>
        <v>1.0001475</v>
      </c>
      <c r="F143" s="5">
        <f t="shared" si="17"/>
        <v>1.0310791830981927</v>
      </c>
      <c r="G143" s="5">
        <f t="shared" si="15"/>
        <v>3.1079183098192686E-2</v>
      </c>
      <c r="H143" s="5">
        <f t="shared" si="16"/>
        <v>5.3790893823795032E-2</v>
      </c>
      <c r="I143" s="5"/>
    </row>
    <row r="144" spans="1:9" x14ac:dyDescent="0.55000000000000004">
      <c r="A144" s="7">
        <v>45328</v>
      </c>
      <c r="B144" s="5">
        <v>5.3099999999999994E-2</v>
      </c>
      <c r="C144" s="3">
        <f t="shared" si="12"/>
        <v>1</v>
      </c>
      <c r="D144" s="3">
        <f t="shared" si="14"/>
        <v>209</v>
      </c>
      <c r="E144" s="5">
        <f t="shared" si="13"/>
        <v>1.0001475</v>
      </c>
      <c r="F144" s="5">
        <f t="shared" si="17"/>
        <v>1.0312312672776995</v>
      </c>
      <c r="G144" s="5">
        <f t="shared" si="15"/>
        <v>3.1231267277699537E-2</v>
      </c>
      <c r="H144" s="5">
        <f t="shared" si="16"/>
        <v>5.3795484306085328E-2</v>
      </c>
      <c r="I144" s="5"/>
    </row>
    <row r="145" spans="1:9" x14ac:dyDescent="0.55000000000000004">
      <c r="A145" s="7">
        <v>45329</v>
      </c>
      <c r="B145" s="5">
        <v>5.3099999999999994E-2</v>
      </c>
      <c r="C145" s="3">
        <f t="shared" si="12"/>
        <v>1</v>
      </c>
      <c r="D145" s="3">
        <f t="shared" si="14"/>
        <v>210</v>
      </c>
      <c r="E145" s="5">
        <f t="shared" si="13"/>
        <v>1.0001475</v>
      </c>
      <c r="F145" s="5">
        <f t="shared" si="17"/>
        <v>1.031383373889623</v>
      </c>
      <c r="G145" s="5">
        <f t="shared" si="15"/>
        <v>3.1383373889622979E-2</v>
      </c>
      <c r="H145" s="5">
        <f t="shared" si="16"/>
        <v>5.380006952506796E-2</v>
      </c>
      <c r="I145" s="5"/>
    </row>
    <row r="146" spans="1:9" x14ac:dyDescent="0.55000000000000004">
      <c r="A146" s="7">
        <v>45330</v>
      </c>
      <c r="B146" s="5">
        <v>5.3099999999999994E-2</v>
      </c>
      <c r="C146" s="3">
        <f t="shared" si="12"/>
        <v>1</v>
      </c>
      <c r="D146" s="3">
        <f t="shared" si="14"/>
        <v>211</v>
      </c>
      <c r="E146" s="5">
        <f t="shared" si="13"/>
        <v>1.0001475</v>
      </c>
      <c r="F146" s="5">
        <f t="shared" si="17"/>
        <v>1.0315355029372717</v>
      </c>
      <c r="G146" s="5">
        <f t="shared" si="15"/>
        <v>3.1535502937271698E-2</v>
      </c>
      <c r="H146" s="5">
        <f t="shared" si="16"/>
        <v>5.3804649561221857E-2</v>
      </c>
      <c r="I146" s="5"/>
    </row>
    <row r="147" spans="1:9" x14ac:dyDescent="0.55000000000000004">
      <c r="A147" s="7">
        <v>45331</v>
      </c>
      <c r="B147" s="5">
        <v>5.3099999999999994E-2</v>
      </c>
      <c r="C147" s="3">
        <f t="shared" si="12"/>
        <v>3</v>
      </c>
      <c r="D147" s="3">
        <f t="shared" si="14"/>
        <v>214</v>
      </c>
      <c r="E147" s="5">
        <f t="shared" si="13"/>
        <v>1.0004424999999999</v>
      </c>
      <c r="F147" s="5">
        <f t="shared" si="17"/>
        <v>1.0319919573973213</v>
      </c>
      <c r="G147" s="5">
        <f t="shared" si="15"/>
        <v>3.1991957397321302E-2</v>
      </c>
      <c r="H147" s="5">
        <f t="shared" si="16"/>
        <v>5.3818246088951721E-2</v>
      </c>
      <c r="I147" s="5"/>
    </row>
    <row r="148" spans="1:9" x14ac:dyDescent="0.55000000000000004">
      <c r="A148" s="7">
        <v>45334</v>
      </c>
      <c r="B148" s="5">
        <v>5.3099999999999994E-2</v>
      </c>
      <c r="C148" s="3">
        <f t="shared" si="12"/>
        <v>1</v>
      </c>
      <c r="D148" s="3">
        <f t="shared" si="14"/>
        <v>215</v>
      </c>
      <c r="E148" s="5">
        <f t="shared" si="13"/>
        <v>1.0001475</v>
      </c>
      <c r="F148" s="5">
        <f t="shared" si="17"/>
        <v>1.0321441762110373</v>
      </c>
      <c r="G148" s="5">
        <f t="shared" si="15"/>
        <v>3.2144176211037268E-2</v>
      </c>
      <c r="H148" s="5">
        <f t="shared" si="16"/>
        <v>5.3822806678946122E-2</v>
      </c>
      <c r="I148" s="5"/>
    </row>
    <row r="149" spans="1:9" x14ac:dyDescent="0.55000000000000004">
      <c r="A149" s="7">
        <v>45335</v>
      </c>
      <c r="B149" s="5">
        <v>5.3099999999999994E-2</v>
      </c>
      <c r="C149" s="3">
        <f t="shared" si="12"/>
        <v>1</v>
      </c>
      <c r="D149" s="3">
        <f t="shared" si="14"/>
        <v>216</v>
      </c>
      <c r="E149" s="5">
        <f t="shared" si="13"/>
        <v>1.0001475</v>
      </c>
      <c r="F149" s="5">
        <f t="shared" si="17"/>
        <v>1.0322964174770284</v>
      </c>
      <c r="G149" s="5">
        <f t="shared" si="15"/>
        <v>3.2296417477028383E-2</v>
      </c>
      <c r="H149" s="5">
        <f t="shared" si="16"/>
        <v>5.3827362461713969E-2</v>
      </c>
      <c r="I149" s="5"/>
    </row>
    <row r="150" spans="1:9" x14ac:dyDescent="0.55000000000000004">
      <c r="A150" s="7">
        <v>45336</v>
      </c>
      <c r="B150" s="5">
        <v>5.2999999999999999E-2</v>
      </c>
      <c r="C150" s="3">
        <f t="shared" si="12"/>
        <v>1</v>
      </c>
      <c r="D150" s="3">
        <f t="shared" si="14"/>
        <v>217</v>
      </c>
      <c r="E150" s="5">
        <f t="shared" si="13"/>
        <v>1.0001472222222223</v>
      </c>
      <c r="F150" s="5">
        <f t="shared" si="17"/>
        <v>1.0324483944496015</v>
      </c>
      <c r="G150" s="5">
        <f t="shared" si="15"/>
        <v>3.2448394449601459E-2</v>
      </c>
      <c r="H150" s="5">
        <f t="shared" si="16"/>
        <v>5.3831437796573851E-2</v>
      </c>
      <c r="I150" s="5"/>
    </row>
    <row r="151" spans="1:9" x14ac:dyDescent="0.55000000000000004">
      <c r="A151" s="7">
        <v>45337</v>
      </c>
      <c r="B151" s="5">
        <v>5.3099999999999994E-2</v>
      </c>
      <c r="C151" s="3">
        <f t="shared" si="12"/>
        <v>1</v>
      </c>
      <c r="D151" s="3">
        <f t="shared" si="14"/>
        <v>218</v>
      </c>
      <c r="E151" s="5">
        <f t="shared" si="13"/>
        <v>1.0001475</v>
      </c>
      <c r="F151" s="5">
        <f t="shared" si="17"/>
        <v>1.0326006805877828</v>
      </c>
      <c r="G151" s="5">
        <f t="shared" si="15"/>
        <v>3.260068058778276E-2</v>
      </c>
      <c r="H151" s="5">
        <f t="shared" si="16"/>
        <v>5.3835986291751348E-2</v>
      </c>
      <c r="I151" s="5"/>
    </row>
    <row r="152" spans="1:9" x14ac:dyDescent="0.55000000000000004">
      <c r="A152" s="7">
        <v>45338</v>
      </c>
      <c r="B152" s="5">
        <v>5.2999999999999999E-2</v>
      </c>
      <c r="C152" s="3">
        <f t="shared" si="12"/>
        <v>4</v>
      </c>
      <c r="D152" s="3">
        <f t="shared" si="14"/>
        <v>222</v>
      </c>
      <c r="E152" s="5">
        <f t="shared" si="13"/>
        <v>1.000588888888889</v>
      </c>
      <c r="F152" s="5">
        <f t="shared" si="17"/>
        <v>1.0332087676552402</v>
      </c>
      <c r="G152" s="5">
        <f t="shared" si="15"/>
        <v>3.3208767655240168E-2</v>
      </c>
      <c r="H152" s="5">
        <f t="shared" si="16"/>
        <v>5.3852055657146215E-2</v>
      </c>
      <c r="I152" s="5"/>
    </row>
    <row r="153" spans="1:9" x14ac:dyDescent="0.55000000000000004">
      <c r="A153" s="7">
        <v>45342</v>
      </c>
      <c r="B153" s="5">
        <v>5.2999999999999999E-2</v>
      </c>
      <c r="C153" s="3">
        <f t="shared" si="12"/>
        <v>1</v>
      </c>
      <c r="D153" s="3">
        <f t="shared" si="14"/>
        <v>223</v>
      </c>
      <c r="E153" s="5">
        <f t="shared" si="13"/>
        <v>1.0001472222222223</v>
      </c>
      <c r="F153" s="5">
        <f t="shared" si="17"/>
        <v>1.033360878946034</v>
      </c>
      <c r="G153" s="5">
        <f t="shared" si="15"/>
        <v>3.3360878946034012E-2</v>
      </c>
      <c r="H153" s="5">
        <f t="shared" si="16"/>
        <v>5.3856127446512303E-2</v>
      </c>
      <c r="I153" s="5"/>
    </row>
    <row r="154" spans="1:9" x14ac:dyDescent="0.55000000000000004">
      <c r="A154" s="7">
        <v>45343</v>
      </c>
      <c r="B154" s="5">
        <v>5.2999999999999999E-2</v>
      </c>
      <c r="C154" s="3">
        <f t="shared" si="12"/>
        <v>1</v>
      </c>
      <c r="D154" s="3">
        <f t="shared" si="14"/>
        <v>224</v>
      </c>
      <c r="E154" s="5">
        <f t="shared" si="13"/>
        <v>1.0001472222222223</v>
      </c>
      <c r="F154" s="5">
        <f t="shared" si="17"/>
        <v>1.0335130126309899</v>
      </c>
      <c r="G154" s="5">
        <f t="shared" si="15"/>
        <v>3.3513012630989936E-2</v>
      </c>
      <c r="H154" s="5">
        <f t="shared" si="16"/>
        <v>5.3860198871233826E-2</v>
      </c>
      <c r="I154" s="5"/>
    </row>
    <row r="155" spans="1:9" x14ac:dyDescent="0.55000000000000004">
      <c r="A155" s="7">
        <v>45344</v>
      </c>
      <c r="B155" s="5">
        <v>5.2999999999999999E-2</v>
      </c>
      <c r="C155" s="3">
        <f t="shared" si="12"/>
        <v>1</v>
      </c>
      <c r="D155" s="3">
        <f t="shared" si="14"/>
        <v>225</v>
      </c>
      <c r="E155" s="5">
        <f t="shared" si="13"/>
        <v>1.0001472222222223</v>
      </c>
      <c r="F155" s="5">
        <f t="shared" si="17"/>
        <v>1.0336651687134051</v>
      </c>
      <c r="G155" s="5">
        <f t="shared" si="15"/>
        <v>3.366516871340508E-2</v>
      </c>
      <c r="H155" s="5">
        <f t="shared" si="16"/>
        <v>5.3864269941448127E-2</v>
      </c>
      <c r="I155" s="5"/>
    </row>
    <row r="156" spans="1:9" x14ac:dyDescent="0.55000000000000004">
      <c r="A156" s="7">
        <v>45345</v>
      </c>
      <c r="B156" s="5">
        <v>5.3099999999999994E-2</v>
      </c>
      <c r="C156" s="3">
        <f t="shared" si="12"/>
        <v>3</v>
      </c>
      <c r="D156" s="3">
        <f t="shared" si="14"/>
        <v>228</v>
      </c>
      <c r="E156" s="5">
        <f t="shared" si="13"/>
        <v>1.0004424999999999</v>
      </c>
      <c r="F156" s="5">
        <f t="shared" si="17"/>
        <v>1.0341225655505606</v>
      </c>
      <c r="G156" s="5">
        <f t="shared" si="15"/>
        <v>3.4122565550560591E-2</v>
      </c>
      <c r="H156" s="5">
        <f t="shared" si="16"/>
        <v>5.3877735079832512E-2</v>
      </c>
      <c r="I156" s="5"/>
    </row>
    <row r="157" spans="1:9" x14ac:dyDescent="0.55000000000000004">
      <c r="A157" s="7">
        <v>45348</v>
      </c>
      <c r="B157" s="5">
        <v>5.3099999999999994E-2</v>
      </c>
      <c r="C157" s="3">
        <f t="shared" si="12"/>
        <v>1</v>
      </c>
      <c r="D157" s="3">
        <f t="shared" si="14"/>
        <v>229</v>
      </c>
      <c r="E157" s="5">
        <f t="shared" si="13"/>
        <v>1.0001475</v>
      </c>
      <c r="F157" s="5">
        <f t="shared" si="17"/>
        <v>1.0342750986289793</v>
      </c>
      <c r="G157" s="5">
        <f t="shared" si="15"/>
        <v>3.4275098628979261E-2</v>
      </c>
      <c r="H157" s="5">
        <f t="shared" si="16"/>
        <v>5.3882251119792723E-2</v>
      </c>
      <c r="I157" s="5"/>
    </row>
    <row r="158" spans="1:9" x14ac:dyDescent="0.55000000000000004">
      <c r="A158" s="7">
        <v>45349</v>
      </c>
      <c r="B158" s="5">
        <v>5.3099999999999994E-2</v>
      </c>
      <c r="C158" s="3">
        <f t="shared" si="12"/>
        <v>1</v>
      </c>
      <c r="D158" s="3">
        <f t="shared" si="14"/>
        <v>230</v>
      </c>
      <c r="E158" s="5">
        <f t="shared" si="13"/>
        <v>1.0001475</v>
      </c>
      <c r="F158" s="5">
        <f t="shared" si="17"/>
        <v>1.0344276542060269</v>
      </c>
      <c r="G158" s="5">
        <f t="shared" si="15"/>
        <v>3.4427654206026892E-2</v>
      </c>
      <c r="H158" s="5">
        <f t="shared" si="16"/>
        <v>5.3886763105085569E-2</v>
      </c>
      <c r="I158" s="5"/>
    </row>
    <row r="159" spans="1:9" x14ac:dyDescent="0.55000000000000004">
      <c r="A159" s="7">
        <v>45350</v>
      </c>
      <c r="B159" s="5">
        <v>5.3099999999999994E-2</v>
      </c>
      <c r="C159" s="3">
        <f t="shared" si="12"/>
        <v>1</v>
      </c>
      <c r="D159" s="3">
        <f t="shared" si="14"/>
        <v>231</v>
      </c>
      <c r="E159" s="5">
        <f t="shared" si="13"/>
        <v>1.0001475</v>
      </c>
      <c r="F159" s="5">
        <f t="shared" si="17"/>
        <v>1.0345802322850222</v>
      </c>
      <c r="G159" s="5">
        <f t="shared" si="15"/>
        <v>3.4580232285022161E-2</v>
      </c>
      <c r="H159" s="5">
        <f t="shared" si="16"/>
        <v>5.3891271093541034E-2</v>
      </c>
      <c r="I159" s="5"/>
    </row>
    <row r="160" spans="1:9" x14ac:dyDescent="0.55000000000000004">
      <c r="A160" s="7">
        <v>45351</v>
      </c>
      <c r="B160" s="5">
        <v>5.3200000000000004E-2</v>
      </c>
      <c r="C160" s="3">
        <f t="shared" si="12"/>
        <v>1</v>
      </c>
      <c r="D160" s="3">
        <f t="shared" si="14"/>
        <v>232</v>
      </c>
      <c r="E160" s="5">
        <f t="shared" si="13"/>
        <v>1.0001477777777779</v>
      </c>
      <c r="F160" s="5">
        <f t="shared" si="17"/>
        <v>1.0347331202526822</v>
      </c>
      <c r="G160" s="5">
        <f t="shared" si="15"/>
        <v>3.4733120252682159E-2</v>
      </c>
      <c r="H160" s="5">
        <f t="shared" si="16"/>
        <v>5.3896221081748179E-2</v>
      </c>
      <c r="I160" s="5"/>
    </row>
    <row r="161" spans="1:9" x14ac:dyDescent="0.55000000000000004">
      <c r="A161" s="7">
        <v>45352</v>
      </c>
      <c r="B161" s="5">
        <v>5.3099999999999994E-2</v>
      </c>
      <c r="C161" s="3">
        <f t="shared" si="12"/>
        <v>3</v>
      </c>
      <c r="D161" s="3">
        <f t="shared" si="14"/>
        <v>235</v>
      </c>
      <c r="E161" s="5">
        <f t="shared" si="13"/>
        <v>1.0004424999999999</v>
      </c>
      <c r="F161" s="5">
        <f t="shared" si="17"/>
        <v>1.035190989658394</v>
      </c>
      <c r="G161" s="5">
        <f t="shared" si="15"/>
        <v>3.5190989658393956E-2</v>
      </c>
      <c r="H161" s="5">
        <f t="shared" si="16"/>
        <v>5.3909601178816276E-2</v>
      </c>
      <c r="I161" s="5"/>
    </row>
    <row r="162" spans="1:9" x14ac:dyDescent="0.55000000000000004">
      <c r="A162" s="7">
        <v>45355</v>
      </c>
      <c r="B162" s="5">
        <v>5.3099999999999994E-2</v>
      </c>
      <c r="C162" s="3">
        <f t="shared" si="12"/>
        <v>1</v>
      </c>
      <c r="D162" s="3">
        <f t="shared" si="14"/>
        <v>236</v>
      </c>
      <c r="E162" s="5">
        <f t="shared" si="13"/>
        <v>1.0001475</v>
      </c>
      <c r="F162" s="5">
        <f t="shared" si="17"/>
        <v>1.0353436803293685</v>
      </c>
      <c r="G162" s="5">
        <f t="shared" si="15"/>
        <v>3.5343680329368521E-2</v>
      </c>
      <c r="H162" s="5">
        <f t="shared" si="16"/>
        <v>5.3914088638019775E-2</v>
      </c>
      <c r="I162" s="5"/>
    </row>
    <row r="163" spans="1:9" x14ac:dyDescent="0.55000000000000004">
      <c r="A163" s="7">
        <v>45356</v>
      </c>
      <c r="B163" s="5">
        <v>5.3099999999999994E-2</v>
      </c>
      <c r="C163" s="3">
        <f t="shared" si="12"/>
        <v>1</v>
      </c>
      <c r="D163" s="3">
        <f t="shared" si="14"/>
        <v>237</v>
      </c>
      <c r="E163" s="5">
        <f t="shared" si="13"/>
        <v>1.0001475</v>
      </c>
      <c r="F163" s="5">
        <f t="shared" si="17"/>
        <v>1.035496393522217</v>
      </c>
      <c r="G163" s="5">
        <f t="shared" si="15"/>
        <v>3.5496393522217007E-2</v>
      </c>
      <c r="H163" s="5">
        <f t="shared" si="16"/>
        <v>5.3918572438810645E-2</v>
      </c>
      <c r="I163" s="5"/>
    </row>
    <row r="164" spans="1:9" x14ac:dyDescent="0.55000000000000004">
      <c r="A164" s="7">
        <v>45357</v>
      </c>
      <c r="B164" s="5">
        <v>5.3099999999999994E-2</v>
      </c>
      <c r="C164" s="3">
        <f t="shared" si="12"/>
        <v>1</v>
      </c>
      <c r="D164" s="3">
        <f t="shared" si="14"/>
        <v>238</v>
      </c>
      <c r="E164" s="5">
        <f t="shared" si="13"/>
        <v>1.0001475</v>
      </c>
      <c r="F164" s="5">
        <f t="shared" si="17"/>
        <v>1.0356491292402614</v>
      </c>
      <c r="G164" s="5">
        <f t="shared" si="15"/>
        <v>3.5649129240261423E-2</v>
      </c>
      <c r="H164" s="5">
        <f t="shared" si="16"/>
        <v>5.3923052632328203E-2</v>
      </c>
      <c r="I164" s="5"/>
    </row>
    <row r="165" spans="1:9" x14ac:dyDescent="0.55000000000000004">
      <c r="A165" s="7">
        <v>45358</v>
      </c>
      <c r="B165" s="5">
        <v>5.3099999999999994E-2</v>
      </c>
      <c r="C165" s="3">
        <f t="shared" si="12"/>
        <v>1</v>
      </c>
      <c r="D165" s="3">
        <f t="shared" si="14"/>
        <v>239</v>
      </c>
      <c r="E165" s="5">
        <f t="shared" si="13"/>
        <v>1.0001475</v>
      </c>
      <c r="F165" s="5">
        <f t="shared" si="17"/>
        <v>1.0358018874868242</v>
      </c>
      <c r="G165" s="5">
        <f t="shared" si="15"/>
        <v>3.5801887486824224E-2</v>
      </c>
      <c r="H165" s="5">
        <f t="shared" si="16"/>
        <v>5.3927529268856571E-2</v>
      </c>
      <c r="I165" s="5"/>
    </row>
    <row r="166" spans="1:9" x14ac:dyDescent="0.55000000000000004">
      <c r="A166" s="7">
        <v>45359</v>
      </c>
      <c r="B166" s="5">
        <v>5.3099999999999994E-2</v>
      </c>
      <c r="C166" s="3">
        <f t="shared" si="12"/>
        <v>3</v>
      </c>
      <c r="D166" s="3">
        <f t="shared" si="14"/>
        <v>242</v>
      </c>
      <c r="E166" s="5">
        <f t="shared" si="13"/>
        <v>1.0004424999999999</v>
      </c>
      <c r="F166" s="5">
        <f t="shared" si="17"/>
        <v>1.0362602298220371</v>
      </c>
      <c r="G166" s="5">
        <f t="shared" si="15"/>
        <v>3.6260229822037138E-2</v>
      </c>
      <c r="H166" s="5">
        <f t="shared" si="16"/>
        <v>5.3940837751790781E-2</v>
      </c>
      <c r="I166" s="5"/>
    </row>
    <row r="167" spans="1:9" x14ac:dyDescent="0.55000000000000004">
      <c r="A167" s="7">
        <v>45362</v>
      </c>
      <c r="B167" s="5">
        <v>5.3099999999999994E-2</v>
      </c>
      <c r="C167" s="3">
        <f t="shared" si="12"/>
        <v>1</v>
      </c>
      <c r="D167" s="3">
        <f t="shared" si="14"/>
        <v>243</v>
      </c>
      <c r="E167" s="5">
        <f t="shared" si="13"/>
        <v>1.0001475</v>
      </c>
      <c r="F167" s="5">
        <f t="shared" si="17"/>
        <v>1.0364130782059358</v>
      </c>
      <c r="G167" s="5">
        <f t="shared" si="15"/>
        <v>3.6413078205935756E-2</v>
      </c>
      <c r="H167" s="5">
        <f t="shared" si="16"/>
        <v>5.394530104583075E-2</v>
      </c>
      <c r="I167" s="5"/>
    </row>
    <row r="168" spans="1:9" x14ac:dyDescent="0.55000000000000004">
      <c r="A168" s="7">
        <v>45363</v>
      </c>
      <c r="B168" s="5">
        <v>5.3099999999999994E-2</v>
      </c>
      <c r="C168" s="3">
        <f t="shared" si="12"/>
        <v>1</v>
      </c>
      <c r="D168" s="3">
        <f t="shared" si="14"/>
        <v>244</v>
      </c>
      <c r="E168" s="5">
        <f t="shared" si="13"/>
        <v>1.0001475</v>
      </c>
      <c r="F168" s="5">
        <f t="shared" si="17"/>
        <v>1.036565949134971</v>
      </c>
      <c r="G168" s="5">
        <f t="shared" si="15"/>
        <v>3.6565949134971021E-2</v>
      </c>
      <c r="H168" s="5">
        <f t="shared" si="16"/>
        <v>5.3949761018809703E-2</v>
      </c>
      <c r="I168" s="5"/>
    </row>
    <row r="169" spans="1:9" x14ac:dyDescent="0.55000000000000004">
      <c r="A169" s="7">
        <v>45364</v>
      </c>
      <c r="B169" s="5">
        <v>5.3099999999999994E-2</v>
      </c>
      <c r="C169" s="3">
        <f t="shared" si="12"/>
        <v>1</v>
      </c>
      <c r="D169" s="3">
        <f t="shared" si="14"/>
        <v>245</v>
      </c>
      <c r="E169" s="5">
        <f t="shared" si="13"/>
        <v>1.0001475</v>
      </c>
      <c r="F169" s="5">
        <f t="shared" si="17"/>
        <v>1.0367188426124685</v>
      </c>
      <c r="G169" s="5">
        <f t="shared" si="15"/>
        <v>3.6718842612468494E-2</v>
      </c>
      <c r="H169" s="5">
        <f t="shared" si="16"/>
        <v>5.3954217716280235E-2</v>
      </c>
      <c r="I169" s="5"/>
    </row>
    <row r="170" spans="1:9" x14ac:dyDescent="0.55000000000000004">
      <c r="A170" s="7">
        <v>45365</v>
      </c>
      <c r="B170" s="5">
        <v>5.3099999999999994E-2</v>
      </c>
      <c r="C170" s="3">
        <f t="shared" si="12"/>
        <v>1</v>
      </c>
      <c r="D170" s="3">
        <f t="shared" si="14"/>
        <v>246</v>
      </c>
      <c r="E170" s="5">
        <f t="shared" si="13"/>
        <v>1.0001475</v>
      </c>
      <c r="F170" s="5">
        <f t="shared" si="17"/>
        <v>1.0368717586417537</v>
      </c>
      <c r="G170" s="5">
        <f t="shared" si="15"/>
        <v>3.6871758641753738E-2</v>
      </c>
      <c r="H170" s="5">
        <f t="shared" si="16"/>
        <v>5.3958671183054252E-2</v>
      </c>
      <c r="I170" s="5"/>
    </row>
    <row r="171" spans="1:9" x14ac:dyDescent="0.55000000000000004">
      <c r="A171" s="7">
        <v>45366</v>
      </c>
      <c r="B171" s="5">
        <v>5.3099999999999994E-2</v>
      </c>
      <c r="C171" s="3">
        <f t="shared" si="12"/>
        <v>3</v>
      </c>
      <c r="D171" s="3">
        <f t="shared" si="14"/>
        <v>249</v>
      </c>
      <c r="E171" s="5">
        <f t="shared" si="13"/>
        <v>1.0004424999999999</v>
      </c>
      <c r="F171" s="5">
        <f t="shared" si="17"/>
        <v>1.0373305743949526</v>
      </c>
      <c r="G171" s="5">
        <f t="shared" si="15"/>
        <v>3.7330574394952576E-2</v>
      </c>
      <c r="H171" s="5">
        <f t="shared" si="16"/>
        <v>5.3971914787883241E-2</v>
      </c>
      <c r="I171" s="5"/>
    </row>
    <row r="172" spans="1:9" x14ac:dyDescent="0.55000000000000004">
      <c r="A172" s="7">
        <v>45369</v>
      </c>
      <c r="B172" s="5">
        <v>5.3099999999999994E-2</v>
      </c>
      <c r="C172" s="3">
        <f t="shared" si="12"/>
        <v>1</v>
      </c>
      <c r="D172" s="3">
        <f t="shared" si="14"/>
        <v>250</v>
      </c>
      <c r="E172" s="5">
        <f t="shared" si="13"/>
        <v>1.0001475</v>
      </c>
      <c r="F172" s="5">
        <f t="shared" si="17"/>
        <v>1.0374835806546758</v>
      </c>
      <c r="G172" s="5">
        <f t="shared" si="15"/>
        <v>3.748358065467583E-2</v>
      </c>
      <c r="H172" s="5">
        <f t="shared" si="16"/>
        <v>5.3976356142733196E-2</v>
      </c>
      <c r="I172" s="5"/>
    </row>
    <row r="173" spans="1:9" x14ac:dyDescent="0.55000000000000004">
      <c r="A173" s="7">
        <v>45370</v>
      </c>
      <c r="B173" s="5">
        <v>5.3099999999999994E-2</v>
      </c>
      <c r="C173" s="3">
        <f t="shared" si="12"/>
        <v>1</v>
      </c>
      <c r="D173" s="3">
        <f t="shared" si="14"/>
        <v>251</v>
      </c>
      <c r="E173" s="5">
        <f t="shared" si="13"/>
        <v>1.0001475</v>
      </c>
      <c r="F173" s="5">
        <f t="shared" si="17"/>
        <v>1.0376366094828224</v>
      </c>
      <c r="G173" s="5">
        <f t="shared" si="15"/>
        <v>3.7636609482822436E-2</v>
      </c>
      <c r="H173" s="5">
        <f t="shared" si="16"/>
        <v>5.398079447735489E-2</v>
      </c>
      <c r="I173" s="5"/>
    </row>
    <row r="174" spans="1:9" x14ac:dyDescent="0.55000000000000004">
      <c r="A174" s="7">
        <v>45371</v>
      </c>
      <c r="B174" s="5">
        <v>5.3099999999999994E-2</v>
      </c>
      <c r="C174" s="3">
        <f t="shared" si="12"/>
        <v>1</v>
      </c>
      <c r="D174" s="3">
        <f t="shared" si="14"/>
        <v>252</v>
      </c>
      <c r="E174" s="5">
        <f t="shared" si="13"/>
        <v>1.0001475</v>
      </c>
      <c r="F174" s="5">
        <f t="shared" si="17"/>
        <v>1.0377896608827211</v>
      </c>
      <c r="G174" s="5">
        <f t="shared" si="15"/>
        <v>3.7789660882721066E-2</v>
      </c>
      <c r="H174" s="5">
        <f t="shared" si="16"/>
        <v>5.3985229832458667E-2</v>
      </c>
      <c r="I174" s="5"/>
    </row>
    <row r="175" spans="1:9" x14ac:dyDescent="0.55000000000000004">
      <c r="A175" s="7">
        <v>45372</v>
      </c>
      <c r="B175" s="5">
        <v>5.3099999999999994E-2</v>
      </c>
      <c r="C175" s="3">
        <f t="shared" si="12"/>
        <v>1</v>
      </c>
      <c r="D175" s="3">
        <f t="shared" si="14"/>
        <v>253</v>
      </c>
      <c r="E175" s="5">
        <f t="shared" si="13"/>
        <v>1.0001475</v>
      </c>
      <c r="F175" s="5">
        <f t="shared" si="17"/>
        <v>1.0379427348577013</v>
      </c>
      <c r="G175" s="5">
        <f t="shared" si="15"/>
        <v>3.7942734857701277E-2</v>
      </c>
      <c r="H175" s="5">
        <f t="shared" si="16"/>
        <v>5.398966224811249E-2</v>
      </c>
      <c r="I175" s="5"/>
    </row>
    <row r="176" spans="1:9" x14ac:dyDescent="0.55000000000000004">
      <c r="A176" s="7">
        <v>45373</v>
      </c>
      <c r="B176" s="5">
        <v>5.3099999999999994E-2</v>
      </c>
      <c r="C176" s="3">
        <f t="shared" si="12"/>
        <v>3</v>
      </c>
      <c r="D176" s="3">
        <f t="shared" si="14"/>
        <v>256</v>
      </c>
      <c r="E176" s="5">
        <f t="shared" si="13"/>
        <v>1.0004424999999999</v>
      </c>
      <c r="F176" s="5">
        <f t="shared" si="17"/>
        <v>1.0384020245178758</v>
      </c>
      <c r="G176" s="5">
        <f t="shared" si="15"/>
        <v>3.8402024517875777E-2</v>
      </c>
      <c r="H176" s="5">
        <f t="shared" si="16"/>
        <v>5.4002846978262811E-2</v>
      </c>
      <c r="I176" s="5"/>
    </row>
    <row r="177" spans="1:9" x14ac:dyDescent="0.55000000000000004">
      <c r="A177" s="7">
        <v>45376</v>
      </c>
      <c r="B177" s="5">
        <v>5.3099999999999994E-2</v>
      </c>
      <c r="C177" s="3">
        <f t="shared" si="12"/>
        <v>1</v>
      </c>
      <c r="D177" s="3">
        <f t="shared" si="14"/>
        <v>257</v>
      </c>
      <c r="E177" s="5">
        <f t="shared" si="13"/>
        <v>1.0001475</v>
      </c>
      <c r="F177" s="5">
        <f t="shared" si="17"/>
        <v>1.0385551888164921</v>
      </c>
      <c r="G177" s="5">
        <f t="shared" si="15"/>
        <v>3.8555188816492114E-2</v>
      </c>
      <c r="H177" s="5">
        <f t="shared" si="16"/>
        <v>5.4007268381078451E-2</v>
      </c>
      <c r="I177" s="5"/>
    </row>
    <row r="178" spans="1:9" x14ac:dyDescent="0.55000000000000004">
      <c r="A178" s="7">
        <v>45377</v>
      </c>
      <c r="B178" s="5">
        <v>5.3200000000000004E-2</v>
      </c>
      <c r="C178" s="3">
        <f t="shared" si="12"/>
        <v>1</v>
      </c>
      <c r="D178" s="3">
        <f t="shared" si="14"/>
        <v>258</v>
      </c>
      <c r="E178" s="5">
        <f t="shared" si="13"/>
        <v>1.0001477777777779</v>
      </c>
      <c r="F178" s="5">
        <f t="shared" si="17"/>
        <v>1.038708664194395</v>
      </c>
      <c r="G178" s="5">
        <f t="shared" si="15"/>
        <v>3.8708664194395004E-2</v>
      </c>
      <c r="H178" s="5">
        <f t="shared" si="16"/>
        <v>5.4012089573574423E-2</v>
      </c>
      <c r="I178" s="5"/>
    </row>
    <row r="179" spans="1:9" x14ac:dyDescent="0.55000000000000004">
      <c r="A179" s="7">
        <v>45378</v>
      </c>
      <c r="B179" s="5">
        <v>5.33E-2</v>
      </c>
      <c r="C179" s="3">
        <f t="shared" si="12"/>
        <v>1</v>
      </c>
      <c r="D179" s="3">
        <f t="shared" si="14"/>
        <v>259</v>
      </c>
      <c r="E179" s="5">
        <f t="shared" si="13"/>
        <v>1.0001480555555555</v>
      </c>
      <c r="F179" s="5">
        <f t="shared" si="17"/>
        <v>1.0388624507827326</v>
      </c>
      <c r="G179" s="5">
        <f t="shared" si="15"/>
        <v>3.8862450782732649E-2</v>
      </c>
      <c r="H179" s="5">
        <f t="shared" si="16"/>
        <v>5.4017306107273177E-2</v>
      </c>
      <c r="I179" s="5"/>
    </row>
    <row r="180" spans="1:9" x14ac:dyDescent="0.55000000000000004">
      <c r="A180" s="7">
        <v>45379</v>
      </c>
      <c r="B180" s="5">
        <v>5.3399999999999996E-2</v>
      </c>
      <c r="C180" s="3">
        <f t="shared" si="12"/>
        <v>4</v>
      </c>
      <c r="D180" s="3">
        <f t="shared" si="14"/>
        <v>263</v>
      </c>
      <c r="E180" s="5">
        <f t="shared" si="13"/>
        <v>1.0005933333333332</v>
      </c>
      <c r="F180" s="5">
        <f t="shared" si="17"/>
        <v>1.0394788425035304</v>
      </c>
      <c r="G180" s="5">
        <f t="shared" si="15"/>
        <v>3.9478842503530398E-2</v>
      </c>
      <c r="H180" s="5">
        <f t="shared" si="16"/>
        <v>5.4039480232969367E-2</v>
      </c>
      <c r="I180" s="5"/>
    </row>
    <row r="181" spans="1:9" x14ac:dyDescent="0.55000000000000004">
      <c r="A181" s="7">
        <v>45383</v>
      </c>
      <c r="B181" s="5">
        <v>5.3499999999999999E-2</v>
      </c>
      <c r="C181" s="3">
        <f t="shared" si="12"/>
        <v>1</v>
      </c>
      <c r="D181" s="3">
        <f t="shared" si="14"/>
        <v>264</v>
      </c>
      <c r="E181" s="5">
        <f t="shared" si="13"/>
        <v>1.0001486111111111</v>
      </c>
      <c r="F181" s="5">
        <f t="shared" si="17"/>
        <v>1.0396333206092914</v>
      </c>
      <c r="G181" s="5">
        <f t="shared" si="15"/>
        <v>3.9633320609291367E-2</v>
      </c>
      <c r="H181" s="5">
        <f t="shared" si="16"/>
        <v>5.4045437194488226E-2</v>
      </c>
      <c r="I181" s="5"/>
    </row>
    <row r="182" spans="1:9" x14ac:dyDescent="0.55000000000000004">
      <c r="A182" s="7">
        <v>45384</v>
      </c>
      <c r="B182" s="5">
        <v>5.3399999999999996E-2</v>
      </c>
      <c r="C182" s="3">
        <f t="shared" si="12"/>
        <v>1</v>
      </c>
      <c r="D182" s="3">
        <f t="shared" si="14"/>
        <v>265</v>
      </c>
      <c r="E182" s="5">
        <f t="shared" si="13"/>
        <v>1.0001483333333334</v>
      </c>
      <c r="F182" s="5">
        <f t="shared" si="17"/>
        <v>1.0397875328851818</v>
      </c>
      <c r="G182" s="5">
        <f t="shared" si="15"/>
        <v>3.9787532885181776E-2</v>
      </c>
      <c r="H182" s="5">
        <f t="shared" si="16"/>
        <v>5.4050988070435617E-2</v>
      </c>
      <c r="I182" s="5"/>
    </row>
    <row r="183" spans="1:9" x14ac:dyDescent="0.55000000000000004">
      <c r="A183" s="7">
        <v>45385</v>
      </c>
      <c r="B183" s="5">
        <v>5.3200000000000004E-2</v>
      </c>
      <c r="C183" s="3">
        <f t="shared" si="12"/>
        <v>1</v>
      </c>
      <c r="D183" s="3">
        <f t="shared" si="14"/>
        <v>266</v>
      </c>
      <c r="E183" s="5">
        <f t="shared" si="13"/>
        <v>1.0001477777777779</v>
      </c>
      <c r="F183" s="5">
        <f t="shared" si="17"/>
        <v>1.0399411903761526</v>
      </c>
      <c r="G183" s="5">
        <f t="shared" si="15"/>
        <v>3.9941190376152624E-2</v>
      </c>
      <c r="H183" s="5">
        <f t="shared" si="16"/>
        <v>5.4055746373740395E-2</v>
      </c>
      <c r="I183" s="5"/>
    </row>
    <row r="184" spans="1:9" x14ac:dyDescent="0.55000000000000004">
      <c r="A184" s="7">
        <v>45386</v>
      </c>
      <c r="B184" s="5">
        <v>5.3200000000000004E-2</v>
      </c>
      <c r="C184" s="3">
        <f t="shared" si="12"/>
        <v>1</v>
      </c>
      <c r="D184" s="3">
        <f t="shared" si="14"/>
        <v>267</v>
      </c>
      <c r="E184" s="5">
        <f t="shared" si="13"/>
        <v>1.0001477777777779</v>
      </c>
      <c r="F184" s="5">
        <f t="shared" si="17"/>
        <v>1.0400948705742861</v>
      </c>
      <c r="G184" s="5">
        <f t="shared" si="15"/>
        <v>4.0094870574286068E-2</v>
      </c>
      <c r="H184" s="5">
        <f t="shared" si="16"/>
        <v>5.4060499650722786E-2</v>
      </c>
      <c r="I184" s="5"/>
    </row>
    <row r="185" spans="1:9" x14ac:dyDescent="0.55000000000000004">
      <c r="A185" s="7">
        <v>45387</v>
      </c>
      <c r="B185" s="5">
        <v>5.3200000000000004E-2</v>
      </c>
      <c r="C185" s="3">
        <f t="shared" si="12"/>
        <v>3</v>
      </c>
      <c r="D185" s="3">
        <f t="shared" si="14"/>
        <v>270</v>
      </c>
      <c r="E185" s="5">
        <f t="shared" si="13"/>
        <v>1.0004433333333334</v>
      </c>
      <c r="F185" s="5">
        <f t="shared" si="17"/>
        <v>1.0405559793002408</v>
      </c>
      <c r="G185" s="5">
        <f t="shared" si="15"/>
        <v>4.0555979300240796E-2</v>
      </c>
      <c r="H185" s="5">
        <f t="shared" si="16"/>
        <v>5.4074639066987729E-2</v>
      </c>
      <c r="I185" s="5"/>
    </row>
    <row r="186" spans="1:9" x14ac:dyDescent="0.55000000000000004">
      <c r="A186" s="7">
        <v>45390</v>
      </c>
      <c r="B186" s="5">
        <v>5.3099999999999994E-2</v>
      </c>
      <c r="C186" s="3">
        <f t="shared" si="12"/>
        <v>1</v>
      </c>
      <c r="D186" s="3">
        <f t="shared" si="14"/>
        <v>271</v>
      </c>
      <c r="E186" s="5">
        <f t="shared" si="13"/>
        <v>1.0001475</v>
      </c>
      <c r="F186" s="5">
        <f t="shared" si="17"/>
        <v>1.0407094613071874</v>
      </c>
      <c r="G186" s="5">
        <f t="shared" si="15"/>
        <v>4.0709461307187444E-2</v>
      </c>
      <c r="H186" s="5">
        <f t="shared" si="16"/>
        <v>5.4078989190359708E-2</v>
      </c>
      <c r="I186" s="5"/>
    </row>
    <row r="187" spans="1:9" x14ac:dyDescent="0.55000000000000004">
      <c r="A187" s="7">
        <v>45391</v>
      </c>
      <c r="B187" s="5">
        <v>5.3099999999999994E-2</v>
      </c>
      <c r="C187" s="3">
        <f t="shared" si="12"/>
        <v>1</v>
      </c>
      <c r="D187" s="3">
        <f t="shared" si="14"/>
        <v>272</v>
      </c>
      <c r="E187" s="5">
        <f t="shared" si="13"/>
        <v>1.0001475</v>
      </c>
      <c r="F187" s="5">
        <f t="shared" si="17"/>
        <v>1.0408629659527302</v>
      </c>
      <c r="G187" s="5">
        <f t="shared" si="15"/>
        <v>4.0862965952730201E-2</v>
      </c>
      <c r="H187" s="5">
        <f t="shared" si="16"/>
        <v>5.408333729037821E-2</v>
      </c>
      <c r="I187" s="5"/>
    </row>
    <row r="188" spans="1:9" x14ac:dyDescent="0.55000000000000004">
      <c r="A188" s="7">
        <v>45392</v>
      </c>
      <c r="B188" s="5">
        <v>5.3099999999999994E-2</v>
      </c>
      <c r="C188" s="3">
        <f t="shared" si="12"/>
        <v>1</v>
      </c>
      <c r="D188" s="3">
        <f t="shared" si="14"/>
        <v>273</v>
      </c>
      <c r="E188" s="5">
        <f t="shared" si="13"/>
        <v>1.0001475</v>
      </c>
      <c r="F188" s="5">
        <f t="shared" si="17"/>
        <v>1.0410164932402082</v>
      </c>
      <c r="G188" s="5">
        <f t="shared" si="15"/>
        <v>4.1016493240208174E-2</v>
      </c>
      <c r="H188" s="5">
        <f t="shared" si="16"/>
        <v>5.4087683393681106E-2</v>
      </c>
      <c r="I188" s="5"/>
    </row>
    <row r="189" spans="1:9" x14ac:dyDescent="0.55000000000000004">
      <c r="A189" s="7">
        <v>45393</v>
      </c>
      <c r="B189" s="5">
        <v>5.3099999999999994E-2</v>
      </c>
      <c r="C189" s="3">
        <f t="shared" si="12"/>
        <v>1</v>
      </c>
      <c r="D189" s="3">
        <f t="shared" si="14"/>
        <v>274</v>
      </c>
      <c r="E189" s="5">
        <f t="shared" si="13"/>
        <v>1.0001475</v>
      </c>
      <c r="F189" s="5">
        <f t="shared" si="17"/>
        <v>1.0411700431729611</v>
      </c>
      <c r="G189" s="5">
        <f t="shared" si="15"/>
        <v>4.1170043172961135E-2</v>
      </c>
      <c r="H189" s="5">
        <f t="shared" si="16"/>
        <v>5.4092027526518281E-2</v>
      </c>
      <c r="I189" s="5"/>
    </row>
    <row r="190" spans="1:9" x14ac:dyDescent="0.55000000000000004">
      <c r="A190" s="7">
        <v>45394</v>
      </c>
      <c r="B190" s="5">
        <v>5.3099999999999994E-2</v>
      </c>
      <c r="C190" s="3">
        <f t="shared" si="12"/>
        <v>3</v>
      </c>
      <c r="D190" s="3">
        <f t="shared" si="14"/>
        <v>277</v>
      </c>
      <c r="E190" s="5">
        <f t="shared" si="13"/>
        <v>1.0004424999999999</v>
      </c>
      <c r="F190" s="5">
        <f t="shared" si="17"/>
        <v>1.041630760917065</v>
      </c>
      <c r="G190" s="5">
        <f t="shared" si="15"/>
        <v>4.1630760917064968E-2</v>
      </c>
      <c r="H190" s="5">
        <f t="shared" si="16"/>
        <v>5.4104960036618729E-2</v>
      </c>
      <c r="I190" s="5"/>
    </row>
    <row r="191" spans="1:9" x14ac:dyDescent="0.55000000000000004">
      <c r="A191" s="7">
        <v>45397</v>
      </c>
      <c r="B191" s="5">
        <v>5.3200000000000004E-2</v>
      </c>
      <c r="C191" s="3">
        <f t="shared" si="12"/>
        <v>1</v>
      </c>
      <c r="D191" s="3">
        <f t="shared" si="14"/>
        <v>278</v>
      </c>
      <c r="E191" s="5">
        <f t="shared" si="13"/>
        <v>1.0001477777777779</v>
      </c>
      <c r="F191" s="5">
        <f t="shared" si="17"/>
        <v>1.0417846907961783</v>
      </c>
      <c r="G191" s="5">
        <f t="shared" si="15"/>
        <v>4.1784690796178303E-2</v>
      </c>
      <c r="H191" s="5">
        <f t="shared" si="16"/>
        <v>5.4109671534619388E-2</v>
      </c>
      <c r="I191" s="5"/>
    </row>
    <row r="192" spans="1:9" x14ac:dyDescent="0.55000000000000004">
      <c r="A192" s="7">
        <v>45398</v>
      </c>
      <c r="B192" s="5">
        <v>5.3099999999999994E-2</v>
      </c>
      <c r="C192" s="3">
        <f t="shared" si="12"/>
        <v>1</v>
      </c>
      <c r="D192" s="3">
        <f t="shared" si="14"/>
        <v>279</v>
      </c>
      <c r="E192" s="5">
        <f t="shared" si="13"/>
        <v>1.0001475</v>
      </c>
      <c r="F192" s="5">
        <f t="shared" si="17"/>
        <v>1.0419383540380707</v>
      </c>
      <c r="G192" s="5">
        <f t="shared" si="15"/>
        <v>4.1938354038070669E-2</v>
      </c>
      <c r="H192" s="5">
        <f t="shared" si="16"/>
        <v>5.4114005210413769E-2</v>
      </c>
      <c r="I192" s="5"/>
    </row>
    <row r="193" spans="1:9" x14ac:dyDescent="0.55000000000000004">
      <c r="A193" s="7">
        <v>45399</v>
      </c>
      <c r="B193" s="5">
        <v>5.3099999999999994E-2</v>
      </c>
      <c r="C193" s="3">
        <f t="shared" si="12"/>
        <v>1</v>
      </c>
      <c r="D193" s="3">
        <f t="shared" si="14"/>
        <v>280</v>
      </c>
      <c r="E193" s="5">
        <f t="shared" si="13"/>
        <v>1.0001475</v>
      </c>
      <c r="F193" s="5">
        <f t="shared" si="17"/>
        <v>1.0420920399452913</v>
      </c>
      <c r="G193" s="5">
        <f t="shared" si="15"/>
        <v>4.2092039945291315E-2</v>
      </c>
      <c r="H193" s="5">
        <f t="shared" si="16"/>
        <v>5.4118337072517404E-2</v>
      </c>
      <c r="I193" s="5"/>
    </row>
    <row r="194" spans="1:9" x14ac:dyDescent="0.55000000000000004">
      <c r="A194" s="7">
        <v>45400</v>
      </c>
      <c r="B194" s="5">
        <v>5.2999999999999999E-2</v>
      </c>
      <c r="C194" s="3">
        <f t="shared" ref="C194:C250" si="18">A195-A194</f>
        <v>1</v>
      </c>
      <c r="D194" s="3">
        <f t="shared" si="14"/>
        <v>281</v>
      </c>
      <c r="E194" s="5">
        <f t="shared" ref="E194:E251" si="19">1+B194*C194/360</f>
        <v>1.0001472222222223</v>
      </c>
      <c r="F194" s="5">
        <f t="shared" si="17"/>
        <v>1.0422454590511723</v>
      </c>
      <c r="G194" s="5">
        <f t="shared" si="15"/>
        <v>4.2245459051172274E-2</v>
      </c>
      <c r="H194" s="5">
        <f t="shared" si="16"/>
        <v>5.4122296293316795E-2</v>
      </c>
      <c r="I194" s="5"/>
    </row>
    <row r="195" spans="1:9" x14ac:dyDescent="0.55000000000000004">
      <c r="A195" s="7">
        <v>45401</v>
      </c>
      <c r="B195" s="5">
        <v>5.3099999999999994E-2</v>
      </c>
      <c r="C195" s="3">
        <f t="shared" si="18"/>
        <v>3</v>
      </c>
      <c r="D195" s="3">
        <f t="shared" ref="D195:D251" si="20">D194+C195</f>
        <v>284</v>
      </c>
      <c r="E195" s="5">
        <f t="shared" si="19"/>
        <v>1.0004424999999999</v>
      </c>
      <c r="F195" s="5">
        <f t="shared" si="17"/>
        <v>1.0427066526668023</v>
      </c>
      <c r="G195" s="5">
        <f t="shared" ref="G195:G251" si="21">F195-1</f>
        <v>4.2706652666802292E-2</v>
      </c>
      <c r="H195" s="5">
        <f t="shared" ref="H195:H250" si="22">G195*360/D195</f>
        <v>5.4135193521298683E-2</v>
      </c>
      <c r="I195" s="5"/>
    </row>
    <row r="196" spans="1:9" x14ac:dyDescent="0.55000000000000004">
      <c r="A196" s="7">
        <v>45404</v>
      </c>
      <c r="B196" s="5">
        <v>5.3099999999999994E-2</v>
      </c>
      <c r="C196" s="3">
        <f t="shared" si="18"/>
        <v>1</v>
      </c>
      <c r="D196" s="3">
        <f t="shared" si="20"/>
        <v>285</v>
      </c>
      <c r="E196" s="5">
        <f t="shared" si="19"/>
        <v>1.0001475</v>
      </c>
      <c r="F196" s="5">
        <f t="shared" ref="F196:F251" si="23">F195*E196</f>
        <v>1.0428604518980706</v>
      </c>
      <c r="G196" s="5">
        <f t="shared" si="21"/>
        <v>4.2860451898070639E-2</v>
      </c>
      <c r="H196" s="5">
        <f t="shared" si="22"/>
        <v>5.4139518187036599E-2</v>
      </c>
      <c r="I196" s="5"/>
    </row>
    <row r="197" spans="1:9" x14ac:dyDescent="0.55000000000000004">
      <c r="A197" s="7">
        <v>45405</v>
      </c>
      <c r="B197" s="5">
        <v>5.3099999999999994E-2</v>
      </c>
      <c r="C197" s="3">
        <f t="shared" si="18"/>
        <v>1</v>
      </c>
      <c r="D197" s="3">
        <f t="shared" si="20"/>
        <v>286</v>
      </c>
      <c r="E197" s="5">
        <f t="shared" si="19"/>
        <v>1.0001475</v>
      </c>
      <c r="F197" s="5">
        <f t="shared" si="23"/>
        <v>1.0430142738147257</v>
      </c>
      <c r="G197" s="5">
        <f t="shared" si="21"/>
        <v>4.3014273814725668E-2</v>
      </c>
      <c r="H197" s="5">
        <f t="shared" si="22"/>
        <v>5.4143841165388951E-2</v>
      </c>
      <c r="I197" s="5"/>
    </row>
    <row r="198" spans="1:9" x14ac:dyDescent="0.55000000000000004">
      <c r="A198" s="7">
        <v>45406</v>
      </c>
      <c r="B198" s="5">
        <v>5.3099999999999994E-2</v>
      </c>
      <c r="C198" s="3">
        <f t="shared" si="18"/>
        <v>1</v>
      </c>
      <c r="D198" s="3">
        <f t="shared" si="20"/>
        <v>287</v>
      </c>
      <c r="E198" s="5">
        <f t="shared" si="19"/>
        <v>1.0001475</v>
      </c>
      <c r="F198" s="5">
        <f t="shared" si="23"/>
        <v>1.0431681184201134</v>
      </c>
      <c r="G198" s="5">
        <f t="shared" si="21"/>
        <v>4.3168118420113366E-2</v>
      </c>
      <c r="H198" s="5">
        <f t="shared" si="22"/>
        <v>5.414816247819098E-2</v>
      </c>
      <c r="I198" s="5"/>
    </row>
    <row r="199" spans="1:9" x14ac:dyDescent="0.55000000000000004">
      <c r="A199" s="7">
        <v>45407</v>
      </c>
      <c r="B199" s="5">
        <v>5.3099999999999994E-2</v>
      </c>
      <c r="C199" s="3">
        <f t="shared" si="18"/>
        <v>1</v>
      </c>
      <c r="D199" s="3">
        <f t="shared" si="20"/>
        <v>288</v>
      </c>
      <c r="E199" s="5">
        <f t="shared" si="19"/>
        <v>1.0001475</v>
      </c>
      <c r="F199" s="5">
        <f t="shared" si="23"/>
        <v>1.0433219857175804</v>
      </c>
      <c r="G199" s="5">
        <f t="shared" si="21"/>
        <v>4.3321985717580391E-2</v>
      </c>
      <c r="H199" s="5">
        <f t="shared" si="22"/>
        <v>5.4152482146975489E-2</v>
      </c>
      <c r="I199" s="5"/>
    </row>
    <row r="200" spans="1:9" x14ac:dyDescent="0.55000000000000004">
      <c r="A200" s="7">
        <v>45408</v>
      </c>
      <c r="B200" s="5">
        <v>5.3200000000000004E-2</v>
      </c>
      <c r="C200" s="3">
        <f t="shared" si="18"/>
        <v>3</v>
      </c>
      <c r="D200" s="3">
        <f t="shared" si="20"/>
        <v>291</v>
      </c>
      <c r="E200" s="5">
        <f t="shared" si="19"/>
        <v>1.0004433333333334</v>
      </c>
      <c r="F200" s="5">
        <f t="shared" si="23"/>
        <v>1.0437845251312485</v>
      </c>
      <c r="G200" s="5">
        <f t="shared" si="21"/>
        <v>4.3784525131248531E-2</v>
      </c>
      <c r="H200" s="5">
        <f t="shared" si="22"/>
        <v>5.416642284278169E-2</v>
      </c>
      <c r="I200" s="5"/>
    </row>
    <row r="201" spans="1:9" x14ac:dyDescent="0.55000000000000004">
      <c r="A201" s="7">
        <v>45411</v>
      </c>
      <c r="B201" s="5">
        <v>5.3200000000000004E-2</v>
      </c>
      <c r="C201" s="3">
        <f t="shared" si="18"/>
        <v>1</v>
      </c>
      <c r="D201" s="3">
        <f t="shared" si="20"/>
        <v>292</v>
      </c>
      <c r="E201" s="5">
        <f t="shared" si="19"/>
        <v>1.0001477777777779</v>
      </c>
      <c r="F201" s="5">
        <f t="shared" si="23"/>
        <v>1.0439387732888514</v>
      </c>
      <c r="G201" s="5">
        <f t="shared" si="21"/>
        <v>4.3938773288851429E-2</v>
      </c>
      <c r="H201" s="5">
        <f t="shared" si="22"/>
        <v>5.4171090356118203E-2</v>
      </c>
      <c r="I201" s="5"/>
    </row>
    <row r="202" spans="1:9" x14ac:dyDescent="0.55000000000000004">
      <c r="A202" s="7">
        <v>45412</v>
      </c>
      <c r="B202" s="5">
        <v>5.3399999999999996E-2</v>
      </c>
      <c r="C202" s="3">
        <f t="shared" si="18"/>
        <v>1</v>
      </c>
      <c r="D202" s="3">
        <f t="shared" si="20"/>
        <v>293</v>
      </c>
      <c r="E202" s="5">
        <f t="shared" si="19"/>
        <v>1.0001483333333334</v>
      </c>
      <c r="F202" s="5">
        <f t="shared" si="23"/>
        <v>1.0440936242068894</v>
      </c>
      <c r="G202" s="5">
        <f t="shared" si="21"/>
        <v>4.4093624206889448E-2</v>
      </c>
      <c r="H202" s="5">
        <f t="shared" si="22"/>
        <v>5.4176466602321505E-2</v>
      </c>
      <c r="I202" s="5"/>
    </row>
    <row r="203" spans="1:9" x14ac:dyDescent="0.55000000000000004">
      <c r="A203" s="7">
        <v>45413</v>
      </c>
      <c r="B203" s="5">
        <v>5.3200000000000004E-2</v>
      </c>
      <c r="C203" s="3">
        <f t="shared" si="18"/>
        <v>1</v>
      </c>
      <c r="D203" s="3">
        <f t="shared" si="20"/>
        <v>294</v>
      </c>
      <c r="E203" s="5">
        <f t="shared" si="19"/>
        <v>1.0001477777777779</v>
      </c>
      <c r="F203" s="5">
        <f t="shared" si="23"/>
        <v>1.0442479180424669</v>
      </c>
      <c r="G203" s="5">
        <f t="shared" si="21"/>
        <v>4.4247918042466861E-2</v>
      </c>
      <c r="H203" s="5">
        <f t="shared" si="22"/>
        <v>5.4181124133632894E-2</v>
      </c>
      <c r="I203" s="5"/>
    </row>
    <row r="204" spans="1:9" x14ac:dyDescent="0.55000000000000004">
      <c r="A204" s="7">
        <v>45414</v>
      </c>
      <c r="B204" s="5">
        <v>5.3099999999999994E-2</v>
      </c>
      <c r="C204" s="3">
        <f t="shared" si="18"/>
        <v>1</v>
      </c>
      <c r="D204" s="3">
        <f t="shared" si="20"/>
        <v>295</v>
      </c>
      <c r="E204" s="5">
        <f t="shared" si="19"/>
        <v>1.0001475</v>
      </c>
      <c r="F204" s="5">
        <f t="shared" si="23"/>
        <v>1.0444019446103781</v>
      </c>
      <c r="G204" s="5">
        <f t="shared" si="21"/>
        <v>4.4401944610378052E-2</v>
      </c>
      <c r="H204" s="5">
        <f t="shared" si="22"/>
        <v>5.4185423931308811E-2</v>
      </c>
      <c r="I204" s="5"/>
    </row>
    <row r="205" spans="1:9" x14ac:dyDescent="0.55000000000000004">
      <c r="A205" s="7">
        <v>45415</v>
      </c>
      <c r="B205" s="5">
        <v>5.3099999999999994E-2</v>
      </c>
      <c r="C205" s="3">
        <f t="shared" si="18"/>
        <v>3</v>
      </c>
      <c r="D205" s="3">
        <f t="shared" si="20"/>
        <v>298</v>
      </c>
      <c r="E205" s="5">
        <f t="shared" si="19"/>
        <v>1.0004424999999999</v>
      </c>
      <c r="F205" s="5">
        <f t="shared" si="23"/>
        <v>1.0448640924708681</v>
      </c>
      <c r="G205" s="5">
        <f t="shared" si="21"/>
        <v>4.4864092470868089E-2</v>
      </c>
      <c r="H205" s="5">
        <f t="shared" si="22"/>
        <v>5.419823251514265E-2</v>
      </c>
      <c r="I205" s="5"/>
    </row>
    <row r="206" spans="1:9" x14ac:dyDescent="0.55000000000000004">
      <c r="A206" s="7">
        <v>45418</v>
      </c>
      <c r="B206" s="5">
        <v>5.3099999999999994E-2</v>
      </c>
      <c r="C206" s="3">
        <f t="shared" si="18"/>
        <v>1</v>
      </c>
      <c r="D206" s="3">
        <f t="shared" si="20"/>
        <v>299</v>
      </c>
      <c r="E206" s="5">
        <f t="shared" si="19"/>
        <v>1.0001475</v>
      </c>
      <c r="F206" s="5">
        <f t="shared" si="23"/>
        <v>1.0450182099245076</v>
      </c>
      <c r="G206" s="5">
        <f t="shared" si="21"/>
        <v>4.5018209924507557E-2</v>
      </c>
      <c r="H206" s="5">
        <f t="shared" si="22"/>
        <v>5.42025269994071E-2</v>
      </c>
      <c r="I206" s="5"/>
    </row>
    <row r="207" spans="1:9" x14ac:dyDescent="0.55000000000000004">
      <c r="A207" s="7">
        <v>45419</v>
      </c>
      <c r="B207" s="5">
        <v>5.3099999999999994E-2</v>
      </c>
      <c r="C207" s="3">
        <f t="shared" si="18"/>
        <v>1</v>
      </c>
      <c r="D207" s="3">
        <f t="shared" si="20"/>
        <v>300</v>
      </c>
      <c r="E207" s="5">
        <f t="shared" si="19"/>
        <v>1.0001475</v>
      </c>
      <c r="F207" s="5">
        <f t="shared" si="23"/>
        <v>1.0451723501104715</v>
      </c>
      <c r="G207" s="5">
        <f t="shared" si="21"/>
        <v>4.5172350110471493E-2</v>
      </c>
      <c r="H207" s="5">
        <f t="shared" si="22"/>
        <v>5.4206820132565788E-2</v>
      </c>
      <c r="I207" s="5"/>
    </row>
    <row r="208" spans="1:9" x14ac:dyDescent="0.55000000000000004">
      <c r="A208" s="7">
        <v>45420</v>
      </c>
      <c r="B208" s="5">
        <v>5.3099999999999994E-2</v>
      </c>
      <c r="C208" s="3">
        <f t="shared" si="18"/>
        <v>1</v>
      </c>
      <c r="D208" s="3">
        <f t="shared" si="20"/>
        <v>301</v>
      </c>
      <c r="E208" s="5">
        <f t="shared" si="19"/>
        <v>1.0001475</v>
      </c>
      <c r="F208" s="5">
        <f t="shared" si="23"/>
        <v>1.0453265130321128</v>
      </c>
      <c r="G208" s="5">
        <f t="shared" si="21"/>
        <v>4.532651303211277E-2</v>
      </c>
      <c r="H208" s="5">
        <f t="shared" si="22"/>
        <v>5.4211111932095012E-2</v>
      </c>
      <c r="I208" s="5"/>
    </row>
    <row r="209" spans="1:9" x14ac:dyDescent="0.55000000000000004">
      <c r="A209" s="7">
        <v>45421</v>
      </c>
      <c r="B209" s="5">
        <v>5.3099999999999994E-2</v>
      </c>
      <c r="C209" s="3">
        <f t="shared" si="18"/>
        <v>1</v>
      </c>
      <c r="D209" s="3">
        <f t="shared" si="20"/>
        <v>302</v>
      </c>
      <c r="E209" s="5">
        <f t="shared" si="19"/>
        <v>1.0001475</v>
      </c>
      <c r="F209" s="5">
        <f t="shared" si="23"/>
        <v>1.0454806986927849</v>
      </c>
      <c r="G209" s="5">
        <f t="shared" si="21"/>
        <v>4.5480698692784927E-2</v>
      </c>
      <c r="H209" s="5">
        <f t="shared" si="22"/>
        <v>5.421540241524031E-2</v>
      </c>
      <c r="I209" s="5"/>
    </row>
    <row r="210" spans="1:9" x14ac:dyDescent="0.55000000000000004">
      <c r="A210" s="7">
        <v>45422</v>
      </c>
      <c r="B210" s="5">
        <v>5.3099999999999994E-2</v>
      </c>
      <c r="C210" s="3">
        <f t="shared" si="18"/>
        <v>3</v>
      </c>
      <c r="D210" s="3">
        <f t="shared" si="20"/>
        <v>305</v>
      </c>
      <c r="E210" s="5">
        <f t="shared" si="19"/>
        <v>1.0004424999999999</v>
      </c>
      <c r="F210" s="5">
        <f t="shared" si="23"/>
        <v>1.0459433239019564</v>
      </c>
      <c r="G210" s="5">
        <f t="shared" si="21"/>
        <v>4.5943323901956434E-2</v>
      </c>
      <c r="H210" s="5">
        <f t="shared" si="22"/>
        <v>5.4228185589194476E-2</v>
      </c>
      <c r="I210" s="5"/>
    </row>
    <row r="211" spans="1:9" x14ac:dyDescent="0.55000000000000004">
      <c r="A211" s="7">
        <v>45425</v>
      </c>
      <c r="B211" s="5">
        <v>5.3099999999999994E-2</v>
      </c>
      <c r="C211" s="3">
        <f t="shared" si="18"/>
        <v>1</v>
      </c>
      <c r="D211" s="3">
        <f t="shared" si="20"/>
        <v>306</v>
      </c>
      <c r="E211" s="5">
        <f t="shared" si="19"/>
        <v>1.0001475</v>
      </c>
      <c r="F211" s="5">
        <f t="shared" si="23"/>
        <v>1.046097600542232</v>
      </c>
      <c r="G211" s="5">
        <f t="shared" si="21"/>
        <v>4.6097600542231998E-2</v>
      </c>
      <c r="H211" s="5">
        <f t="shared" si="22"/>
        <v>5.4232471226155293E-2</v>
      </c>
      <c r="I211" s="5"/>
    </row>
    <row r="212" spans="1:9" x14ac:dyDescent="0.55000000000000004">
      <c r="A212" s="7">
        <v>45426</v>
      </c>
      <c r="B212" s="5">
        <v>5.3099999999999994E-2</v>
      </c>
      <c r="C212" s="3">
        <f t="shared" si="18"/>
        <v>1</v>
      </c>
      <c r="D212" s="3">
        <f t="shared" si="20"/>
        <v>307</v>
      </c>
      <c r="E212" s="5">
        <f t="shared" si="19"/>
        <v>1.0001475</v>
      </c>
      <c r="F212" s="5">
        <f t="shared" si="23"/>
        <v>1.0462518999383119</v>
      </c>
      <c r="G212" s="5">
        <f t="shared" si="21"/>
        <v>4.6251899938311913E-2</v>
      </c>
      <c r="H212" s="5">
        <f t="shared" si="22"/>
        <v>5.4236755627987916E-2</v>
      </c>
      <c r="I212" s="5"/>
    </row>
    <row r="213" spans="1:9" x14ac:dyDescent="0.55000000000000004">
      <c r="A213" s="7">
        <v>45427</v>
      </c>
      <c r="B213" s="5">
        <v>5.3099999999999994E-2</v>
      </c>
      <c r="C213" s="3">
        <f t="shared" si="18"/>
        <v>1</v>
      </c>
      <c r="D213" s="3">
        <f t="shared" si="20"/>
        <v>308</v>
      </c>
      <c r="E213" s="5">
        <f t="shared" si="19"/>
        <v>1.0001475</v>
      </c>
      <c r="F213" s="5">
        <f t="shared" si="23"/>
        <v>1.0464062220935528</v>
      </c>
      <c r="G213" s="5">
        <f t="shared" si="21"/>
        <v>4.6406222093552829E-2</v>
      </c>
      <c r="H213" s="5">
        <f t="shared" si="22"/>
        <v>5.424103881064616E-2</v>
      </c>
      <c r="I213" s="5"/>
    </row>
    <row r="214" spans="1:9" x14ac:dyDescent="0.55000000000000004">
      <c r="A214" s="7">
        <v>45428</v>
      </c>
      <c r="B214" s="5">
        <v>5.3099999999999994E-2</v>
      </c>
      <c r="C214" s="3">
        <f t="shared" si="18"/>
        <v>1</v>
      </c>
      <c r="D214" s="3">
        <f t="shared" si="20"/>
        <v>309</v>
      </c>
      <c r="E214" s="5">
        <f t="shared" si="19"/>
        <v>1.0001475</v>
      </c>
      <c r="F214" s="5">
        <f t="shared" si="23"/>
        <v>1.0465605670113116</v>
      </c>
      <c r="G214" s="5">
        <f t="shared" si="21"/>
        <v>4.6560567011311615E-2</v>
      </c>
      <c r="H214" s="5">
        <f t="shared" si="22"/>
        <v>5.4245320789877607E-2</v>
      </c>
      <c r="I214" s="5"/>
    </row>
    <row r="215" spans="1:9" x14ac:dyDescent="0.55000000000000004">
      <c r="A215" s="7">
        <v>45429</v>
      </c>
      <c r="B215" s="5">
        <v>5.3099999999999994E-2</v>
      </c>
      <c r="C215" s="3">
        <f t="shared" si="18"/>
        <v>3</v>
      </c>
      <c r="D215" s="3">
        <f t="shared" si="20"/>
        <v>312</v>
      </c>
      <c r="E215" s="5">
        <f t="shared" si="19"/>
        <v>1.0004424999999999</v>
      </c>
      <c r="F215" s="5">
        <f t="shared" si="23"/>
        <v>1.047023670062214</v>
      </c>
      <c r="G215" s="5">
        <f t="shared" si="21"/>
        <v>4.7023670062213974E-2</v>
      </c>
      <c r="H215" s="5">
        <f t="shared" si="22"/>
        <v>5.4258080841016125E-2</v>
      </c>
      <c r="I215" s="5"/>
    </row>
    <row r="216" spans="1:9" x14ac:dyDescent="0.55000000000000004">
      <c r="A216" s="7">
        <v>45432</v>
      </c>
      <c r="B216" s="5">
        <v>5.3099999999999994E-2</v>
      </c>
      <c r="C216" s="3">
        <f t="shared" si="18"/>
        <v>1</v>
      </c>
      <c r="D216" s="3">
        <f t="shared" si="20"/>
        <v>313</v>
      </c>
      <c r="E216" s="5">
        <f t="shared" si="19"/>
        <v>1.0001475</v>
      </c>
      <c r="F216" s="5">
        <f t="shared" si="23"/>
        <v>1.0471781060535481</v>
      </c>
      <c r="G216" s="5">
        <f t="shared" si="21"/>
        <v>4.7178106053548108E-2</v>
      </c>
      <c r="H216" s="5">
        <f t="shared" si="22"/>
        <v>5.426235840024702E-2</v>
      </c>
      <c r="I216" s="5"/>
    </row>
    <row r="217" spans="1:9" x14ac:dyDescent="0.55000000000000004">
      <c r="A217" s="7">
        <v>45433</v>
      </c>
      <c r="B217" s="5">
        <v>5.3099999999999994E-2</v>
      </c>
      <c r="C217" s="3">
        <f t="shared" si="18"/>
        <v>1</v>
      </c>
      <c r="D217" s="3">
        <f t="shared" si="20"/>
        <v>314</v>
      </c>
      <c r="E217" s="5">
        <f t="shared" si="19"/>
        <v>1.0001475</v>
      </c>
      <c r="F217" s="5">
        <f t="shared" si="23"/>
        <v>1.0473325648241909</v>
      </c>
      <c r="G217" s="5">
        <f t="shared" si="21"/>
        <v>4.7332564824190904E-2</v>
      </c>
      <c r="H217" s="5">
        <f t="shared" si="22"/>
        <v>5.4266634830282566E-2</v>
      </c>
      <c r="I217" s="5"/>
    </row>
    <row r="218" spans="1:9" x14ac:dyDescent="0.55000000000000004">
      <c r="A218" s="7">
        <v>45434</v>
      </c>
      <c r="B218" s="5">
        <v>5.3099999999999994E-2</v>
      </c>
      <c r="C218" s="3">
        <f t="shared" si="18"/>
        <v>1</v>
      </c>
      <c r="D218" s="3">
        <f t="shared" si="20"/>
        <v>315</v>
      </c>
      <c r="E218" s="5">
        <f t="shared" si="19"/>
        <v>1.0001475</v>
      </c>
      <c r="F218" s="5">
        <f t="shared" si="23"/>
        <v>1.0474870463775023</v>
      </c>
      <c r="G218" s="5">
        <f t="shared" si="21"/>
        <v>4.748704637750234E-2</v>
      </c>
      <c r="H218" s="5">
        <f t="shared" si="22"/>
        <v>5.4270910145716951E-2</v>
      </c>
      <c r="I218" s="5"/>
    </row>
    <row r="219" spans="1:9" x14ac:dyDescent="0.55000000000000004">
      <c r="A219" s="7">
        <v>45435</v>
      </c>
      <c r="B219" s="5">
        <v>5.3099999999999994E-2</v>
      </c>
      <c r="C219" s="3">
        <f t="shared" si="18"/>
        <v>1</v>
      </c>
      <c r="D219" s="3">
        <f t="shared" si="20"/>
        <v>316</v>
      </c>
      <c r="E219" s="5">
        <f t="shared" si="19"/>
        <v>1.0001475</v>
      </c>
      <c r="F219" s="5">
        <f t="shared" si="23"/>
        <v>1.0476415507168431</v>
      </c>
      <c r="G219" s="5">
        <f t="shared" si="21"/>
        <v>4.7641550716843062E-2</v>
      </c>
      <c r="H219" s="5">
        <f t="shared" si="22"/>
        <v>5.4275184360960453E-2</v>
      </c>
      <c r="I219" s="5"/>
    </row>
    <row r="220" spans="1:9" x14ac:dyDescent="0.55000000000000004">
      <c r="A220" s="7">
        <v>45436</v>
      </c>
      <c r="B220" s="5">
        <v>5.3200000000000004E-2</v>
      </c>
      <c r="C220" s="3">
        <f t="shared" si="18"/>
        <v>4</v>
      </c>
      <c r="D220" s="3">
        <f t="shared" si="20"/>
        <v>320</v>
      </c>
      <c r="E220" s="5">
        <f t="shared" si="19"/>
        <v>1.0005911111111112</v>
      </c>
      <c r="F220" s="5">
        <f t="shared" si="23"/>
        <v>1.0482608232779336</v>
      </c>
      <c r="G220" s="5">
        <f t="shared" si="21"/>
        <v>4.8260823277933573E-2</v>
      </c>
      <c r="H220" s="5">
        <f t="shared" si="22"/>
        <v>5.4293426187675277E-2</v>
      </c>
      <c r="I220" s="5"/>
    </row>
    <row r="221" spans="1:9" x14ac:dyDescent="0.55000000000000004">
      <c r="A221" s="7">
        <v>45440</v>
      </c>
      <c r="B221" s="5">
        <v>5.3200000000000004E-2</v>
      </c>
      <c r="C221" s="3">
        <f t="shared" si="18"/>
        <v>1</v>
      </c>
      <c r="D221" s="3">
        <f t="shared" si="20"/>
        <v>321</v>
      </c>
      <c r="E221" s="5">
        <f t="shared" si="19"/>
        <v>1.0001477777777779</v>
      </c>
      <c r="F221" s="5">
        <f t="shared" si="23"/>
        <v>1.0484157329329291</v>
      </c>
      <c r="G221" s="5">
        <f t="shared" si="21"/>
        <v>4.8415732932929112E-2</v>
      </c>
      <c r="H221" s="5">
        <f t="shared" si="22"/>
        <v>5.4298018242537313E-2</v>
      </c>
      <c r="I221" s="5"/>
    </row>
    <row r="222" spans="1:9" x14ac:dyDescent="0.55000000000000004">
      <c r="A222" s="7">
        <v>45441</v>
      </c>
      <c r="B222" s="5">
        <v>5.33E-2</v>
      </c>
      <c r="C222" s="3">
        <f t="shared" si="18"/>
        <v>1</v>
      </c>
      <c r="D222" s="3">
        <f t="shared" si="20"/>
        <v>322</v>
      </c>
      <c r="E222" s="5">
        <f t="shared" si="19"/>
        <v>1.0001480555555555</v>
      </c>
      <c r="F222" s="5">
        <f t="shared" si="23"/>
        <v>1.0485709567067216</v>
      </c>
      <c r="G222" s="5">
        <f t="shared" si="21"/>
        <v>4.8570956706721624E-2</v>
      </c>
      <c r="H222" s="5">
        <f t="shared" si="22"/>
        <v>5.4302932964036599E-2</v>
      </c>
      <c r="I222" s="5"/>
    </row>
    <row r="223" spans="1:9" x14ac:dyDescent="0.55000000000000004">
      <c r="A223" s="7">
        <v>45442</v>
      </c>
      <c r="B223" s="5">
        <v>5.33E-2</v>
      </c>
      <c r="C223" s="3">
        <f t="shared" si="18"/>
        <v>1</v>
      </c>
      <c r="D223" s="3">
        <f t="shared" si="20"/>
        <v>323</v>
      </c>
      <c r="E223" s="5">
        <f t="shared" si="19"/>
        <v>1.0001480555555555</v>
      </c>
      <c r="F223" s="5">
        <f t="shared" si="23"/>
        <v>1.0487262034622562</v>
      </c>
      <c r="G223" s="5">
        <f t="shared" si="21"/>
        <v>4.8726203462256201E-2</v>
      </c>
      <c r="H223" s="5">
        <f t="shared" si="22"/>
        <v>5.4307842868149325E-2</v>
      </c>
      <c r="I223" s="5"/>
    </row>
    <row r="224" spans="1:9" x14ac:dyDescent="0.55000000000000004">
      <c r="A224" s="7">
        <v>45443</v>
      </c>
      <c r="B224" s="5">
        <v>5.3399999999999996E-2</v>
      </c>
      <c r="C224" s="3">
        <f t="shared" si="18"/>
        <v>3</v>
      </c>
      <c r="D224" s="3">
        <f t="shared" si="20"/>
        <v>326</v>
      </c>
      <c r="E224" s="5">
        <f t="shared" si="19"/>
        <v>1.000445</v>
      </c>
      <c r="F224" s="5">
        <f t="shared" si="23"/>
        <v>1.0491928866227969</v>
      </c>
      <c r="G224" s="5">
        <f t="shared" si="21"/>
        <v>4.9192886622796861E-2</v>
      </c>
      <c r="H224" s="5">
        <f t="shared" si="22"/>
        <v>5.4323433080389179E-2</v>
      </c>
      <c r="I224" s="5"/>
    </row>
    <row r="225" spans="1:9" x14ac:dyDescent="0.55000000000000004">
      <c r="A225" s="7">
        <v>45446</v>
      </c>
      <c r="B225" s="5">
        <v>5.3499999999999999E-2</v>
      </c>
      <c r="C225" s="3">
        <f t="shared" si="18"/>
        <v>1</v>
      </c>
      <c r="D225" s="3">
        <f t="shared" si="20"/>
        <v>327</v>
      </c>
      <c r="E225" s="5">
        <f t="shared" si="19"/>
        <v>1.0001486111111111</v>
      </c>
      <c r="F225" s="5">
        <f t="shared" si="23"/>
        <v>1.0493488083434477</v>
      </c>
      <c r="G225" s="5">
        <f t="shared" si="21"/>
        <v>4.9348808343447681E-2</v>
      </c>
      <c r="H225" s="5">
        <f t="shared" si="22"/>
        <v>5.4328963313887348E-2</v>
      </c>
      <c r="I225" s="5"/>
    </row>
    <row r="226" spans="1:9" x14ac:dyDescent="0.55000000000000004">
      <c r="A226" s="7">
        <v>45447</v>
      </c>
      <c r="B226" s="5">
        <v>5.33E-2</v>
      </c>
      <c r="C226" s="3">
        <f t="shared" si="18"/>
        <v>1</v>
      </c>
      <c r="D226" s="3">
        <f t="shared" si="20"/>
        <v>328</v>
      </c>
      <c r="E226" s="5">
        <f t="shared" si="19"/>
        <v>1.0001480555555555</v>
      </c>
      <c r="F226" s="5">
        <f t="shared" si="23"/>
        <v>1.0495041702642385</v>
      </c>
      <c r="G226" s="5">
        <f t="shared" si="21"/>
        <v>4.9504170264238478E-2</v>
      </c>
      <c r="H226" s="5">
        <f t="shared" si="22"/>
        <v>5.4333845411969062E-2</v>
      </c>
      <c r="I226" s="5"/>
    </row>
    <row r="227" spans="1:9" x14ac:dyDescent="0.55000000000000004">
      <c r="A227" s="7">
        <v>45448</v>
      </c>
      <c r="B227" s="5">
        <v>5.33E-2</v>
      </c>
      <c r="C227" s="3">
        <f t="shared" si="18"/>
        <v>1</v>
      </c>
      <c r="D227" s="3">
        <f t="shared" si="20"/>
        <v>329</v>
      </c>
      <c r="E227" s="5">
        <f t="shared" si="19"/>
        <v>1.0001480555555555</v>
      </c>
      <c r="F227" s="5">
        <f t="shared" si="23"/>
        <v>1.0496595551872248</v>
      </c>
      <c r="G227" s="5">
        <f t="shared" si="21"/>
        <v>4.9659555187224758E-2</v>
      </c>
      <c r="H227" s="5">
        <f t="shared" si="22"/>
        <v>5.4338723001218579E-2</v>
      </c>
      <c r="I227" s="5"/>
    </row>
    <row r="228" spans="1:9" x14ac:dyDescent="0.55000000000000004">
      <c r="A228" s="7">
        <v>45449</v>
      </c>
      <c r="B228" s="5">
        <v>5.33E-2</v>
      </c>
      <c r="C228" s="3">
        <f t="shared" si="18"/>
        <v>1</v>
      </c>
      <c r="D228" s="3">
        <f t="shared" si="20"/>
        <v>330</v>
      </c>
      <c r="E228" s="5">
        <f t="shared" si="19"/>
        <v>1.0001480555555555</v>
      </c>
      <c r="F228" s="5">
        <f t="shared" si="23"/>
        <v>1.0498149631158122</v>
      </c>
      <c r="G228" s="5">
        <f t="shared" si="21"/>
        <v>4.9814963115812239E-2</v>
      </c>
      <c r="H228" s="5">
        <f t="shared" si="22"/>
        <v>5.4343596126340626E-2</v>
      </c>
      <c r="I228" s="5"/>
    </row>
    <row r="229" spans="1:9" x14ac:dyDescent="0.55000000000000004">
      <c r="A229" s="7">
        <v>45450</v>
      </c>
      <c r="B229" s="5">
        <v>5.33E-2</v>
      </c>
      <c r="C229" s="3">
        <f t="shared" si="18"/>
        <v>3</v>
      </c>
      <c r="D229" s="3">
        <f t="shared" si="20"/>
        <v>333</v>
      </c>
      <c r="E229" s="5">
        <f t="shared" si="19"/>
        <v>1.0004441666666666</v>
      </c>
      <c r="F229" s="5">
        <f t="shared" si="23"/>
        <v>1.0502812559285961</v>
      </c>
      <c r="G229" s="5">
        <f t="shared" si="21"/>
        <v>5.0281255928596114E-2</v>
      </c>
      <c r="H229" s="5">
        <f t="shared" si="22"/>
        <v>5.4358114517401204E-2</v>
      </c>
      <c r="I229" s="5"/>
    </row>
    <row r="230" spans="1:9" x14ac:dyDescent="0.55000000000000004">
      <c r="A230" s="7">
        <v>45453</v>
      </c>
      <c r="B230" s="5">
        <v>5.3200000000000004E-2</v>
      </c>
      <c r="C230" s="3">
        <f t="shared" si="18"/>
        <v>1</v>
      </c>
      <c r="D230" s="3">
        <f t="shared" si="20"/>
        <v>334</v>
      </c>
      <c r="E230" s="5">
        <f t="shared" si="19"/>
        <v>1.0001477777777779</v>
      </c>
      <c r="F230" s="5">
        <f t="shared" si="23"/>
        <v>1.050436464158639</v>
      </c>
      <c r="G230" s="5">
        <f t="shared" si="21"/>
        <v>5.0436464158639005E-2</v>
      </c>
      <c r="H230" s="5">
        <f t="shared" si="22"/>
        <v>5.4362655979371385E-2</v>
      </c>
      <c r="I230" s="5"/>
    </row>
    <row r="231" spans="1:9" x14ac:dyDescent="0.55000000000000004">
      <c r="A231" s="7">
        <v>45454</v>
      </c>
      <c r="B231" s="5">
        <v>5.3200000000000004E-2</v>
      </c>
      <c r="C231" s="3">
        <f t="shared" si="18"/>
        <v>1</v>
      </c>
      <c r="D231" s="3">
        <f t="shared" si="20"/>
        <v>335</v>
      </c>
      <c r="E231" s="5">
        <f t="shared" si="19"/>
        <v>1.0001477777777779</v>
      </c>
      <c r="F231" s="5">
        <f t="shared" si="23"/>
        <v>1.0505916953250092</v>
      </c>
      <c r="G231" s="5">
        <f t="shared" si="21"/>
        <v>5.0591695325009178E-2</v>
      </c>
      <c r="H231" s="5">
        <f t="shared" si="22"/>
        <v>5.4367194976129261E-2</v>
      </c>
      <c r="I231" s="5"/>
    </row>
    <row r="232" spans="1:9" x14ac:dyDescent="0.55000000000000004">
      <c r="A232" s="7">
        <v>45455</v>
      </c>
      <c r="B232" s="5">
        <v>5.3099999999999994E-2</v>
      </c>
      <c r="C232" s="3">
        <f t="shared" si="18"/>
        <v>1</v>
      </c>
      <c r="D232" s="3">
        <f t="shared" si="20"/>
        <v>336</v>
      </c>
      <c r="E232" s="5">
        <f t="shared" si="19"/>
        <v>1.0001475</v>
      </c>
      <c r="F232" s="5">
        <f t="shared" si="23"/>
        <v>1.0507466576000697</v>
      </c>
      <c r="G232" s="5">
        <f t="shared" si="21"/>
        <v>5.0746657600069689E-2</v>
      </c>
      <c r="H232" s="5">
        <f t="shared" si="22"/>
        <v>5.4371418857217524E-2</v>
      </c>
      <c r="I232" s="5"/>
    </row>
    <row r="233" spans="1:9" x14ac:dyDescent="0.55000000000000004">
      <c r="A233" s="7">
        <v>45456</v>
      </c>
      <c r="B233" s="5">
        <v>5.3099999999999994E-2</v>
      </c>
      <c r="C233" s="3">
        <f t="shared" si="18"/>
        <v>1</v>
      </c>
      <c r="D233" s="3">
        <f t="shared" si="20"/>
        <v>337</v>
      </c>
      <c r="E233" s="5">
        <f t="shared" si="19"/>
        <v>1.0001475</v>
      </c>
      <c r="F233" s="5">
        <f t="shared" si="23"/>
        <v>1.0509016427320657</v>
      </c>
      <c r="G233" s="5">
        <f t="shared" si="21"/>
        <v>5.0901642732065655E-2</v>
      </c>
      <c r="H233" s="5">
        <f t="shared" si="22"/>
        <v>5.437564208766657E-2</v>
      </c>
      <c r="I233" s="5"/>
    </row>
    <row r="234" spans="1:9" x14ac:dyDescent="0.55000000000000004">
      <c r="A234" s="7">
        <v>45457</v>
      </c>
      <c r="B234" s="5">
        <v>5.3099999999999994E-2</v>
      </c>
      <c r="C234" s="3">
        <f t="shared" si="18"/>
        <v>3</v>
      </c>
      <c r="D234" s="3">
        <f t="shared" si="20"/>
        <v>340</v>
      </c>
      <c r="E234" s="5">
        <f t="shared" si="19"/>
        <v>1.0004424999999999</v>
      </c>
      <c r="F234" s="5">
        <f t="shared" si="23"/>
        <v>1.0513666667089745</v>
      </c>
      <c r="G234" s="5">
        <f t="shared" si="21"/>
        <v>5.1366666708974495E-2</v>
      </c>
      <c r="H234" s="5">
        <f t="shared" si="22"/>
        <v>5.4388235338914175E-2</v>
      </c>
      <c r="I234" s="5"/>
    </row>
    <row r="235" spans="1:9" x14ac:dyDescent="0.55000000000000004">
      <c r="A235" s="7">
        <v>45460</v>
      </c>
      <c r="B235" s="5">
        <v>5.33E-2</v>
      </c>
      <c r="C235" s="3">
        <f t="shared" si="18"/>
        <v>1</v>
      </c>
      <c r="D235" s="3">
        <f t="shared" si="20"/>
        <v>341</v>
      </c>
      <c r="E235" s="5">
        <f t="shared" si="19"/>
        <v>1.0001480555555555</v>
      </c>
      <c r="F235" s="5">
        <f t="shared" si="23"/>
        <v>1.0515223273849066</v>
      </c>
      <c r="G235" s="5">
        <f t="shared" si="21"/>
        <v>5.1522327384906585E-2</v>
      </c>
      <c r="H235" s="5">
        <f t="shared" si="22"/>
        <v>5.4393072899021615E-2</v>
      </c>
      <c r="I235" s="5"/>
    </row>
    <row r="236" spans="1:9" x14ac:dyDescent="0.55000000000000004">
      <c r="A236" s="7">
        <v>45461</v>
      </c>
      <c r="B236" s="5">
        <v>5.33E-2</v>
      </c>
      <c r="C236" s="3">
        <f t="shared" si="18"/>
        <v>2</v>
      </c>
      <c r="D236" s="3">
        <f t="shared" si="20"/>
        <v>343</v>
      </c>
      <c r="E236" s="5">
        <f t="shared" si="19"/>
        <v>1.0002961111111111</v>
      </c>
      <c r="F236" s="5">
        <f t="shared" si="23"/>
        <v>1.0518336948296265</v>
      </c>
      <c r="G236" s="5">
        <f t="shared" si="21"/>
        <v>5.183369482962652E-2</v>
      </c>
      <c r="H236" s="5">
        <f t="shared" si="22"/>
        <v>5.4402711774535123E-2</v>
      </c>
      <c r="I236" s="5"/>
    </row>
    <row r="237" spans="1:9" x14ac:dyDescent="0.55000000000000004">
      <c r="A237" s="7">
        <v>45463</v>
      </c>
      <c r="B237" s="5">
        <v>5.3200000000000004E-2</v>
      </c>
      <c r="C237" s="3">
        <f t="shared" si="18"/>
        <v>1</v>
      </c>
      <c r="D237" s="3">
        <f t="shared" si="20"/>
        <v>344</v>
      </c>
      <c r="E237" s="5">
        <f t="shared" si="19"/>
        <v>1.0001477777777779</v>
      </c>
      <c r="F237" s="5">
        <f t="shared" si="23"/>
        <v>1.0519891324756403</v>
      </c>
      <c r="G237" s="5">
        <f t="shared" si="21"/>
        <v>5.1989132475640298E-2</v>
      </c>
      <c r="H237" s="5">
        <f t="shared" si="22"/>
        <v>5.4407231660553793E-2</v>
      </c>
      <c r="I237" s="5"/>
    </row>
    <row r="238" spans="1:9" x14ac:dyDescent="0.55000000000000004">
      <c r="A238" s="7">
        <v>45464</v>
      </c>
      <c r="B238" s="5">
        <v>5.3099999999999994E-2</v>
      </c>
      <c r="C238" s="3">
        <f t="shared" si="18"/>
        <v>3</v>
      </c>
      <c r="D238" s="3">
        <f t="shared" si="20"/>
        <v>347</v>
      </c>
      <c r="E238" s="5">
        <f t="shared" si="19"/>
        <v>1.0004424999999999</v>
      </c>
      <c r="F238" s="5">
        <f t="shared" si="23"/>
        <v>1.0524546376667607</v>
      </c>
      <c r="G238" s="5">
        <f t="shared" si="21"/>
        <v>5.2454637666760728E-2</v>
      </c>
      <c r="H238" s="5">
        <f t="shared" si="22"/>
        <v>5.4419797002979428E-2</v>
      </c>
      <c r="I238" s="5"/>
    </row>
    <row r="239" spans="1:9" x14ac:dyDescent="0.55000000000000004">
      <c r="A239" s="7">
        <v>45467</v>
      </c>
      <c r="B239" s="5">
        <v>5.3099999999999994E-2</v>
      </c>
      <c r="C239" s="3">
        <f t="shared" si="18"/>
        <v>1</v>
      </c>
      <c r="D239" s="3">
        <f t="shared" si="20"/>
        <v>348</v>
      </c>
      <c r="E239" s="5">
        <f t="shared" si="19"/>
        <v>1.0001475</v>
      </c>
      <c r="F239" s="5">
        <f t="shared" si="23"/>
        <v>1.0526098747258166</v>
      </c>
      <c r="G239" s="5">
        <f t="shared" si="21"/>
        <v>5.2609874725816574E-2</v>
      </c>
      <c r="H239" s="5">
        <f t="shared" si="22"/>
        <v>5.4424008337051626E-2</v>
      </c>
      <c r="I239" s="5"/>
    </row>
    <row r="240" spans="1:9" x14ac:dyDescent="0.55000000000000004">
      <c r="A240" s="7">
        <v>45468</v>
      </c>
      <c r="B240" s="5">
        <v>5.33E-2</v>
      </c>
      <c r="C240" s="3">
        <f t="shared" si="18"/>
        <v>1</v>
      </c>
      <c r="D240" s="3">
        <f t="shared" si="20"/>
        <v>349</v>
      </c>
      <c r="E240" s="5">
        <f t="shared" si="19"/>
        <v>1.0001480555555555</v>
      </c>
      <c r="F240" s="5">
        <f t="shared" si="23"/>
        <v>1.0527657194656024</v>
      </c>
      <c r="G240" s="5">
        <f t="shared" si="21"/>
        <v>5.2765719465602379E-2</v>
      </c>
      <c r="H240" s="5">
        <f t="shared" si="22"/>
        <v>5.4428822371395007E-2</v>
      </c>
      <c r="I240" s="5"/>
    </row>
    <row r="241" spans="1:9" x14ac:dyDescent="0.55000000000000004">
      <c r="A241" s="7">
        <v>45469</v>
      </c>
      <c r="B241" s="5">
        <v>5.3399999999999996E-2</v>
      </c>
      <c r="C241" s="3">
        <f t="shared" si="18"/>
        <v>1</v>
      </c>
      <c r="D241" s="3">
        <f t="shared" si="20"/>
        <v>350</v>
      </c>
      <c r="E241" s="5">
        <f t="shared" si="19"/>
        <v>1.0001483333333334</v>
      </c>
      <c r="F241" s="5">
        <f t="shared" si="23"/>
        <v>1.0529218797139899</v>
      </c>
      <c r="G241" s="5">
        <f t="shared" si="21"/>
        <v>5.2921879713989872E-2</v>
      </c>
      <c r="H241" s="5">
        <f t="shared" si="22"/>
        <v>5.4433933420103872E-2</v>
      </c>
      <c r="I241" s="5"/>
    </row>
    <row r="242" spans="1:9" x14ac:dyDescent="0.55000000000000004">
      <c r="A242" s="7">
        <v>45470</v>
      </c>
      <c r="B242" s="5">
        <v>5.3399999999999996E-2</v>
      </c>
      <c r="C242" s="3">
        <f t="shared" si="18"/>
        <v>1</v>
      </c>
      <c r="D242" s="3">
        <f t="shared" si="20"/>
        <v>351</v>
      </c>
      <c r="E242" s="5">
        <f t="shared" si="19"/>
        <v>1.0001483333333334</v>
      </c>
      <c r="F242" s="5">
        <f t="shared" si="23"/>
        <v>1.0530780631261476</v>
      </c>
      <c r="G242" s="5">
        <f t="shared" si="21"/>
        <v>5.3078063126147601E-2</v>
      </c>
      <c r="H242" s="5">
        <f t="shared" si="22"/>
        <v>5.4439039103741128E-2</v>
      </c>
      <c r="I242" s="5"/>
    </row>
    <row r="243" spans="1:9" x14ac:dyDescent="0.55000000000000004">
      <c r="A243" s="7">
        <v>45471</v>
      </c>
      <c r="B243" s="5">
        <v>5.33E-2</v>
      </c>
      <c r="C243" s="3">
        <f t="shared" si="18"/>
        <v>3</v>
      </c>
      <c r="D243" s="3">
        <f t="shared" si="20"/>
        <v>354</v>
      </c>
      <c r="E243" s="5">
        <f t="shared" si="19"/>
        <v>1.0004441666666666</v>
      </c>
      <c r="F243" s="5">
        <f t="shared" si="23"/>
        <v>1.053545805299186</v>
      </c>
      <c r="G243" s="5">
        <f t="shared" si="21"/>
        <v>5.3545805299185956E-2</v>
      </c>
      <c r="H243" s="5">
        <f t="shared" si="22"/>
        <v>5.445336132120606E-2</v>
      </c>
      <c r="I243" s="5"/>
    </row>
    <row r="244" spans="1:9" x14ac:dyDescent="0.55000000000000004">
      <c r="A244" s="7">
        <v>45474</v>
      </c>
      <c r="B244" s="5">
        <v>5.4000000000000006E-2</v>
      </c>
      <c r="C244" s="3">
        <f t="shared" si="18"/>
        <v>1</v>
      </c>
      <c r="D244" s="3">
        <f t="shared" si="20"/>
        <v>355</v>
      </c>
      <c r="E244" s="5">
        <f t="shared" si="19"/>
        <v>1.0001500000000001</v>
      </c>
      <c r="F244" s="5">
        <f t="shared" si="23"/>
        <v>1.053703837169981</v>
      </c>
      <c r="G244" s="5">
        <f t="shared" si="21"/>
        <v>5.370383716998095E-2</v>
      </c>
      <c r="H244" s="5">
        <f t="shared" si="22"/>
        <v>5.4460229242797586E-2</v>
      </c>
      <c r="I244" s="5"/>
    </row>
    <row r="245" spans="1:9" x14ac:dyDescent="0.55000000000000004">
      <c r="A245" s="7">
        <v>45475</v>
      </c>
      <c r="B245" s="5">
        <v>5.3499999999999999E-2</v>
      </c>
      <c r="C245" s="3">
        <f t="shared" si="18"/>
        <v>1</v>
      </c>
      <c r="D245" s="3">
        <f t="shared" si="20"/>
        <v>356</v>
      </c>
      <c r="E245" s="5">
        <f t="shared" si="19"/>
        <v>1.0001486111111111</v>
      </c>
      <c r="F245" s="5">
        <f t="shared" si="23"/>
        <v>1.0538604292680047</v>
      </c>
      <c r="G245" s="5">
        <f t="shared" si="21"/>
        <v>5.3860429268004717E-2</v>
      </c>
      <c r="H245" s="5">
        <f t="shared" si="22"/>
        <v>5.4465602630566566E-2</v>
      </c>
      <c r="I245" s="5"/>
    </row>
    <row r="246" spans="1:9" x14ac:dyDescent="0.55000000000000004">
      <c r="A246" s="7">
        <v>45476</v>
      </c>
      <c r="B246" s="5">
        <v>5.33E-2</v>
      </c>
      <c r="C246" s="3">
        <f t="shared" si="18"/>
        <v>2</v>
      </c>
      <c r="D246" s="3">
        <f t="shared" si="20"/>
        <v>358</v>
      </c>
      <c r="E246" s="5">
        <f t="shared" si="19"/>
        <v>1.0002961111111111</v>
      </c>
      <c r="F246" s="5">
        <f t="shared" si="23"/>
        <v>1.0541724890506712</v>
      </c>
      <c r="G246" s="5">
        <f t="shared" si="21"/>
        <v>5.417248905067118E-2</v>
      </c>
      <c r="H246" s="5">
        <f t="shared" si="22"/>
        <v>5.4475128654306218E-2</v>
      </c>
      <c r="I246" s="5"/>
    </row>
    <row r="247" spans="1:9" x14ac:dyDescent="0.55000000000000004">
      <c r="A247" s="7">
        <v>45478</v>
      </c>
      <c r="B247" s="5">
        <v>5.3200000000000004E-2</v>
      </c>
      <c r="C247" s="3">
        <f t="shared" si="18"/>
        <v>3</v>
      </c>
      <c r="D247" s="3">
        <f t="shared" si="20"/>
        <v>361</v>
      </c>
      <c r="E247" s="5">
        <f t="shared" si="19"/>
        <v>1.0004433333333334</v>
      </c>
      <c r="F247" s="5">
        <f t="shared" si="23"/>
        <v>1.0546398388541502</v>
      </c>
      <c r="G247" s="5">
        <f t="shared" si="21"/>
        <v>5.4639838854150247E-2</v>
      </c>
      <c r="H247" s="5">
        <f t="shared" si="22"/>
        <v>5.4488481959817425E-2</v>
      </c>
      <c r="I247" s="5"/>
    </row>
    <row r="248" spans="1:9" x14ac:dyDescent="0.55000000000000004">
      <c r="A248" s="7">
        <v>45481</v>
      </c>
      <c r="B248" s="5">
        <v>5.3200000000000004E-2</v>
      </c>
      <c r="C248" s="3">
        <f t="shared" si="18"/>
        <v>1</v>
      </c>
      <c r="D248" s="3">
        <f t="shared" si="20"/>
        <v>362</v>
      </c>
      <c r="E248" s="5">
        <f t="shared" si="19"/>
        <v>1.0001477777777779</v>
      </c>
      <c r="F248" s="5">
        <f t="shared" si="23"/>
        <v>1.054795691185892</v>
      </c>
      <c r="G248" s="5">
        <f t="shared" si="21"/>
        <v>5.4795691185892004E-2</v>
      </c>
      <c r="H248" s="5">
        <f t="shared" si="22"/>
        <v>5.4492952560555585E-2</v>
      </c>
      <c r="I248" s="5"/>
    </row>
    <row r="249" spans="1:9" x14ac:dyDescent="0.55000000000000004">
      <c r="A249" s="7">
        <v>45482</v>
      </c>
      <c r="B249" s="5">
        <v>5.3399999999999996E-2</v>
      </c>
      <c r="C249" s="3">
        <f t="shared" si="18"/>
        <v>1</v>
      </c>
      <c r="D249" s="3">
        <f t="shared" si="20"/>
        <v>363</v>
      </c>
      <c r="E249" s="5">
        <f t="shared" si="19"/>
        <v>1.0001483333333334</v>
      </c>
      <c r="F249" s="5">
        <f t="shared" si="23"/>
        <v>1.0549521525467513</v>
      </c>
      <c r="G249" s="5">
        <f t="shared" si="21"/>
        <v>5.4952152546751343E-2</v>
      </c>
      <c r="H249" s="5">
        <f t="shared" si="22"/>
        <v>5.4498002525703811E-2</v>
      </c>
      <c r="I249" s="5"/>
    </row>
    <row r="250" spans="1:9" x14ac:dyDescent="0.55000000000000004">
      <c r="A250" s="7">
        <v>45483</v>
      </c>
      <c r="B250" s="5">
        <v>5.3399999999999996E-2</v>
      </c>
      <c r="C250" s="3">
        <f t="shared" si="18"/>
        <v>1</v>
      </c>
      <c r="D250" s="3">
        <f t="shared" si="20"/>
        <v>364</v>
      </c>
      <c r="E250" s="5">
        <f t="shared" si="19"/>
        <v>1.0001483333333334</v>
      </c>
      <c r="F250" s="5">
        <f t="shared" si="23"/>
        <v>1.0551086371160459</v>
      </c>
      <c r="G250" s="5">
        <f t="shared" si="21"/>
        <v>5.5108637116045855E-2</v>
      </c>
      <c r="H250" s="5">
        <f t="shared" si="22"/>
        <v>5.4503047697188209E-2</v>
      </c>
      <c r="I250" s="5"/>
    </row>
    <row r="251" spans="1:9" x14ac:dyDescent="0.55000000000000004">
      <c r="A251" s="7">
        <v>45484</v>
      </c>
      <c r="B251" s="5">
        <v>5.3399999999999996E-2</v>
      </c>
      <c r="C251" s="3">
        <v>1</v>
      </c>
      <c r="D251" s="3">
        <f t="shared" si="20"/>
        <v>365</v>
      </c>
      <c r="E251" s="5">
        <f t="shared" si="19"/>
        <v>1.0001483333333334</v>
      </c>
      <c r="F251" s="5">
        <f t="shared" si="23"/>
        <v>1.0552651448972181</v>
      </c>
      <c r="G251" s="5">
        <f t="shared" si="21"/>
        <v>5.5265144897218121E-2</v>
      </c>
      <c r="H251" s="5">
        <f>G251*360/D251</f>
        <v>5.4508088117804172E-2</v>
      </c>
      <c r="I251" s="5"/>
    </row>
  </sheetData>
  <sortState xmlns:xlrd2="http://schemas.microsoft.com/office/spreadsheetml/2017/richdata2" ref="A2:E251">
    <sortCondition ref="A2:A25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4EAD-6F67-4314-81D4-6BBA85EDD31E}">
  <dimension ref="A3:U15"/>
  <sheetViews>
    <sheetView tabSelected="1" topLeftCell="F1" zoomScaleNormal="100" workbookViewId="0">
      <selection activeCell="J7" sqref="J7"/>
    </sheetView>
  </sheetViews>
  <sheetFormatPr defaultRowHeight="15.75" x14ac:dyDescent="0.55000000000000004"/>
  <cols>
    <col min="1" max="1" width="9.42578125" bestFit="1" customWidth="1"/>
    <col min="4" max="4" width="9.5703125" bestFit="1" customWidth="1"/>
    <col min="5" max="5" width="18.2109375" bestFit="1" customWidth="1"/>
    <col min="9" max="9" width="22.640625" bestFit="1" customWidth="1"/>
    <col min="10" max="10" width="15" bestFit="1" customWidth="1"/>
    <col min="11" max="11" width="15.5" bestFit="1" customWidth="1"/>
    <col min="12" max="12" width="39.78515625" bestFit="1" customWidth="1"/>
    <col min="13" max="13" width="10.35546875" bestFit="1" customWidth="1"/>
    <col min="21" max="21" width="13.78515625" bestFit="1" customWidth="1"/>
  </cols>
  <sheetData>
    <row r="3" spans="1:21" x14ac:dyDescent="0.55000000000000004">
      <c r="A3" s="40" t="s">
        <v>81</v>
      </c>
      <c r="B3" s="40" t="s">
        <v>14</v>
      </c>
      <c r="C3" s="40" t="s">
        <v>16</v>
      </c>
      <c r="D3" s="40" t="s">
        <v>31</v>
      </c>
      <c r="E3" s="40" t="s">
        <v>82</v>
      </c>
      <c r="F3" s="40" t="s">
        <v>19</v>
      </c>
      <c r="G3" s="40" t="s">
        <v>20</v>
      </c>
      <c r="K3" t="s">
        <v>77</v>
      </c>
      <c r="L3" t="s">
        <v>78</v>
      </c>
    </row>
    <row r="4" spans="1:21" x14ac:dyDescent="0.55000000000000004">
      <c r="A4" s="3" t="s">
        <v>26</v>
      </c>
      <c r="B4" s="3"/>
      <c r="C4" s="3"/>
      <c r="D4" s="3" t="s">
        <v>9</v>
      </c>
      <c r="E4" s="3"/>
      <c r="F4" s="3">
        <v>1.3709</v>
      </c>
      <c r="G4" s="3">
        <v>1.3713</v>
      </c>
      <c r="K4" t="s">
        <v>79</v>
      </c>
      <c r="L4" t="s">
        <v>80</v>
      </c>
    </row>
    <row r="5" spans="1:21" x14ac:dyDescent="0.55000000000000004">
      <c r="A5" s="3" t="s">
        <v>10</v>
      </c>
      <c r="B5" s="3" t="s">
        <v>17</v>
      </c>
      <c r="C5" s="3" t="s">
        <v>18</v>
      </c>
      <c r="D5" s="3"/>
      <c r="E5" s="3" t="s">
        <v>27</v>
      </c>
      <c r="F5" s="3">
        <v>-0.69</v>
      </c>
      <c r="G5" s="3">
        <v>-0.49</v>
      </c>
    </row>
    <row r="6" spans="1:21" x14ac:dyDescent="0.55000000000000004">
      <c r="A6" s="3" t="s">
        <v>12</v>
      </c>
      <c r="B6" s="3" t="s">
        <v>18</v>
      </c>
      <c r="C6" s="3" t="s">
        <v>9</v>
      </c>
      <c r="D6" s="3"/>
      <c r="E6" s="3" t="s">
        <v>28</v>
      </c>
      <c r="F6" s="3">
        <v>-1.23</v>
      </c>
      <c r="G6" s="3">
        <v>-1.1200000000000001</v>
      </c>
      <c r="I6" t="s">
        <v>83</v>
      </c>
      <c r="J6" t="s">
        <v>100</v>
      </c>
      <c r="S6" s="44">
        <f>S8/365</f>
        <v>4.9383561643835617E-5</v>
      </c>
    </row>
    <row r="7" spans="1:21" x14ac:dyDescent="0.55000000000000004">
      <c r="A7" s="3" t="s">
        <v>21</v>
      </c>
      <c r="B7" s="3" t="s">
        <v>9</v>
      </c>
      <c r="C7" s="3" t="s">
        <v>22</v>
      </c>
      <c r="D7" s="3"/>
      <c r="E7" s="3" t="s">
        <v>29</v>
      </c>
      <c r="F7" s="3">
        <v>-0.69</v>
      </c>
      <c r="G7" s="3">
        <v>-0.49</v>
      </c>
      <c r="K7" s="40" t="s">
        <v>91</v>
      </c>
      <c r="L7" s="40" t="s">
        <v>92</v>
      </c>
      <c r="N7" s="42" t="s">
        <v>94</v>
      </c>
      <c r="O7" s="42" t="s">
        <v>95</v>
      </c>
      <c r="P7" t="s">
        <v>35</v>
      </c>
      <c r="Q7" t="s">
        <v>10</v>
      </c>
      <c r="R7" t="s">
        <v>12</v>
      </c>
      <c r="S7" s="42" t="s">
        <v>97</v>
      </c>
      <c r="T7" s="42" t="s">
        <v>17</v>
      </c>
      <c r="U7" s="49" t="s">
        <v>99</v>
      </c>
    </row>
    <row r="8" spans="1:21" x14ac:dyDescent="0.55000000000000004">
      <c r="A8" s="3" t="s">
        <v>24</v>
      </c>
      <c r="B8" s="3"/>
      <c r="C8" s="3"/>
      <c r="D8" s="3" t="s">
        <v>17</v>
      </c>
      <c r="E8" s="3" t="s">
        <v>32</v>
      </c>
      <c r="F8" s="3">
        <f>-SUM(G5:G6)</f>
        <v>1.61</v>
      </c>
      <c r="G8" s="3">
        <f>-SUM(F5:F6)</f>
        <v>1.92</v>
      </c>
      <c r="I8" s="45" t="s">
        <v>10</v>
      </c>
      <c r="J8" t="s">
        <v>86</v>
      </c>
      <c r="K8" s="41" t="s">
        <v>84</v>
      </c>
      <c r="L8" s="41" t="s">
        <v>89</v>
      </c>
      <c r="M8" t="s">
        <v>96</v>
      </c>
      <c r="N8">
        <f>P8-Q8/10000-R8/10000</f>
        <v>7.2711000000000006</v>
      </c>
      <c r="O8" s="16">
        <f>P8-R8/10000</f>
        <v>7.2704000000000004</v>
      </c>
      <c r="P8" s="3">
        <v>7.2697000000000003</v>
      </c>
      <c r="Q8" s="3">
        <v>-7</v>
      </c>
      <c r="R8" s="3">
        <v>-7</v>
      </c>
      <c r="S8" s="5">
        <v>1.8024999999999999E-2</v>
      </c>
      <c r="T8" s="3">
        <v>1</v>
      </c>
      <c r="U8" s="44">
        <f>((N8*(1+S8*T8/365)-O8)/O8)*365</f>
        <v>5.3169231060181586E-2</v>
      </c>
    </row>
    <row r="9" spans="1:21" x14ac:dyDescent="0.55000000000000004">
      <c r="A9" s="3" t="s">
        <v>23</v>
      </c>
      <c r="B9" s="3"/>
      <c r="C9" s="3"/>
      <c r="D9" s="3" t="s">
        <v>18</v>
      </c>
      <c r="E9" s="3" t="s">
        <v>30</v>
      </c>
      <c r="F9" s="3">
        <f>-G6</f>
        <v>1.1200000000000001</v>
      </c>
      <c r="G9" s="3">
        <f>-F6</f>
        <v>1.23</v>
      </c>
      <c r="I9" s="45"/>
      <c r="J9" t="s">
        <v>87</v>
      </c>
      <c r="K9" s="41" t="s">
        <v>85</v>
      </c>
      <c r="L9" s="41" t="s">
        <v>88</v>
      </c>
      <c r="M9" s="43">
        <v>45495</v>
      </c>
    </row>
    <row r="10" spans="1:21" x14ac:dyDescent="0.55000000000000004">
      <c r="A10" s="3" t="s">
        <v>25</v>
      </c>
      <c r="B10" s="3"/>
      <c r="C10" s="3"/>
      <c r="D10" s="3" t="s">
        <v>22</v>
      </c>
      <c r="E10" s="3" t="s">
        <v>29</v>
      </c>
      <c r="F10" s="3">
        <f>F7</f>
        <v>-0.69</v>
      </c>
      <c r="G10" s="3">
        <f>G7</f>
        <v>-0.49</v>
      </c>
      <c r="I10" s="45" t="s">
        <v>90</v>
      </c>
      <c r="J10" t="s">
        <v>86</v>
      </c>
      <c r="L10" s="41" t="s">
        <v>93</v>
      </c>
      <c r="M10" s="43">
        <v>45492</v>
      </c>
      <c r="T10">
        <f>M9-M10</f>
        <v>3</v>
      </c>
    </row>
    <row r="11" spans="1:21" x14ac:dyDescent="0.55000000000000004">
      <c r="I11" s="45"/>
      <c r="J11" t="s">
        <v>87</v>
      </c>
      <c r="L11" s="41" t="s">
        <v>98</v>
      </c>
      <c r="M11" s="43">
        <v>45491</v>
      </c>
      <c r="T11">
        <f t="shared" ref="T11:T15" si="0">M10-M11</f>
        <v>1</v>
      </c>
    </row>
    <row r="12" spans="1:21" x14ac:dyDescent="0.55000000000000004">
      <c r="M12" s="43">
        <v>45490</v>
      </c>
      <c r="T12">
        <f t="shared" si="0"/>
        <v>1</v>
      </c>
    </row>
    <row r="13" spans="1:21" x14ac:dyDescent="0.55000000000000004">
      <c r="M13" s="43">
        <v>45489</v>
      </c>
      <c r="T13">
        <f t="shared" si="0"/>
        <v>1</v>
      </c>
    </row>
    <row r="14" spans="1:21" x14ac:dyDescent="0.55000000000000004">
      <c r="M14" s="43">
        <v>45488</v>
      </c>
      <c r="T14">
        <f t="shared" si="0"/>
        <v>1</v>
      </c>
    </row>
    <row r="15" spans="1:21" x14ac:dyDescent="0.55000000000000004">
      <c r="M15" s="43">
        <v>45485</v>
      </c>
      <c r="T15">
        <f t="shared" si="0"/>
        <v>3</v>
      </c>
    </row>
  </sheetData>
  <mergeCells count="2">
    <mergeCell ref="I8:I9"/>
    <mergeCell ref="I10:I1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BC9D-DA6D-4EB1-9D53-12677A4EEEF5}">
  <dimension ref="A1:N19"/>
  <sheetViews>
    <sheetView topLeftCell="B1" zoomScale="90" zoomScaleNormal="90" workbookViewId="0">
      <selection activeCell="F10" sqref="F10"/>
    </sheetView>
  </sheetViews>
  <sheetFormatPr defaultRowHeight="15.75" x14ac:dyDescent="0.55000000000000004"/>
  <cols>
    <col min="1" max="1" width="10.42578125" bestFit="1" customWidth="1"/>
    <col min="2" max="2" width="22" bestFit="1" customWidth="1"/>
    <col min="3" max="3" width="31.140625" customWidth="1"/>
    <col min="4" max="4" width="27" bestFit="1" customWidth="1"/>
    <col min="5" max="5" width="30.5703125" bestFit="1" customWidth="1"/>
    <col min="6" max="6" width="27.92578125" customWidth="1"/>
    <col min="7" max="7" width="11.0703125" bestFit="1" customWidth="1"/>
    <col min="8" max="8" width="9.7109375" bestFit="1" customWidth="1"/>
    <col min="9" max="9" width="14.640625" bestFit="1" customWidth="1"/>
    <col min="10" max="10" width="14.78515625" bestFit="1" customWidth="1"/>
    <col min="11" max="11" width="10.2109375" bestFit="1" customWidth="1"/>
    <col min="12" max="12" width="10.2109375" customWidth="1"/>
    <col min="14" max="14" width="10" bestFit="1" customWidth="1"/>
  </cols>
  <sheetData>
    <row r="1" spans="1:14" ht="16.149999999999999" thickBot="1" x14ac:dyDescent="0.6">
      <c r="A1" s="27" t="s">
        <v>33</v>
      </c>
      <c r="B1" s="27" t="s">
        <v>38</v>
      </c>
      <c r="C1" s="27" t="s">
        <v>34</v>
      </c>
      <c r="D1" s="27" t="s">
        <v>36</v>
      </c>
      <c r="E1" s="27" t="s">
        <v>46</v>
      </c>
      <c r="F1" s="27" t="s">
        <v>31</v>
      </c>
      <c r="G1" s="27" t="s">
        <v>47</v>
      </c>
      <c r="H1" s="27" t="s">
        <v>37</v>
      </c>
      <c r="I1" s="27" t="s">
        <v>44</v>
      </c>
      <c r="J1" s="27" t="s">
        <v>45</v>
      </c>
      <c r="K1" s="27" t="s">
        <v>52</v>
      </c>
      <c r="L1" s="27" t="s">
        <v>72</v>
      </c>
      <c r="M1" s="27" t="s">
        <v>73</v>
      </c>
      <c r="N1" s="27" t="s">
        <v>55</v>
      </c>
    </row>
    <row r="2" spans="1:14" x14ac:dyDescent="0.55000000000000004">
      <c r="A2" s="18">
        <v>45488</v>
      </c>
      <c r="B2" s="3" t="s">
        <v>39</v>
      </c>
      <c r="C2" s="3" t="s">
        <v>35</v>
      </c>
      <c r="D2" s="3"/>
      <c r="E2" s="17">
        <v>7.3209999999999997</v>
      </c>
      <c r="F2" s="18">
        <f>A2+2</f>
        <v>45490</v>
      </c>
      <c r="G2" s="18"/>
      <c r="H2" s="17"/>
      <c r="I2" s="3">
        <v>100</v>
      </c>
      <c r="J2" s="36">
        <f>-E2*I2</f>
        <v>-732.1</v>
      </c>
      <c r="K2" s="3" t="s">
        <v>53</v>
      </c>
      <c r="L2" s="3"/>
      <c r="M2">
        <f>I2+J2/E2</f>
        <v>0</v>
      </c>
      <c r="N2" t="s">
        <v>56</v>
      </c>
    </row>
    <row r="3" spans="1:14" ht="16.149999999999999" thickBot="1" x14ac:dyDescent="0.6">
      <c r="A3" s="20">
        <f>A2+1</f>
        <v>45489</v>
      </c>
      <c r="B3" s="19" t="s">
        <v>41</v>
      </c>
      <c r="C3" s="19" t="s">
        <v>12</v>
      </c>
      <c r="D3" s="19" t="s">
        <v>14</v>
      </c>
      <c r="E3" s="19">
        <v>7.3215000000000003</v>
      </c>
      <c r="F3" s="20">
        <f>A3+1</f>
        <v>45490</v>
      </c>
      <c r="G3" s="25">
        <f>E3-H3</f>
        <v>3.00000000000189E-4</v>
      </c>
      <c r="H3" s="23">
        <v>7.3212000000000002</v>
      </c>
      <c r="I3" s="19">
        <v>-100</v>
      </c>
      <c r="J3" s="37">
        <f>-H3*I3</f>
        <v>732.12</v>
      </c>
      <c r="K3" s="46" t="s">
        <v>50</v>
      </c>
      <c r="L3" s="39">
        <f>SUM(J2:J3)</f>
        <v>1.999999999998181E-2</v>
      </c>
      <c r="M3" s="16">
        <f>SUM(I2:I3)+SUM(J2:J3)/B9</f>
        <v>2.7210884353716749E-3</v>
      </c>
      <c r="N3" s="45" t="s">
        <v>56</v>
      </c>
    </row>
    <row r="4" spans="1:14" x14ac:dyDescent="0.55000000000000004">
      <c r="A4" s="20">
        <f>A3</f>
        <v>45489</v>
      </c>
      <c r="B4" s="19" t="s">
        <v>43</v>
      </c>
      <c r="C4" s="19" t="s">
        <v>12</v>
      </c>
      <c r="D4" s="19" t="s">
        <v>16</v>
      </c>
      <c r="E4" s="23">
        <f>E3</f>
        <v>7.3215000000000003</v>
      </c>
      <c r="F4" s="20">
        <f>+A4+2</f>
        <v>45491</v>
      </c>
      <c r="G4" s="19"/>
      <c r="H4" s="29">
        <f>E3</f>
        <v>7.3215000000000003</v>
      </c>
      <c r="I4" s="19">
        <v>100</v>
      </c>
      <c r="J4" s="38">
        <f>-H4*I4</f>
        <v>-732.15000000000009</v>
      </c>
      <c r="K4" s="46"/>
      <c r="L4" s="39">
        <f>I4*B9+J4</f>
        <v>2.8499999999999091</v>
      </c>
      <c r="M4" s="16">
        <f>SUM(I2:I4)+SUM(J2:J4)/B9-M3</f>
        <v>0.38775510204079255</v>
      </c>
      <c r="N4" s="45"/>
    </row>
    <row r="5" spans="1:14" ht="16.149999999999999" thickBot="1" x14ac:dyDescent="0.6">
      <c r="A5" s="22">
        <f>A4+1</f>
        <v>45490</v>
      </c>
      <c r="B5" s="21" t="s">
        <v>40</v>
      </c>
      <c r="C5" s="21" t="s">
        <v>11</v>
      </c>
      <c r="D5" s="21" t="s">
        <v>13</v>
      </c>
      <c r="E5" s="24">
        <v>7.3209999999999997</v>
      </c>
      <c r="F5" s="22">
        <f>F4</f>
        <v>45491</v>
      </c>
      <c r="G5" s="26">
        <f>E5-H5</f>
        <v>3.9999999999995595E-4</v>
      </c>
      <c r="H5" s="30">
        <v>7.3205999999999998</v>
      </c>
      <c r="I5" s="21">
        <v>-100</v>
      </c>
      <c r="J5" s="31">
        <f>-H5*I5</f>
        <v>732.06</v>
      </c>
      <c r="K5" s="47" t="s">
        <v>51</v>
      </c>
      <c r="L5" s="21"/>
    </row>
    <row r="6" spans="1:14" x14ac:dyDescent="0.55000000000000004">
      <c r="A6" s="22">
        <f>A5</f>
        <v>45490</v>
      </c>
      <c r="B6" s="21" t="s">
        <v>42</v>
      </c>
      <c r="C6" s="21" t="s">
        <v>11</v>
      </c>
      <c r="D6" s="21" t="s">
        <v>15</v>
      </c>
      <c r="E6" s="24">
        <f>E5</f>
        <v>7.3209999999999997</v>
      </c>
      <c r="F6" s="22">
        <f>F5+1</f>
        <v>45492</v>
      </c>
      <c r="G6" s="26"/>
      <c r="H6" s="24">
        <f>E6</f>
        <v>7.3209999999999997</v>
      </c>
      <c r="I6" s="21">
        <f>I4</f>
        <v>100</v>
      </c>
      <c r="J6" s="21">
        <f>-H6*I6</f>
        <v>-732.1</v>
      </c>
      <c r="K6" s="47"/>
      <c r="L6" s="21"/>
    </row>
    <row r="7" spans="1:14" x14ac:dyDescent="0.55000000000000004">
      <c r="I7" s="3"/>
      <c r="J7" s="3"/>
    </row>
    <row r="8" spans="1:14" x14ac:dyDescent="0.55000000000000004">
      <c r="B8" s="27" t="s">
        <v>49</v>
      </c>
      <c r="C8" s="27" t="s">
        <v>48</v>
      </c>
      <c r="L8" s="15">
        <f>SUM(L3:L4)</f>
        <v>2.8699999999998909</v>
      </c>
      <c r="M8" s="16">
        <f>SUM(M3:M4)</f>
        <v>0.39047619047616422</v>
      </c>
    </row>
    <row r="9" spans="1:14" x14ac:dyDescent="0.55000000000000004">
      <c r="B9" s="28">
        <v>7.35</v>
      </c>
      <c r="C9" s="27">
        <f>SUM(I2:I6)+SUM(J2:J6)/B9</f>
        <v>0.38503401360540579</v>
      </c>
    </row>
    <row r="11" spans="1:14" x14ac:dyDescent="0.55000000000000004">
      <c r="A11" s="33" t="s">
        <v>66</v>
      </c>
      <c r="B11" s="34" t="s">
        <v>65</v>
      </c>
      <c r="C11" s="35" t="s">
        <v>62</v>
      </c>
      <c r="D11" s="35" t="s">
        <v>64</v>
      </c>
      <c r="E11" s="34" t="s">
        <v>75</v>
      </c>
      <c r="F11" s="34" t="s">
        <v>70</v>
      </c>
    </row>
    <row r="12" spans="1:14" x14ac:dyDescent="0.55000000000000004">
      <c r="A12" t="s">
        <v>58</v>
      </c>
      <c r="B12" s="3" t="s">
        <v>59</v>
      </c>
      <c r="C12" s="3" t="s">
        <v>63</v>
      </c>
      <c r="D12" s="3" t="s">
        <v>63</v>
      </c>
      <c r="E12" s="3" t="s">
        <v>56</v>
      </c>
      <c r="F12" s="3" t="s">
        <v>69</v>
      </c>
    </row>
    <row r="13" spans="1:14" ht="63" x14ac:dyDescent="0.55000000000000004">
      <c r="A13" t="s">
        <v>60</v>
      </c>
      <c r="B13" s="3" t="s">
        <v>57</v>
      </c>
      <c r="C13" s="32" t="s">
        <v>67</v>
      </c>
      <c r="E13" s="3">
        <v>0</v>
      </c>
      <c r="F13" s="3" t="s">
        <v>54</v>
      </c>
    </row>
    <row r="16" spans="1:14" x14ac:dyDescent="0.55000000000000004">
      <c r="A16" s="33" t="s">
        <v>66</v>
      </c>
      <c r="B16" s="34" t="s">
        <v>65</v>
      </c>
      <c r="C16" s="35" t="s">
        <v>62</v>
      </c>
      <c r="D16" s="35" t="s">
        <v>64</v>
      </c>
      <c r="E16" s="34" t="s">
        <v>75</v>
      </c>
      <c r="F16" s="34" t="s">
        <v>70</v>
      </c>
    </row>
    <row r="17" spans="1:6" x14ac:dyDescent="0.55000000000000004">
      <c r="A17" t="s">
        <v>58</v>
      </c>
      <c r="B17" s="3" t="s">
        <v>59</v>
      </c>
      <c r="C17" s="3" t="s">
        <v>63</v>
      </c>
      <c r="D17" s="3" t="s">
        <v>63</v>
      </c>
      <c r="E17" s="3" t="s">
        <v>56</v>
      </c>
      <c r="F17" s="3" t="s">
        <v>69</v>
      </c>
    </row>
    <row r="18" spans="1:6" x14ac:dyDescent="0.55000000000000004">
      <c r="A18" t="s">
        <v>60</v>
      </c>
      <c r="B18" s="3" t="s">
        <v>61</v>
      </c>
      <c r="C18" s="3" t="s">
        <v>71</v>
      </c>
      <c r="E18" s="3" t="s">
        <v>56</v>
      </c>
      <c r="F18" s="48" t="s">
        <v>74</v>
      </c>
    </row>
    <row r="19" spans="1:6" ht="34.9" customHeight="1" x14ac:dyDescent="0.55000000000000004">
      <c r="B19" s="3" t="s">
        <v>68</v>
      </c>
      <c r="C19" s="3"/>
      <c r="E19" s="3" t="s">
        <v>76</v>
      </c>
      <c r="F19" s="48"/>
    </row>
  </sheetData>
  <mergeCells count="4">
    <mergeCell ref="K3:K4"/>
    <mergeCell ref="K5:K6"/>
    <mergeCell ref="N3:N4"/>
    <mergeCell ref="F18:F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杰楠 胡</dc:creator>
  <cp:lastModifiedBy>杰楠 胡</cp:lastModifiedBy>
  <dcterms:created xsi:type="dcterms:W3CDTF">2024-07-13T17:55:34Z</dcterms:created>
  <dcterms:modified xsi:type="dcterms:W3CDTF">2024-07-22T00:46:22Z</dcterms:modified>
</cp:coreProperties>
</file>