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eg1" sheetId="1" r:id="rId1"/>
    <sheet name="eg2" sheetId="14" r:id="rId2"/>
    <sheet name="eg3" sheetId="5" r:id="rId3"/>
    <sheet name="eg4" sheetId="6" r:id="rId4"/>
    <sheet name="eg5" sheetId="7" r:id="rId5"/>
    <sheet name="eg6" sheetId="8" r:id="rId6"/>
    <sheet name="eg7" sheetId="9" r:id="rId7"/>
    <sheet name="eg8" sheetId="10" r:id="rId8"/>
    <sheet name="eg9" sheetId="11" r:id="rId9"/>
    <sheet name="eg10" sheetId="12" r:id="rId10"/>
    <sheet name="eg11" sheetId="13" r:id="rId11"/>
    <sheet name="eg12" sheetId="4" r:id="rId12"/>
    <sheet name="eg13" sheetId="15" r:id="rId13"/>
    <sheet name="eg14" sheetId="16" r:id="rId14"/>
    <sheet name="eg15" sheetId="17" r:id="rId15"/>
  </sheets>
  <calcPr calcId="145621"/>
</workbook>
</file>

<file path=xl/calcChain.xml><?xml version="1.0" encoding="utf-8"?>
<calcChain xmlns="http://schemas.openxmlformats.org/spreadsheetml/2006/main">
  <c r="L22" i="17" l="1"/>
  <c r="L21" i="17"/>
  <c r="L20" i="17"/>
  <c r="L19" i="17"/>
  <c r="H9" i="17"/>
  <c r="H8" i="17"/>
  <c r="H10" i="17"/>
  <c r="L27" i="17"/>
  <c r="G27" i="17"/>
  <c r="B27" i="17"/>
  <c r="C8" i="17"/>
  <c r="H7" i="17"/>
  <c r="K6" i="17"/>
  <c r="H11" i="17" l="1"/>
  <c r="P25" i="16"/>
  <c r="P24" i="16"/>
  <c r="P23" i="16"/>
  <c r="P22" i="16"/>
  <c r="P21" i="16"/>
  <c r="P20" i="16"/>
  <c r="P19" i="16"/>
  <c r="P18" i="16"/>
  <c r="M26" i="16"/>
  <c r="B26" i="16"/>
  <c r="B25" i="16"/>
  <c r="H25" i="16" s="1"/>
  <c r="H24" i="16"/>
  <c r="E24" i="16"/>
  <c r="H23" i="16"/>
  <c r="E23" i="16"/>
  <c r="H22" i="16"/>
  <c r="E22" i="16"/>
  <c r="H21" i="16"/>
  <c r="E21" i="16"/>
  <c r="H20" i="16"/>
  <c r="E20" i="16"/>
  <c r="H19" i="16"/>
  <c r="E19" i="16"/>
  <c r="H18" i="16"/>
  <c r="E18" i="16"/>
  <c r="P17" i="16"/>
  <c r="H17" i="16"/>
  <c r="E17" i="16"/>
  <c r="P16" i="16"/>
  <c r="H16" i="16"/>
  <c r="H26" i="16" s="1"/>
  <c r="E16" i="16"/>
  <c r="H15" i="16"/>
  <c r="E15" i="16"/>
  <c r="P15" i="16" s="1"/>
  <c r="H14" i="16"/>
  <c r="E14" i="16"/>
  <c r="I10" i="16"/>
  <c r="M24" i="16" s="1"/>
  <c r="I9" i="16"/>
  <c r="I8" i="16"/>
  <c r="C8" i="16"/>
  <c r="I7" i="16"/>
  <c r="L6" i="16"/>
  <c r="N8" i="16" s="1"/>
  <c r="N8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M26" i="15"/>
  <c r="B26" i="15"/>
  <c r="B25" i="15" s="1"/>
  <c r="H25" i="15" s="1"/>
  <c r="H24" i="15"/>
  <c r="H23" i="15"/>
  <c r="H22" i="15"/>
  <c r="H21" i="15"/>
  <c r="H20" i="15"/>
  <c r="H19" i="15"/>
  <c r="H18" i="15"/>
  <c r="H17" i="15"/>
  <c r="H16" i="15"/>
  <c r="H15" i="15"/>
  <c r="H26" i="15" s="1"/>
  <c r="H14" i="15"/>
  <c r="I9" i="15"/>
  <c r="I8" i="15"/>
  <c r="I10" i="15" s="1"/>
  <c r="C8" i="15"/>
  <c r="I7" i="15"/>
  <c r="L6" i="15"/>
  <c r="L18" i="14"/>
  <c r="L26" i="14"/>
  <c r="G26" i="14"/>
  <c r="B26" i="14"/>
  <c r="H9" i="14"/>
  <c r="H8" i="14"/>
  <c r="H10" i="14" s="1"/>
  <c r="C8" i="14"/>
  <c r="H7" i="14"/>
  <c r="K6" i="14"/>
  <c r="L18" i="4"/>
  <c r="G25" i="1"/>
  <c r="G24" i="1"/>
  <c r="G23" i="1"/>
  <c r="G22" i="1"/>
  <c r="G21" i="1"/>
  <c r="G20" i="1"/>
  <c r="G19" i="1"/>
  <c r="G18" i="1"/>
  <c r="G17" i="1"/>
  <c r="G16" i="1"/>
  <c r="G15" i="1"/>
  <c r="G14" i="1"/>
  <c r="B26" i="1"/>
  <c r="W27" i="13"/>
  <c r="W26" i="13"/>
  <c r="W25" i="13"/>
  <c r="W24" i="13"/>
  <c r="W23" i="13"/>
  <c r="W22" i="13"/>
  <c r="W21" i="13"/>
  <c r="W20" i="13"/>
  <c r="W19" i="13"/>
  <c r="Q27" i="13"/>
  <c r="Q26" i="13"/>
  <c r="Q25" i="13"/>
  <c r="Q24" i="13"/>
  <c r="Q23" i="13"/>
  <c r="Q22" i="13"/>
  <c r="Q21" i="13"/>
  <c r="Q20" i="13"/>
  <c r="S11" i="13" s="1"/>
  <c r="Q19" i="13"/>
  <c r="X28" i="13"/>
  <c r="R28" i="13"/>
  <c r="L28" i="13"/>
  <c r="L27" i="13"/>
  <c r="G27" i="13"/>
  <c r="B27" i="13"/>
  <c r="L26" i="13"/>
  <c r="L25" i="13"/>
  <c r="L24" i="13"/>
  <c r="L23" i="13"/>
  <c r="L22" i="13"/>
  <c r="L21" i="13"/>
  <c r="L20" i="13"/>
  <c r="S9" i="13"/>
  <c r="C8" i="13"/>
  <c r="S7" i="13"/>
  <c r="S10" i="13" s="1"/>
  <c r="W6" i="13"/>
  <c r="G26" i="12"/>
  <c r="H9" i="12"/>
  <c r="F26" i="12"/>
  <c r="F25" i="12"/>
  <c r="F24" i="12"/>
  <c r="F23" i="12"/>
  <c r="F22" i="12"/>
  <c r="F21" i="12"/>
  <c r="F20" i="12"/>
  <c r="F19" i="12"/>
  <c r="G27" i="12"/>
  <c r="B26" i="12"/>
  <c r="F17" i="12"/>
  <c r="F16" i="12"/>
  <c r="F15" i="12"/>
  <c r="F14" i="12"/>
  <c r="C8" i="12"/>
  <c r="H7" i="12"/>
  <c r="K6" i="12"/>
  <c r="H6" i="12"/>
  <c r="H8" i="12" s="1"/>
  <c r="G24" i="11"/>
  <c r="G23" i="11"/>
  <c r="G22" i="11"/>
  <c r="G21" i="11"/>
  <c r="G20" i="11"/>
  <c r="G19" i="11"/>
  <c r="G18" i="11"/>
  <c r="H9" i="11"/>
  <c r="H7" i="11"/>
  <c r="K6" i="11"/>
  <c r="H6" i="11"/>
  <c r="F17" i="11"/>
  <c r="F16" i="11"/>
  <c r="F15" i="11"/>
  <c r="F14" i="11"/>
  <c r="G25" i="10"/>
  <c r="G24" i="10"/>
  <c r="G23" i="10"/>
  <c r="G22" i="10"/>
  <c r="G21" i="10"/>
  <c r="G20" i="10"/>
  <c r="G19" i="10"/>
  <c r="G18" i="10"/>
  <c r="G26" i="11"/>
  <c r="B26" i="11"/>
  <c r="C8" i="11"/>
  <c r="G26" i="10"/>
  <c r="B26" i="10"/>
  <c r="C8" i="10"/>
  <c r="L23" i="17" l="1"/>
  <c r="L25" i="17"/>
  <c r="L24" i="17"/>
  <c r="E26" i="16"/>
  <c r="E25" i="16"/>
  <c r="P14" i="16"/>
  <c r="M18" i="16"/>
  <c r="M19" i="16"/>
  <c r="M20" i="16"/>
  <c r="M21" i="16"/>
  <c r="M22" i="16"/>
  <c r="M23" i="16"/>
  <c r="M23" i="15"/>
  <c r="M24" i="15"/>
  <c r="M22" i="15"/>
  <c r="M20" i="15"/>
  <c r="M21" i="15"/>
  <c r="M19" i="15"/>
  <c r="M18" i="15"/>
  <c r="M25" i="15"/>
  <c r="L23" i="14"/>
  <c r="L19" i="14"/>
  <c r="L22" i="14"/>
  <c r="L21" i="14"/>
  <c r="L24" i="14"/>
  <c r="L20" i="14"/>
  <c r="L25" i="14"/>
  <c r="S12" i="13"/>
  <c r="X21" i="13" s="1"/>
  <c r="H10" i="12"/>
  <c r="H8" i="11"/>
  <c r="H10" i="11" s="1"/>
  <c r="H9" i="9"/>
  <c r="L26" i="9"/>
  <c r="G26" i="9"/>
  <c r="B26" i="9"/>
  <c r="C8" i="9"/>
  <c r="H7" i="9"/>
  <c r="H8" i="9" s="1"/>
  <c r="L23" i="9" s="1"/>
  <c r="K6" i="9"/>
  <c r="L27" i="8"/>
  <c r="K26" i="8"/>
  <c r="G26" i="8"/>
  <c r="B26" i="8"/>
  <c r="L25" i="8"/>
  <c r="L24" i="8"/>
  <c r="L23" i="8"/>
  <c r="L22" i="8"/>
  <c r="L21" i="8"/>
  <c r="L20" i="8"/>
  <c r="L19" i="8"/>
  <c r="L18" i="8"/>
  <c r="L17" i="8"/>
  <c r="L16" i="8"/>
  <c r="L15" i="8"/>
  <c r="L14" i="8"/>
  <c r="C8" i="8"/>
  <c r="H7" i="8"/>
  <c r="H9" i="8" s="1"/>
  <c r="H11" i="8" s="1"/>
  <c r="K6" i="8"/>
  <c r="L25" i="7"/>
  <c r="L27" i="7"/>
  <c r="K26" i="7"/>
  <c r="L24" i="7"/>
  <c r="L23" i="7"/>
  <c r="L22" i="7"/>
  <c r="L21" i="7"/>
  <c r="L20" i="7"/>
  <c r="L19" i="7"/>
  <c r="L18" i="7"/>
  <c r="L17" i="7"/>
  <c r="L16" i="7"/>
  <c r="L26" i="7" s="1"/>
  <c r="L15" i="7"/>
  <c r="L14" i="7"/>
  <c r="H7" i="7"/>
  <c r="G26" i="7"/>
  <c r="B26" i="7"/>
  <c r="C8" i="7"/>
  <c r="K6" i="7"/>
  <c r="S9" i="6"/>
  <c r="S11" i="6"/>
  <c r="L27" i="6"/>
  <c r="L26" i="6"/>
  <c r="L25" i="6"/>
  <c r="L24" i="6"/>
  <c r="L23" i="6"/>
  <c r="L22" i="6"/>
  <c r="L21" i="6"/>
  <c r="L20" i="6"/>
  <c r="L28" i="6" s="1"/>
  <c r="G27" i="6"/>
  <c r="X28" i="6"/>
  <c r="R28" i="6"/>
  <c r="B27" i="6"/>
  <c r="C8" i="6"/>
  <c r="S7" i="6"/>
  <c r="S10" i="6" s="1"/>
  <c r="W6" i="6"/>
  <c r="L26" i="1"/>
  <c r="L26" i="4"/>
  <c r="L26" i="5"/>
  <c r="H9" i="5"/>
  <c r="H11" i="5" s="1"/>
  <c r="H8" i="5"/>
  <c r="H10" i="5"/>
  <c r="G26" i="5"/>
  <c r="B26" i="5"/>
  <c r="C8" i="5"/>
  <c r="H7" i="5"/>
  <c r="K6" i="5"/>
  <c r="G26" i="4"/>
  <c r="B26" i="4"/>
  <c r="H9" i="4"/>
  <c r="C8" i="4"/>
  <c r="H7" i="4"/>
  <c r="H8" i="4" s="1"/>
  <c r="H10" i="4" s="1"/>
  <c r="K6" i="4"/>
  <c r="H9" i="1"/>
  <c r="G26" i="1"/>
  <c r="H7" i="1"/>
  <c r="H8" i="1" s="1"/>
  <c r="H10" i="1" s="1"/>
  <c r="K6" i="1"/>
  <c r="C8" i="1"/>
  <c r="L26" i="17" l="1"/>
  <c r="M25" i="16"/>
  <c r="P26" i="16"/>
  <c r="X24" i="13"/>
  <c r="X25" i="13"/>
  <c r="X26" i="13"/>
  <c r="X22" i="13"/>
  <c r="X23" i="13"/>
  <c r="X20" i="13"/>
  <c r="G19" i="12"/>
  <c r="G24" i="12"/>
  <c r="G25" i="12"/>
  <c r="G18" i="12"/>
  <c r="G22" i="12"/>
  <c r="G23" i="12"/>
  <c r="G21" i="12"/>
  <c r="G20" i="12"/>
  <c r="L26" i="8"/>
  <c r="H10" i="9"/>
  <c r="H9" i="7"/>
  <c r="H11" i="7" s="1"/>
  <c r="S12" i="6"/>
  <c r="L19" i="5"/>
  <c r="L19" i="4"/>
  <c r="L24" i="4"/>
  <c r="L23" i="4"/>
  <c r="L22" i="4"/>
  <c r="L21" i="4"/>
  <c r="L20" i="4"/>
  <c r="L19" i="1"/>
  <c r="L18" i="1"/>
  <c r="L25" i="1" s="1"/>
  <c r="L24" i="1"/>
  <c r="L20" i="1"/>
  <c r="L23" i="1"/>
  <c r="L22" i="1"/>
  <c r="L21" i="1"/>
  <c r="X27" i="13" l="1"/>
  <c r="X26" i="6"/>
  <c r="X20" i="6"/>
  <c r="X23" i="6"/>
  <c r="X21" i="6"/>
  <c r="X22" i="6"/>
  <c r="X24" i="6"/>
  <c r="X25" i="6"/>
  <c r="L24" i="5"/>
  <c r="L22" i="5"/>
  <c r="L20" i="5"/>
  <c r="L25" i="5" s="1"/>
  <c r="L21" i="5"/>
  <c r="L23" i="5"/>
  <c r="L25" i="4"/>
  <c r="X27" i="6" l="1"/>
  <c r="B25" i="1" l="1"/>
</calcChain>
</file>

<file path=xl/sharedStrings.xml><?xml version="1.0" encoding="utf-8"?>
<sst xmlns="http://schemas.openxmlformats.org/spreadsheetml/2006/main" count="629" uniqueCount="53">
  <si>
    <t>Initial Instalment Plan</t>
  </si>
  <si>
    <t>Payment Date</t>
  </si>
  <si>
    <t>Status</t>
  </si>
  <si>
    <t>S</t>
  </si>
  <si>
    <t>D</t>
  </si>
  <si>
    <t>Received</t>
  </si>
  <si>
    <t>Full Term Premium</t>
  </si>
  <si>
    <t># Instalments</t>
  </si>
  <si>
    <t>Instalment Amount</t>
  </si>
  <si>
    <t>Mid-term Endorsement</t>
  </si>
  <si>
    <t>New Full Term Premium</t>
  </si>
  <si>
    <t>=&gt;</t>
  </si>
  <si>
    <t>Remaining</t>
  </si>
  <si>
    <t>Remaining Instalments</t>
  </si>
  <si>
    <t>Revised Instalment Amount</t>
  </si>
  <si>
    <t/>
  </si>
  <si>
    <t>Paid To Date</t>
  </si>
  <si>
    <t>RP =</t>
  </si>
  <si>
    <t>Revised Instalment Schedule</t>
  </si>
  <si>
    <t>Example 1 - simple mid-term endorsement with EP</t>
  </si>
  <si>
    <t>Amount</t>
  </si>
  <si>
    <t>Example 2 - simple mid-term endorsement with RP</t>
  </si>
  <si>
    <t>EP =</t>
  </si>
  <si>
    <t>Example 3 - simple mid-term endorsement with EP, a transaction is pending</t>
  </si>
  <si>
    <t>P</t>
  </si>
  <si>
    <t>Pending</t>
  </si>
  <si>
    <t>4th instalment dishonoured</t>
  </si>
  <si>
    <t>Dishonour catchup</t>
  </si>
  <si>
    <t>Example 4 - simple mid-term endorsement with EP, but after a dishonour</t>
  </si>
  <si>
    <t>Dishonour catchups</t>
  </si>
  <si>
    <t>Example 5 - mid-term endorsement with EP, after last instalment</t>
  </si>
  <si>
    <t>Endorsement processed on</t>
  </si>
  <si>
    <t>Example 6 - mid-term endorsement with RP, after last instalment</t>
  </si>
  <si>
    <t>Example 7 - mid-term endorsement with RP, RP wipes out all future instalments</t>
  </si>
  <si>
    <t>Example 8 - change in payment date (simple)</t>
  </si>
  <si>
    <t>Change in payment date to 15th</t>
  </si>
  <si>
    <t>Change in payment date to 1st</t>
  </si>
  <si>
    <t>Made on 2/5/2016</t>
  </si>
  <si>
    <t>Example 9 - change in payment date that impacts number of future instalments (1 less)</t>
  </si>
  <si>
    <t>Made 20/04/2016</t>
  </si>
  <si>
    <t>Made on 3/4/2016</t>
  </si>
  <si>
    <t>Example 10 - change in payment date that impacts number of future instalments (1 more)</t>
  </si>
  <si>
    <t>Made on 10/4/2016</t>
  </si>
  <si>
    <t>Example 11 - mid-term endorsement resultingchanging payment date, but after a dishonour</t>
  </si>
  <si>
    <t>Example 12 - simple mid-term endorsement with RP, broker adds fee to endorsement</t>
  </si>
  <si>
    <t>Broker Fee</t>
  </si>
  <si>
    <t>Example 13 - simple mid-term endorsement with EP, commission waived on instalment</t>
  </si>
  <si>
    <t>Commission</t>
  </si>
  <si>
    <t>Example 13 - simple mid-term endorsement with EP, commission halved on instalment</t>
  </si>
  <si>
    <t>Example 15 - simple mid-term endorsement with RP</t>
  </si>
  <si>
    <t xml:space="preserve">Endorsement Effective Date </t>
  </si>
  <si>
    <t>&lt;=</t>
  </si>
  <si>
    <t>Remaining before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</si>
</sst>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quotePrefix="1"/>
    <xf numFmtId="4" fontId="0" fillId="0" borderId="0" xfId="0" applyNumberFormat="1" applyFont="1"/>
    <xf numFmtId="4" fontId="0" fillId="0" borderId="0" xfId="0" applyNumberFormat="1"/>
    <xf numFmtId="4" fontId="0" fillId="0" borderId="1" xfId="0" applyNumberFormat="1" applyBorder="1"/>
    <xf numFmtId="0" fontId="0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3" borderId="0" xfId="0" applyFont="1" applyFill="1"/>
    <xf numFmtId="14" fontId="0" fillId="3" borderId="0" xfId="0" applyNumberFormat="1" applyFill="1"/>
    <xf numFmtId="4" fontId="0" fillId="4" borderId="0" xfId="0" applyNumberFormat="1" applyFont="1" applyFill="1"/>
    <xf numFmtId="4" fontId="0" fillId="4" borderId="0" xfId="0" applyNumberFormat="1" applyFill="1"/>
    <xf numFmtId="4" fontId="0" fillId="5" borderId="0" xfId="0" applyNumberFormat="1" applyFont="1" applyFill="1"/>
    <xf numFmtId="4" fontId="0" fillId="5" borderId="0" xfId="0" applyNumberFormat="1" applyFill="1"/>
    <xf numFmtId="4" fontId="0" fillId="2" borderId="0" xfId="0" applyNumberFormat="1" applyFill="1"/>
    <xf numFmtId="4" fontId="1" fillId="0" borderId="0" xfId="0" applyNumberFormat="1" applyFont="1"/>
    <xf numFmtId="4" fontId="0" fillId="0" borderId="0" xfId="0" applyNumberFormat="1" applyBorder="1"/>
    <xf numFmtId="4" fontId="1" fillId="0" borderId="2" xfId="0" applyNumberFormat="1" applyFont="1" applyBorder="1"/>
    <xf numFmtId="4" fontId="0" fillId="0" borderId="3" xfId="0" applyNumberFormat="1" applyBorder="1"/>
    <xf numFmtId="14" fontId="1" fillId="0" borderId="2" xfId="0" applyNumberFormat="1" applyFont="1" applyBorder="1"/>
    <xf numFmtId="14" fontId="0" fillId="0" borderId="3" xfId="0" applyNumberFormat="1" applyBorder="1"/>
    <xf numFmtId="4" fontId="1" fillId="0" borderId="0" xfId="0" applyNumberFormat="1" applyFont="1" applyFill="1"/>
    <xf numFmtId="14" fontId="0" fillId="3" borderId="3" xfId="0" applyNumberFormat="1" applyFill="1" applyBorder="1"/>
    <xf numFmtId="0" fontId="0" fillId="0" borderId="0" xfId="0" applyAlignment="1">
      <alignment vertical="top"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6" borderId="0" xfId="0" applyFont="1" applyFill="1"/>
    <xf numFmtId="4" fontId="0" fillId="6" borderId="0" xfId="0" applyNumberFormat="1" applyFill="1"/>
    <xf numFmtId="9" fontId="0" fillId="0" borderId="0" xfId="0" applyNumberFormat="1" applyFont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T19" sqref="T19"/>
    </sheetView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4" width="9.7109375" customWidth="1"/>
    <col min="15" max="15" width="11.28515625" customWidth="1"/>
  </cols>
  <sheetData>
    <row r="1" spans="1:20" x14ac:dyDescent="0.25">
      <c r="A1" s="2" t="s">
        <v>19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1500</v>
      </c>
      <c r="I6" s="9" t="s">
        <v>11</v>
      </c>
      <c r="J6" s="4" t="s">
        <v>17</v>
      </c>
      <c r="K6" s="6">
        <f>H6-C6</f>
        <v>300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SUM(I14:I25)</f>
        <v>400</v>
      </c>
    </row>
    <row r="8" spans="1:20" s="4" customFormat="1" x14ac:dyDescent="0.25">
      <c r="A8" s="4" t="s">
        <v>8</v>
      </c>
      <c r="C8" s="6">
        <f>C6/C7</f>
        <v>100</v>
      </c>
      <c r="F8" s="4" t="s">
        <v>12</v>
      </c>
      <c r="H8" s="6">
        <f>H6-H7</f>
        <v>1100</v>
      </c>
    </row>
    <row r="9" spans="1:20" s="4" customFormat="1" x14ac:dyDescent="0.25">
      <c r="F9" s="4" t="s">
        <v>13</v>
      </c>
      <c r="H9" s="11">
        <f>COUNT(F18:F25)</f>
        <v>8</v>
      </c>
    </row>
    <row r="10" spans="1:20" s="4" customFormat="1" x14ac:dyDescent="0.25">
      <c r="F10" s="4" t="s">
        <v>14</v>
      </c>
      <c r="H10" s="6">
        <f>ROUND(H8/H9,2)</f>
        <v>137.5</v>
      </c>
    </row>
    <row r="11" spans="1:20" s="4" customFormat="1" x14ac:dyDescent="0.25">
      <c r="K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  <c r="K13" s="26" t="s">
        <v>1</v>
      </c>
      <c r="L13" s="26" t="s">
        <v>20</v>
      </c>
      <c r="M13" s="26" t="s">
        <v>2</v>
      </c>
      <c r="N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f>B14</f>
        <v>100</v>
      </c>
      <c r="H14" t="s">
        <v>3</v>
      </c>
      <c r="I14" s="14">
        <v>100</v>
      </c>
      <c r="K14" s="1">
        <v>42370</v>
      </c>
      <c r="L14" s="7">
        <v>100</v>
      </c>
      <c r="M14" t="s">
        <v>3</v>
      </c>
      <c r="N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f t="shared" ref="G15:G25" si="0">B15</f>
        <v>100</v>
      </c>
      <c r="H15" t="s">
        <v>3</v>
      </c>
      <c r="I15" s="14">
        <v>100</v>
      </c>
      <c r="K15" s="1">
        <v>42401</v>
      </c>
      <c r="L15" s="7"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f t="shared" si="0"/>
        <v>100</v>
      </c>
      <c r="H16" t="s">
        <v>3</v>
      </c>
      <c r="I16" s="14">
        <v>100</v>
      </c>
      <c r="K16" s="1">
        <v>42430</v>
      </c>
      <c r="L16" s="7"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f t="shared" si="0"/>
        <v>100</v>
      </c>
      <c r="H17" t="s">
        <v>3</v>
      </c>
      <c r="I17" s="14">
        <v>100</v>
      </c>
      <c r="K17" s="1">
        <v>42461</v>
      </c>
      <c r="L17" s="7"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2">
        <v>42491</v>
      </c>
      <c r="G18" s="7">
        <f t="shared" si="0"/>
        <v>100</v>
      </c>
      <c r="J18" s="10" t="s">
        <v>11</v>
      </c>
      <c r="K18" s="1">
        <v>42491</v>
      </c>
      <c r="L18" s="7">
        <f t="shared" ref="L18:L24" si="1">$H$10</f>
        <v>137.5</v>
      </c>
      <c r="O18" s="1"/>
      <c r="T18" s="1"/>
    </row>
    <row r="19" spans="1:20" x14ac:dyDescent="0.25">
      <c r="A19" s="1">
        <v>42522</v>
      </c>
      <c r="B19" s="7">
        <v>100</v>
      </c>
      <c r="F19" s="12">
        <v>42522</v>
      </c>
      <c r="G19" s="7">
        <f t="shared" si="0"/>
        <v>100</v>
      </c>
      <c r="J19" s="5" t="s">
        <v>15</v>
      </c>
      <c r="K19" s="1">
        <v>42522</v>
      </c>
      <c r="L19" s="7">
        <f t="shared" si="1"/>
        <v>137.5</v>
      </c>
      <c r="O19" s="1"/>
      <c r="T19" s="1"/>
    </row>
    <row r="20" spans="1:20" x14ac:dyDescent="0.25">
      <c r="A20" s="1">
        <v>42552</v>
      </c>
      <c r="B20" s="7">
        <v>100</v>
      </c>
      <c r="F20" s="12">
        <v>42552</v>
      </c>
      <c r="G20" s="7">
        <f t="shared" si="0"/>
        <v>100</v>
      </c>
      <c r="K20" s="1">
        <v>42552</v>
      </c>
      <c r="L20" s="7">
        <f t="shared" si="1"/>
        <v>137.5</v>
      </c>
      <c r="O20" s="1"/>
      <c r="T20" s="1"/>
    </row>
    <row r="21" spans="1:20" x14ac:dyDescent="0.25">
      <c r="A21" s="1">
        <v>42583</v>
      </c>
      <c r="B21" s="7">
        <v>100</v>
      </c>
      <c r="F21" s="12">
        <v>42583</v>
      </c>
      <c r="G21" s="7">
        <f t="shared" si="0"/>
        <v>100</v>
      </c>
      <c r="K21" s="1">
        <v>42583</v>
      </c>
      <c r="L21" s="7">
        <f t="shared" si="1"/>
        <v>137.5</v>
      </c>
      <c r="O21" s="1"/>
      <c r="T21" s="1"/>
    </row>
    <row r="22" spans="1:20" x14ac:dyDescent="0.25">
      <c r="A22" s="1">
        <v>42614</v>
      </c>
      <c r="B22" s="7">
        <v>100</v>
      </c>
      <c r="F22" s="12">
        <v>42614</v>
      </c>
      <c r="G22" s="7">
        <f t="shared" si="0"/>
        <v>100</v>
      </c>
      <c r="K22" s="1">
        <v>42614</v>
      </c>
      <c r="L22" s="7">
        <f t="shared" si="1"/>
        <v>137.5</v>
      </c>
      <c r="O22" s="1"/>
      <c r="T22" s="1"/>
    </row>
    <row r="23" spans="1:20" x14ac:dyDescent="0.25">
      <c r="A23" s="1">
        <v>42644</v>
      </c>
      <c r="B23" s="7">
        <v>100</v>
      </c>
      <c r="F23" s="12">
        <v>42644</v>
      </c>
      <c r="G23" s="7">
        <f t="shared" si="0"/>
        <v>100</v>
      </c>
      <c r="K23" s="1">
        <v>42644</v>
      </c>
      <c r="L23" s="7">
        <f t="shared" si="1"/>
        <v>137.5</v>
      </c>
      <c r="O23" s="1"/>
      <c r="T23" s="1"/>
    </row>
    <row r="24" spans="1:20" x14ac:dyDescent="0.25">
      <c r="A24" s="1">
        <v>42675</v>
      </c>
      <c r="B24" s="7">
        <v>100</v>
      </c>
      <c r="F24" s="12">
        <v>42675</v>
      </c>
      <c r="G24" s="7">
        <f t="shared" si="0"/>
        <v>100</v>
      </c>
      <c r="K24" s="1">
        <v>42675</v>
      </c>
      <c r="L24" s="7">
        <f t="shared" si="1"/>
        <v>137.5</v>
      </c>
      <c r="O24" s="1"/>
      <c r="T24" s="1"/>
    </row>
    <row r="25" spans="1:20" x14ac:dyDescent="0.25">
      <c r="A25" s="1">
        <v>42705</v>
      </c>
      <c r="B25" s="17">
        <f>B26-SUM(B14:B24)</f>
        <v>100</v>
      </c>
      <c r="F25" s="12">
        <v>42705</v>
      </c>
      <c r="G25" s="7">
        <f t="shared" si="0"/>
        <v>100</v>
      </c>
      <c r="K25" s="1">
        <v>42705</v>
      </c>
      <c r="L25" s="17">
        <f>L26-SUM(L14:L24)</f>
        <v>137.5</v>
      </c>
      <c r="O25" s="1"/>
      <c r="T25" s="1"/>
    </row>
    <row r="26" spans="1:20" ht="15.75" thickBot="1" x14ac:dyDescent="0.3">
      <c r="B26" s="8">
        <f>C6</f>
        <v>1200</v>
      </c>
      <c r="G26" s="8">
        <f>SUM(G14:G25)</f>
        <v>1200</v>
      </c>
      <c r="L26" s="8">
        <f>H6</f>
        <v>1500</v>
      </c>
    </row>
    <row r="27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/>
  </sheetViews>
  <sheetFormatPr defaultRowHeight="15" x14ac:dyDescent="0.25"/>
  <cols>
    <col min="1" max="1" width="10.85546875" customWidth="1"/>
    <col min="2" max="4" width="9.7109375" customWidth="1"/>
    <col min="5" max="5" width="2.7109375" customWidth="1"/>
    <col min="6" max="6" width="11.28515625" customWidth="1"/>
    <col min="7" max="9" width="9.7109375" customWidth="1"/>
    <col min="10" max="10" width="2.7109375" customWidth="1"/>
    <col min="11" max="11" width="11.5703125" customWidth="1"/>
    <col min="12" max="14" width="9.7109375" customWidth="1"/>
    <col min="15" max="15" width="11.28515625" customWidth="1"/>
  </cols>
  <sheetData>
    <row r="1" spans="1:20" x14ac:dyDescent="0.25">
      <c r="A1" s="2" t="s">
        <v>41</v>
      </c>
    </row>
    <row r="4" spans="1:20" x14ac:dyDescent="0.25">
      <c r="A4" s="2" t="s">
        <v>0</v>
      </c>
      <c r="F4" s="2" t="s">
        <v>9</v>
      </c>
      <c r="I4" s="4" t="s">
        <v>35</v>
      </c>
      <c r="O4" s="2"/>
    </row>
    <row r="5" spans="1:20" s="4" customFormat="1" x14ac:dyDescent="0.25">
      <c r="I5" s="4" t="s">
        <v>40</v>
      </c>
    </row>
    <row r="6" spans="1:20" s="4" customFormat="1" x14ac:dyDescent="0.25">
      <c r="A6" s="4" t="s">
        <v>6</v>
      </c>
      <c r="C6" s="6">
        <v>1200</v>
      </c>
      <c r="F6" s="4" t="s">
        <v>10</v>
      </c>
      <c r="H6" s="6">
        <f>C6</f>
        <v>1200</v>
      </c>
      <c r="I6" s="9" t="s">
        <v>11</v>
      </c>
      <c r="J6" s="4" t="s">
        <v>22</v>
      </c>
      <c r="K6" s="6">
        <f>H6-C6</f>
        <v>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SUM(I14:I17)</f>
        <v>400</v>
      </c>
    </row>
    <row r="8" spans="1:20" s="4" customFormat="1" x14ac:dyDescent="0.25">
      <c r="A8" s="4" t="s">
        <v>8</v>
      </c>
      <c r="C8" s="6">
        <f>C6/C7</f>
        <v>100</v>
      </c>
      <c r="F8" s="4" t="s">
        <v>12</v>
      </c>
      <c r="H8" s="6">
        <f>H6-H7</f>
        <v>800</v>
      </c>
    </row>
    <row r="9" spans="1:20" s="4" customFormat="1" x14ac:dyDescent="0.25">
      <c r="F9" s="4" t="s">
        <v>13</v>
      </c>
      <c r="H9" s="11">
        <f>COUNT(F18:F26)</f>
        <v>9</v>
      </c>
    </row>
    <row r="10" spans="1:20" s="4" customFormat="1" x14ac:dyDescent="0.25">
      <c r="F10" s="4" t="s">
        <v>14</v>
      </c>
      <c r="H10" s="6">
        <f>ROUND(H8/H9,2)</f>
        <v>88.89</v>
      </c>
    </row>
    <row r="11" spans="1:20" s="4" customFormat="1" x14ac:dyDescent="0.25">
      <c r="F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</row>
    <row r="14" spans="1:20" x14ac:dyDescent="0.25">
      <c r="A14" s="1">
        <v>42370</v>
      </c>
      <c r="B14" s="7">
        <v>100</v>
      </c>
      <c r="F14" s="1">
        <f>A14</f>
        <v>42370</v>
      </c>
      <c r="G14" s="7">
        <v>100</v>
      </c>
      <c r="H14" t="s">
        <v>3</v>
      </c>
      <c r="I14" s="14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f>A15</f>
        <v>42401</v>
      </c>
      <c r="G15" s="7">
        <v>100</v>
      </c>
      <c r="H15" t="s">
        <v>3</v>
      </c>
      <c r="I15" s="14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f>A16</f>
        <v>42430</v>
      </c>
      <c r="G16" s="7">
        <v>100</v>
      </c>
      <c r="H16" t="s">
        <v>3</v>
      </c>
      <c r="I16" s="14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f>A17</f>
        <v>42461</v>
      </c>
      <c r="G17" s="7">
        <v>100</v>
      </c>
      <c r="H17" t="s">
        <v>3</v>
      </c>
      <c r="I17" s="14">
        <v>100</v>
      </c>
      <c r="O17" s="1"/>
      <c r="T17" s="1"/>
    </row>
    <row r="18" spans="1:20" x14ac:dyDescent="0.25">
      <c r="A18" s="1">
        <v>42491</v>
      </c>
      <c r="B18" s="7">
        <v>100</v>
      </c>
      <c r="F18" s="12">
        <v>42475</v>
      </c>
      <c r="G18" s="7">
        <f>$H$10</f>
        <v>88.89</v>
      </c>
      <c r="J18" s="10" t="s">
        <v>11</v>
      </c>
      <c r="O18" s="1"/>
      <c r="T18" s="1"/>
    </row>
    <row r="19" spans="1:20" x14ac:dyDescent="0.25">
      <c r="A19" s="1">
        <v>42522</v>
      </c>
      <c r="B19" s="7">
        <v>100</v>
      </c>
      <c r="F19" s="12">
        <f t="shared" ref="F19:F26" si="0">A18+14</f>
        <v>42505</v>
      </c>
      <c r="G19" s="7">
        <f t="shared" ref="G19:G25" si="1">$H$10</f>
        <v>88.89</v>
      </c>
      <c r="J19" s="5" t="s">
        <v>15</v>
      </c>
      <c r="O19" s="1"/>
      <c r="T19" s="1"/>
    </row>
    <row r="20" spans="1:20" x14ac:dyDescent="0.25">
      <c r="A20" s="1">
        <v>42552</v>
      </c>
      <c r="B20" s="7">
        <v>100</v>
      </c>
      <c r="F20" s="12">
        <f t="shared" si="0"/>
        <v>42536</v>
      </c>
      <c r="G20" s="7">
        <f t="shared" si="1"/>
        <v>88.89</v>
      </c>
      <c r="O20" s="1"/>
      <c r="T20" s="1"/>
    </row>
    <row r="21" spans="1:20" x14ac:dyDescent="0.25">
      <c r="A21" s="1">
        <v>42583</v>
      </c>
      <c r="B21" s="7">
        <v>100</v>
      </c>
      <c r="F21" s="12">
        <f t="shared" si="0"/>
        <v>42566</v>
      </c>
      <c r="G21" s="7">
        <f t="shared" si="1"/>
        <v>88.89</v>
      </c>
      <c r="O21" s="1"/>
      <c r="T21" s="1"/>
    </row>
    <row r="22" spans="1:20" x14ac:dyDescent="0.25">
      <c r="A22" s="1">
        <v>42614</v>
      </c>
      <c r="B22" s="7">
        <v>100</v>
      </c>
      <c r="F22" s="12">
        <f t="shared" si="0"/>
        <v>42597</v>
      </c>
      <c r="G22" s="7">
        <f t="shared" si="1"/>
        <v>88.89</v>
      </c>
      <c r="O22" s="1"/>
      <c r="T22" s="1"/>
    </row>
    <row r="23" spans="1:20" x14ac:dyDescent="0.25">
      <c r="A23" s="1">
        <v>42644</v>
      </c>
      <c r="B23" s="7">
        <v>100</v>
      </c>
      <c r="F23" s="12">
        <f t="shared" si="0"/>
        <v>42628</v>
      </c>
      <c r="G23" s="7">
        <f t="shared" si="1"/>
        <v>88.89</v>
      </c>
      <c r="O23" s="1"/>
      <c r="T23" s="1"/>
    </row>
    <row r="24" spans="1:20" x14ac:dyDescent="0.25">
      <c r="A24" s="1">
        <v>42675</v>
      </c>
      <c r="B24" s="7">
        <v>100</v>
      </c>
      <c r="F24" s="12">
        <f t="shared" si="0"/>
        <v>42658</v>
      </c>
      <c r="G24" s="7">
        <f t="shared" si="1"/>
        <v>88.89</v>
      </c>
      <c r="O24" s="1"/>
      <c r="T24" s="1"/>
    </row>
    <row r="25" spans="1:20" x14ac:dyDescent="0.25">
      <c r="A25" s="1">
        <v>42705</v>
      </c>
      <c r="B25" s="7">
        <v>100</v>
      </c>
      <c r="F25" s="12">
        <f t="shared" si="0"/>
        <v>42689</v>
      </c>
      <c r="G25" s="7">
        <f t="shared" si="1"/>
        <v>88.89</v>
      </c>
      <c r="O25" s="1"/>
      <c r="T25" s="1"/>
    </row>
    <row r="26" spans="1:20" ht="15.75" thickBot="1" x14ac:dyDescent="0.3">
      <c r="B26" s="8">
        <f>SUM(B14:B25)</f>
        <v>1200</v>
      </c>
      <c r="F26" s="12">
        <f t="shared" si="0"/>
        <v>42719</v>
      </c>
      <c r="G26" s="17">
        <f>G27-SUM(G14:G25)</f>
        <v>88.880000000000109</v>
      </c>
    </row>
    <row r="27" spans="1:20" ht="16.5" thickTop="1" thickBot="1" x14ac:dyDescent="0.3">
      <c r="G27" s="8">
        <f>C6</f>
        <v>1200</v>
      </c>
    </row>
    <row r="28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7" width="9.7109375" customWidth="1"/>
    <col min="8" max="8" width="6.42578125" bestFit="1" customWidth="1"/>
    <col min="9" max="9" width="9.7109375" customWidth="1"/>
    <col min="10" max="10" width="2.7109375" customWidth="1"/>
    <col min="11" max="12" width="9.7109375" customWidth="1"/>
    <col min="13" max="13" width="10.28515625" customWidth="1"/>
    <col min="14" max="14" width="6.42578125" bestFit="1" customWidth="1"/>
    <col min="15" max="15" width="9.7109375" customWidth="1"/>
    <col min="16" max="16" width="2.7109375" customWidth="1"/>
    <col min="17" max="17" width="10.5703125" customWidth="1"/>
    <col min="18" max="18" width="9.7109375" customWidth="1"/>
    <col min="19" max="19" width="10.28515625" customWidth="1"/>
    <col min="20" max="20" width="6.42578125" bestFit="1" customWidth="1"/>
    <col min="21" max="21" width="9.7109375" customWidth="1"/>
    <col min="22" max="22" width="2.7109375" customWidth="1"/>
    <col min="23" max="23" width="10.85546875" customWidth="1"/>
    <col min="24" max="24" width="9.7109375" customWidth="1"/>
    <col min="25" max="25" width="10.28515625" customWidth="1"/>
    <col min="26" max="26" width="6.42578125" bestFit="1" customWidth="1"/>
    <col min="27" max="27" width="9.7109375" customWidth="1"/>
    <col min="28" max="28" width="11.28515625" customWidth="1"/>
  </cols>
  <sheetData>
    <row r="1" spans="1:33" x14ac:dyDescent="0.25">
      <c r="A1" s="2" t="s">
        <v>43</v>
      </c>
      <c r="F1" s="2"/>
    </row>
    <row r="4" spans="1:33" x14ac:dyDescent="0.25">
      <c r="A4" s="2" t="s">
        <v>0</v>
      </c>
      <c r="F4" s="2" t="s">
        <v>26</v>
      </c>
      <c r="Q4" s="2" t="s">
        <v>9</v>
      </c>
      <c r="T4" s="4" t="s">
        <v>35</v>
      </c>
      <c r="AB4" s="2"/>
    </row>
    <row r="5" spans="1:33" s="4" customFormat="1" x14ac:dyDescent="0.25">
      <c r="T5" s="4" t="s">
        <v>42</v>
      </c>
    </row>
    <row r="6" spans="1:33" s="4" customFormat="1" x14ac:dyDescent="0.25">
      <c r="A6" s="4" t="s">
        <v>6</v>
      </c>
      <c r="C6" s="6">
        <v>1200</v>
      </c>
      <c r="H6" s="6"/>
      <c r="K6" s="6"/>
      <c r="Q6" s="4" t="s">
        <v>10</v>
      </c>
      <c r="S6" s="6">
        <v>1500</v>
      </c>
      <c r="T6" s="9" t="s">
        <v>11</v>
      </c>
      <c r="U6" s="27" t="s">
        <v>17</v>
      </c>
      <c r="W6" s="6">
        <f>S6-C6</f>
        <v>300</v>
      </c>
    </row>
    <row r="7" spans="1:33" s="4" customFormat="1" x14ac:dyDescent="0.25">
      <c r="A7" s="4" t="s">
        <v>7</v>
      </c>
      <c r="C7" s="4">
        <v>12</v>
      </c>
      <c r="Q7" s="4" t="s">
        <v>16</v>
      </c>
      <c r="S7" s="13">
        <f>SUM(U15:U26)</f>
        <v>300</v>
      </c>
    </row>
    <row r="8" spans="1:33" s="4" customFormat="1" x14ac:dyDescent="0.25">
      <c r="A8" s="4" t="s">
        <v>8</v>
      </c>
      <c r="C8" s="6">
        <f>C6/C7</f>
        <v>100</v>
      </c>
      <c r="H8" s="6"/>
      <c r="Q8" s="4" t="s">
        <v>25</v>
      </c>
      <c r="S8" s="15"/>
    </row>
    <row r="9" spans="1:33" s="4" customFormat="1" x14ac:dyDescent="0.25">
      <c r="C9" s="6"/>
      <c r="H9" s="6"/>
      <c r="Q9" s="4" t="s">
        <v>29</v>
      </c>
      <c r="S9" s="24">
        <f>R19</f>
        <v>100</v>
      </c>
    </row>
    <row r="10" spans="1:33" s="4" customFormat="1" x14ac:dyDescent="0.25">
      <c r="Q10" s="4" t="s">
        <v>12</v>
      </c>
      <c r="S10" s="6">
        <f>S6-S7-S8-S9</f>
        <v>1100</v>
      </c>
    </row>
    <row r="11" spans="1:33" s="4" customFormat="1" x14ac:dyDescent="0.25">
      <c r="Q11" s="4" t="s">
        <v>13</v>
      </c>
      <c r="S11" s="11">
        <f>COUNT(Q20:Q27)</f>
        <v>8</v>
      </c>
    </row>
    <row r="12" spans="1:33" s="4" customFormat="1" x14ac:dyDescent="0.25">
      <c r="K12" s="3" t="s">
        <v>18</v>
      </c>
      <c r="Q12" s="4" t="s">
        <v>14</v>
      </c>
      <c r="S12" s="6">
        <f>ROUND(S10/S11,2)</f>
        <v>137.5</v>
      </c>
      <c r="W12" s="3" t="s">
        <v>18</v>
      </c>
    </row>
    <row r="13" spans="1:33" s="4" customFormat="1" x14ac:dyDescent="0.25"/>
    <row r="14" spans="1:33" s="26" customFormat="1" ht="30" x14ac:dyDescent="0.25">
      <c r="A14" s="26" t="s">
        <v>1</v>
      </c>
      <c r="B14" s="26" t="s">
        <v>20</v>
      </c>
      <c r="C14" s="26" t="s">
        <v>2</v>
      </c>
      <c r="D14" s="26" t="s">
        <v>5</v>
      </c>
      <c r="F14" s="26" t="s">
        <v>1</v>
      </c>
      <c r="G14" s="26" t="s">
        <v>20</v>
      </c>
      <c r="H14" s="26" t="s">
        <v>2</v>
      </c>
      <c r="I14" s="26" t="s">
        <v>5</v>
      </c>
      <c r="K14" s="26" t="s">
        <v>1</v>
      </c>
      <c r="L14" s="26" t="s">
        <v>20</v>
      </c>
      <c r="M14" s="26" t="s">
        <v>27</v>
      </c>
      <c r="N14" s="26" t="s">
        <v>2</v>
      </c>
      <c r="O14" s="26" t="s">
        <v>5</v>
      </c>
      <c r="Q14" s="26" t="s">
        <v>1</v>
      </c>
      <c r="R14" s="26" t="s">
        <v>20</v>
      </c>
      <c r="S14" s="26" t="s">
        <v>27</v>
      </c>
      <c r="T14" s="26" t="s">
        <v>2</v>
      </c>
      <c r="U14" s="26" t="s">
        <v>5</v>
      </c>
      <c r="W14" s="26" t="s">
        <v>1</v>
      </c>
      <c r="X14" s="26" t="s">
        <v>20</v>
      </c>
      <c r="Y14" s="26" t="s">
        <v>27</v>
      </c>
      <c r="Z14" s="26" t="s">
        <v>2</v>
      </c>
      <c r="AA14" s="26" t="s">
        <v>5</v>
      </c>
    </row>
    <row r="15" spans="1:33" x14ac:dyDescent="0.25">
      <c r="A15" s="1">
        <v>42370</v>
      </c>
      <c r="B15" s="7">
        <v>100</v>
      </c>
      <c r="F15" s="1">
        <v>42370</v>
      </c>
      <c r="G15" s="7">
        <v>100</v>
      </c>
      <c r="H15" t="s">
        <v>3</v>
      </c>
      <c r="I15">
        <v>100</v>
      </c>
      <c r="K15" s="1">
        <v>42370</v>
      </c>
      <c r="L15" s="7">
        <v>100</v>
      </c>
      <c r="M15" s="7"/>
      <c r="N15" t="s">
        <v>3</v>
      </c>
      <c r="O15" s="7">
        <v>100</v>
      </c>
      <c r="Q15" s="1">
        <v>42370</v>
      </c>
      <c r="R15" s="7">
        <v>100</v>
      </c>
      <c r="S15" s="7"/>
      <c r="T15" t="s">
        <v>3</v>
      </c>
      <c r="U15" s="14">
        <v>100</v>
      </c>
      <c r="W15" s="1">
        <v>42370</v>
      </c>
      <c r="X15" s="7">
        <v>100</v>
      </c>
      <c r="Y15" s="7"/>
      <c r="Z15" t="s">
        <v>3</v>
      </c>
      <c r="AA15" s="7">
        <v>100</v>
      </c>
      <c r="AB15" s="1"/>
      <c r="AG15" s="1"/>
    </row>
    <row r="16" spans="1:33" x14ac:dyDescent="0.25">
      <c r="A16" s="1">
        <v>42401</v>
      </c>
      <c r="B16" s="7">
        <v>100</v>
      </c>
      <c r="F16" s="1">
        <v>42401</v>
      </c>
      <c r="G16" s="7">
        <v>100</v>
      </c>
      <c r="H16" t="s">
        <v>3</v>
      </c>
      <c r="I16">
        <v>100</v>
      </c>
      <c r="K16" s="1">
        <v>42401</v>
      </c>
      <c r="L16" s="7">
        <v>100</v>
      </c>
      <c r="M16" s="7"/>
      <c r="N16" t="s">
        <v>3</v>
      </c>
      <c r="O16" s="7">
        <v>100</v>
      </c>
      <c r="Q16" s="1">
        <v>42401</v>
      </c>
      <c r="R16" s="7">
        <v>100</v>
      </c>
      <c r="S16" s="7"/>
      <c r="T16" t="s">
        <v>3</v>
      </c>
      <c r="U16" s="14">
        <v>100</v>
      </c>
      <c r="W16" s="1">
        <v>42401</v>
      </c>
      <c r="X16" s="7">
        <v>100</v>
      </c>
      <c r="Y16" s="7"/>
      <c r="Z16" t="s">
        <v>3</v>
      </c>
      <c r="AA16" s="7">
        <v>100</v>
      </c>
      <c r="AB16" s="1"/>
      <c r="AG16" s="1"/>
    </row>
    <row r="17" spans="1:33" x14ac:dyDescent="0.25">
      <c r="A17" s="1">
        <v>42430</v>
      </c>
      <c r="B17" s="7">
        <v>100</v>
      </c>
      <c r="F17" s="1">
        <v>42430</v>
      </c>
      <c r="G17" s="7">
        <v>100</v>
      </c>
      <c r="H17" t="s">
        <v>3</v>
      </c>
      <c r="I17">
        <v>100</v>
      </c>
      <c r="K17" s="1">
        <v>42430</v>
      </c>
      <c r="L17" s="7">
        <v>100</v>
      </c>
      <c r="M17" s="7"/>
      <c r="N17" t="s">
        <v>3</v>
      </c>
      <c r="O17" s="7">
        <v>100</v>
      </c>
      <c r="Q17" s="1">
        <v>42430</v>
      </c>
      <c r="R17" s="7">
        <v>100</v>
      </c>
      <c r="S17" s="7"/>
      <c r="T17" t="s">
        <v>3</v>
      </c>
      <c r="U17" s="14">
        <v>100</v>
      </c>
      <c r="W17" s="1">
        <v>42430</v>
      </c>
      <c r="X17" s="7">
        <v>100</v>
      </c>
      <c r="Y17" s="7"/>
      <c r="Z17" t="s">
        <v>3</v>
      </c>
      <c r="AA17" s="7">
        <v>100</v>
      </c>
      <c r="AB17" s="1"/>
      <c r="AG17" s="1"/>
    </row>
    <row r="18" spans="1:33" ht="15.75" thickBot="1" x14ac:dyDescent="0.3">
      <c r="A18" s="1">
        <v>42461</v>
      </c>
      <c r="B18" s="7">
        <v>100</v>
      </c>
      <c r="F18" s="1">
        <v>42461</v>
      </c>
      <c r="G18" s="7">
        <v>100</v>
      </c>
      <c r="H18" t="s">
        <v>4</v>
      </c>
      <c r="K18" s="1">
        <v>42461</v>
      </c>
      <c r="L18" s="7"/>
      <c r="M18" s="7"/>
      <c r="N18" t="s">
        <v>4</v>
      </c>
      <c r="O18" s="7"/>
      <c r="Q18" s="1">
        <v>42461</v>
      </c>
      <c r="R18" s="7"/>
      <c r="S18" s="7"/>
      <c r="T18" t="s">
        <v>4</v>
      </c>
      <c r="W18" s="1">
        <v>42461</v>
      </c>
      <c r="X18" s="7"/>
      <c r="Y18" s="7"/>
      <c r="Z18" t="s">
        <v>4</v>
      </c>
      <c r="AA18" s="7"/>
      <c r="AB18" s="1"/>
      <c r="AG18" s="1"/>
    </row>
    <row r="19" spans="1:33" x14ac:dyDescent="0.25">
      <c r="A19" s="1">
        <v>42491</v>
      </c>
      <c r="B19" s="7">
        <v>100</v>
      </c>
      <c r="F19" s="1">
        <v>42491</v>
      </c>
      <c r="G19" s="7">
        <v>100</v>
      </c>
      <c r="J19" s="10" t="s">
        <v>11</v>
      </c>
      <c r="K19" s="22">
        <v>42491</v>
      </c>
      <c r="L19" s="20">
        <v>100</v>
      </c>
      <c r="M19" s="18" t="b">
        <v>1</v>
      </c>
      <c r="Q19" s="22">
        <f>K19+14</f>
        <v>42505</v>
      </c>
      <c r="R19" s="20">
        <v>100</v>
      </c>
      <c r="S19" s="18" t="b">
        <v>1</v>
      </c>
      <c r="V19" s="10" t="s">
        <v>11</v>
      </c>
      <c r="W19" s="22">
        <f>Q19</f>
        <v>42505</v>
      </c>
      <c r="X19" s="20">
        <v>100</v>
      </c>
      <c r="Y19" s="18" t="b">
        <v>1</v>
      </c>
      <c r="AB19" s="1"/>
      <c r="AG19" s="1"/>
    </row>
    <row r="20" spans="1:33" ht="15.75" thickBot="1" x14ac:dyDescent="0.3">
      <c r="A20" s="1">
        <v>42522</v>
      </c>
      <c r="B20" s="7">
        <v>100</v>
      </c>
      <c r="F20" s="1">
        <v>42522</v>
      </c>
      <c r="G20" s="7">
        <v>100</v>
      </c>
      <c r="K20" s="23">
        <v>42491</v>
      </c>
      <c r="L20" s="21">
        <f>G19</f>
        <v>100</v>
      </c>
      <c r="M20" s="7"/>
      <c r="Q20" s="25">
        <f t="shared" ref="Q20:Q27" si="0">K20+14</f>
        <v>42505</v>
      </c>
      <c r="R20" s="21">
        <v>100</v>
      </c>
      <c r="S20" s="7"/>
      <c r="V20" s="5" t="s">
        <v>15</v>
      </c>
      <c r="W20" s="23">
        <f t="shared" ref="W20:W27" si="1">Q20</f>
        <v>42505</v>
      </c>
      <c r="X20" s="21">
        <f>S12</f>
        <v>137.5</v>
      </c>
      <c r="Y20" s="7"/>
      <c r="AB20" s="1"/>
      <c r="AG20" s="1"/>
    </row>
    <row r="21" spans="1:33" x14ac:dyDescent="0.25">
      <c r="A21" s="1">
        <v>42552</v>
      </c>
      <c r="B21" s="7">
        <v>100</v>
      </c>
      <c r="F21" s="1">
        <v>42552</v>
      </c>
      <c r="G21" s="7">
        <v>100</v>
      </c>
      <c r="K21" s="1">
        <v>42522</v>
      </c>
      <c r="L21" s="7">
        <f t="shared" ref="L21:L27" si="2">G20</f>
        <v>100</v>
      </c>
      <c r="M21" s="7"/>
      <c r="Q21" s="12">
        <f t="shared" si="0"/>
        <v>42536</v>
      </c>
      <c r="R21" s="7">
        <v>100</v>
      </c>
      <c r="S21" s="7"/>
      <c r="W21" s="1">
        <f t="shared" si="1"/>
        <v>42536</v>
      </c>
      <c r="X21" s="7">
        <f t="shared" ref="X21:X26" si="3">$S$12</f>
        <v>137.5</v>
      </c>
      <c r="Y21" s="7"/>
      <c r="AB21" s="1"/>
      <c r="AG21" s="1"/>
    </row>
    <row r="22" spans="1:33" x14ac:dyDescent="0.25">
      <c r="A22" s="1">
        <v>42583</v>
      </c>
      <c r="B22" s="7">
        <v>100</v>
      </c>
      <c r="F22" s="1">
        <v>42583</v>
      </c>
      <c r="G22" s="7">
        <v>100</v>
      </c>
      <c r="K22" s="1">
        <v>42552</v>
      </c>
      <c r="L22" s="7">
        <f t="shared" si="2"/>
        <v>100</v>
      </c>
      <c r="M22" s="7"/>
      <c r="Q22" s="12">
        <f t="shared" si="0"/>
        <v>42566</v>
      </c>
      <c r="R22" s="7">
        <v>100</v>
      </c>
      <c r="S22" s="7"/>
      <c r="W22" s="1">
        <f t="shared" si="1"/>
        <v>42566</v>
      </c>
      <c r="X22" s="7">
        <f t="shared" si="3"/>
        <v>137.5</v>
      </c>
      <c r="Y22" s="7"/>
      <c r="AB22" s="1"/>
      <c r="AG22" s="1"/>
    </row>
    <row r="23" spans="1:33" x14ac:dyDescent="0.25">
      <c r="A23" s="1">
        <v>42614</v>
      </c>
      <c r="B23" s="7">
        <v>100</v>
      </c>
      <c r="F23" s="1">
        <v>42614</v>
      </c>
      <c r="G23" s="7">
        <v>100</v>
      </c>
      <c r="K23" s="1">
        <v>42583</v>
      </c>
      <c r="L23" s="7">
        <f t="shared" si="2"/>
        <v>100</v>
      </c>
      <c r="M23" s="7"/>
      <c r="Q23" s="12">
        <f t="shared" si="0"/>
        <v>42597</v>
      </c>
      <c r="R23" s="7">
        <v>100</v>
      </c>
      <c r="S23" s="7"/>
      <c r="W23" s="1">
        <f t="shared" si="1"/>
        <v>42597</v>
      </c>
      <c r="X23" s="7">
        <f t="shared" si="3"/>
        <v>137.5</v>
      </c>
      <c r="Y23" s="7"/>
      <c r="AB23" s="1"/>
      <c r="AG23" s="1"/>
    </row>
    <row r="24" spans="1:33" x14ac:dyDescent="0.25">
      <c r="A24" s="1">
        <v>42644</v>
      </c>
      <c r="B24" s="7">
        <v>100</v>
      </c>
      <c r="F24" s="1">
        <v>42644</v>
      </c>
      <c r="G24" s="7">
        <v>100</v>
      </c>
      <c r="K24" s="1">
        <v>42614</v>
      </c>
      <c r="L24" s="7">
        <f t="shared" si="2"/>
        <v>100</v>
      </c>
      <c r="M24" s="7"/>
      <c r="Q24" s="12">
        <f t="shared" si="0"/>
        <v>42628</v>
      </c>
      <c r="R24" s="7">
        <v>100</v>
      </c>
      <c r="S24" s="7"/>
      <c r="W24" s="1">
        <f t="shared" si="1"/>
        <v>42628</v>
      </c>
      <c r="X24" s="7">
        <f t="shared" si="3"/>
        <v>137.5</v>
      </c>
      <c r="Y24" s="7"/>
      <c r="AB24" s="1"/>
      <c r="AG24" s="1"/>
    </row>
    <row r="25" spans="1:33" x14ac:dyDescent="0.25">
      <c r="A25" s="1">
        <v>42675</v>
      </c>
      <c r="B25" s="7">
        <v>100</v>
      </c>
      <c r="F25" s="1">
        <v>42675</v>
      </c>
      <c r="G25" s="7">
        <v>100</v>
      </c>
      <c r="K25" s="1">
        <v>42644</v>
      </c>
      <c r="L25" s="7">
        <f t="shared" si="2"/>
        <v>100</v>
      </c>
      <c r="M25" s="7"/>
      <c r="Q25" s="12">
        <f t="shared" si="0"/>
        <v>42658</v>
      </c>
      <c r="R25" s="7">
        <v>100</v>
      </c>
      <c r="S25" s="7"/>
      <c r="W25" s="1">
        <f t="shared" si="1"/>
        <v>42658</v>
      </c>
      <c r="X25" s="7">
        <f t="shared" si="3"/>
        <v>137.5</v>
      </c>
      <c r="Y25" s="7"/>
      <c r="AB25" s="1"/>
      <c r="AG25" s="1"/>
    </row>
    <row r="26" spans="1:33" x14ac:dyDescent="0.25">
      <c r="A26" s="1">
        <v>42705</v>
      </c>
      <c r="B26" s="7">
        <v>100</v>
      </c>
      <c r="F26" s="1">
        <v>42705</v>
      </c>
      <c r="G26" s="7">
        <v>100</v>
      </c>
      <c r="K26" s="1">
        <v>42675</v>
      </c>
      <c r="L26" s="7">
        <f t="shared" si="2"/>
        <v>100</v>
      </c>
      <c r="M26" s="7"/>
      <c r="Q26" s="12">
        <f t="shared" si="0"/>
        <v>42689</v>
      </c>
      <c r="R26" s="7">
        <v>100</v>
      </c>
      <c r="S26" s="7"/>
      <c r="W26" s="1">
        <f t="shared" si="1"/>
        <v>42689</v>
      </c>
      <c r="X26" s="7">
        <f t="shared" si="3"/>
        <v>137.5</v>
      </c>
      <c r="Y26" s="7"/>
      <c r="AB26" s="1"/>
      <c r="AG26" s="1"/>
    </row>
    <row r="27" spans="1:33" ht="15.75" thickBot="1" x14ac:dyDescent="0.3">
      <c r="B27" s="8">
        <f>SUM(B15:B26)</f>
        <v>1200</v>
      </c>
      <c r="G27" s="8">
        <f>SUM(G15:G26)</f>
        <v>1200</v>
      </c>
      <c r="K27" s="1">
        <v>42705</v>
      </c>
      <c r="L27" s="7">
        <f t="shared" si="2"/>
        <v>100</v>
      </c>
      <c r="M27" s="7"/>
      <c r="Q27" s="12">
        <f t="shared" si="0"/>
        <v>42719</v>
      </c>
      <c r="R27" s="7">
        <v>100</v>
      </c>
      <c r="S27" s="7"/>
      <c r="W27" s="1">
        <f t="shared" si="1"/>
        <v>42719</v>
      </c>
      <c r="X27" s="17">
        <f>X28-SUM(X15:X26)</f>
        <v>137.5</v>
      </c>
      <c r="Y27" s="17"/>
    </row>
    <row r="28" spans="1:33" ht="16.5" thickTop="1" thickBot="1" x14ac:dyDescent="0.3">
      <c r="L28" s="8">
        <f>SUM(L15:L27)</f>
        <v>1200</v>
      </c>
      <c r="M28" s="19"/>
      <c r="R28" s="8">
        <f>SUM(R15:R27)</f>
        <v>1200</v>
      </c>
      <c r="S28" s="19"/>
      <c r="X28" s="8">
        <f>S6</f>
        <v>1500</v>
      </c>
      <c r="Y28" s="19"/>
    </row>
    <row r="29" spans="1:33" ht="15.75" thickTop="1" x14ac:dyDescent="0.25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1" width="11" customWidth="1"/>
    <col min="12" max="14" width="9.7109375" customWidth="1"/>
    <col min="15" max="15" width="11.28515625" customWidth="1"/>
  </cols>
  <sheetData>
    <row r="1" spans="1:20" x14ac:dyDescent="0.25">
      <c r="A1" s="2" t="s">
        <v>44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1000</v>
      </c>
      <c r="I6" s="9" t="s">
        <v>11</v>
      </c>
      <c r="J6" s="4" t="s">
        <v>22</v>
      </c>
      <c r="K6" s="6">
        <f>H6-C6</f>
        <v>-200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SUM(I14:I25)</f>
        <v>400</v>
      </c>
    </row>
    <row r="8" spans="1:20" s="4" customFormat="1" x14ac:dyDescent="0.25">
      <c r="A8" s="4" t="s">
        <v>8</v>
      </c>
      <c r="C8" s="6">
        <f>C6/C7</f>
        <v>100</v>
      </c>
      <c r="F8" s="4" t="s">
        <v>12</v>
      </c>
      <c r="H8" s="6">
        <f>H6-H7</f>
        <v>600</v>
      </c>
    </row>
    <row r="9" spans="1:20" s="4" customFormat="1" x14ac:dyDescent="0.25">
      <c r="F9" s="4" t="s">
        <v>13</v>
      </c>
      <c r="H9" s="11">
        <f>COUNT(F18:F25)</f>
        <v>8</v>
      </c>
      <c r="K9" s="4" t="s">
        <v>45</v>
      </c>
      <c r="L9" s="29">
        <v>50</v>
      </c>
    </row>
    <row r="10" spans="1:20" s="4" customFormat="1" x14ac:dyDescent="0.25">
      <c r="F10" s="4" t="s">
        <v>14</v>
      </c>
      <c r="H10" s="6">
        <f>ROUND(H8/H9,2)</f>
        <v>75</v>
      </c>
    </row>
    <row r="11" spans="1:20" s="4" customFormat="1" x14ac:dyDescent="0.25">
      <c r="K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  <c r="K13" s="26" t="s">
        <v>1</v>
      </c>
      <c r="L13" s="26" t="s">
        <v>20</v>
      </c>
      <c r="M13" s="26" t="s">
        <v>2</v>
      </c>
      <c r="N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v>100</v>
      </c>
      <c r="H14" t="s">
        <v>3</v>
      </c>
      <c r="I14" s="14">
        <v>100</v>
      </c>
      <c r="K14" s="1">
        <v>42370</v>
      </c>
      <c r="L14" s="7">
        <v>100</v>
      </c>
      <c r="M14" t="s">
        <v>3</v>
      </c>
      <c r="N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v>100</v>
      </c>
      <c r="H15" t="s">
        <v>3</v>
      </c>
      <c r="I15" s="14">
        <v>100</v>
      </c>
      <c r="K15" s="1">
        <v>42401</v>
      </c>
      <c r="L15" s="7"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v>100</v>
      </c>
      <c r="H16" t="s">
        <v>3</v>
      </c>
      <c r="I16" s="14">
        <v>100</v>
      </c>
      <c r="K16" s="1">
        <v>42430</v>
      </c>
      <c r="L16" s="7"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v>100</v>
      </c>
      <c r="H17" t="s">
        <v>3</v>
      </c>
      <c r="I17" s="14">
        <v>100</v>
      </c>
      <c r="K17" s="1">
        <v>42461</v>
      </c>
      <c r="L17" s="7"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2">
        <v>42491</v>
      </c>
      <c r="G18" s="7">
        <v>100</v>
      </c>
      <c r="J18" s="10" t="s">
        <v>11</v>
      </c>
      <c r="K18" s="1">
        <v>42491</v>
      </c>
      <c r="L18" s="30">
        <f>$H$10+L9</f>
        <v>125</v>
      </c>
      <c r="O18" s="1"/>
      <c r="T18" s="1"/>
    </row>
    <row r="19" spans="1:20" x14ac:dyDescent="0.25">
      <c r="A19" s="1">
        <v>42522</v>
      </c>
      <c r="B19" s="7">
        <v>100</v>
      </c>
      <c r="F19" s="12">
        <v>42522</v>
      </c>
      <c r="G19" s="7">
        <v>100</v>
      </c>
      <c r="J19" s="5" t="s">
        <v>15</v>
      </c>
      <c r="K19" s="1">
        <v>42522</v>
      </c>
      <c r="L19" s="7">
        <f t="shared" ref="L19:L24" si="0">$H$10</f>
        <v>75</v>
      </c>
      <c r="O19" s="1"/>
      <c r="T19" s="1"/>
    </row>
    <row r="20" spans="1:20" x14ac:dyDescent="0.25">
      <c r="A20" s="1">
        <v>42552</v>
      </c>
      <c r="B20" s="7">
        <v>100</v>
      </c>
      <c r="F20" s="12">
        <v>42552</v>
      </c>
      <c r="G20" s="7">
        <v>100</v>
      </c>
      <c r="K20" s="1">
        <v>42552</v>
      </c>
      <c r="L20" s="7">
        <f t="shared" si="0"/>
        <v>75</v>
      </c>
      <c r="O20" s="1"/>
      <c r="T20" s="1"/>
    </row>
    <row r="21" spans="1:20" x14ac:dyDescent="0.25">
      <c r="A21" s="1">
        <v>42583</v>
      </c>
      <c r="B21" s="7">
        <v>100</v>
      </c>
      <c r="F21" s="12">
        <v>42583</v>
      </c>
      <c r="G21" s="7">
        <v>100</v>
      </c>
      <c r="K21" s="1">
        <v>42583</v>
      </c>
      <c r="L21" s="7">
        <f t="shared" si="0"/>
        <v>75</v>
      </c>
      <c r="O21" s="1"/>
      <c r="T21" s="1"/>
    </row>
    <row r="22" spans="1:20" x14ac:dyDescent="0.25">
      <c r="A22" s="1">
        <v>42614</v>
      </c>
      <c r="B22" s="7">
        <v>100</v>
      </c>
      <c r="F22" s="12">
        <v>42614</v>
      </c>
      <c r="G22" s="7">
        <v>100</v>
      </c>
      <c r="K22" s="1">
        <v>42614</v>
      </c>
      <c r="L22" s="7">
        <f t="shared" si="0"/>
        <v>75</v>
      </c>
      <c r="O22" s="1"/>
      <c r="T22" s="1"/>
    </row>
    <row r="23" spans="1:20" x14ac:dyDescent="0.25">
      <c r="A23" s="1">
        <v>42644</v>
      </c>
      <c r="B23" s="7">
        <v>100</v>
      </c>
      <c r="F23" s="12">
        <v>42644</v>
      </c>
      <c r="G23" s="7">
        <v>100</v>
      </c>
      <c r="K23" s="1">
        <v>42644</v>
      </c>
      <c r="L23" s="7">
        <f t="shared" si="0"/>
        <v>75</v>
      </c>
      <c r="O23" s="1"/>
      <c r="T23" s="1"/>
    </row>
    <row r="24" spans="1:20" x14ac:dyDescent="0.25">
      <c r="A24" s="1">
        <v>42675</v>
      </c>
      <c r="B24" s="7">
        <v>100</v>
      </c>
      <c r="F24" s="12">
        <v>42675</v>
      </c>
      <c r="G24" s="7">
        <v>100</v>
      </c>
      <c r="K24" s="1">
        <v>42675</v>
      </c>
      <c r="L24" s="7">
        <f t="shared" si="0"/>
        <v>75</v>
      </c>
      <c r="O24" s="1"/>
      <c r="T24" s="1"/>
    </row>
    <row r="25" spans="1:20" x14ac:dyDescent="0.25">
      <c r="A25" s="1">
        <v>42705</v>
      </c>
      <c r="B25" s="7">
        <v>100</v>
      </c>
      <c r="F25" s="12">
        <v>42705</v>
      </c>
      <c r="G25" s="7">
        <v>100</v>
      </c>
      <c r="K25" s="1">
        <v>42705</v>
      </c>
      <c r="L25" s="17">
        <f>L26-SUM(L14:L24)</f>
        <v>25</v>
      </c>
      <c r="O25" s="1"/>
      <c r="T25" s="1"/>
    </row>
    <row r="26" spans="1:20" ht="15.75" thickBot="1" x14ac:dyDescent="0.3">
      <c r="B26" s="8">
        <f>SUM(B14:B25)</f>
        <v>1200</v>
      </c>
      <c r="G26" s="8">
        <f>SUM(G14:G25)</f>
        <v>1200</v>
      </c>
      <c r="L26" s="8">
        <f>H6</f>
        <v>1000</v>
      </c>
    </row>
    <row r="27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/>
  </sheetViews>
  <sheetFormatPr defaultRowHeight="15" x14ac:dyDescent="0.25"/>
  <cols>
    <col min="1" max="4" width="9.7109375" customWidth="1"/>
    <col min="5" max="5" width="13.42578125" customWidth="1"/>
    <col min="6" max="6" width="2.7109375" customWidth="1"/>
    <col min="7" max="10" width="9.7109375" customWidth="1"/>
    <col min="11" max="11" width="2.7109375" customWidth="1"/>
    <col min="12" max="15" width="9.7109375" customWidth="1"/>
    <col min="16" max="16" width="12.5703125" customWidth="1"/>
  </cols>
  <sheetData>
    <row r="1" spans="1:21" x14ac:dyDescent="0.25">
      <c r="A1" s="2" t="s">
        <v>46</v>
      </c>
    </row>
    <row r="4" spans="1:21" x14ac:dyDescent="0.25">
      <c r="A4" s="2" t="s">
        <v>0</v>
      </c>
      <c r="G4" s="2" t="s">
        <v>9</v>
      </c>
      <c r="P4" s="2"/>
    </row>
    <row r="5" spans="1:21" s="4" customFormat="1" x14ac:dyDescent="0.25"/>
    <row r="6" spans="1:21" s="4" customFormat="1" x14ac:dyDescent="0.25">
      <c r="A6" s="4" t="s">
        <v>6</v>
      </c>
      <c r="C6" s="6">
        <v>1200</v>
      </c>
      <c r="G6" s="4" t="s">
        <v>10</v>
      </c>
      <c r="I6" s="6">
        <v>1500</v>
      </c>
      <c r="J6" s="9" t="s">
        <v>11</v>
      </c>
      <c r="K6" s="4" t="s">
        <v>17</v>
      </c>
      <c r="L6" s="6">
        <f>I6-C6</f>
        <v>300</v>
      </c>
    </row>
    <row r="7" spans="1:21" s="4" customFormat="1" x14ac:dyDescent="0.25">
      <c r="A7" s="4" t="s">
        <v>7</v>
      </c>
      <c r="C7" s="4">
        <v>12</v>
      </c>
      <c r="G7" s="4" t="s">
        <v>16</v>
      </c>
      <c r="I7" s="13">
        <f>SUM(J14:J25)</f>
        <v>400</v>
      </c>
    </row>
    <row r="8" spans="1:21" s="4" customFormat="1" x14ac:dyDescent="0.25">
      <c r="A8" s="4" t="s">
        <v>8</v>
      </c>
      <c r="C8" s="6">
        <f>C6/C7</f>
        <v>100</v>
      </c>
      <c r="G8" s="4" t="s">
        <v>12</v>
      </c>
      <c r="I8" s="6">
        <f>I6-I7</f>
        <v>1100</v>
      </c>
      <c r="K8" s="27" t="s">
        <v>47</v>
      </c>
      <c r="L8" s="31">
        <v>0</v>
      </c>
      <c r="M8" s="9" t="s">
        <v>11</v>
      </c>
      <c r="N8" s="4">
        <f>L6*L8</f>
        <v>0</v>
      </c>
    </row>
    <row r="9" spans="1:21" s="4" customFormat="1" x14ac:dyDescent="0.25">
      <c r="G9" s="4" t="s">
        <v>13</v>
      </c>
      <c r="I9" s="11">
        <f>COUNT(G18:G25)</f>
        <v>8</v>
      </c>
    </row>
    <row r="10" spans="1:21" s="4" customFormat="1" x14ac:dyDescent="0.25">
      <c r="A10" s="4" t="s">
        <v>47</v>
      </c>
      <c r="C10" s="31">
        <v>0.2</v>
      </c>
      <c r="G10" s="4" t="s">
        <v>14</v>
      </c>
      <c r="I10" s="6">
        <f>ROUND(I8/I9,2)</f>
        <v>137.5</v>
      </c>
    </row>
    <row r="11" spans="1:21" s="4" customFormat="1" x14ac:dyDescent="0.25">
      <c r="L11" s="3" t="s">
        <v>18</v>
      </c>
    </row>
    <row r="12" spans="1:21" s="4" customFormat="1" x14ac:dyDescent="0.25"/>
    <row r="13" spans="1:21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E13" s="26" t="s">
        <v>47</v>
      </c>
      <c r="G13" s="26" t="s">
        <v>1</v>
      </c>
      <c r="H13" s="26" t="s">
        <v>20</v>
      </c>
      <c r="I13" s="26" t="s">
        <v>2</v>
      </c>
      <c r="J13" s="26" t="s">
        <v>5</v>
      </c>
      <c r="L13" s="26" t="s">
        <v>1</v>
      </c>
      <c r="M13" s="26" t="s">
        <v>20</v>
      </c>
      <c r="N13" s="26" t="s">
        <v>2</v>
      </c>
      <c r="O13" s="26" t="s">
        <v>5</v>
      </c>
      <c r="P13" s="26" t="s">
        <v>47</v>
      </c>
    </row>
    <row r="14" spans="1:21" x14ac:dyDescent="0.25">
      <c r="A14" s="1">
        <v>42370</v>
      </c>
      <c r="B14" s="7">
        <v>100</v>
      </c>
      <c r="E14" s="7">
        <f>B14*$C$10</f>
        <v>20</v>
      </c>
      <c r="G14" s="1">
        <v>42370</v>
      </c>
      <c r="H14" s="7">
        <f>B14</f>
        <v>100</v>
      </c>
      <c r="I14" t="s">
        <v>3</v>
      </c>
      <c r="J14" s="14">
        <v>100</v>
      </c>
      <c r="L14" s="1">
        <v>42370</v>
      </c>
      <c r="M14" s="7">
        <v>100</v>
      </c>
      <c r="N14" t="s">
        <v>3</v>
      </c>
      <c r="O14" s="7">
        <v>100</v>
      </c>
      <c r="P14" s="7">
        <f>E14</f>
        <v>20</v>
      </c>
      <c r="U14" s="1"/>
    </row>
    <row r="15" spans="1:21" x14ac:dyDescent="0.25">
      <c r="A15" s="1">
        <v>42401</v>
      </c>
      <c r="B15" s="7">
        <v>100</v>
      </c>
      <c r="E15" s="7">
        <f t="shared" ref="E15:E25" si="0">B15*$C$10</f>
        <v>20</v>
      </c>
      <c r="G15" s="1">
        <v>42401</v>
      </c>
      <c r="H15" s="7">
        <f t="shared" ref="H15:H25" si="1">B15</f>
        <v>100</v>
      </c>
      <c r="I15" t="s">
        <v>3</v>
      </c>
      <c r="J15" s="14">
        <v>100</v>
      </c>
      <c r="L15" s="1">
        <v>42401</v>
      </c>
      <c r="M15" s="7">
        <v>100</v>
      </c>
      <c r="N15" t="s">
        <v>3</v>
      </c>
      <c r="O15" s="7">
        <v>100</v>
      </c>
      <c r="P15" s="7">
        <f t="shared" ref="P15:P25" si="2">E15</f>
        <v>20</v>
      </c>
      <c r="U15" s="1"/>
    </row>
    <row r="16" spans="1:21" x14ac:dyDescent="0.25">
      <c r="A16" s="1">
        <v>42430</v>
      </c>
      <c r="B16" s="7">
        <v>100</v>
      </c>
      <c r="E16" s="7">
        <f t="shared" si="0"/>
        <v>20</v>
      </c>
      <c r="G16" s="1">
        <v>42430</v>
      </c>
      <c r="H16" s="7">
        <f t="shared" si="1"/>
        <v>100</v>
      </c>
      <c r="I16" t="s">
        <v>3</v>
      </c>
      <c r="J16" s="14">
        <v>100</v>
      </c>
      <c r="L16" s="1">
        <v>42430</v>
      </c>
      <c r="M16" s="7">
        <v>100</v>
      </c>
      <c r="N16" t="s">
        <v>3</v>
      </c>
      <c r="O16" s="7">
        <v>100</v>
      </c>
      <c r="P16" s="7">
        <f t="shared" si="2"/>
        <v>20</v>
      </c>
      <c r="U16" s="1"/>
    </row>
    <row r="17" spans="1:21" x14ac:dyDescent="0.25">
      <c r="A17" s="1">
        <v>42461</v>
      </c>
      <c r="B17" s="7">
        <v>100</v>
      </c>
      <c r="E17" s="7">
        <f t="shared" si="0"/>
        <v>20</v>
      </c>
      <c r="G17" s="1">
        <v>42461</v>
      </c>
      <c r="H17" s="7">
        <f t="shared" si="1"/>
        <v>100</v>
      </c>
      <c r="I17" t="s">
        <v>3</v>
      </c>
      <c r="J17" s="14">
        <v>100</v>
      </c>
      <c r="L17" s="1">
        <v>42461</v>
      </c>
      <c r="M17" s="7">
        <v>100</v>
      </c>
      <c r="N17" t="s">
        <v>3</v>
      </c>
      <c r="O17" s="7">
        <v>100</v>
      </c>
      <c r="P17" s="7">
        <f t="shared" si="2"/>
        <v>20</v>
      </c>
      <c r="U17" s="1"/>
    </row>
    <row r="18" spans="1:21" x14ac:dyDescent="0.25">
      <c r="A18" s="1">
        <v>42491</v>
      </c>
      <c r="B18" s="7">
        <v>100</v>
      </c>
      <c r="E18" s="7">
        <f t="shared" si="0"/>
        <v>20</v>
      </c>
      <c r="G18" s="12">
        <v>42491</v>
      </c>
      <c r="H18" s="7">
        <f t="shared" si="1"/>
        <v>100</v>
      </c>
      <c r="K18" s="10" t="s">
        <v>11</v>
      </c>
      <c r="L18" s="1">
        <v>42491</v>
      </c>
      <c r="M18" s="7">
        <f t="shared" ref="M18:M24" si="3">$I$10</f>
        <v>137.5</v>
      </c>
      <c r="P18" s="7">
        <f t="shared" si="2"/>
        <v>20</v>
      </c>
      <c r="U18" s="1"/>
    </row>
    <row r="19" spans="1:21" x14ac:dyDescent="0.25">
      <c r="A19" s="1">
        <v>42522</v>
      </c>
      <c r="B19" s="7">
        <v>100</v>
      </c>
      <c r="E19" s="7">
        <f t="shared" si="0"/>
        <v>20</v>
      </c>
      <c r="G19" s="12">
        <v>42522</v>
      </c>
      <c r="H19" s="7">
        <f t="shared" si="1"/>
        <v>100</v>
      </c>
      <c r="K19" s="5" t="s">
        <v>15</v>
      </c>
      <c r="L19" s="1">
        <v>42522</v>
      </c>
      <c r="M19" s="7">
        <f t="shared" si="3"/>
        <v>137.5</v>
      </c>
      <c r="P19" s="7">
        <f t="shared" si="2"/>
        <v>20</v>
      </c>
      <c r="U19" s="1"/>
    </row>
    <row r="20" spans="1:21" x14ac:dyDescent="0.25">
      <c r="A20" s="1">
        <v>42552</v>
      </c>
      <c r="B20" s="7">
        <v>100</v>
      </c>
      <c r="E20" s="7">
        <f t="shared" si="0"/>
        <v>20</v>
      </c>
      <c r="G20" s="12">
        <v>42552</v>
      </c>
      <c r="H20" s="7">
        <f t="shared" si="1"/>
        <v>100</v>
      </c>
      <c r="L20" s="1">
        <v>42552</v>
      </c>
      <c r="M20" s="7">
        <f t="shared" si="3"/>
        <v>137.5</v>
      </c>
      <c r="P20" s="7">
        <f t="shared" si="2"/>
        <v>20</v>
      </c>
      <c r="U20" s="1"/>
    </row>
    <row r="21" spans="1:21" x14ac:dyDescent="0.25">
      <c r="A21" s="1">
        <v>42583</v>
      </c>
      <c r="B21" s="7">
        <v>100</v>
      </c>
      <c r="E21" s="7">
        <f t="shared" si="0"/>
        <v>20</v>
      </c>
      <c r="G21" s="12">
        <v>42583</v>
      </c>
      <c r="H21" s="7">
        <f t="shared" si="1"/>
        <v>100</v>
      </c>
      <c r="L21" s="1">
        <v>42583</v>
      </c>
      <c r="M21" s="7">
        <f t="shared" si="3"/>
        <v>137.5</v>
      </c>
      <c r="P21" s="7">
        <f t="shared" si="2"/>
        <v>20</v>
      </c>
      <c r="U21" s="1"/>
    </row>
    <row r="22" spans="1:21" x14ac:dyDescent="0.25">
      <c r="A22" s="1">
        <v>42614</v>
      </c>
      <c r="B22" s="7">
        <v>100</v>
      </c>
      <c r="E22" s="7">
        <f t="shared" si="0"/>
        <v>20</v>
      </c>
      <c r="G22" s="12">
        <v>42614</v>
      </c>
      <c r="H22" s="7">
        <f t="shared" si="1"/>
        <v>100</v>
      </c>
      <c r="L22" s="1">
        <v>42614</v>
      </c>
      <c r="M22" s="7">
        <f t="shared" si="3"/>
        <v>137.5</v>
      </c>
      <c r="P22" s="7">
        <f t="shared" si="2"/>
        <v>20</v>
      </c>
      <c r="U22" s="1"/>
    </row>
    <row r="23" spans="1:21" x14ac:dyDescent="0.25">
      <c r="A23" s="1">
        <v>42644</v>
      </c>
      <c r="B23" s="7">
        <v>100</v>
      </c>
      <c r="E23" s="7">
        <f t="shared" si="0"/>
        <v>20</v>
      </c>
      <c r="G23" s="12">
        <v>42644</v>
      </c>
      <c r="H23" s="7">
        <f t="shared" si="1"/>
        <v>100</v>
      </c>
      <c r="L23" s="1">
        <v>42644</v>
      </c>
      <c r="M23" s="7">
        <f t="shared" si="3"/>
        <v>137.5</v>
      </c>
      <c r="P23" s="7">
        <f t="shared" si="2"/>
        <v>20</v>
      </c>
      <c r="U23" s="1"/>
    </row>
    <row r="24" spans="1:21" x14ac:dyDescent="0.25">
      <c r="A24" s="1">
        <v>42675</v>
      </c>
      <c r="B24" s="7">
        <v>100</v>
      </c>
      <c r="E24" s="7">
        <f t="shared" si="0"/>
        <v>20</v>
      </c>
      <c r="G24" s="12">
        <v>42675</v>
      </c>
      <c r="H24" s="7">
        <f t="shared" si="1"/>
        <v>100</v>
      </c>
      <c r="L24" s="1">
        <v>42675</v>
      </c>
      <c r="M24" s="7">
        <f t="shared" si="3"/>
        <v>137.5</v>
      </c>
      <c r="P24" s="7">
        <f t="shared" si="2"/>
        <v>20</v>
      </c>
      <c r="U24" s="1"/>
    </row>
    <row r="25" spans="1:21" x14ac:dyDescent="0.25">
      <c r="A25" s="1">
        <v>42705</v>
      </c>
      <c r="B25" s="17">
        <f>B26-SUM(B14:B24)</f>
        <v>100</v>
      </c>
      <c r="E25" s="7">
        <f t="shared" si="0"/>
        <v>20</v>
      </c>
      <c r="G25" s="12">
        <v>42705</v>
      </c>
      <c r="H25" s="7">
        <f t="shared" si="1"/>
        <v>100</v>
      </c>
      <c r="L25" s="1">
        <v>42705</v>
      </c>
      <c r="M25" s="17">
        <f>M26-SUM(M14:M24)</f>
        <v>137.5</v>
      </c>
      <c r="P25" s="7">
        <f t="shared" si="2"/>
        <v>20</v>
      </c>
      <c r="U25" s="1"/>
    </row>
    <row r="26" spans="1:21" ht="15.75" thickBot="1" x14ac:dyDescent="0.3">
      <c r="B26" s="8">
        <f>C6</f>
        <v>1200</v>
      </c>
      <c r="E26" s="8">
        <f>SUM(E14:E25)</f>
        <v>240</v>
      </c>
      <c r="H26" s="8">
        <f>SUM(H14:H25)</f>
        <v>1200</v>
      </c>
      <c r="M26" s="8">
        <f>I6</f>
        <v>1500</v>
      </c>
      <c r="P26" s="8">
        <f>SUM(P14:P25)</f>
        <v>240</v>
      </c>
    </row>
    <row r="27" spans="1:21" ht="15.75" thickTop="1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/>
  </sheetViews>
  <sheetFormatPr defaultRowHeight="15" x14ac:dyDescent="0.25"/>
  <cols>
    <col min="1" max="4" width="9.7109375" customWidth="1"/>
    <col min="5" max="5" width="13.42578125" customWidth="1"/>
    <col min="6" max="6" width="2.7109375" customWidth="1"/>
    <col min="7" max="10" width="9.7109375" customWidth="1"/>
    <col min="11" max="11" width="2.7109375" customWidth="1"/>
    <col min="12" max="15" width="9.7109375" customWidth="1"/>
    <col min="16" max="16" width="12.5703125" customWidth="1"/>
  </cols>
  <sheetData>
    <row r="1" spans="1:21" x14ac:dyDescent="0.25">
      <c r="A1" s="2" t="s">
        <v>48</v>
      </c>
    </row>
    <row r="4" spans="1:21" x14ac:dyDescent="0.25">
      <c r="A4" s="2" t="s">
        <v>0</v>
      </c>
      <c r="G4" s="2" t="s">
        <v>9</v>
      </c>
      <c r="P4" s="2"/>
    </row>
    <row r="5" spans="1:21" s="4" customFormat="1" x14ac:dyDescent="0.25"/>
    <row r="6" spans="1:21" s="4" customFormat="1" x14ac:dyDescent="0.25">
      <c r="A6" s="4" t="s">
        <v>6</v>
      </c>
      <c r="C6" s="6">
        <v>1200</v>
      </c>
      <c r="G6" s="4" t="s">
        <v>10</v>
      </c>
      <c r="I6" s="6">
        <v>1500</v>
      </c>
      <c r="J6" s="9" t="s">
        <v>11</v>
      </c>
      <c r="K6" s="4" t="s">
        <v>17</v>
      </c>
      <c r="L6" s="6">
        <f>I6-C6</f>
        <v>300</v>
      </c>
    </row>
    <row r="7" spans="1:21" s="4" customFormat="1" x14ac:dyDescent="0.25">
      <c r="A7" s="4" t="s">
        <v>7</v>
      </c>
      <c r="C7" s="4">
        <v>12</v>
      </c>
      <c r="G7" s="4" t="s">
        <v>16</v>
      </c>
      <c r="I7" s="13">
        <f>SUM(J14:J25)</f>
        <v>400</v>
      </c>
    </row>
    <row r="8" spans="1:21" s="4" customFormat="1" x14ac:dyDescent="0.25">
      <c r="A8" s="4" t="s">
        <v>8</v>
      </c>
      <c r="C8" s="6">
        <f>C6/C7</f>
        <v>100</v>
      </c>
      <c r="G8" s="4" t="s">
        <v>12</v>
      </c>
      <c r="I8" s="6">
        <f>I6-I7</f>
        <v>1100</v>
      </c>
      <c r="K8" s="27" t="s">
        <v>47</v>
      </c>
      <c r="L8" s="31">
        <v>0.1</v>
      </c>
      <c r="M8" s="9" t="s">
        <v>11</v>
      </c>
      <c r="N8" s="4">
        <f>L6*L8</f>
        <v>30</v>
      </c>
    </row>
    <row r="9" spans="1:21" s="4" customFormat="1" x14ac:dyDescent="0.25">
      <c r="G9" s="4" t="s">
        <v>13</v>
      </c>
      <c r="I9" s="11">
        <f>COUNT(G18:G25)</f>
        <v>8</v>
      </c>
    </row>
    <row r="10" spans="1:21" s="4" customFormat="1" x14ac:dyDescent="0.25">
      <c r="A10" s="4" t="s">
        <v>47</v>
      </c>
      <c r="C10" s="31">
        <v>0.2</v>
      </c>
      <c r="G10" s="4" t="s">
        <v>14</v>
      </c>
      <c r="I10" s="6">
        <f>ROUND(I8/I9,2)</f>
        <v>137.5</v>
      </c>
    </row>
    <row r="11" spans="1:21" s="4" customFormat="1" x14ac:dyDescent="0.25">
      <c r="L11" s="3" t="s">
        <v>18</v>
      </c>
    </row>
    <row r="12" spans="1:21" s="4" customFormat="1" x14ac:dyDescent="0.25"/>
    <row r="13" spans="1:21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E13" s="26" t="s">
        <v>47</v>
      </c>
      <c r="G13" s="26" t="s">
        <v>1</v>
      </c>
      <c r="H13" s="26" t="s">
        <v>20</v>
      </c>
      <c r="I13" s="26" t="s">
        <v>2</v>
      </c>
      <c r="J13" s="26" t="s">
        <v>5</v>
      </c>
      <c r="L13" s="26" t="s">
        <v>1</v>
      </c>
      <c r="M13" s="26" t="s">
        <v>20</v>
      </c>
      <c r="N13" s="26" t="s">
        <v>2</v>
      </c>
      <c r="O13" s="26" t="s">
        <v>5</v>
      </c>
      <c r="P13" s="26" t="s">
        <v>47</v>
      </c>
    </row>
    <row r="14" spans="1:21" x14ac:dyDescent="0.25">
      <c r="A14" s="1">
        <v>42370</v>
      </c>
      <c r="B14" s="7">
        <v>100</v>
      </c>
      <c r="E14" s="7">
        <f>B14*$C$10</f>
        <v>20</v>
      </c>
      <c r="G14" s="1">
        <v>42370</v>
      </c>
      <c r="H14" s="7">
        <f>B14</f>
        <v>100</v>
      </c>
      <c r="I14" t="s">
        <v>3</v>
      </c>
      <c r="J14" s="14">
        <v>100</v>
      </c>
      <c r="L14" s="1">
        <v>42370</v>
      </c>
      <c r="M14" s="7">
        <v>100</v>
      </c>
      <c r="N14" t="s">
        <v>3</v>
      </c>
      <c r="O14" s="7">
        <v>100</v>
      </c>
      <c r="P14" s="7">
        <f>E14</f>
        <v>20</v>
      </c>
      <c r="U14" s="1"/>
    </row>
    <row r="15" spans="1:21" x14ac:dyDescent="0.25">
      <c r="A15" s="1">
        <v>42401</v>
      </c>
      <c r="B15" s="7">
        <v>100</v>
      </c>
      <c r="E15" s="7">
        <f t="shared" ref="E15:E25" si="0">B15*$C$10</f>
        <v>20</v>
      </c>
      <c r="G15" s="1">
        <v>42401</v>
      </c>
      <c r="H15" s="7">
        <f t="shared" ref="H15:H25" si="1">B15</f>
        <v>100</v>
      </c>
      <c r="I15" t="s">
        <v>3</v>
      </c>
      <c r="J15" s="14">
        <v>100</v>
      </c>
      <c r="L15" s="1">
        <v>42401</v>
      </c>
      <c r="M15" s="7">
        <v>100</v>
      </c>
      <c r="N15" t="s">
        <v>3</v>
      </c>
      <c r="O15" s="7">
        <v>100</v>
      </c>
      <c r="P15" s="7">
        <f t="shared" ref="P15:P17" si="2">E15</f>
        <v>20</v>
      </c>
      <c r="U15" s="1"/>
    </row>
    <row r="16" spans="1:21" x14ac:dyDescent="0.25">
      <c r="A16" s="1">
        <v>42430</v>
      </c>
      <c r="B16" s="7">
        <v>100</v>
      </c>
      <c r="E16" s="7">
        <f t="shared" si="0"/>
        <v>20</v>
      </c>
      <c r="G16" s="1">
        <v>42430</v>
      </c>
      <c r="H16" s="7">
        <f t="shared" si="1"/>
        <v>100</v>
      </c>
      <c r="I16" t="s">
        <v>3</v>
      </c>
      <c r="J16" s="14">
        <v>100</v>
      </c>
      <c r="L16" s="1">
        <v>42430</v>
      </c>
      <c r="M16" s="7">
        <v>100</v>
      </c>
      <c r="N16" t="s">
        <v>3</v>
      </c>
      <c r="O16" s="7">
        <v>100</v>
      </c>
      <c r="P16" s="7">
        <f t="shared" si="2"/>
        <v>20</v>
      </c>
      <c r="U16" s="1"/>
    </row>
    <row r="17" spans="1:21" x14ac:dyDescent="0.25">
      <c r="A17" s="1">
        <v>42461</v>
      </c>
      <c r="B17" s="7">
        <v>100</v>
      </c>
      <c r="E17" s="7">
        <f t="shared" si="0"/>
        <v>20</v>
      </c>
      <c r="G17" s="1">
        <v>42461</v>
      </c>
      <c r="H17" s="7">
        <f t="shared" si="1"/>
        <v>100</v>
      </c>
      <c r="I17" t="s">
        <v>3</v>
      </c>
      <c r="J17" s="14">
        <v>100</v>
      </c>
      <c r="L17" s="1">
        <v>42461</v>
      </c>
      <c r="M17" s="7">
        <v>100</v>
      </c>
      <c r="N17" t="s">
        <v>3</v>
      </c>
      <c r="O17" s="7">
        <v>100</v>
      </c>
      <c r="P17" s="7">
        <f t="shared" si="2"/>
        <v>20</v>
      </c>
      <c r="U17" s="1"/>
    </row>
    <row r="18" spans="1:21" x14ac:dyDescent="0.25">
      <c r="A18" s="1">
        <v>42491</v>
      </c>
      <c r="B18" s="7">
        <v>100</v>
      </c>
      <c r="E18" s="7">
        <f t="shared" si="0"/>
        <v>20</v>
      </c>
      <c r="G18" s="12">
        <v>42491</v>
      </c>
      <c r="H18" s="7">
        <f t="shared" si="1"/>
        <v>100</v>
      </c>
      <c r="K18" s="10" t="s">
        <v>11</v>
      </c>
      <c r="L18" s="1">
        <v>42491</v>
      </c>
      <c r="M18" s="7">
        <f t="shared" ref="M18:M24" si="3">$I$10</f>
        <v>137.5</v>
      </c>
      <c r="P18" s="7">
        <f>E18+$N$8/$I$9</f>
        <v>23.75</v>
      </c>
      <c r="U18" s="1"/>
    </row>
    <row r="19" spans="1:21" x14ac:dyDescent="0.25">
      <c r="A19" s="1">
        <v>42522</v>
      </c>
      <c r="B19" s="7">
        <v>100</v>
      </c>
      <c r="E19" s="7">
        <f t="shared" si="0"/>
        <v>20</v>
      </c>
      <c r="G19" s="12">
        <v>42522</v>
      </c>
      <c r="H19" s="7">
        <f t="shared" si="1"/>
        <v>100</v>
      </c>
      <c r="K19" s="5" t="s">
        <v>15</v>
      </c>
      <c r="L19" s="1">
        <v>42522</v>
      </c>
      <c r="M19" s="7">
        <f t="shared" si="3"/>
        <v>137.5</v>
      </c>
      <c r="P19" s="7">
        <f t="shared" ref="P19:P25" si="4">E19+$N$8/$I$9</f>
        <v>23.75</v>
      </c>
      <c r="U19" s="1"/>
    </row>
    <row r="20" spans="1:21" x14ac:dyDescent="0.25">
      <c r="A20" s="1">
        <v>42552</v>
      </c>
      <c r="B20" s="7">
        <v>100</v>
      </c>
      <c r="E20" s="7">
        <f t="shared" si="0"/>
        <v>20</v>
      </c>
      <c r="G20" s="12">
        <v>42552</v>
      </c>
      <c r="H20" s="7">
        <f t="shared" si="1"/>
        <v>100</v>
      </c>
      <c r="L20" s="1">
        <v>42552</v>
      </c>
      <c r="M20" s="7">
        <f t="shared" si="3"/>
        <v>137.5</v>
      </c>
      <c r="P20" s="7">
        <f t="shared" si="4"/>
        <v>23.75</v>
      </c>
      <c r="U20" s="1"/>
    </row>
    <row r="21" spans="1:21" x14ac:dyDescent="0.25">
      <c r="A21" s="1">
        <v>42583</v>
      </c>
      <c r="B21" s="7">
        <v>100</v>
      </c>
      <c r="E21" s="7">
        <f t="shared" si="0"/>
        <v>20</v>
      </c>
      <c r="G21" s="12">
        <v>42583</v>
      </c>
      <c r="H21" s="7">
        <f t="shared" si="1"/>
        <v>100</v>
      </c>
      <c r="L21" s="1">
        <v>42583</v>
      </c>
      <c r="M21" s="7">
        <f t="shared" si="3"/>
        <v>137.5</v>
      </c>
      <c r="P21" s="7">
        <f t="shared" si="4"/>
        <v>23.75</v>
      </c>
      <c r="U21" s="1"/>
    </row>
    <row r="22" spans="1:21" x14ac:dyDescent="0.25">
      <c r="A22" s="1">
        <v>42614</v>
      </c>
      <c r="B22" s="7">
        <v>100</v>
      </c>
      <c r="E22" s="7">
        <f t="shared" si="0"/>
        <v>20</v>
      </c>
      <c r="G22" s="12">
        <v>42614</v>
      </c>
      <c r="H22" s="7">
        <f t="shared" si="1"/>
        <v>100</v>
      </c>
      <c r="L22" s="1">
        <v>42614</v>
      </c>
      <c r="M22" s="7">
        <f t="shared" si="3"/>
        <v>137.5</v>
      </c>
      <c r="P22" s="7">
        <f t="shared" si="4"/>
        <v>23.75</v>
      </c>
      <c r="U22" s="1"/>
    </row>
    <row r="23" spans="1:21" x14ac:dyDescent="0.25">
      <c r="A23" s="1">
        <v>42644</v>
      </c>
      <c r="B23" s="7">
        <v>100</v>
      </c>
      <c r="E23" s="7">
        <f t="shared" si="0"/>
        <v>20</v>
      </c>
      <c r="G23" s="12">
        <v>42644</v>
      </c>
      <c r="H23" s="7">
        <f t="shared" si="1"/>
        <v>100</v>
      </c>
      <c r="L23" s="1">
        <v>42644</v>
      </c>
      <c r="M23" s="7">
        <f t="shared" si="3"/>
        <v>137.5</v>
      </c>
      <c r="P23" s="7">
        <f t="shared" si="4"/>
        <v>23.75</v>
      </c>
      <c r="U23" s="1"/>
    </row>
    <row r="24" spans="1:21" x14ac:dyDescent="0.25">
      <c r="A24" s="1">
        <v>42675</v>
      </c>
      <c r="B24" s="7">
        <v>100</v>
      </c>
      <c r="E24" s="7">
        <f t="shared" si="0"/>
        <v>20</v>
      </c>
      <c r="G24" s="12">
        <v>42675</v>
      </c>
      <c r="H24" s="7">
        <f t="shared" si="1"/>
        <v>100</v>
      </c>
      <c r="L24" s="1">
        <v>42675</v>
      </c>
      <c r="M24" s="7">
        <f t="shared" si="3"/>
        <v>137.5</v>
      </c>
      <c r="P24" s="7">
        <f t="shared" si="4"/>
        <v>23.75</v>
      </c>
      <c r="U24" s="1"/>
    </row>
    <row r="25" spans="1:21" x14ac:dyDescent="0.25">
      <c r="A25" s="1">
        <v>42705</v>
      </c>
      <c r="B25" s="17">
        <f>B26-SUM(B14:B24)</f>
        <v>100</v>
      </c>
      <c r="E25" s="7">
        <f t="shared" si="0"/>
        <v>20</v>
      </c>
      <c r="G25" s="12">
        <v>42705</v>
      </c>
      <c r="H25" s="7">
        <f t="shared" si="1"/>
        <v>100</v>
      </c>
      <c r="L25" s="1">
        <v>42705</v>
      </c>
      <c r="M25" s="17">
        <f>M26-SUM(M14:M24)</f>
        <v>137.5</v>
      </c>
      <c r="P25" s="7">
        <f t="shared" si="4"/>
        <v>23.75</v>
      </c>
      <c r="U25" s="1"/>
    </row>
    <row r="26" spans="1:21" ht="15.75" thickBot="1" x14ac:dyDescent="0.3">
      <c r="B26" s="8">
        <f>C6</f>
        <v>1200</v>
      </c>
      <c r="E26" s="8">
        <f>SUM(E14:E25)</f>
        <v>240</v>
      </c>
      <c r="H26" s="8">
        <f>SUM(H14:H25)</f>
        <v>1200</v>
      </c>
      <c r="M26" s="8">
        <f>I6</f>
        <v>1500</v>
      </c>
      <c r="P26" s="8">
        <f>SUM(P14:P25)</f>
        <v>270</v>
      </c>
    </row>
    <row r="27" spans="1:21" ht="15.75" thickTop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1" width="11" customWidth="1"/>
    <col min="12" max="13" width="9.7109375" customWidth="1"/>
    <col min="14" max="14" width="10.7109375" bestFit="1" customWidth="1"/>
    <col min="15" max="15" width="11.28515625" customWidth="1"/>
  </cols>
  <sheetData>
    <row r="1" spans="1:20" x14ac:dyDescent="0.25">
      <c r="A1" s="2" t="s">
        <v>49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1000</v>
      </c>
      <c r="I6" s="9" t="s">
        <v>11</v>
      </c>
      <c r="J6" s="4" t="s">
        <v>22</v>
      </c>
      <c r="K6" s="6">
        <f>H6-C6</f>
        <v>-200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SUM(I15:I26)</f>
        <v>400</v>
      </c>
    </row>
    <row r="8" spans="1:20" s="4" customFormat="1" x14ac:dyDescent="0.25">
      <c r="A8" s="4" t="s">
        <v>8</v>
      </c>
      <c r="C8" s="6">
        <f>C6/C7</f>
        <v>100</v>
      </c>
      <c r="F8" s="4" t="s">
        <v>52</v>
      </c>
      <c r="H8" s="15">
        <f>SUM(G19:G22)</f>
        <v>400</v>
      </c>
    </row>
    <row r="9" spans="1:20" s="4" customFormat="1" x14ac:dyDescent="0.25">
      <c r="F9" s="4" t="s">
        <v>12</v>
      </c>
      <c r="H9" s="6">
        <f>H6-H7-H8</f>
        <v>200</v>
      </c>
    </row>
    <row r="10" spans="1:20" s="4" customFormat="1" x14ac:dyDescent="0.25">
      <c r="F10" s="4" t="s">
        <v>13</v>
      </c>
      <c r="H10" s="11">
        <f>COUNT(F23:F26)</f>
        <v>4</v>
      </c>
      <c r="I10" s="9" t="s">
        <v>51</v>
      </c>
      <c r="K10" s="4" t="s">
        <v>50</v>
      </c>
      <c r="N10" s="28">
        <v>42597</v>
      </c>
    </row>
    <row r="11" spans="1:20" s="4" customFormat="1" x14ac:dyDescent="0.25">
      <c r="F11" s="4" t="s">
        <v>14</v>
      </c>
      <c r="H11" s="6">
        <f>ROUND(H9/H10,2)</f>
        <v>50</v>
      </c>
    </row>
    <row r="12" spans="1:20" s="4" customFormat="1" x14ac:dyDescent="0.25">
      <c r="K12" s="3" t="s">
        <v>18</v>
      </c>
    </row>
    <row r="13" spans="1:20" s="4" customFormat="1" x14ac:dyDescent="0.25"/>
    <row r="14" spans="1:20" s="26" customFormat="1" ht="30" x14ac:dyDescent="0.25">
      <c r="A14" s="26" t="s">
        <v>1</v>
      </c>
      <c r="B14" s="26" t="s">
        <v>20</v>
      </c>
      <c r="C14" s="26" t="s">
        <v>2</v>
      </c>
      <c r="D14" s="26" t="s">
        <v>5</v>
      </c>
      <c r="F14" s="26" t="s">
        <v>1</v>
      </c>
      <c r="G14" s="26" t="s">
        <v>20</v>
      </c>
      <c r="H14" s="26" t="s">
        <v>2</v>
      </c>
      <c r="I14" s="26" t="s">
        <v>5</v>
      </c>
      <c r="K14" s="26" t="s">
        <v>1</v>
      </c>
      <c r="L14" s="26" t="s">
        <v>20</v>
      </c>
      <c r="M14" s="26" t="s">
        <v>2</v>
      </c>
      <c r="N14" s="26" t="s">
        <v>5</v>
      </c>
    </row>
    <row r="15" spans="1:20" x14ac:dyDescent="0.25">
      <c r="A15" s="1">
        <v>42370</v>
      </c>
      <c r="B15" s="7">
        <v>100</v>
      </c>
      <c r="F15" s="1">
        <v>42370</v>
      </c>
      <c r="G15" s="7">
        <v>100</v>
      </c>
      <c r="H15" t="s">
        <v>3</v>
      </c>
      <c r="I15" s="14">
        <v>100</v>
      </c>
      <c r="K15" s="1">
        <v>42370</v>
      </c>
      <c r="L15" s="7"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42401</v>
      </c>
      <c r="B16" s="7">
        <v>100</v>
      </c>
      <c r="F16" s="1">
        <v>42401</v>
      </c>
      <c r="G16" s="7">
        <v>100</v>
      </c>
      <c r="H16" t="s">
        <v>3</v>
      </c>
      <c r="I16" s="14">
        <v>100</v>
      </c>
      <c r="K16" s="1">
        <v>42401</v>
      </c>
      <c r="L16" s="7"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42430</v>
      </c>
      <c r="B17" s="7">
        <v>100</v>
      </c>
      <c r="F17" s="1">
        <v>42430</v>
      </c>
      <c r="G17" s="7">
        <v>100</v>
      </c>
      <c r="H17" t="s">
        <v>3</v>
      </c>
      <c r="I17" s="14">
        <v>100</v>
      </c>
      <c r="K17" s="1">
        <v>42430</v>
      </c>
      <c r="L17" s="7"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42461</v>
      </c>
      <c r="B18" s="7">
        <v>100</v>
      </c>
      <c r="F18" s="1">
        <v>42461</v>
      </c>
      <c r="G18" s="7">
        <v>100</v>
      </c>
      <c r="H18" t="s">
        <v>3</v>
      </c>
      <c r="I18" s="14">
        <v>100</v>
      </c>
      <c r="K18" s="1">
        <v>42461</v>
      </c>
      <c r="L18" s="7">
        <v>100</v>
      </c>
      <c r="M18" t="s">
        <v>3</v>
      </c>
      <c r="N18" s="7">
        <v>100</v>
      </c>
      <c r="O18" s="1"/>
      <c r="T18" s="1"/>
    </row>
    <row r="19" spans="1:20" x14ac:dyDescent="0.25">
      <c r="A19" s="1">
        <v>42491</v>
      </c>
      <c r="B19" s="7">
        <v>100</v>
      </c>
      <c r="F19" s="32">
        <v>42491</v>
      </c>
      <c r="G19" s="16">
        <v>100</v>
      </c>
      <c r="J19" s="10" t="s">
        <v>11</v>
      </c>
      <c r="K19" s="1">
        <v>42491</v>
      </c>
      <c r="L19" s="7">
        <f>G19</f>
        <v>100</v>
      </c>
      <c r="O19" s="1"/>
      <c r="T19" s="1"/>
    </row>
    <row r="20" spans="1:20" x14ac:dyDescent="0.25">
      <c r="A20" s="1">
        <v>42522</v>
      </c>
      <c r="B20" s="7">
        <v>100</v>
      </c>
      <c r="F20" s="32">
        <v>42522</v>
      </c>
      <c r="G20" s="16">
        <v>100</v>
      </c>
      <c r="J20" s="5" t="s">
        <v>15</v>
      </c>
      <c r="K20" s="1">
        <v>42522</v>
      </c>
      <c r="L20" s="7">
        <f>G20</f>
        <v>100</v>
      </c>
      <c r="O20" s="1"/>
      <c r="T20" s="1"/>
    </row>
    <row r="21" spans="1:20" x14ac:dyDescent="0.25">
      <c r="A21" s="1">
        <v>42552</v>
      </c>
      <c r="B21" s="7">
        <v>100</v>
      </c>
      <c r="F21" s="32">
        <v>42552</v>
      </c>
      <c r="G21" s="16">
        <v>100</v>
      </c>
      <c r="K21" s="1">
        <v>42552</v>
      </c>
      <c r="L21" s="7">
        <f>G21</f>
        <v>100</v>
      </c>
      <c r="O21" s="1"/>
      <c r="T21" s="1"/>
    </row>
    <row r="22" spans="1:20" x14ac:dyDescent="0.25">
      <c r="A22" s="1">
        <v>42583</v>
      </c>
      <c r="B22" s="7">
        <v>100</v>
      </c>
      <c r="F22" s="32">
        <v>42583</v>
      </c>
      <c r="G22" s="16">
        <v>100</v>
      </c>
      <c r="K22" s="1">
        <v>42583</v>
      </c>
      <c r="L22" s="7">
        <f>G22</f>
        <v>100</v>
      </c>
      <c r="O22" s="1"/>
      <c r="T22" s="1"/>
    </row>
    <row r="23" spans="1:20" x14ac:dyDescent="0.25">
      <c r="A23" s="1">
        <v>42614</v>
      </c>
      <c r="B23" s="7">
        <v>100</v>
      </c>
      <c r="F23" s="12">
        <v>42614</v>
      </c>
      <c r="G23" s="7">
        <v>100</v>
      </c>
      <c r="K23" s="1">
        <v>42614</v>
      </c>
      <c r="L23" s="7">
        <f t="shared" ref="L19:L25" si="0">$H$11</f>
        <v>50</v>
      </c>
      <c r="O23" s="1"/>
      <c r="T23" s="1"/>
    </row>
    <row r="24" spans="1:20" x14ac:dyDescent="0.25">
      <c r="A24" s="1">
        <v>42644</v>
      </c>
      <c r="B24" s="7">
        <v>100</v>
      </c>
      <c r="F24" s="12">
        <v>42644</v>
      </c>
      <c r="G24" s="7">
        <v>100</v>
      </c>
      <c r="K24" s="1">
        <v>42644</v>
      </c>
      <c r="L24" s="7">
        <f t="shared" si="0"/>
        <v>50</v>
      </c>
      <c r="O24" s="1"/>
      <c r="T24" s="1"/>
    </row>
    <row r="25" spans="1:20" x14ac:dyDescent="0.25">
      <c r="A25" s="1">
        <v>42675</v>
      </c>
      <c r="B25" s="7">
        <v>100</v>
      </c>
      <c r="F25" s="12">
        <v>42675</v>
      </c>
      <c r="G25" s="7">
        <v>100</v>
      </c>
      <c r="K25" s="1">
        <v>42675</v>
      </c>
      <c r="L25" s="7">
        <f t="shared" si="0"/>
        <v>50</v>
      </c>
      <c r="O25" s="1"/>
      <c r="T25" s="1"/>
    </row>
    <row r="26" spans="1:20" x14ac:dyDescent="0.25">
      <c r="A26" s="1">
        <v>42705</v>
      </c>
      <c r="B26" s="7">
        <v>100</v>
      </c>
      <c r="F26" s="12">
        <v>42705</v>
      </c>
      <c r="G26" s="7">
        <v>100</v>
      </c>
      <c r="K26" s="1">
        <v>42705</v>
      </c>
      <c r="L26" s="17">
        <f>L27-SUM(L15:L25)</f>
        <v>50</v>
      </c>
      <c r="O26" s="1"/>
      <c r="T26" s="1"/>
    </row>
    <row r="27" spans="1:20" ht="15.75" thickBot="1" x14ac:dyDescent="0.3">
      <c r="B27" s="8">
        <f>SUM(B15:B26)</f>
        <v>1200</v>
      </c>
      <c r="G27" s="8">
        <f>SUM(G15:G26)</f>
        <v>1200</v>
      </c>
      <c r="L27" s="8">
        <f>H6</f>
        <v>1000</v>
      </c>
    </row>
    <row r="28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1" width="11" customWidth="1"/>
    <col min="12" max="14" width="9.7109375" customWidth="1"/>
    <col min="15" max="15" width="11.28515625" customWidth="1"/>
  </cols>
  <sheetData>
    <row r="1" spans="1:20" x14ac:dyDescent="0.25">
      <c r="A1" s="2" t="s">
        <v>21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1000</v>
      </c>
      <c r="I6" s="9" t="s">
        <v>11</v>
      </c>
      <c r="J6" s="4" t="s">
        <v>22</v>
      </c>
      <c r="K6" s="6">
        <f>H6-C6</f>
        <v>-200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SUM(I14:I25)</f>
        <v>400</v>
      </c>
    </row>
    <row r="8" spans="1:20" s="4" customFormat="1" x14ac:dyDescent="0.25">
      <c r="A8" s="4" t="s">
        <v>8</v>
      </c>
      <c r="C8" s="6">
        <f>C6/C7</f>
        <v>100</v>
      </c>
      <c r="F8" s="4" t="s">
        <v>12</v>
      </c>
      <c r="H8" s="6">
        <f>H6-H7</f>
        <v>600</v>
      </c>
    </row>
    <row r="9" spans="1:20" s="4" customFormat="1" x14ac:dyDescent="0.25">
      <c r="F9" s="4" t="s">
        <v>13</v>
      </c>
      <c r="H9" s="11">
        <f>COUNT(F18:F25)</f>
        <v>8</v>
      </c>
    </row>
    <row r="10" spans="1:20" s="4" customFormat="1" x14ac:dyDescent="0.25">
      <c r="F10" s="4" t="s">
        <v>14</v>
      </c>
      <c r="H10" s="6">
        <f>ROUND(H8/H9,2)</f>
        <v>75</v>
      </c>
    </row>
    <row r="11" spans="1:20" s="4" customFormat="1" x14ac:dyDescent="0.25">
      <c r="K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  <c r="K13" s="26" t="s">
        <v>1</v>
      </c>
      <c r="L13" s="26" t="s">
        <v>20</v>
      </c>
      <c r="M13" s="26" t="s">
        <v>2</v>
      </c>
      <c r="N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v>100</v>
      </c>
      <c r="H14" t="s">
        <v>3</v>
      </c>
      <c r="I14" s="14">
        <v>100</v>
      </c>
      <c r="K14" s="1">
        <v>42370</v>
      </c>
      <c r="L14" s="7">
        <v>100</v>
      </c>
      <c r="M14" t="s">
        <v>3</v>
      </c>
      <c r="N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v>100</v>
      </c>
      <c r="H15" t="s">
        <v>3</v>
      </c>
      <c r="I15" s="14">
        <v>100</v>
      </c>
      <c r="K15" s="1">
        <v>42401</v>
      </c>
      <c r="L15" s="7"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v>100</v>
      </c>
      <c r="H16" t="s">
        <v>3</v>
      </c>
      <c r="I16" s="14">
        <v>100</v>
      </c>
      <c r="K16" s="1">
        <v>42430</v>
      </c>
      <c r="L16" s="7"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v>100</v>
      </c>
      <c r="H17" t="s">
        <v>3</v>
      </c>
      <c r="I17" s="14">
        <v>100</v>
      </c>
      <c r="K17" s="1">
        <v>42461</v>
      </c>
      <c r="L17" s="7"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2">
        <v>42491</v>
      </c>
      <c r="G18" s="7">
        <v>100</v>
      </c>
      <c r="J18" s="10" t="s">
        <v>11</v>
      </c>
      <c r="K18" s="1">
        <v>42491</v>
      </c>
      <c r="L18" s="7">
        <f t="shared" ref="L18:L24" si="0">$H$10</f>
        <v>75</v>
      </c>
      <c r="O18" s="1"/>
      <c r="T18" s="1"/>
    </row>
    <row r="19" spans="1:20" x14ac:dyDescent="0.25">
      <c r="A19" s="1">
        <v>42522</v>
      </c>
      <c r="B19" s="7">
        <v>100</v>
      </c>
      <c r="F19" s="12">
        <v>42522</v>
      </c>
      <c r="G19" s="7">
        <v>100</v>
      </c>
      <c r="J19" s="5" t="s">
        <v>15</v>
      </c>
      <c r="K19" s="1">
        <v>42522</v>
      </c>
      <c r="L19" s="7">
        <f t="shared" si="0"/>
        <v>75</v>
      </c>
      <c r="O19" s="1"/>
      <c r="T19" s="1"/>
    </row>
    <row r="20" spans="1:20" x14ac:dyDescent="0.25">
      <c r="A20" s="1">
        <v>42552</v>
      </c>
      <c r="B20" s="7">
        <v>100</v>
      </c>
      <c r="F20" s="12">
        <v>42552</v>
      </c>
      <c r="G20" s="7">
        <v>100</v>
      </c>
      <c r="K20" s="1">
        <v>42552</v>
      </c>
      <c r="L20" s="7">
        <f t="shared" si="0"/>
        <v>75</v>
      </c>
      <c r="O20" s="1"/>
      <c r="T20" s="1"/>
    </row>
    <row r="21" spans="1:20" x14ac:dyDescent="0.25">
      <c r="A21" s="1">
        <v>42583</v>
      </c>
      <c r="B21" s="7">
        <v>100</v>
      </c>
      <c r="F21" s="12">
        <v>42583</v>
      </c>
      <c r="G21" s="7">
        <v>100</v>
      </c>
      <c r="K21" s="1">
        <v>42583</v>
      </c>
      <c r="L21" s="7">
        <f t="shared" si="0"/>
        <v>75</v>
      </c>
      <c r="O21" s="1"/>
      <c r="T21" s="1"/>
    </row>
    <row r="22" spans="1:20" x14ac:dyDescent="0.25">
      <c r="A22" s="1">
        <v>42614</v>
      </c>
      <c r="B22" s="7">
        <v>100</v>
      </c>
      <c r="F22" s="12">
        <v>42614</v>
      </c>
      <c r="G22" s="7">
        <v>100</v>
      </c>
      <c r="K22" s="1">
        <v>42614</v>
      </c>
      <c r="L22" s="7">
        <f t="shared" si="0"/>
        <v>75</v>
      </c>
      <c r="O22" s="1"/>
      <c r="T22" s="1"/>
    </row>
    <row r="23" spans="1:20" x14ac:dyDescent="0.25">
      <c r="A23" s="1">
        <v>42644</v>
      </c>
      <c r="B23" s="7">
        <v>100</v>
      </c>
      <c r="F23" s="12">
        <v>42644</v>
      </c>
      <c r="G23" s="7">
        <v>100</v>
      </c>
      <c r="K23" s="1">
        <v>42644</v>
      </c>
      <c r="L23" s="7">
        <f t="shared" si="0"/>
        <v>75</v>
      </c>
      <c r="O23" s="1"/>
      <c r="T23" s="1"/>
    </row>
    <row r="24" spans="1:20" x14ac:dyDescent="0.25">
      <c r="A24" s="1">
        <v>42675</v>
      </c>
      <c r="B24" s="7">
        <v>100</v>
      </c>
      <c r="F24" s="12">
        <v>42675</v>
      </c>
      <c r="G24" s="7">
        <v>100</v>
      </c>
      <c r="K24" s="1">
        <v>42675</v>
      </c>
      <c r="L24" s="7">
        <f t="shared" si="0"/>
        <v>75</v>
      </c>
      <c r="O24" s="1"/>
      <c r="T24" s="1"/>
    </row>
    <row r="25" spans="1:20" x14ac:dyDescent="0.25">
      <c r="A25" s="1">
        <v>42705</v>
      </c>
      <c r="B25" s="7">
        <v>100</v>
      </c>
      <c r="F25" s="12">
        <v>42705</v>
      </c>
      <c r="G25" s="7">
        <v>100</v>
      </c>
      <c r="K25" s="1">
        <v>42705</v>
      </c>
      <c r="L25" s="17">
        <f>L26-SUM(L14:L24)</f>
        <v>75</v>
      </c>
      <c r="O25" s="1"/>
      <c r="T25" s="1"/>
    </row>
    <row r="26" spans="1:20" ht="15.75" thickBot="1" x14ac:dyDescent="0.3">
      <c r="B26" s="8">
        <f>SUM(B14:B25)</f>
        <v>1200</v>
      </c>
      <c r="G26" s="8">
        <f>SUM(G14:G25)</f>
        <v>1200</v>
      </c>
      <c r="L26" s="8">
        <f>H6</f>
        <v>1000</v>
      </c>
    </row>
    <row r="27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4" width="9.7109375" customWidth="1"/>
    <col min="15" max="15" width="11.28515625" customWidth="1"/>
  </cols>
  <sheetData>
    <row r="1" spans="1:20" x14ac:dyDescent="0.25">
      <c r="A1" s="2" t="s">
        <v>23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1500</v>
      </c>
      <c r="I6" s="9" t="s">
        <v>11</v>
      </c>
      <c r="J6" s="4" t="s">
        <v>17</v>
      </c>
      <c r="K6" s="6">
        <f>H6-C6</f>
        <v>300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SUM(I14:I25)</f>
        <v>400</v>
      </c>
    </row>
    <row r="8" spans="1:20" s="4" customFormat="1" x14ac:dyDescent="0.25">
      <c r="A8" s="4" t="s">
        <v>8</v>
      </c>
      <c r="C8" s="6">
        <f>C6/C7</f>
        <v>100</v>
      </c>
      <c r="F8" s="4" t="s">
        <v>25</v>
      </c>
      <c r="H8" s="15">
        <f>G18</f>
        <v>100</v>
      </c>
    </row>
    <row r="9" spans="1:20" s="4" customFormat="1" x14ac:dyDescent="0.25">
      <c r="F9" s="4" t="s">
        <v>12</v>
      </c>
      <c r="H9" s="6">
        <f>H6-H7-H8</f>
        <v>1000</v>
      </c>
    </row>
    <row r="10" spans="1:20" s="4" customFormat="1" x14ac:dyDescent="0.25">
      <c r="F10" s="4" t="s">
        <v>13</v>
      </c>
      <c r="H10" s="11">
        <f>COUNT(F19:F25)</f>
        <v>7</v>
      </c>
    </row>
    <row r="11" spans="1:20" s="4" customFormat="1" x14ac:dyDescent="0.25">
      <c r="F11" s="4" t="s">
        <v>14</v>
      </c>
      <c r="H11" s="6">
        <f>ROUND(H9/H10,2)</f>
        <v>142.86000000000001</v>
      </c>
      <c r="K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  <c r="K13" s="26" t="s">
        <v>1</v>
      </c>
      <c r="L13" s="26" t="s">
        <v>20</v>
      </c>
      <c r="M13" s="26" t="s">
        <v>2</v>
      </c>
      <c r="N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v>100</v>
      </c>
      <c r="H14" t="s">
        <v>3</v>
      </c>
      <c r="I14" s="14">
        <v>100</v>
      </c>
      <c r="K14" s="1">
        <v>42370</v>
      </c>
      <c r="L14" s="7">
        <v>100</v>
      </c>
      <c r="M14" t="s">
        <v>3</v>
      </c>
      <c r="N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v>100</v>
      </c>
      <c r="H15" t="s">
        <v>3</v>
      </c>
      <c r="I15" s="14">
        <v>100</v>
      </c>
      <c r="K15" s="1">
        <v>42401</v>
      </c>
      <c r="L15" s="7"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v>100</v>
      </c>
      <c r="H16" t="s">
        <v>3</v>
      </c>
      <c r="I16" s="14">
        <v>100</v>
      </c>
      <c r="K16" s="1">
        <v>42430</v>
      </c>
      <c r="L16" s="7"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v>100</v>
      </c>
      <c r="H17" t="s">
        <v>3</v>
      </c>
      <c r="I17" s="14">
        <v>100</v>
      </c>
      <c r="K17" s="1">
        <v>42461</v>
      </c>
      <c r="L17" s="7"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">
        <v>42491</v>
      </c>
      <c r="G18" s="16">
        <v>100</v>
      </c>
      <c r="H18" t="s">
        <v>24</v>
      </c>
      <c r="J18" s="10" t="s">
        <v>11</v>
      </c>
      <c r="K18" s="1">
        <v>42491</v>
      </c>
      <c r="L18" s="7">
        <v>100</v>
      </c>
      <c r="M18" t="s">
        <v>24</v>
      </c>
      <c r="O18" s="1"/>
      <c r="T18" s="1"/>
    </row>
    <row r="19" spans="1:20" x14ac:dyDescent="0.25">
      <c r="A19" s="1">
        <v>42522</v>
      </c>
      <c r="B19" s="7">
        <v>100</v>
      </c>
      <c r="F19" s="12">
        <v>42522</v>
      </c>
      <c r="G19" s="7">
        <v>100</v>
      </c>
      <c r="J19" s="5" t="s">
        <v>15</v>
      </c>
      <c r="K19" s="1">
        <v>42522</v>
      </c>
      <c r="L19" s="7">
        <f t="shared" ref="L19:L24" si="0">$H$11</f>
        <v>142.86000000000001</v>
      </c>
      <c r="O19" s="1"/>
      <c r="T19" s="1"/>
    </row>
    <row r="20" spans="1:20" x14ac:dyDescent="0.25">
      <c r="A20" s="1">
        <v>42552</v>
      </c>
      <c r="B20" s="7">
        <v>100</v>
      </c>
      <c r="F20" s="12">
        <v>42552</v>
      </c>
      <c r="G20" s="7">
        <v>100</v>
      </c>
      <c r="K20" s="1">
        <v>42552</v>
      </c>
      <c r="L20" s="7">
        <f t="shared" si="0"/>
        <v>142.86000000000001</v>
      </c>
      <c r="O20" s="1"/>
      <c r="T20" s="1"/>
    </row>
    <row r="21" spans="1:20" x14ac:dyDescent="0.25">
      <c r="A21" s="1">
        <v>42583</v>
      </c>
      <c r="B21" s="7">
        <v>100</v>
      </c>
      <c r="F21" s="12">
        <v>42583</v>
      </c>
      <c r="G21" s="7">
        <v>100</v>
      </c>
      <c r="K21" s="1">
        <v>42583</v>
      </c>
      <c r="L21" s="7">
        <f t="shared" si="0"/>
        <v>142.86000000000001</v>
      </c>
      <c r="O21" s="1"/>
      <c r="T21" s="1"/>
    </row>
    <row r="22" spans="1:20" x14ac:dyDescent="0.25">
      <c r="A22" s="1">
        <v>42614</v>
      </c>
      <c r="B22" s="7">
        <v>100</v>
      </c>
      <c r="F22" s="12">
        <v>42614</v>
      </c>
      <c r="G22" s="7">
        <v>100</v>
      </c>
      <c r="K22" s="1">
        <v>42614</v>
      </c>
      <c r="L22" s="7">
        <f t="shared" si="0"/>
        <v>142.86000000000001</v>
      </c>
      <c r="O22" s="1"/>
      <c r="T22" s="1"/>
    </row>
    <row r="23" spans="1:20" x14ac:dyDescent="0.25">
      <c r="A23" s="1">
        <v>42644</v>
      </c>
      <c r="B23" s="7">
        <v>100</v>
      </c>
      <c r="F23" s="12">
        <v>42644</v>
      </c>
      <c r="G23" s="7">
        <v>100</v>
      </c>
      <c r="K23" s="1">
        <v>42644</v>
      </c>
      <c r="L23" s="7">
        <f t="shared" si="0"/>
        <v>142.86000000000001</v>
      </c>
      <c r="O23" s="1"/>
      <c r="T23" s="1"/>
    </row>
    <row r="24" spans="1:20" x14ac:dyDescent="0.25">
      <c r="A24" s="1">
        <v>42675</v>
      </c>
      <c r="B24" s="7">
        <v>100</v>
      </c>
      <c r="F24" s="12">
        <v>42675</v>
      </c>
      <c r="G24" s="7">
        <v>100</v>
      </c>
      <c r="K24" s="1">
        <v>42675</v>
      </c>
      <c r="L24" s="7">
        <f t="shared" si="0"/>
        <v>142.86000000000001</v>
      </c>
      <c r="O24" s="1"/>
      <c r="T24" s="1"/>
    </row>
    <row r="25" spans="1:20" x14ac:dyDescent="0.25">
      <c r="A25" s="1">
        <v>42705</v>
      </c>
      <c r="B25" s="7">
        <v>100</v>
      </c>
      <c r="F25" s="12">
        <v>42705</v>
      </c>
      <c r="G25" s="7">
        <v>100</v>
      </c>
      <c r="K25" s="1">
        <v>42705</v>
      </c>
      <c r="L25" s="17">
        <f>L26-SUM(L14:L24)</f>
        <v>142.83999999999969</v>
      </c>
      <c r="O25" s="1"/>
      <c r="T25" s="1"/>
    </row>
    <row r="26" spans="1:20" ht="15.75" thickBot="1" x14ac:dyDescent="0.3">
      <c r="B26" s="8">
        <f>SUM(B14:B25)</f>
        <v>1200</v>
      </c>
      <c r="G26" s="8">
        <f>SUM(G14:G25)</f>
        <v>1200</v>
      </c>
      <c r="L26" s="8">
        <f>H6</f>
        <v>1500</v>
      </c>
    </row>
    <row r="27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7" width="9.7109375" customWidth="1"/>
    <col min="8" max="8" width="6.42578125" bestFit="1" customWidth="1"/>
    <col min="9" max="9" width="9.7109375" customWidth="1"/>
    <col min="10" max="10" width="2.7109375" customWidth="1"/>
    <col min="11" max="12" width="9.7109375" customWidth="1"/>
    <col min="13" max="13" width="10.28515625" customWidth="1"/>
    <col min="14" max="14" width="6.42578125" bestFit="1" customWidth="1"/>
    <col min="15" max="15" width="9.7109375" customWidth="1"/>
    <col min="16" max="16" width="2.7109375" customWidth="1"/>
    <col min="17" max="18" width="9.7109375" customWidth="1"/>
    <col min="19" max="19" width="10.28515625" customWidth="1"/>
    <col min="20" max="20" width="6.42578125" bestFit="1" customWidth="1"/>
    <col min="21" max="21" width="9.7109375" customWidth="1"/>
    <col min="22" max="22" width="2.7109375" customWidth="1"/>
    <col min="23" max="24" width="9.7109375" customWidth="1"/>
    <col min="25" max="25" width="10.28515625" customWidth="1"/>
    <col min="26" max="26" width="6.42578125" bestFit="1" customWidth="1"/>
    <col min="27" max="27" width="9.7109375" customWidth="1"/>
    <col min="28" max="28" width="11.28515625" customWidth="1"/>
  </cols>
  <sheetData>
    <row r="1" spans="1:33" x14ac:dyDescent="0.25">
      <c r="A1" s="2" t="s">
        <v>28</v>
      </c>
      <c r="F1" s="2"/>
    </row>
    <row r="4" spans="1:33" x14ac:dyDescent="0.25">
      <c r="A4" s="2" t="s">
        <v>0</v>
      </c>
      <c r="F4" s="2" t="s">
        <v>26</v>
      </c>
      <c r="Q4" s="2" t="s">
        <v>9</v>
      </c>
      <c r="AB4" s="2"/>
    </row>
    <row r="5" spans="1:33" s="4" customFormat="1" x14ac:dyDescent="0.25"/>
    <row r="6" spans="1:33" s="4" customFormat="1" x14ac:dyDescent="0.25">
      <c r="A6" s="4" t="s">
        <v>6</v>
      </c>
      <c r="C6" s="6">
        <v>1200</v>
      </c>
      <c r="H6" s="6"/>
      <c r="K6" s="6"/>
      <c r="Q6" s="4" t="s">
        <v>10</v>
      </c>
      <c r="S6" s="6">
        <v>1500</v>
      </c>
      <c r="T6" s="9" t="s">
        <v>11</v>
      </c>
      <c r="U6" s="27" t="s">
        <v>17</v>
      </c>
      <c r="W6" s="6">
        <f>S6-C6</f>
        <v>300</v>
      </c>
    </row>
    <row r="7" spans="1:33" s="4" customFormat="1" x14ac:dyDescent="0.25">
      <c r="A7" s="4" t="s">
        <v>7</v>
      </c>
      <c r="C7" s="4">
        <v>12</v>
      </c>
      <c r="Q7" s="4" t="s">
        <v>16</v>
      </c>
      <c r="S7" s="13">
        <f>SUM(U15:U26)</f>
        <v>300</v>
      </c>
    </row>
    <row r="8" spans="1:33" s="4" customFormat="1" x14ac:dyDescent="0.25">
      <c r="A8" s="4" t="s">
        <v>8</v>
      </c>
      <c r="C8" s="6">
        <f>C6/C7</f>
        <v>100</v>
      </c>
      <c r="H8" s="6"/>
      <c r="Q8" s="4" t="s">
        <v>25</v>
      </c>
      <c r="S8" s="15"/>
    </row>
    <row r="9" spans="1:33" s="4" customFormat="1" x14ac:dyDescent="0.25">
      <c r="C9" s="6"/>
      <c r="H9" s="6"/>
      <c r="Q9" s="4" t="s">
        <v>29</v>
      </c>
      <c r="S9" s="24">
        <f>R19</f>
        <v>100</v>
      </c>
    </row>
    <row r="10" spans="1:33" s="4" customFormat="1" x14ac:dyDescent="0.25">
      <c r="Q10" s="4" t="s">
        <v>12</v>
      </c>
      <c r="S10" s="6">
        <f>S6-S7-S8-S9</f>
        <v>1100</v>
      </c>
    </row>
    <row r="11" spans="1:33" s="4" customFormat="1" x14ac:dyDescent="0.25">
      <c r="Q11" s="4" t="s">
        <v>13</v>
      </c>
      <c r="S11" s="11">
        <f>COUNT(Q20:Q27)</f>
        <v>8</v>
      </c>
    </row>
    <row r="12" spans="1:33" s="4" customFormat="1" x14ac:dyDescent="0.25">
      <c r="K12" s="3" t="s">
        <v>18</v>
      </c>
      <c r="Q12" s="4" t="s">
        <v>14</v>
      </c>
      <c r="S12" s="6">
        <f>ROUND(S10/S11,2)</f>
        <v>137.5</v>
      </c>
      <c r="W12" s="3" t="s">
        <v>18</v>
      </c>
    </row>
    <row r="13" spans="1:33" s="4" customFormat="1" x14ac:dyDescent="0.25"/>
    <row r="14" spans="1:33" s="26" customFormat="1" ht="30" x14ac:dyDescent="0.25">
      <c r="A14" s="26" t="s">
        <v>1</v>
      </c>
      <c r="B14" s="26" t="s">
        <v>20</v>
      </c>
      <c r="C14" s="26" t="s">
        <v>2</v>
      </c>
      <c r="D14" s="26" t="s">
        <v>5</v>
      </c>
      <c r="F14" s="26" t="s">
        <v>1</v>
      </c>
      <c r="G14" s="26" t="s">
        <v>20</v>
      </c>
      <c r="H14" s="26" t="s">
        <v>2</v>
      </c>
      <c r="I14" s="26" t="s">
        <v>5</v>
      </c>
      <c r="K14" s="26" t="s">
        <v>1</v>
      </c>
      <c r="L14" s="26" t="s">
        <v>20</v>
      </c>
      <c r="M14" s="26" t="s">
        <v>27</v>
      </c>
      <c r="N14" s="26" t="s">
        <v>2</v>
      </c>
      <c r="O14" s="26" t="s">
        <v>5</v>
      </c>
      <c r="Q14" s="26" t="s">
        <v>1</v>
      </c>
      <c r="R14" s="26" t="s">
        <v>20</v>
      </c>
      <c r="S14" s="26" t="s">
        <v>27</v>
      </c>
      <c r="T14" s="26" t="s">
        <v>2</v>
      </c>
      <c r="U14" s="26" t="s">
        <v>5</v>
      </c>
      <c r="W14" s="26" t="s">
        <v>1</v>
      </c>
      <c r="X14" s="26" t="s">
        <v>20</v>
      </c>
      <c r="Y14" s="26" t="s">
        <v>27</v>
      </c>
      <c r="Z14" s="26" t="s">
        <v>2</v>
      </c>
      <c r="AA14" s="26" t="s">
        <v>5</v>
      </c>
    </row>
    <row r="15" spans="1:33" x14ac:dyDescent="0.25">
      <c r="A15" s="1">
        <v>42370</v>
      </c>
      <c r="B15" s="7">
        <v>100</v>
      </c>
      <c r="F15" s="1">
        <v>42370</v>
      </c>
      <c r="G15" s="7">
        <v>100</v>
      </c>
      <c r="H15" t="s">
        <v>3</v>
      </c>
      <c r="I15">
        <v>100</v>
      </c>
      <c r="K15" s="1">
        <v>42370</v>
      </c>
      <c r="L15" s="7">
        <v>100</v>
      </c>
      <c r="M15" s="7"/>
      <c r="N15" t="s">
        <v>3</v>
      </c>
      <c r="O15" s="7">
        <v>100</v>
      </c>
      <c r="Q15" s="1">
        <v>42370</v>
      </c>
      <c r="R15" s="7">
        <v>100</v>
      </c>
      <c r="S15" s="7"/>
      <c r="T15" t="s">
        <v>3</v>
      </c>
      <c r="U15" s="14">
        <v>100</v>
      </c>
      <c r="W15" s="1">
        <v>42370</v>
      </c>
      <c r="X15" s="7">
        <v>100</v>
      </c>
      <c r="Y15" s="7"/>
      <c r="Z15" t="s">
        <v>3</v>
      </c>
      <c r="AA15" s="7">
        <v>100</v>
      </c>
      <c r="AB15" s="1"/>
      <c r="AG15" s="1"/>
    </row>
    <row r="16" spans="1:33" x14ac:dyDescent="0.25">
      <c r="A16" s="1">
        <v>42401</v>
      </c>
      <c r="B16" s="7">
        <v>100</v>
      </c>
      <c r="F16" s="1">
        <v>42401</v>
      </c>
      <c r="G16" s="7">
        <v>100</v>
      </c>
      <c r="H16" t="s">
        <v>3</v>
      </c>
      <c r="I16">
        <v>100</v>
      </c>
      <c r="K16" s="1">
        <v>42401</v>
      </c>
      <c r="L16" s="7">
        <v>100</v>
      </c>
      <c r="M16" s="7"/>
      <c r="N16" t="s">
        <v>3</v>
      </c>
      <c r="O16" s="7">
        <v>100</v>
      </c>
      <c r="Q16" s="1">
        <v>42401</v>
      </c>
      <c r="R16" s="7">
        <v>100</v>
      </c>
      <c r="S16" s="7"/>
      <c r="T16" t="s">
        <v>3</v>
      </c>
      <c r="U16" s="14">
        <v>100</v>
      </c>
      <c r="W16" s="1">
        <v>42401</v>
      </c>
      <c r="X16" s="7">
        <v>100</v>
      </c>
      <c r="Y16" s="7"/>
      <c r="Z16" t="s">
        <v>3</v>
      </c>
      <c r="AA16" s="7">
        <v>100</v>
      </c>
      <c r="AB16" s="1"/>
      <c r="AG16" s="1"/>
    </row>
    <row r="17" spans="1:33" x14ac:dyDescent="0.25">
      <c r="A17" s="1">
        <v>42430</v>
      </c>
      <c r="B17" s="7">
        <v>100</v>
      </c>
      <c r="F17" s="1">
        <v>42430</v>
      </c>
      <c r="G17" s="7">
        <v>100</v>
      </c>
      <c r="H17" t="s">
        <v>3</v>
      </c>
      <c r="I17">
        <v>100</v>
      </c>
      <c r="K17" s="1">
        <v>42430</v>
      </c>
      <c r="L17" s="7">
        <v>100</v>
      </c>
      <c r="M17" s="7"/>
      <c r="N17" t="s">
        <v>3</v>
      </c>
      <c r="O17" s="7">
        <v>100</v>
      </c>
      <c r="Q17" s="1">
        <v>42430</v>
      </c>
      <c r="R17" s="7">
        <v>100</v>
      </c>
      <c r="S17" s="7"/>
      <c r="T17" t="s">
        <v>3</v>
      </c>
      <c r="U17" s="14">
        <v>100</v>
      </c>
      <c r="W17" s="1">
        <v>42430</v>
      </c>
      <c r="X17" s="7">
        <v>100</v>
      </c>
      <c r="Y17" s="7"/>
      <c r="Z17" t="s">
        <v>3</v>
      </c>
      <c r="AA17" s="7">
        <v>100</v>
      </c>
      <c r="AB17" s="1"/>
      <c r="AG17" s="1"/>
    </row>
    <row r="18" spans="1:33" ht="15.75" thickBot="1" x14ac:dyDescent="0.3">
      <c r="A18" s="1">
        <v>42461</v>
      </c>
      <c r="B18" s="7">
        <v>100</v>
      </c>
      <c r="F18" s="1">
        <v>42461</v>
      </c>
      <c r="G18" s="7">
        <v>100</v>
      </c>
      <c r="H18" t="s">
        <v>4</v>
      </c>
      <c r="K18" s="1">
        <v>42461</v>
      </c>
      <c r="L18" s="7"/>
      <c r="M18" s="7"/>
      <c r="N18" t="s">
        <v>4</v>
      </c>
      <c r="O18" s="7"/>
      <c r="Q18" s="1">
        <v>42461</v>
      </c>
      <c r="R18" s="7"/>
      <c r="S18" s="7"/>
      <c r="T18" t="s">
        <v>4</v>
      </c>
      <c r="W18" s="1">
        <v>42461</v>
      </c>
      <c r="X18" s="7"/>
      <c r="Y18" s="7"/>
      <c r="Z18" t="s">
        <v>4</v>
      </c>
      <c r="AA18" s="7"/>
      <c r="AB18" s="1"/>
      <c r="AG18" s="1"/>
    </row>
    <row r="19" spans="1:33" x14ac:dyDescent="0.25">
      <c r="A19" s="1">
        <v>42491</v>
      </c>
      <c r="B19" s="7">
        <v>100</v>
      </c>
      <c r="F19" s="1">
        <v>42491</v>
      </c>
      <c r="G19" s="7">
        <v>100</v>
      </c>
      <c r="J19" s="10" t="s">
        <v>11</v>
      </c>
      <c r="K19" s="22">
        <v>42491</v>
      </c>
      <c r="L19" s="20">
        <v>100</v>
      </c>
      <c r="M19" s="18" t="b">
        <v>1</v>
      </c>
      <c r="Q19" s="22">
        <v>42491</v>
      </c>
      <c r="R19" s="20">
        <v>100</v>
      </c>
      <c r="S19" s="18" t="b">
        <v>1</v>
      </c>
      <c r="V19" s="10" t="s">
        <v>11</v>
      </c>
      <c r="W19" s="22">
        <v>42491</v>
      </c>
      <c r="X19" s="20">
        <v>100</v>
      </c>
      <c r="Y19" s="18" t="b">
        <v>1</v>
      </c>
      <c r="AB19" s="1"/>
      <c r="AG19" s="1"/>
    </row>
    <row r="20" spans="1:33" ht="15.75" thickBot="1" x14ac:dyDescent="0.3">
      <c r="A20" s="1">
        <v>42522</v>
      </c>
      <c r="B20" s="7">
        <v>100</v>
      </c>
      <c r="F20" s="1">
        <v>42522</v>
      </c>
      <c r="G20" s="7">
        <v>100</v>
      </c>
      <c r="K20" s="23">
        <v>42491</v>
      </c>
      <c r="L20" s="21">
        <f>G19</f>
        <v>100</v>
      </c>
      <c r="M20" s="7"/>
      <c r="Q20" s="25">
        <v>42491</v>
      </c>
      <c r="R20" s="21">
        <v>100</v>
      </c>
      <c r="S20" s="7"/>
      <c r="V20" s="5" t="s">
        <v>15</v>
      </c>
      <c r="W20" s="23">
        <v>42491</v>
      </c>
      <c r="X20" s="21">
        <f>S12</f>
        <v>137.5</v>
      </c>
      <c r="Y20" s="7"/>
      <c r="AB20" s="1"/>
      <c r="AG20" s="1"/>
    </row>
    <row r="21" spans="1:33" x14ac:dyDescent="0.25">
      <c r="A21" s="1">
        <v>42552</v>
      </c>
      <c r="B21" s="7">
        <v>100</v>
      </c>
      <c r="F21" s="1">
        <v>42552</v>
      </c>
      <c r="G21" s="7">
        <v>100</v>
      </c>
      <c r="K21" s="1">
        <v>42522</v>
      </c>
      <c r="L21" s="7">
        <f t="shared" ref="L21:L27" si="0">G20</f>
        <v>100</v>
      </c>
      <c r="M21" s="7"/>
      <c r="Q21" s="12">
        <v>42522</v>
      </c>
      <c r="R21" s="7">
        <v>100</v>
      </c>
      <c r="S21" s="7"/>
      <c r="W21" s="1">
        <v>42522</v>
      </c>
      <c r="X21" s="7">
        <f t="shared" ref="X21:X26" si="1">$S$12</f>
        <v>137.5</v>
      </c>
      <c r="Y21" s="7"/>
      <c r="AB21" s="1"/>
      <c r="AG21" s="1"/>
    </row>
    <row r="22" spans="1:33" x14ac:dyDescent="0.25">
      <c r="A22" s="1">
        <v>42583</v>
      </c>
      <c r="B22" s="7">
        <v>100</v>
      </c>
      <c r="F22" s="1">
        <v>42583</v>
      </c>
      <c r="G22" s="7">
        <v>100</v>
      </c>
      <c r="K22" s="1">
        <v>42552</v>
      </c>
      <c r="L22" s="7">
        <f t="shared" si="0"/>
        <v>100</v>
      </c>
      <c r="M22" s="7"/>
      <c r="Q22" s="12">
        <v>42552</v>
      </c>
      <c r="R22" s="7">
        <v>100</v>
      </c>
      <c r="S22" s="7"/>
      <c r="W22" s="1">
        <v>42552</v>
      </c>
      <c r="X22" s="7">
        <f t="shared" si="1"/>
        <v>137.5</v>
      </c>
      <c r="Y22" s="7"/>
      <c r="AB22" s="1"/>
      <c r="AG22" s="1"/>
    </row>
    <row r="23" spans="1:33" x14ac:dyDescent="0.25">
      <c r="A23" s="1">
        <v>42614</v>
      </c>
      <c r="B23" s="7">
        <v>100</v>
      </c>
      <c r="F23" s="1">
        <v>42614</v>
      </c>
      <c r="G23" s="7">
        <v>100</v>
      </c>
      <c r="K23" s="1">
        <v>42583</v>
      </c>
      <c r="L23" s="7">
        <f t="shared" si="0"/>
        <v>100</v>
      </c>
      <c r="M23" s="7"/>
      <c r="Q23" s="12">
        <v>42583</v>
      </c>
      <c r="R23" s="7">
        <v>100</v>
      </c>
      <c r="S23" s="7"/>
      <c r="W23" s="1">
        <v>42583</v>
      </c>
      <c r="X23" s="7">
        <f t="shared" si="1"/>
        <v>137.5</v>
      </c>
      <c r="Y23" s="7"/>
      <c r="AB23" s="1"/>
      <c r="AG23" s="1"/>
    </row>
    <row r="24" spans="1:33" x14ac:dyDescent="0.25">
      <c r="A24" s="1">
        <v>42644</v>
      </c>
      <c r="B24" s="7">
        <v>100</v>
      </c>
      <c r="F24" s="1">
        <v>42644</v>
      </c>
      <c r="G24" s="7">
        <v>100</v>
      </c>
      <c r="K24" s="1">
        <v>42614</v>
      </c>
      <c r="L24" s="7">
        <f t="shared" si="0"/>
        <v>100</v>
      </c>
      <c r="M24" s="7"/>
      <c r="Q24" s="12">
        <v>42614</v>
      </c>
      <c r="R24" s="7">
        <v>100</v>
      </c>
      <c r="S24" s="7"/>
      <c r="W24" s="1">
        <v>42614</v>
      </c>
      <c r="X24" s="7">
        <f t="shared" si="1"/>
        <v>137.5</v>
      </c>
      <c r="Y24" s="7"/>
      <c r="AB24" s="1"/>
      <c r="AG24" s="1"/>
    </row>
    <row r="25" spans="1:33" x14ac:dyDescent="0.25">
      <c r="A25" s="1">
        <v>42675</v>
      </c>
      <c r="B25" s="7">
        <v>100</v>
      </c>
      <c r="F25" s="1">
        <v>42675</v>
      </c>
      <c r="G25" s="7">
        <v>100</v>
      </c>
      <c r="K25" s="1">
        <v>42644</v>
      </c>
      <c r="L25" s="7">
        <f t="shared" si="0"/>
        <v>100</v>
      </c>
      <c r="M25" s="7"/>
      <c r="Q25" s="12">
        <v>42644</v>
      </c>
      <c r="R25" s="7">
        <v>100</v>
      </c>
      <c r="S25" s="7"/>
      <c r="W25" s="1">
        <v>42644</v>
      </c>
      <c r="X25" s="7">
        <f t="shared" si="1"/>
        <v>137.5</v>
      </c>
      <c r="Y25" s="7"/>
      <c r="AB25" s="1"/>
      <c r="AG25" s="1"/>
    </row>
    <row r="26" spans="1:33" x14ac:dyDescent="0.25">
      <c r="A26" s="1">
        <v>42705</v>
      </c>
      <c r="B26" s="7">
        <v>100</v>
      </c>
      <c r="F26" s="1">
        <v>42705</v>
      </c>
      <c r="G26" s="7">
        <v>100</v>
      </c>
      <c r="K26" s="1">
        <v>42675</v>
      </c>
      <c r="L26" s="7">
        <f t="shared" si="0"/>
        <v>100</v>
      </c>
      <c r="M26" s="7"/>
      <c r="Q26" s="12">
        <v>42675</v>
      </c>
      <c r="R26" s="7">
        <v>100</v>
      </c>
      <c r="S26" s="7"/>
      <c r="W26" s="1">
        <v>42675</v>
      </c>
      <c r="X26" s="7">
        <f t="shared" si="1"/>
        <v>137.5</v>
      </c>
      <c r="Y26" s="7"/>
      <c r="AB26" s="1"/>
      <c r="AG26" s="1"/>
    </row>
    <row r="27" spans="1:33" ht="15.75" thickBot="1" x14ac:dyDescent="0.3">
      <c r="B27" s="8">
        <f>SUM(B15:B26)</f>
        <v>1200</v>
      </c>
      <c r="G27" s="8">
        <f>SUM(G15:G26)</f>
        <v>1200</v>
      </c>
      <c r="K27" s="1">
        <v>42705</v>
      </c>
      <c r="L27" s="7">
        <f t="shared" si="0"/>
        <v>100</v>
      </c>
      <c r="M27" s="7"/>
      <c r="Q27" s="12">
        <v>42705</v>
      </c>
      <c r="R27" s="7">
        <v>100</v>
      </c>
      <c r="S27" s="7"/>
      <c r="W27" s="1">
        <v>42705</v>
      </c>
      <c r="X27" s="17">
        <f>X28-SUM(X15:X26)</f>
        <v>137.5</v>
      </c>
      <c r="Y27" s="17"/>
    </row>
    <row r="28" spans="1:33" ht="16.5" thickTop="1" thickBot="1" x14ac:dyDescent="0.3">
      <c r="L28" s="8">
        <f>SUM(L15:L27)</f>
        <v>1200</v>
      </c>
      <c r="M28" s="19"/>
      <c r="R28" s="8">
        <f>SUM(R15:R27)</f>
        <v>1200</v>
      </c>
      <c r="S28" s="19"/>
      <c r="X28" s="8">
        <f>S6</f>
        <v>1500</v>
      </c>
      <c r="Y28" s="19"/>
    </row>
    <row r="29" spans="1:3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1" width="10.5703125" customWidth="1"/>
    <col min="12" max="13" width="9.7109375" customWidth="1"/>
    <col min="14" max="14" width="10.7109375" bestFit="1" customWidth="1"/>
    <col min="15" max="15" width="11.28515625" customWidth="1"/>
  </cols>
  <sheetData>
    <row r="1" spans="1:20" x14ac:dyDescent="0.25">
      <c r="A1" s="2" t="s">
        <v>30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1500</v>
      </c>
      <c r="I6" s="9" t="s">
        <v>11</v>
      </c>
      <c r="J6" s="4" t="s">
        <v>17</v>
      </c>
      <c r="K6" s="6">
        <f>H6-C6</f>
        <v>300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SUM(I14:I25)</f>
        <v>1200</v>
      </c>
    </row>
    <row r="8" spans="1:20" s="4" customFormat="1" x14ac:dyDescent="0.25">
      <c r="A8" s="4" t="s">
        <v>8</v>
      </c>
      <c r="C8" s="6">
        <f>C6/C7</f>
        <v>100</v>
      </c>
      <c r="F8" s="4" t="s">
        <v>25</v>
      </c>
      <c r="H8" s="15"/>
      <c r="K8" s="4" t="s">
        <v>31</v>
      </c>
      <c r="N8" s="28">
        <v>42719</v>
      </c>
    </row>
    <row r="9" spans="1:20" s="4" customFormat="1" x14ac:dyDescent="0.25">
      <c r="F9" s="4" t="s">
        <v>12</v>
      </c>
      <c r="H9" s="6">
        <f>H6-H7-H8</f>
        <v>300</v>
      </c>
    </row>
    <row r="10" spans="1:20" s="4" customFormat="1" x14ac:dyDescent="0.25">
      <c r="F10" s="4" t="s">
        <v>13</v>
      </c>
      <c r="H10" s="11"/>
    </row>
    <row r="11" spans="1:20" s="4" customFormat="1" x14ac:dyDescent="0.25">
      <c r="F11" s="4" t="s">
        <v>14</v>
      </c>
      <c r="H11" s="6">
        <f>IF(H10=0,H9,ROUND(H9/H10,2))</f>
        <v>300</v>
      </c>
      <c r="K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  <c r="K13" s="26" t="s">
        <v>1</v>
      </c>
      <c r="L13" s="26" t="s">
        <v>20</v>
      </c>
      <c r="M13" s="26" t="s">
        <v>2</v>
      </c>
      <c r="N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v>100</v>
      </c>
      <c r="H14" t="s">
        <v>3</v>
      </c>
      <c r="I14" s="14">
        <v>100</v>
      </c>
      <c r="K14" s="1">
        <v>42370</v>
      </c>
      <c r="L14" s="7">
        <f>G14</f>
        <v>100</v>
      </c>
      <c r="M14" t="s">
        <v>3</v>
      </c>
      <c r="N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v>100</v>
      </c>
      <c r="H15" t="s">
        <v>3</v>
      </c>
      <c r="I15" s="14">
        <v>100</v>
      </c>
      <c r="K15" s="1">
        <v>42401</v>
      </c>
      <c r="L15" s="7">
        <f t="shared" ref="L15:L25" si="0">G15</f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v>100</v>
      </c>
      <c r="H16" t="s">
        <v>3</v>
      </c>
      <c r="I16" s="14">
        <v>100</v>
      </c>
      <c r="K16" s="1">
        <v>42430</v>
      </c>
      <c r="L16" s="7">
        <f t="shared" si="0"/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v>100</v>
      </c>
      <c r="H17" t="s">
        <v>3</v>
      </c>
      <c r="I17" s="14">
        <v>100</v>
      </c>
      <c r="K17" s="1">
        <v>42461</v>
      </c>
      <c r="L17" s="7">
        <f t="shared" si="0"/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">
        <v>42491</v>
      </c>
      <c r="G18" s="7">
        <v>100</v>
      </c>
      <c r="H18" t="s">
        <v>3</v>
      </c>
      <c r="I18" s="14">
        <v>100</v>
      </c>
      <c r="J18" s="10" t="s">
        <v>11</v>
      </c>
      <c r="K18" s="1">
        <v>42491</v>
      </c>
      <c r="L18" s="7">
        <f t="shared" si="0"/>
        <v>100</v>
      </c>
      <c r="M18" t="s">
        <v>3</v>
      </c>
      <c r="N18" s="7">
        <v>100</v>
      </c>
      <c r="O18" s="1"/>
      <c r="T18" s="1"/>
    </row>
    <row r="19" spans="1:20" x14ac:dyDescent="0.25">
      <c r="A19" s="1">
        <v>42522</v>
      </c>
      <c r="B19" s="7">
        <v>100</v>
      </c>
      <c r="F19" s="1">
        <v>42522</v>
      </c>
      <c r="G19" s="7">
        <v>100</v>
      </c>
      <c r="H19" t="s">
        <v>3</v>
      </c>
      <c r="I19" s="14">
        <v>100</v>
      </c>
      <c r="J19" s="5" t="s">
        <v>15</v>
      </c>
      <c r="K19" s="1">
        <v>42522</v>
      </c>
      <c r="L19" s="7">
        <f t="shared" si="0"/>
        <v>100</v>
      </c>
      <c r="M19" t="s">
        <v>3</v>
      </c>
      <c r="N19" s="7">
        <v>100</v>
      </c>
      <c r="O19" s="1"/>
      <c r="T19" s="1"/>
    </row>
    <row r="20" spans="1:20" x14ac:dyDescent="0.25">
      <c r="A20" s="1">
        <v>42552</v>
      </c>
      <c r="B20" s="7">
        <v>100</v>
      </c>
      <c r="F20" s="1">
        <v>42552</v>
      </c>
      <c r="G20" s="7">
        <v>100</v>
      </c>
      <c r="H20" t="s">
        <v>3</v>
      </c>
      <c r="I20" s="14">
        <v>100</v>
      </c>
      <c r="K20" s="1">
        <v>42552</v>
      </c>
      <c r="L20" s="7">
        <f t="shared" si="0"/>
        <v>100</v>
      </c>
      <c r="M20" t="s">
        <v>3</v>
      </c>
      <c r="N20" s="7">
        <v>100</v>
      </c>
      <c r="O20" s="1"/>
      <c r="T20" s="1"/>
    </row>
    <row r="21" spans="1:20" x14ac:dyDescent="0.25">
      <c r="A21" s="1">
        <v>42583</v>
      </c>
      <c r="B21" s="7">
        <v>100</v>
      </c>
      <c r="F21" s="1">
        <v>42583</v>
      </c>
      <c r="G21" s="7">
        <v>100</v>
      </c>
      <c r="H21" t="s">
        <v>3</v>
      </c>
      <c r="I21" s="14">
        <v>100</v>
      </c>
      <c r="K21" s="1">
        <v>42583</v>
      </c>
      <c r="L21" s="7">
        <f t="shared" si="0"/>
        <v>100</v>
      </c>
      <c r="M21" t="s">
        <v>3</v>
      </c>
      <c r="N21" s="7">
        <v>100</v>
      </c>
      <c r="O21" s="1"/>
      <c r="T21" s="1"/>
    </row>
    <row r="22" spans="1:20" x14ac:dyDescent="0.25">
      <c r="A22" s="1">
        <v>42614</v>
      </c>
      <c r="B22" s="7">
        <v>100</v>
      </c>
      <c r="F22" s="1">
        <v>42614</v>
      </c>
      <c r="G22" s="7">
        <v>100</v>
      </c>
      <c r="H22" t="s">
        <v>3</v>
      </c>
      <c r="I22" s="14">
        <v>100</v>
      </c>
      <c r="K22" s="1">
        <v>42614</v>
      </c>
      <c r="L22" s="7">
        <f t="shared" si="0"/>
        <v>100</v>
      </c>
      <c r="M22" t="s">
        <v>3</v>
      </c>
      <c r="N22" s="7">
        <v>100</v>
      </c>
      <c r="O22" s="1"/>
      <c r="T22" s="1"/>
    </row>
    <row r="23" spans="1:20" x14ac:dyDescent="0.25">
      <c r="A23" s="1">
        <v>42644</v>
      </c>
      <c r="B23" s="7">
        <v>100</v>
      </c>
      <c r="F23" s="1">
        <v>42644</v>
      </c>
      <c r="G23" s="7">
        <v>100</v>
      </c>
      <c r="H23" t="s">
        <v>3</v>
      </c>
      <c r="I23" s="14">
        <v>100</v>
      </c>
      <c r="K23" s="1">
        <v>42644</v>
      </c>
      <c r="L23" s="7">
        <f t="shared" si="0"/>
        <v>100</v>
      </c>
      <c r="M23" t="s">
        <v>3</v>
      </c>
      <c r="N23" s="7">
        <v>100</v>
      </c>
      <c r="O23" s="1"/>
      <c r="T23" s="1"/>
    </row>
    <row r="24" spans="1:20" x14ac:dyDescent="0.25">
      <c r="A24" s="1">
        <v>42675</v>
      </c>
      <c r="B24" s="7">
        <v>100</v>
      </c>
      <c r="F24" s="1">
        <v>42675</v>
      </c>
      <c r="G24" s="7">
        <v>100</v>
      </c>
      <c r="H24" t="s">
        <v>3</v>
      </c>
      <c r="I24" s="14">
        <v>100</v>
      </c>
      <c r="K24" s="1">
        <v>42675</v>
      </c>
      <c r="L24" s="7">
        <f t="shared" si="0"/>
        <v>100</v>
      </c>
      <c r="M24" t="s">
        <v>3</v>
      </c>
      <c r="N24" s="7">
        <v>100</v>
      </c>
      <c r="O24" s="1"/>
      <c r="T24" s="1"/>
    </row>
    <row r="25" spans="1:20" x14ac:dyDescent="0.25">
      <c r="A25" s="1">
        <v>42705</v>
      </c>
      <c r="B25" s="7">
        <v>100</v>
      </c>
      <c r="F25" s="1">
        <v>42705</v>
      </c>
      <c r="G25" s="7">
        <v>100</v>
      </c>
      <c r="H25" t="s">
        <v>3</v>
      </c>
      <c r="I25" s="14">
        <v>100</v>
      </c>
      <c r="K25" s="1">
        <v>42705</v>
      </c>
      <c r="L25" s="7">
        <f t="shared" si="0"/>
        <v>100</v>
      </c>
      <c r="M25" t="s">
        <v>3</v>
      </c>
      <c r="N25" s="7">
        <v>100</v>
      </c>
      <c r="O25" s="1"/>
      <c r="T25" s="1"/>
    </row>
    <row r="26" spans="1:20" ht="15.75" thickBot="1" x14ac:dyDescent="0.3">
      <c r="B26" s="8">
        <f>SUM(B14:B25)</f>
        <v>1200</v>
      </c>
      <c r="G26" s="8">
        <f>SUM(G14:G25)</f>
        <v>1200</v>
      </c>
      <c r="K26" s="1">
        <f>N8+1</f>
        <v>42720</v>
      </c>
      <c r="L26" s="17">
        <f>L27-SUM(L14:L25)</f>
        <v>300</v>
      </c>
    </row>
    <row r="27" spans="1:20" ht="16.5" thickTop="1" thickBot="1" x14ac:dyDescent="0.3">
      <c r="L27" s="8">
        <f>H6</f>
        <v>1500</v>
      </c>
    </row>
    <row r="28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1" width="10.5703125" customWidth="1"/>
    <col min="12" max="13" width="9.7109375" customWidth="1"/>
    <col min="14" max="14" width="10.7109375" bestFit="1" customWidth="1"/>
    <col min="15" max="15" width="11.28515625" customWidth="1"/>
  </cols>
  <sheetData>
    <row r="1" spans="1:20" x14ac:dyDescent="0.25">
      <c r="A1" s="2" t="s">
        <v>32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1000</v>
      </c>
      <c r="I6" s="9" t="s">
        <v>11</v>
      </c>
      <c r="J6" s="4" t="s">
        <v>17</v>
      </c>
      <c r="K6" s="6">
        <f>H6-C6</f>
        <v>-200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SUM(I14:I25)</f>
        <v>1200</v>
      </c>
    </row>
    <row r="8" spans="1:20" s="4" customFormat="1" x14ac:dyDescent="0.25">
      <c r="A8" s="4" t="s">
        <v>8</v>
      </c>
      <c r="C8" s="6">
        <f>C6/C7</f>
        <v>100</v>
      </c>
      <c r="F8" s="4" t="s">
        <v>25</v>
      </c>
      <c r="H8" s="15"/>
      <c r="K8" s="4" t="s">
        <v>31</v>
      </c>
      <c r="N8" s="28">
        <v>42719</v>
      </c>
    </row>
    <row r="9" spans="1:20" s="4" customFormat="1" x14ac:dyDescent="0.25">
      <c r="F9" s="4" t="s">
        <v>12</v>
      </c>
      <c r="H9" s="6">
        <f>H6-H7-H8</f>
        <v>-200</v>
      </c>
    </row>
    <row r="10" spans="1:20" s="4" customFormat="1" x14ac:dyDescent="0.25">
      <c r="F10" s="4" t="s">
        <v>13</v>
      </c>
      <c r="H10" s="11"/>
    </row>
    <row r="11" spans="1:20" s="4" customFormat="1" x14ac:dyDescent="0.25">
      <c r="F11" s="4" t="s">
        <v>14</v>
      </c>
      <c r="H11" s="6">
        <f>IF(H10=0,H9,ROUND(H9/H10,2))</f>
        <v>-200</v>
      </c>
      <c r="K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  <c r="K13" s="26" t="s">
        <v>1</v>
      </c>
      <c r="L13" s="26" t="s">
        <v>20</v>
      </c>
      <c r="M13" s="26" t="s">
        <v>2</v>
      </c>
      <c r="N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v>100</v>
      </c>
      <c r="H14" t="s">
        <v>3</v>
      </c>
      <c r="I14" s="14">
        <v>100</v>
      </c>
      <c r="K14" s="1">
        <v>42370</v>
      </c>
      <c r="L14" s="7">
        <f>G14</f>
        <v>100</v>
      </c>
      <c r="M14" t="s">
        <v>3</v>
      </c>
      <c r="N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v>100</v>
      </c>
      <c r="H15" t="s">
        <v>3</v>
      </c>
      <c r="I15" s="14">
        <v>100</v>
      </c>
      <c r="K15" s="1">
        <v>42401</v>
      </c>
      <c r="L15" s="7">
        <f t="shared" ref="L15:L25" si="0">G15</f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v>100</v>
      </c>
      <c r="H16" t="s">
        <v>3</v>
      </c>
      <c r="I16" s="14">
        <v>100</v>
      </c>
      <c r="K16" s="1">
        <v>42430</v>
      </c>
      <c r="L16" s="7">
        <f t="shared" si="0"/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v>100</v>
      </c>
      <c r="H17" t="s">
        <v>3</v>
      </c>
      <c r="I17" s="14">
        <v>100</v>
      </c>
      <c r="K17" s="1">
        <v>42461</v>
      </c>
      <c r="L17" s="7">
        <f t="shared" si="0"/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">
        <v>42491</v>
      </c>
      <c r="G18" s="7">
        <v>100</v>
      </c>
      <c r="H18" t="s">
        <v>3</v>
      </c>
      <c r="I18" s="14">
        <v>100</v>
      </c>
      <c r="J18" s="10" t="s">
        <v>11</v>
      </c>
      <c r="K18" s="1">
        <v>42491</v>
      </c>
      <c r="L18" s="7">
        <f t="shared" si="0"/>
        <v>100</v>
      </c>
      <c r="M18" t="s">
        <v>3</v>
      </c>
      <c r="N18" s="7">
        <v>100</v>
      </c>
      <c r="O18" s="1"/>
      <c r="T18" s="1"/>
    </row>
    <row r="19" spans="1:20" x14ac:dyDescent="0.25">
      <c r="A19" s="1">
        <v>42522</v>
      </c>
      <c r="B19" s="7">
        <v>100</v>
      </c>
      <c r="F19" s="1">
        <v>42522</v>
      </c>
      <c r="G19" s="7">
        <v>100</v>
      </c>
      <c r="H19" t="s">
        <v>3</v>
      </c>
      <c r="I19" s="14">
        <v>100</v>
      </c>
      <c r="J19" s="5" t="s">
        <v>15</v>
      </c>
      <c r="K19" s="1">
        <v>42522</v>
      </c>
      <c r="L19" s="7">
        <f t="shared" si="0"/>
        <v>100</v>
      </c>
      <c r="M19" t="s">
        <v>3</v>
      </c>
      <c r="N19" s="7">
        <v>100</v>
      </c>
      <c r="O19" s="1"/>
      <c r="T19" s="1"/>
    </row>
    <row r="20" spans="1:20" x14ac:dyDescent="0.25">
      <c r="A20" s="1">
        <v>42552</v>
      </c>
      <c r="B20" s="7">
        <v>100</v>
      </c>
      <c r="F20" s="1">
        <v>42552</v>
      </c>
      <c r="G20" s="7">
        <v>100</v>
      </c>
      <c r="H20" t="s">
        <v>3</v>
      </c>
      <c r="I20" s="14">
        <v>100</v>
      </c>
      <c r="K20" s="1">
        <v>42552</v>
      </c>
      <c r="L20" s="7">
        <f t="shared" si="0"/>
        <v>100</v>
      </c>
      <c r="M20" t="s">
        <v>3</v>
      </c>
      <c r="N20" s="7">
        <v>100</v>
      </c>
      <c r="O20" s="1"/>
      <c r="T20" s="1"/>
    </row>
    <row r="21" spans="1:20" x14ac:dyDescent="0.25">
      <c r="A21" s="1">
        <v>42583</v>
      </c>
      <c r="B21" s="7">
        <v>100</v>
      </c>
      <c r="F21" s="1">
        <v>42583</v>
      </c>
      <c r="G21" s="7">
        <v>100</v>
      </c>
      <c r="H21" t="s">
        <v>3</v>
      </c>
      <c r="I21" s="14">
        <v>100</v>
      </c>
      <c r="K21" s="1">
        <v>42583</v>
      </c>
      <c r="L21" s="7">
        <f t="shared" si="0"/>
        <v>100</v>
      </c>
      <c r="M21" t="s">
        <v>3</v>
      </c>
      <c r="N21" s="7">
        <v>100</v>
      </c>
      <c r="O21" s="1"/>
      <c r="T21" s="1"/>
    </row>
    <row r="22" spans="1:20" x14ac:dyDescent="0.25">
      <c r="A22" s="1">
        <v>42614</v>
      </c>
      <c r="B22" s="7">
        <v>100</v>
      </c>
      <c r="F22" s="1">
        <v>42614</v>
      </c>
      <c r="G22" s="7">
        <v>100</v>
      </c>
      <c r="H22" t="s">
        <v>3</v>
      </c>
      <c r="I22" s="14">
        <v>100</v>
      </c>
      <c r="K22" s="1">
        <v>42614</v>
      </c>
      <c r="L22" s="7">
        <f t="shared" si="0"/>
        <v>100</v>
      </c>
      <c r="M22" t="s">
        <v>3</v>
      </c>
      <c r="N22" s="7">
        <v>100</v>
      </c>
      <c r="O22" s="1"/>
      <c r="T22" s="1"/>
    </row>
    <row r="23" spans="1:20" x14ac:dyDescent="0.25">
      <c r="A23" s="1">
        <v>42644</v>
      </c>
      <c r="B23" s="7">
        <v>100</v>
      </c>
      <c r="F23" s="1">
        <v>42644</v>
      </c>
      <c r="G23" s="7">
        <v>100</v>
      </c>
      <c r="H23" t="s">
        <v>3</v>
      </c>
      <c r="I23" s="14">
        <v>100</v>
      </c>
      <c r="K23" s="1">
        <v>42644</v>
      </c>
      <c r="L23" s="7">
        <f t="shared" si="0"/>
        <v>100</v>
      </c>
      <c r="M23" t="s">
        <v>3</v>
      </c>
      <c r="N23" s="7">
        <v>100</v>
      </c>
      <c r="O23" s="1"/>
      <c r="T23" s="1"/>
    </row>
    <row r="24" spans="1:20" x14ac:dyDescent="0.25">
      <c r="A24" s="1">
        <v>42675</v>
      </c>
      <c r="B24" s="7">
        <v>100</v>
      </c>
      <c r="F24" s="1">
        <v>42675</v>
      </c>
      <c r="G24" s="7">
        <v>100</v>
      </c>
      <c r="H24" t="s">
        <v>3</v>
      </c>
      <c r="I24" s="14">
        <v>100</v>
      </c>
      <c r="K24" s="1">
        <v>42675</v>
      </c>
      <c r="L24" s="7">
        <f t="shared" si="0"/>
        <v>100</v>
      </c>
      <c r="M24" t="s">
        <v>3</v>
      </c>
      <c r="N24" s="7">
        <v>100</v>
      </c>
      <c r="O24" s="1"/>
      <c r="T24" s="1"/>
    </row>
    <row r="25" spans="1:20" x14ac:dyDescent="0.25">
      <c r="A25" s="1">
        <v>42705</v>
      </c>
      <c r="B25" s="7">
        <v>100</v>
      </c>
      <c r="F25" s="1">
        <v>42705</v>
      </c>
      <c r="G25" s="7">
        <v>100</v>
      </c>
      <c r="H25" t="s">
        <v>3</v>
      </c>
      <c r="I25" s="14">
        <v>100</v>
      </c>
      <c r="K25" s="1">
        <v>42705</v>
      </c>
      <c r="L25" s="7">
        <f t="shared" si="0"/>
        <v>100</v>
      </c>
      <c r="M25" t="s">
        <v>3</v>
      </c>
      <c r="N25" s="7">
        <v>100</v>
      </c>
      <c r="O25" s="1"/>
      <c r="T25" s="1"/>
    </row>
    <row r="26" spans="1:20" ht="15.75" thickBot="1" x14ac:dyDescent="0.3">
      <c r="B26" s="8">
        <f>SUM(B14:B25)</f>
        <v>1200</v>
      </c>
      <c r="G26" s="8">
        <f>SUM(G14:G25)</f>
        <v>1200</v>
      </c>
      <c r="K26" s="1">
        <f>N8+1</f>
        <v>42720</v>
      </c>
      <c r="L26" s="17">
        <f>L27-SUM(L14:L25)</f>
        <v>-200</v>
      </c>
    </row>
    <row r="27" spans="1:20" ht="16.5" thickTop="1" thickBot="1" x14ac:dyDescent="0.3">
      <c r="L27" s="8">
        <f>H6</f>
        <v>1000</v>
      </c>
    </row>
    <row r="28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9" width="9.7109375" customWidth="1"/>
    <col min="10" max="10" width="2.7109375" customWidth="1"/>
    <col min="11" max="13" width="9.7109375" customWidth="1"/>
    <col min="14" max="14" width="10.7109375" bestFit="1" customWidth="1"/>
    <col min="15" max="15" width="11.28515625" customWidth="1"/>
  </cols>
  <sheetData>
    <row r="1" spans="1:20" x14ac:dyDescent="0.25">
      <c r="A1" s="2" t="s">
        <v>33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10</v>
      </c>
      <c r="H6" s="6">
        <v>700</v>
      </c>
      <c r="I6" s="9" t="s">
        <v>11</v>
      </c>
      <c r="J6" s="4" t="s">
        <v>22</v>
      </c>
      <c r="K6" s="6">
        <f>H6-C6</f>
        <v>-500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SUM(I14:I25)</f>
        <v>900</v>
      </c>
    </row>
    <row r="8" spans="1:20" s="4" customFormat="1" x14ac:dyDescent="0.25">
      <c r="A8" s="4" t="s">
        <v>8</v>
      </c>
      <c r="C8" s="6">
        <f>C6/C7</f>
        <v>100</v>
      </c>
      <c r="F8" s="4" t="s">
        <v>12</v>
      </c>
      <c r="H8" s="6">
        <f>H6-H7</f>
        <v>-200</v>
      </c>
      <c r="K8" s="4" t="s">
        <v>31</v>
      </c>
      <c r="N8" s="28">
        <v>42628</v>
      </c>
    </row>
    <row r="9" spans="1:20" s="4" customFormat="1" x14ac:dyDescent="0.25">
      <c r="F9" s="4" t="s">
        <v>13</v>
      </c>
      <c r="H9" s="11">
        <f>COUNT(F23:F25)</f>
        <v>3</v>
      </c>
    </row>
    <row r="10" spans="1:20" s="4" customFormat="1" x14ac:dyDescent="0.25">
      <c r="F10" s="4" t="s">
        <v>14</v>
      </c>
      <c r="H10" s="6">
        <f>ROUND(H8/H9,2)</f>
        <v>-66.67</v>
      </c>
    </row>
    <row r="11" spans="1:20" s="4" customFormat="1" x14ac:dyDescent="0.25">
      <c r="K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  <c r="K13" s="26" t="s">
        <v>1</v>
      </c>
      <c r="L13" s="26" t="s">
        <v>20</v>
      </c>
      <c r="M13" s="26" t="s">
        <v>2</v>
      </c>
      <c r="N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v>100</v>
      </c>
      <c r="H14" t="s">
        <v>3</v>
      </c>
      <c r="I14" s="14">
        <v>100</v>
      </c>
      <c r="K14" s="1">
        <v>42370</v>
      </c>
      <c r="L14" s="7">
        <v>100</v>
      </c>
      <c r="M14" t="s">
        <v>3</v>
      </c>
      <c r="N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v>100</v>
      </c>
      <c r="H15" t="s">
        <v>3</v>
      </c>
      <c r="I15" s="14">
        <v>100</v>
      </c>
      <c r="K15" s="1">
        <v>42401</v>
      </c>
      <c r="L15" s="7">
        <v>100</v>
      </c>
      <c r="M15" t="s">
        <v>3</v>
      </c>
      <c r="N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v>100</v>
      </c>
      <c r="H16" t="s">
        <v>3</v>
      </c>
      <c r="I16" s="14">
        <v>100</v>
      </c>
      <c r="K16" s="1">
        <v>42430</v>
      </c>
      <c r="L16" s="7">
        <v>100</v>
      </c>
      <c r="M16" t="s">
        <v>3</v>
      </c>
      <c r="N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v>100</v>
      </c>
      <c r="H17" t="s">
        <v>3</v>
      </c>
      <c r="I17" s="14">
        <v>100</v>
      </c>
      <c r="K17" s="1">
        <v>42461</v>
      </c>
      <c r="L17" s="7">
        <v>100</v>
      </c>
      <c r="M17" t="s">
        <v>3</v>
      </c>
      <c r="N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">
        <v>42491</v>
      </c>
      <c r="G18" s="7">
        <v>100</v>
      </c>
      <c r="H18" t="s">
        <v>3</v>
      </c>
      <c r="I18" s="14">
        <v>100</v>
      </c>
      <c r="J18" s="10" t="s">
        <v>11</v>
      </c>
      <c r="K18" s="1">
        <v>42491</v>
      </c>
      <c r="L18" s="7">
        <v>100</v>
      </c>
      <c r="M18" t="s">
        <v>3</v>
      </c>
      <c r="N18" s="7">
        <v>100</v>
      </c>
      <c r="O18" s="1"/>
      <c r="T18" s="1"/>
    </row>
    <row r="19" spans="1:20" x14ac:dyDescent="0.25">
      <c r="A19" s="1">
        <v>42522</v>
      </c>
      <c r="B19" s="7">
        <v>100</v>
      </c>
      <c r="F19" s="1">
        <v>42522</v>
      </c>
      <c r="G19" s="7">
        <v>100</v>
      </c>
      <c r="H19" t="s">
        <v>3</v>
      </c>
      <c r="I19" s="14">
        <v>100</v>
      </c>
      <c r="J19" s="5" t="s">
        <v>15</v>
      </c>
      <c r="K19" s="1">
        <v>42522</v>
      </c>
      <c r="L19" s="7">
        <v>100</v>
      </c>
      <c r="M19" t="s">
        <v>3</v>
      </c>
      <c r="N19" s="7">
        <v>100</v>
      </c>
      <c r="O19" s="1"/>
      <c r="T19" s="1"/>
    </row>
    <row r="20" spans="1:20" x14ac:dyDescent="0.25">
      <c r="A20" s="1">
        <v>42552</v>
      </c>
      <c r="B20" s="7">
        <v>100</v>
      </c>
      <c r="F20" s="1">
        <v>42552</v>
      </c>
      <c r="G20" s="7">
        <v>100</v>
      </c>
      <c r="H20" t="s">
        <v>3</v>
      </c>
      <c r="I20" s="14">
        <v>100</v>
      </c>
      <c r="K20" s="1">
        <v>42552</v>
      </c>
      <c r="L20" s="7">
        <v>100</v>
      </c>
      <c r="M20" t="s">
        <v>3</v>
      </c>
      <c r="N20" s="7">
        <v>100</v>
      </c>
      <c r="O20" s="1"/>
      <c r="T20" s="1"/>
    </row>
    <row r="21" spans="1:20" x14ac:dyDescent="0.25">
      <c r="A21" s="1">
        <v>42583</v>
      </c>
      <c r="B21" s="7">
        <v>100</v>
      </c>
      <c r="F21" s="1">
        <v>42583</v>
      </c>
      <c r="G21" s="7">
        <v>100</v>
      </c>
      <c r="H21" t="s">
        <v>3</v>
      </c>
      <c r="I21" s="14">
        <v>100</v>
      </c>
      <c r="K21" s="1">
        <v>42583</v>
      </c>
      <c r="L21" s="7">
        <v>100</v>
      </c>
      <c r="M21" t="s">
        <v>3</v>
      </c>
      <c r="N21" s="7">
        <v>100</v>
      </c>
      <c r="O21" s="1"/>
      <c r="T21" s="1"/>
    </row>
    <row r="22" spans="1:20" x14ac:dyDescent="0.25">
      <c r="A22" s="1">
        <v>42614</v>
      </c>
      <c r="B22" s="7">
        <v>100</v>
      </c>
      <c r="F22" s="1">
        <v>42614</v>
      </c>
      <c r="G22" s="7">
        <v>100</v>
      </c>
      <c r="H22" t="s">
        <v>3</v>
      </c>
      <c r="I22" s="14">
        <v>100</v>
      </c>
      <c r="K22" s="1">
        <v>42614</v>
      </c>
      <c r="L22" s="7">
        <v>100</v>
      </c>
      <c r="M22" t="s">
        <v>3</v>
      </c>
      <c r="N22" s="7">
        <v>100</v>
      </c>
      <c r="O22" s="1"/>
      <c r="T22" s="1"/>
    </row>
    <row r="23" spans="1:20" x14ac:dyDescent="0.25">
      <c r="A23" s="1">
        <v>42644</v>
      </c>
      <c r="B23" s="7">
        <v>100</v>
      </c>
      <c r="F23" s="12">
        <v>42644</v>
      </c>
      <c r="G23" s="7">
        <v>100</v>
      </c>
      <c r="K23" s="1">
        <v>42644</v>
      </c>
      <c r="L23" s="7">
        <f>H8</f>
        <v>-200</v>
      </c>
      <c r="O23" s="1"/>
      <c r="T23" s="1"/>
    </row>
    <row r="24" spans="1:20" x14ac:dyDescent="0.25">
      <c r="A24" s="1">
        <v>42675</v>
      </c>
      <c r="B24" s="7">
        <v>100</v>
      </c>
      <c r="F24" s="12">
        <v>42675</v>
      </c>
      <c r="G24" s="7">
        <v>100</v>
      </c>
      <c r="K24" s="1">
        <v>42675</v>
      </c>
      <c r="L24" s="7"/>
      <c r="O24" s="1"/>
      <c r="T24" s="1"/>
    </row>
    <row r="25" spans="1:20" x14ac:dyDescent="0.25">
      <c r="A25" s="1">
        <v>42705</v>
      </c>
      <c r="B25" s="7">
        <v>100</v>
      </c>
      <c r="F25" s="12">
        <v>42705</v>
      </c>
      <c r="G25" s="7">
        <v>100</v>
      </c>
      <c r="K25" s="1">
        <v>42705</v>
      </c>
      <c r="L25" s="7"/>
      <c r="O25" s="1"/>
      <c r="T25" s="1"/>
    </row>
    <row r="26" spans="1:20" ht="15.75" thickBot="1" x14ac:dyDescent="0.3">
      <c r="B26" s="8">
        <f>SUM(B14:B25)</f>
        <v>1200</v>
      </c>
      <c r="G26" s="8">
        <f>SUM(G14:G25)</f>
        <v>1200</v>
      </c>
      <c r="L26" s="8">
        <f>H6</f>
        <v>700</v>
      </c>
    </row>
    <row r="27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/>
  </sheetViews>
  <sheetFormatPr defaultRowHeight="15" x14ac:dyDescent="0.25"/>
  <cols>
    <col min="1" max="4" width="9.7109375" customWidth="1"/>
    <col min="5" max="5" width="2.7109375" customWidth="1"/>
    <col min="6" max="6" width="12.5703125" customWidth="1"/>
    <col min="7" max="9" width="9.7109375" customWidth="1"/>
    <col min="10" max="10" width="2.7109375" customWidth="1"/>
    <col min="11" max="11" width="11.5703125" customWidth="1"/>
    <col min="12" max="14" width="9.7109375" customWidth="1"/>
    <col min="15" max="15" width="11.28515625" customWidth="1"/>
  </cols>
  <sheetData>
    <row r="1" spans="1:20" x14ac:dyDescent="0.25">
      <c r="A1" s="2" t="s">
        <v>34</v>
      </c>
    </row>
    <row r="4" spans="1:20" x14ac:dyDescent="0.25">
      <c r="A4" s="2" t="s">
        <v>0</v>
      </c>
      <c r="F4" s="2" t="s">
        <v>9</v>
      </c>
      <c r="O4" s="2"/>
    </row>
    <row r="5" spans="1:20" s="4" customFormat="1" x14ac:dyDescent="0.25"/>
    <row r="6" spans="1:20" s="4" customFormat="1" x14ac:dyDescent="0.25">
      <c r="A6" s="4" t="s">
        <v>6</v>
      </c>
      <c r="C6" s="6">
        <v>1200</v>
      </c>
      <c r="F6" s="4" t="s">
        <v>35</v>
      </c>
      <c r="H6" s="6"/>
      <c r="I6" s="9"/>
      <c r="K6" s="6"/>
    </row>
    <row r="7" spans="1:20" s="4" customFormat="1" x14ac:dyDescent="0.25">
      <c r="A7" s="4" t="s">
        <v>7</v>
      </c>
      <c r="C7" s="4">
        <v>12</v>
      </c>
      <c r="F7" s="4" t="s">
        <v>39</v>
      </c>
      <c r="H7" s="6"/>
    </row>
    <row r="8" spans="1:20" s="4" customFormat="1" x14ac:dyDescent="0.25">
      <c r="A8" s="4" t="s">
        <v>8</v>
      </c>
      <c r="C8" s="6">
        <f>C6/C7</f>
        <v>100</v>
      </c>
      <c r="H8" s="6"/>
    </row>
    <row r="9" spans="1:20" s="4" customFormat="1" x14ac:dyDescent="0.25">
      <c r="H9" s="6"/>
    </row>
    <row r="10" spans="1:20" s="4" customFormat="1" x14ac:dyDescent="0.25">
      <c r="H10" s="6"/>
    </row>
    <row r="11" spans="1:20" s="4" customFormat="1" x14ac:dyDescent="0.25">
      <c r="F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</row>
    <row r="14" spans="1:20" x14ac:dyDescent="0.25">
      <c r="A14" s="1">
        <v>42370</v>
      </c>
      <c r="B14" s="7">
        <v>100</v>
      </c>
      <c r="F14" s="1">
        <v>42370</v>
      </c>
      <c r="G14" s="7">
        <v>100</v>
      </c>
      <c r="H14" t="s">
        <v>3</v>
      </c>
      <c r="I14" s="7">
        <v>100</v>
      </c>
      <c r="O14" s="1"/>
      <c r="T14" s="1"/>
    </row>
    <row r="15" spans="1:20" x14ac:dyDescent="0.25">
      <c r="A15" s="1">
        <v>42401</v>
      </c>
      <c r="B15" s="7">
        <v>100</v>
      </c>
      <c r="F15" s="1">
        <v>42401</v>
      </c>
      <c r="G15" s="7">
        <v>100</v>
      </c>
      <c r="H15" t="s">
        <v>3</v>
      </c>
      <c r="I15" s="7">
        <v>100</v>
      </c>
      <c r="O15" s="1"/>
      <c r="T15" s="1"/>
    </row>
    <row r="16" spans="1:20" x14ac:dyDescent="0.25">
      <c r="A16" s="1">
        <v>42430</v>
      </c>
      <c r="B16" s="7">
        <v>100</v>
      </c>
      <c r="F16" s="1">
        <v>42430</v>
      </c>
      <c r="G16" s="7">
        <v>100</v>
      </c>
      <c r="H16" t="s">
        <v>3</v>
      </c>
      <c r="I16" s="7">
        <v>100</v>
      </c>
      <c r="O16" s="1"/>
      <c r="T16" s="1"/>
    </row>
    <row r="17" spans="1:20" x14ac:dyDescent="0.25">
      <c r="A17" s="1">
        <v>42461</v>
      </c>
      <c r="B17" s="7">
        <v>100</v>
      </c>
      <c r="F17" s="1">
        <v>42461</v>
      </c>
      <c r="G17" s="7">
        <v>100</v>
      </c>
      <c r="H17" t="s">
        <v>3</v>
      </c>
      <c r="I17" s="7">
        <v>100</v>
      </c>
      <c r="O17" s="1"/>
      <c r="T17" s="1"/>
    </row>
    <row r="18" spans="1:20" x14ac:dyDescent="0.25">
      <c r="A18" s="1">
        <v>42491</v>
      </c>
      <c r="B18" s="7">
        <v>100</v>
      </c>
      <c r="F18" s="1">
        <v>42505</v>
      </c>
      <c r="G18" s="7">
        <f>B18</f>
        <v>100</v>
      </c>
      <c r="J18" s="10" t="s">
        <v>11</v>
      </c>
      <c r="O18" s="1"/>
      <c r="T18" s="1"/>
    </row>
    <row r="19" spans="1:20" x14ac:dyDescent="0.25">
      <c r="A19" s="1">
        <v>42522</v>
      </c>
      <c r="B19" s="7">
        <v>100</v>
      </c>
      <c r="F19" s="1">
        <v>42536</v>
      </c>
      <c r="G19" s="7">
        <f t="shared" ref="G19:G25" si="0">B19</f>
        <v>100</v>
      </c>
      <c r="J19" s="5" t="s">
        <v>15</v>
      </c>
      <c r="O19" s="1"/>
      <c r="T19" s="1"/>
    </row>
    <row r="20" spans="1:20" x14ac:dyDescent="0.25">
      <c r="A20" s="1">
        <v>42552</v>
      </c>
      <c r="B20" s="7">
        <v>100</v>
      </c>
      <c r="F20" s="1">
        <v>42566</v>
      </c>
      <c r="G20" s="7">
        <f t="shared" si="0"/>
        <v>100</v>
      </c>
      <c r="O20" s="1"/>
      <c r="T20" s="1"/>
    </row>
    <row r="21" spans="1:20" x14ac:dyDescent="0.25">
      <c r="A21" s="1">
        <v>42583</v>
      </c>
      <c r="B21" s="7">
        <v>100</v>
      </c>
      <c r="F21" s="1">
        <v>42597</v>
      </c>
      <c r="G21" s="7">
        <f t="shared" si="0"/>
        <v>100</v>
      </c>
      <c r="O21" s="1"/>
      <c r="T21" s="1"/>
    </row>
    <row r="22" spans="1:20" x14ac:dyDescent="0.25">
      <c r="A22" s="1">
        <v>42614</v>
      </c>
      <c r="B22" s="7">
        <v>100</v>
      </c>
      <c r="F22" s="1">
        <v>42628</v>
      </c>
      <c r="G22" s="7">
        <f t="shared" si="0"/>
        <v>100</v>
      </c>
      <c r="O22" s="1"/>
      <c r="T22" s="1"/>
    </row>
    <row r="23" spans="1:20" x14ac:dyDescent="0.25">
      <c r="A23" s="1">
        <v>42644</v>
      </c>
      <c r="B23" s="7">
        <v>100</v>
      </c>
      <c r="F23" s="1">
        <v>42658</v>
      </c>
      <c r="G23" s="7">
        <f t="shared" si="0"/>
        <v>100</v>
      </c>
      <c r="O23" s="1"/>
      <c r="T23" s="1"/>
    </row>
    <row r="24" spans="1:20" x14ac:dyDescent="0.25">
      <c r="A24" s="1">
        <v>42675</v>
      </c>
      <c r="B24" s="7">
        <v>100</v>
      </c>
      <c r="F24" s="1">
        <v>42689</v>
      </c>
      <c r="G24" s="7">
        <f t="shared" si="0"/>
        <v>100</v>
      </c>
      <c r="O24" s="1"/>
      <c r="T24" s="1"/>
    </row>
    <row r="25" spans="1:20" x14ac:dyDescent="0.25">
      <c r="A25" s="1">
        <v>42705</v>
      </c>
      <c r="B25" s="7">
        <v>100</v>
      </c>
      <c r="F25" s="1">
        <v>42719</v>
      </c>
      <c r="G25" s="7">
        <f t="shared" si="0"/>
        <v>100</v>
      </c>
      <c r="O25" s="1"/>
      <c r="T25" s="1"/>
    </row>
    <row r="26" spans="1:20" ht="15.75" thickBot="1" x14ac:dyDescent="0.3">
      <c r="B26" s="8">
        <f>SUM(B14:B25)</f>
        <v>1200</v>
      </c>
      <c r="G26" s="8">
        <f>SUM(G14:G25)</f>
        <v>1200</v>
      </c>
    </row>
    <row r="27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/>
  </sheetViews>
  <sheetFormatPr defaultRowHeight="15" x14ac:dyDescent="0.25"/>
  <cols>
    <col min="1" max="1" width="10.85546875" customWidth="1"/>
    <col min="2" max="4" width="9.7109375" customWidth="1"/>
    <col min="5" max="5" width="2.7109375" customWidth="1"/>
    <col min="6" max="6" width="11.28515625" customWidth="1"/>
    <col min="7" max="9" width="9.7109375" customWidth="1"/>
    <col min="10" max="10" width="2.7109375" customWidth="1"/>
    <col min="11" max="11" width="11.5703125" customWidth="1"/>
    <col min="12" max="14" width="9.7109375" customWidth="1"/>
    <col min="15" max="15" width="11.28515625" customWidth="1"/>
  </cols>
  <sheetData>
    <row r="1" spans="1:20" x14ac:dyDescent="0.25">
      <c r="A1" s="2" t="s">
        <v>38</v>
      </c>
    </row>
    <row r="4" spans="1:20" x14ac:dyDescent="0.25">
      <c r="A4" s="2" t="s">
        <v>0</v>
      </c>
      <c r="F4" s="2" t="s">
        <v>9</v>
      </c>
      <c r="H4" s="4" t="s">
        <v>36</v>
      </c>
      <c r="O4" s="2"/>
    </row>
    <row r="5" spans="1:20" s="4" customFormat="1" x14ac:dyDescent="0.25">
      <c r="H5" s="4" t="s">
        <v>37</v>
      </c>
    </row>
    <row r="6" spans="1:20" s="4" customFormat="1" x14ac:dyDescent="0.25">
      <c r="A6" s="4" t="s">
        <v>6</v>
      </c>
      <c r="C6" s="6">
        <v>1200</v>
      </c>
      <c r="F6" s="4" t="s">
        <v>10</v>
      </c>
      <c r="H6" s="6">
        <f>C6</f>
        <v>1200</v>
      </c>
      <c r="I6" s="9" t="s">
        <v>11</v>
      </c>
      <c r="J6" s="4" t="s">
        <v>22</v>
      </c>
      <c r="K6" s="6">
        <f>H6-C6</f>
        <v>0</v>
      </c>
    </row>
    <row r="7" spans="1:20" s="4" customFormat="1" x14ac:dyDescent="0.25">
      <c r="A7" s="4" t="s">
        <v>7</v>
      </c>
      <c r="C7" s="4">
        <v>12</v>
      </c>
      <c r="F7" s="4" t="s">
        <v>16</v>
      </c>
      <c r="H7" s="13">
        <f>SUM(I14:I17)</f>
        <v>400</v>
      </c>
    </row>
    <row r="8" spans="1:20" s="4" customFormat="1" x14ac:dyDescent="0.25">
      <c r="A8" s="4" t="s">
        <v>8</v>
      </c>
      <c r="C8" s="6">
        <f>C6/C7</f>
        <v>100</v>
      </c>
      <c r="F8" s="4" t="s">
        <v>12</v>
      </c>
      <c r="H8" s="6">
        <f>H6-H7</f>
        <v>800</v>
      </c>
    </row>
    <row r="9" spans="1:20" s="4" customFormat="1" x14ac:dyDescent="0.25">
      <c r="F9" s="4" t="s">
        <v>13</v>
      </c>
      <c r="H9" s="11">
        <f>COUNT(F18:F24)</f>
        <v>7</v>
      </c>
    </row>
    <row r="10" spans="1:20" s="4" customFormat="1" x14ac:dyDescent="0.25">
      <c r="F10" s="4" t="s">
        <v>14</v>
      </c>
      <c r="H10" s="6">
        <f>ROUND(H8/H9,2)</f>
        <v>114.29</v>
      </c>
    </row>
    <row r="11" spans="1:20" s="4" customFormat="1" x14ac:dyDescent="0.25">
      <c r="F11" s="3" t="s">
        <v>18</v>
      </c>
    </row>
    <row r="12" spans="1:20" s="4" customFormat="1" x14ac:dyDescent="0.25"/>
    <row r="13" spans="1:20" s="26" customFormat="1" ht="30" x14ac:dyDescent="0.25">
      <c r="A13" s="26" t="s">
        <v>1</v>
      </c>
      <c r="B13" s="26" t="s">
        <v>20</v>
      </c>
      <c r="C13" s="26" t="s">
        <v>2</v>
      </c>
      <c r="D13" s="26" t="s">
        <v>5</v>
      </c>
      <c r="F13" s="26" t="s">
        <v>1</v>
      </c>
      <c r="G13" s="26" t="s">
        <v>20</v>
      </c>
      <c r="H13" s="26" t="s">
        <v>2</v>
      </c>
      <c r="I13" s="26" t="s">
        <v>5</v>
      </c>
    </row>
    <row r="14" spans="1:20" x14ac:dyDescent="0.25">
      <c r="A14" s="1">
        <v>42384</v>
      </c>
      <c r="B14" s="7">
        <v>100</v>
      </c>
      <c r="F14" s="1">
        <f>A14</f>
        <v>42384</v>
      </c>
      <c r="G14" s="7">
        <v>100</v>
      </c>
      <c r="H14" t="s">
        <v>3</v>
      </c>
      <c r="I14" s="14">
        <v>100</v>
      </c>
      <c r="O14" s="1"/>
      <c r="T14" s="1"/>
    </row>
    <row r="15" spans="1:20" x14ac:dyDescent="0.25">
      <c r="A15" s="1">
        <v>42415</v>
      </c>
      <c r="B15" s="7">
        <v>100</v>
      </c>
      <c r="F15" s="1">
        <f>A15</f>
        <v>42415</v>
      </c>
      <c r="G15" s="7">
        <v>100</v>
      </c>
      <c r="H15" t="s">
        <v>3</v>
      </c>
      <c r="I15" s="14">
        <v>100</v>
      </c>
      <c r="O15" s="1"/>
      <c r="T15" s="1"/>
    </row>
    <row r="16" spans="1:20" x14ac:dyDescent="0.25">
      <c r="A16" s="1">
        <v>42444</v>
      </c>
      <c r="B16" s="7">
        <v>100</v>
      </c>
      <c r="F16" s="1">
        <f>A16</f>
        <v>42444</v>
      </c>
      <c r="G16" s="7">
        <v>100</v>
      </c>
      <c r="H16" t="s">
        <v>3</v>
      </c>
      <c r="I16" s="14">
        <v>100</v>
      </c>
      <c r="O16" s="1"/>
      <c r="T16" s="1"/>
    </row>
    <row r="17" spans="1:20" x14ac:dyDescent="0.25">
      <c r="A17" s="1">
        <v>42475</v>
      </c>
      <c r="B17" s="7">
        <v>100</v>
      </c>
      <c r="F17" s="1">
        <f>A17</f>
        <v>42475</v>
      </c>
      <c r="G17" s="7">
        <v>100</v>
      </c>
      <c r="H17" t="s">
        <v>3</v>
      </c>
      <c r="I17" s="14">
        <v>100</v>
      </c>
      <c r="O17" s="1"/>
      <c r="T17" s="1"/>
    </row>
    <row r="18" spans="1:20" x14ac:dyDescent="0.25">
      <c r="A18" s="1">
        <v>42505</v>
      </c>
      <c r="B18" s="7">
        <v>100</v>
      </c>
      <c r="F18" s="12">
        <v>42522</v>
      </c>
      <c r="G18" s="7">
        <f>$H$10</f>
        <v>114.29</v>
      </c>
      <c r="J18" s="10" t="s">
        <v>11</v>
      </c>
      <c r="O18" s="1"/>
      <c r="T18" s="1"/>
    </row>
    <row r="19" spans="1:20" x14ac:dyDescent="0.25">
      <c r="A19" s="1">
        <v>42536</v>
      </c>
      <c r="B19" s="7">
        <v>100</v>
      </c>
      <c r="F19" s="12">
        <v>42552</v>
      </c>
      <c r="G19" s="7">
        <f t="shared" ref="G19:G23" si="0">$H$10</f>
        <v>114.29</v>
      </c>
      <c r="J19" s="5" t="s">
        <v>15</v>
      </c>
      <c r="O19" s="1"/>
      <c r="T19" s="1"/>
    </row>
    <row r="20" spans="1:20" x14ac:dyDescent="0.25">
      <c r="A20" s="1">
        <v>42566</v>
      </c>
      <c r="B20" s="7">
        <v>100</v>
      </c>
      <c r="F20" s="12">
        <v>42583</v>
      </c>
      <c r="G20" s="7">
        <f t="shared" si="0"/>
        <v>114.29</v>
      </c>
      <c r="O20" s="1"/>
      <c r="T20" s="1"/>
    </row>
    <row r="21" spans="1:20" x14ac:dyDescent="0.25">
      <c r="A21" s="1">
        <v>42597</v>
      </c>
      <c r="B21" s="7">
        <v>100</v>
      </c>
      <c r="F21" s="12">
        <v>42614</v>
      </c>
      <c r="G21" s="7">
        <f t="shared" si="0"/>
        <v>114.29</v>
      </c>
      <c r="O21" s="1"/>
      <c r="T21" s="1"/>
    </row>
    <row r="22" spans="1:20" x14ac:dyDescent="0.25">
      <c r="A22" s="1">
        <v>42628</v>
      </c>
      <c r="B22" s="7">
        <v>100</v>
      </c>
      <c r="F22" s="12">
        <v>42644</v>
      </c>
      <c r="G22" s="7">
        <f t="shared" si="0"/>
        <v>114.29</v>
      </c>
      <c r="O22" s="1"/>
      <c r="T22" s="1"/>
    </row>
    <row r="23" spans="1:20" x14ac:dyDescent="0.25">
      <c r="A23" s="1">
        <v>42658</v>
      </c>
      <c r="B23" s="7">
        <v>100</v>
      </c>
      <c r="F23" s="12">
        <v>42675</v>
      </c>
      <c r="G23" s="7">
        <f t="shared" si="0"/>
        <v>114.29</v>
      </c>
      <c r="O23" s="1"/>
      <c r="T23" s="1"/>
    </row>
    <row r="24" spans="1:20" x14ac:dyDescent="0.25">
      <c r="A24" s="1">
        <v>42689</v>
      </c>
      <c r="B24" s="7">
        <v>100</v>
      </c>
      <c r="F24" s="12">
        <v>42705</v>
      </c>
      <c r="G24" s="17">
        <f>G26-SUM(G14:G23)</f>
        <v>114.26000000000022</v>
      </c>
      <c r="O24" s="1"/>
      <c r="T24" s="1"/>
    </row>
    <row r="25" spans="1:20" x14ac:dyDescent="0.25">
      <c r="A25" s="1">
        <v>42719</v>
      </c>
      <c r="B25" s="7">
        <v>100</v>
      </c>
      <c r="G25" s="7"/>
      <c r="O25" s="1"/>
      <c r="T25" s="1"/>
    </row>
    <row r="26" spans="1:20" ht="15.75" thickBot="1" x14ac:dyDescent="0.3">
      <c r="B26" s="8">
        <f>SUM(B14:B25)</f>
        <v>1200</v>
      </c>
      <c r="G26" s="8">
        <f>C6</f>
        <v>1200</v>
      </c>
    </row>
    <row r="27" spans="1:20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eg1</vt:lpstr>
      <vt:lpstr>eg2</vt:lpstr>
      <vt:lpstr>eg3</vt:lpstr>
      <vt:lpstr>eg4</vt:lpstr>
      <vt:lpstr>eg5</vt:lpstr>
      <vt:lpstr>eg6</vt:lpstr>
      <vt:lpstr>eg7</vt:lpstr>
      <vt:lpstr>eg8</vt:lpstr>
      <vt:lpstr>eg9</vt:lpstr>
      <vt:lpstr>eg10</vt:lpstr>
      <vt:lpstr>eg11</vt:lpstr>
      <vt:lpstr>eg12</vt:lpstr>
      <vt:lpstr>eg13</vt:lpstr>
      <vt:lpstr>eg14</vt:lpstr>
      <vt:lpstr>eg15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2016-05-05T02:38:25Z</dcterms:created>
  <dcterms:modified xsi:type="dcterms:W3CDTF">2016-05-06T04:32:48Z</dcterms:modified>
</cp:coreProperties>
</file>