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317364A-8F31-4CC1-9324-8FD194678709}" xr6:coauthVersionLast="47" xr6:coauthVersionMax="47" xr10:uidLastSave="{00000000-0000-0000-0000-000000000000}"/>
  <bookViews>
    <workbookView xWindow="-120" yWindow="-120" windowWidth="20730" windowHeight="11160" xr2:uid="{BE293850-EAE1-4218-AD4B-12851E833E22}"/>
  </bookViews>
  <sheets>
    <sheet name="Index" sheetId="13" r:id="rId1"/>
    <sheet name="DashBoard" sheetId="1" r:id="rId2"/>
    <sheet name="Protection" sheetId="11" r:id="rId3"/>
    <sheet name="Versions" sheetId="12" r:id="rId4"/>
    <sheet name="headline" sheetId="10" r:id="rId5"/>
    <sheet name="Term reason" sheetId="8" r:id="rId6"/>
    <sheet name="Saperation" sheetId="7" r:id="rId7"/>
    <sheet name="Region" sheetId="6" r:id="rId8"/>
    <sheet name="Tenure" sheetId="5" r:id="rId9"/>
    <sheet name="Ethinicity" sheetId="3" r:id="rId10"/>
    <sheet name="ActiveEmp" sheetId="2" r:id="rId11"/>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s>
  <fileRecoveryPr repairLoad="1"/>
  <extLst>
    <ext xmlns:x14="http://schemas.microsoft.com/office/spreadsheetml/2009/9/main" uri="{876F7934-8845-4945-9796-88D515C7AA90}">
      <x14:pivotCaches>
        <pivotCache cacheId="11"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002caf69-9263-4617-bf69-c08a96c62eec"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R4" i="1"/>
  <c r="Q4" i="1"/>
  <c r="L4" i="1"/>
  <c r="L3" i="1"/>
  <c r="K4" i="1"/>
  <c r="K3" i="1"/>
  <c r="I4" i="1"/>
  <c r="I3" i="1"/>
  <c r="H4" i="1"/>
  <c r="H3" i="1"/>
  <c r="F4" i="1"/>
  <c r="E4" i="1"/>
  <c r="D4" i="1"/>
  <c r="E1" i="1" l="1"/>
  <c r="F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236FB1-B5A2-4069-BA0A-B64DB6B9DA1A}" name="Query - HR Data" description="Connection to the 'HR Data' query in the workbook." type="100" refreshedVersion="8" minRefreshableVersion="5">
    <extLst>
      <ext xmlns:x15="http://schemas.microsoft.com/office/spreadsheetml/2010/11/main" uri="{DE250136-89BD-433C-8126-D09CA5730AF9}">
        <x15:connection id="c870c6f3-1f81-41f6-bcf8-ae99f8cde18e"/>
      </ext>
    </extLst>
  </connection>
  <connection id="2" xr16:uid="{043AD734-0924-4416-B67C-182500245D8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F40767C-62BF-4C92-9366-D9188C12AAB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2121EB4-F10F-4D9C-8D17-7A95A1D6E26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FD63A82-9F1C-4BAB-993E-70EEE89F257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4CEDFD3-F47A-4ADF-891C-36614C2263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<sst xmlns="http://schemas.openxmlformats.org/spreadsheetml/2006/main" count="167" uniqueCount="53">
  <si>
    <t>Row Labels</t>
  </si>
  <si>
    <t>Grand Total</t>
  </si>
  <si>
    <t>2015</t>
  </si>
  <si>
    <t>Qtr1</t>
  </si>
  <si>
    <t>Qtr2</t>
  </si>
  <si>
    <t>Qtr3</t>
  </si>
  <si>
    <t>Qtr4</t>
  </si>
  <si>
    <t>2016</t>
  </si>
  <si>
    <t>2017</t>
  </si>
  <si>
    <t>2018</t>
  </si>
  <si>
    <t>2015 Total</t>
  </si>
  <si>
    <t>2016 Total</t>
  </si>
  <si>
    <t>2017 Total</t>
  </si>
  <si>
    <t>2018 Total</t>
  </si>
  <si>
    <t>Active Employee</t>
  </si>
  <si>
    <t>New Hires</t>
  </si>
  <si>
    <t>Group A</t>
  </si>
  <si>
    <t>Group B</t>
  </si>
  <si>
    <t>Group C</t>
  </si>
  <si>
    <t>Group D</t>
  </si>
  <si>
    <t>Group E</t>
  </si>
  <si>
    <t>Group F</t>
  </si>
  <si>
    <t>Group G</t>
  </si>
  <si>
    <t>F</t>
  </si>
  <si>
    <t>M</t>
  </si>
  <si>
    <t>FT</t>
  </si>
  <si>
    <t>PT</t>
  </si>
  <si>
    <t>Column Labels</t>
  </si>
  <si>
    <t>Avg. Tenure Month</t>
  </si>
  <si>
    <t>Central</t>
  </si>
  <si>
    <t>North</t>
  </si>
  <si>
    <t>South</t>
  </si>
  <si>
    <t>Saperation</t>
  </si>
  <si>
    <t>Bad Hires</t>
  </si>
  <si>
    <t>Involuntary</t>
  </si>
  <si>
    <t>Voluntary</t>
  </si>
  <si>
    <t>HR Management Dashboard</t>
  </si>
  <si>
    <t>Total Emp</t>
  </si>
  <si>
    <t>Hourly</t>
  </si>
  <si>
    <t>Salary</t>
  </si>
  <si>
    <t>Full Time</t>
  </si>
  <si>
    <t>Part Time</t>
  </si>
  <si>
    <t>&lt;30</t>
  </si>
  <si>
    <t>30-49</t>
  </si>
  <si>
    <t>50+</t>
  </si>
  <si>
    <t>turnover</t>
  </si>
  <si>
    <t>Turn Over</t>
  </si>
  <si>
    <t>Protecting Your Dashboard</t>
  </si>
  <si>
    <t xml:space="preserve">Excel Version Diffrences </t>
  </si>
  <si>
    <t>Power Query and Power Pivot Excel Dashboards with Ashutosh Gautam</t>
  </si>
  <si>
    <t>Excel Version Differences</t>
  </si>
  <si>
    <t>Dashboard Protection</t>
  </si>
  <si>
    <t>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</si>
</sst>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13" x14ac:knownFonts="1">
    <font>
      <sz val="11"/>
      <color theme="1"/>
      <name val="Calibri"/>
      <family val="2"/>
      <scheme val="minor"/>
    </font>
    <font>
      <b/>
      <sz val="11"/>
      <color theme="1"/>
      <name val="Calibri"/>
      <family val="2"/>
      <scheme val="minor"/>
    </font>
    <font>
      <b/>
      <i/>
      <sz val="16"/>
      <color rgb="FF002060"/>
      <name val="Calibri"/>
      <family val="2"/>
      <scheme val="minor"/>
    </font>
    <font>
      <b/>
      <sz val="11"/>
      <color theme="5" tint="-0.249977111117893"/>
      <name val="Calibri"/>
      <family val="2"/>
      <scheme val="minor"/>
    </font>
    <font>
      <b/>
      <sz val="11"/>
      <color theme="4" tint="-0.499984740745262"/>
      <name val="Calibri"/>
      <family val="2"/>
      <scheme val="minor"/>
    </font>
    <font>
      <b/>
      <sz val="11"/>
      <color theme="4" tint="-0.249977111117893"/>
      <name val="Calibri"/>
      <family val="2"/>
      <scheme val="minor"/>
    </font>
    <font>
      <b/>
      <sz val="11"/>
      <color rgb="FF7030A0"/>
      <name val="Calibri"/>
      <family val="2"/>
      <scheme val="minor"/>
    </font>
    <font>
      <b/>
      <sz val="11"/>
      <color theme="7" tint="-0.499984740745262"/>
      <name val="Calibri"/>
      <family val="2"/>
      <scheme val="minor"/>
    </font>
    <font>
      <b/>
      <sz val="11"/>
      <color theme="2" tint="-0.89999084444715716"/>
      <name val="Calibri"/>
      <family val="2"/>
      <scheme val="minor"/>
    </font>
    <font>
      <b/>
      <sz val="11"/>
      <color theme="5" tint="-0.499984740745262"/>
      <name val="Calibri"/>
      <family val="2"/>
      <scheme val="minor"/>
    </font>
    <font>
      <b/>
      <sz val="12"/>
      <color rgb="FFC00000"/>
      <name val="Calibri"/>
      <family val="2"/>
      <scheme val="minor"/>
    </font>
    <font>
      <b/>
      <sz val="11"/>
      <name val="Calibri"/>
      <family val="2"/>
      <scheme val="minor"/>
    </font>
    <font>
      <b/>
      <sz val="28"/>
      <color theme="5"/>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1" xfId="0" applyBorder="1"/>
    <xf numFmtId="164" fontId="3" fillId="0" borderId="0" xfId="0" applyNumberFormat="1" applyFont="1" applyAlignment="1">
      <alignment horizontal="center"/>
    </xf>
    <xf numFmtId="0" fontId="3" fillId="0" borderId="0" xfId="0" applyFont="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xf numFmtId="10" fontId="0" fillId="0" borderId="0" xfId="0" applyNumberFormat="1"/>
    <xf numFmtId="0" fontId="7" fillId="0" borderId="0" xfId="0" applyFont="1" applyAlignment="1">
      <alignment horizontal="center"/>
    </xf>
    <xf numFmtId="164" fontId="5" fillId="0" borderId="0" xfId="0" applyNumberFormat="1" applyFont="1" applyAlignment="1">
      <alignment horizontal="center"/>
    </xf>
    <xf numFmtId="164" fontId="7" fillId="0" borderId="0" xfId="0" applyNumberFormat="1" applyFont="1" applyAlignment="1">
      <alignment horizontal="center"/>
    </xf>
    <xf numFmtId="0" fontId="8" fillId="0" borderId="0" xfId="0" applyFont="1"/>
    <xf numFmtId="164" fontId="5" fillId="0" borderId="0" xfId="0" applyNumberFormat="1" applyFont="1"/>
    <xf numFmtId="164" fontId="9" fillId="0" borderId="0" xfId="0" applyNumberFormat="1" applyFont="1"/>
    <xf numFmtId="165" fontId="0" fillId="0" borderId="0" xfId="0" applyNumberFormat="1"/>
    <xf numFmtId="10" fontId="9" fillId="0" borderId="0" xfId="0" applyNumberFormat="1" applyFont="1"/>
    <xf numFmtId="10" fontId="1" fillId="0" borderId="0" xfId="0" applyNumberFormat="1" applyFont="1"/>
    <xf numFmtId="10" fontId="11" fillId="0" borderId="0" xfId="0" applyNumberFormat="1" applyFont="1"/>
    <xf numFmtId="0" fontId="12" fillId="2" borderId="0" xfId="0" applyFont="1" applyFill="1" applyAlignment="1">
      <alignment vertical="center"/>
    </xf>
    <xf numFmtId="0" fontId="0" fillId="0" borderId="0" xfId="0"/>
    <xf numFmtId="0" fontId="2" fillId="0" borderId="0" xfId="0" applyFont="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0.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9.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[HR_Analysis.xlsx]headline!PivotTable10</c:name>
    <c:fmtId val="3"/>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09456264775412E-2"/>
          <c:y val="7.1331424481030775E-2"/>
          <c:w val="0.89598108747044913"/>
          <c:h val="0.69232743634318439"/>
        </c:manualLayout>
      </c:layout>
      <c:barChart>
        <c:barDir val="col"/>
        <c:grouping val="clustered"/>
        <c:varyColors val="0"/>
        <c:ser>
          <c:idx val="0"/>
          <c:order val="0"/>
          <c:tx>
            <c:strRef>
              <c:f>headline!$H$3:$H$4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headline!$G$5:$G$8</c:f>
              <c:strCache>
                <c:ptCount val="3"/>
                <c:pt idx="0">
                  <c:v>&lt;30</c:v>
                </c:pt>
                <c:pt idx="1">
                  <c:v>30-49</c:v>
                </c:pt>
                <c:pt idx="2">
                  <c:v>50+</c:v>
                </c:pt>
              </c:strCache>
            </c:strRef>
          </c:cat>
          <c:val>
            <c:numRef>
              <c:f>headline!$H$5:$H$8</c:f>
              <c:numCache>
                <c:formatCode>#,##0</c:formatCode>
                <c:ptCount val="3"/>
                <c:pt idx="0">
                  <c:v>83</c:v>
                </c:pt>
                <c:pt idx="1">
                  <c:v>30</c:v>
                </c:pt>
                <c:pt idx="2">
                  <c:v>11</c:v>
                </c:pt>
              </c:numCache>
            </c:numRef>
          </c:val>
          <c:extLst>
            <c:ext xmlns:c16="http://schemas.microsoft.com/office/drawing/2014/chart" uri="{C3380CC4-5D6E-409C-BE32-E72D297353CC}">
              <c16:uniqueId val="{00000000-6E70-4CAE-9903-F2EF90D12A2B}"/>
            </c:ext>
          </c:extLst>
        </c:ser>
        <c:ser>
          <c:idx val="1"/>
          <c:order val="1"/>
          <c:tx>
            <c:strRef>
              <c:f>headline!$I$3:$I$4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headline!$G$5:$G$8</c:f>
              <c:strCache>
                <c:ptCount val="3"/>
                <c:pt idx="0">
                  <c:v>&lt;30</c:v>
                </c:pt>
                <c:pt idx="1">
                  <c:v>30-49</c:v>
                </c:pt>
                <c:pt idx="2">
                  <c:v>50+</c:v>
                </c:pt>
              </c:strCache>
            </c:strRef>
          </c:cat>
          <c:val>
            <c:numRef>
              <c:f>headline!$I$5:$I$8</c:f>
              <c:numCache>
                <c:formatCode>#,##0</c:formatCode>
                <c:ptCount val="3"/>
                <c:pt idx="0">
                  <c:v>95</c:v>
                </c:pt>
                <c:pt idx="1">
                  <c:v>56</c:v>
                </c:pt>
                <c:pt idx="2">
                  <c:v>38</c:v>
                </c:pt>
              </c:numCache>
            </c:numRef>
          </c:val>
          <c:extLst>
            <c:ext xmlns:c16="http://schemas.microsoft.com/office/drawing/2014/chart" uri="{C3380CC4-5D6E-409C-BE32-E72D297353CC}">
              <c16:uniqueId val="{00000001-6E70-4CAE-9903-F2EF90D12A2B}"/>
            </c:ext>
          </c:extLst>
        </c:ser>
        <c:dLbls>
          <c:dLblPos val="inEnd"/>
          <c:showLegendKey val="0"/>
          <c:showVal val="1"/>
          <c:showCatName val="0"/>
          <c:showSerName val="0"/>
          <c:showPercent val="0"/>
          <c:showBubbleSize val="0"/>
        </c:dLbls>
        <c:gapWidth val="100"/>
        <c:overlap val="-24"/>
        <c:axId val="1600323935"/>
        <c:axId val="1600324415"/>
      </c:barChart>
      <c:catAx>
        <c:axId val="16003239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324415"/>
        <c:crosses val="autoZero"/>
        <c:auto val="1"/>
        <c:lblAlgn val="ctr"/>
        <c:lblOffset val="100"/>
        <c:noMultiLvlLbl val="0"/>
      </c:catAx>
      <c:valAx>
        <c:axId val="1600324415"/>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323935"/>
        <c:crosses val="autoZero"/>
        <c:crossBetween val="between"/>
      </c:valAx>
      <c:spPr>
        <a:noFill/>
        <a:ln>
          <a:noFill/>
        </a:ln>
        <a:effectLst/>
      </c:spPr>
    </c:plotArea>
    <c:legend>
      <c:legendPos val="t"/>
      <c:layout>
        <c:manualLayout>
          <c:xMode val="edge"/>
          <c:yMode val="edge"/>
          <c:x val="0.60210717023203963"/>
          <c:y val="8.8888977766756916E-2"/>
          <c:w val="0.33270108935498105"/>
          <c:h val="0.21428742835888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[HR_Analysis.xlsx]ActiveEmp!PivotTable1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3.3483627568256798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03915099093408E-2"/>
          <c:y val="0.14335702828813066"/>
          <c:w val="0.90592404663941217"/>
          <c:h val="0.49958588509769614"/>
        </c:manualLayout>
      </c:layout>
      <c:barChart>
        <c:barDir val="col"/>
        <c:grouping val="clustered"/>
        <c:varyColors val="0"/>
        <c:ser>
          <c:idx val="0"/>
          <c:order val="0"/>
          <c:tx>
            <c:strRef>
              <c:f>ActiveEmp!$B$3</c:f>
              <c:strCache>
                <c:ptCount val="1"/>
                <c:pt idx="0">
                  <c:v>Active Employee</c:v>
                </c:pt>
              </c:strCache>
            </c:strRef>
          </c:tx>
          <c:spPr>
            <a:solidFill>
              <a:schemeClr val="accent1"/>
            </a:solidFill>
            <a:ln>
              <a:noFill/>
            </a:ln>
            <a:effectLst/>
          </c:spPr>
          <c:invertIfNegative val="0"/>
          <c:cat>
            <c:multiLvlStrRef>
              <c:f>ActiveEmp!$A$4:$A$28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ActiveEmp!$B$4:$B$28</c:f>
              <c:numCache>
                <c:formatCode>#,##0</c:formatCode>
                <c:ptCount val="16"/>
                <c:pt idx="0">
                  <c:v>58</c:v>
                </c:pt>
                <c:pt idx="1">
                  <c:v>65</c:v>
                </c:pt>
                <c:pt idx="2">
                  <c:v>69</c:v>
                </c:pt>
                <c:pt idx="3">
                  <c:v>77</c:v>
                </c:pt>
                <c:pt idx="4">
                  <c:v>86</c:v>
                </c:pt>
                <c:pt idx="5">
                  <c:v>92</c:v>
                </c:pt>
                <c:pt idx="6">
                  <c:v>105</c:v>
                </c:pt>
                <c:pt idx="7">
                  <c:v>118</c:v>
                </c:pt>
                <c:pt idx="8">
                  <c:v>123</c:v>
                </c:pt>
                <c:pt idx="9">
                  <c:v>124</c:v>
                </c:pt>
                <c:pt idx="10">
                  <c:v>130</c:v>
                </c:pt>
                <c:pt idx="11">
                  <c:v>136</c:v>
                </c:pt>
                <c:pt idx="12">
                  <c:v>139</c:v>
                </c:pt>
                <c:pt idx="13">
                  <c:v>197</c:v>
                </c:pt>
                <c:pt idx="14">
                  <c:v>200</c:v>
                </c:pt>
                <c:pt idx="15">
                  <c:v>189</c:v>
                </c:pt>
              </c:numCache>
            </c:numRef>
          </c:val>
          <c:extLst>
            <c:ext xmlns:c16="http://schemas.microsoft.com/office/drawing/2014/chart" uri="{C3380CC4-5D6E-409C-BE32-E72D297353CC}">
              <c16:uniqueId val="{00000000-FB73-44E6-A52D-2EDCE1418855}"/>
            </c:ext>
          </c:extLst>
        </c:ser>
        <c:ser>
          <c:idx val="1"/>
          <c:order val="1"/>
          <c:tx>
            <c:strRef>
              <c:f>ActiveEmp!$C$3</c:f>
              <c:strCache>
                <c:ptCount val="1"/>
                <c:pt idx="0">
                  <c:v>New Hires</c:v>
                </c:pt>
              </c:strCache>
            </c:strRef>
          </c:tx>
          <c:spPr>
            <a:solidFill>
              <a:schemeClr val="accent2"/>
            </a:solidFill>
            <a:ln>
              <a:noFill/>
            </a:ln>
            <a:effectLst/>
          </c:spPr>
          <c:invertIfNegative val="0"/>
          <c:cat>
            <c:multiLvlStrRef>
              <c:f>ActiveEmp!$A$4:$A$28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ActiveEmp!$C$4:$C$28</c:f>
              <c:numCache>
                <c:formatCode>#,##0</c:formatCode>
                <c:ptCount val="16"/>
                <c:pt idx="0">
                  <c:v>1</c:v>
                </c:pt>
                <c:pt idx="1">
                  <c:v>7</c:v>
                </c:pt>
                <c:pt idx="2">
                  <c:v>4</c:v>
                </c:pt>
                <c:pt idx="3">
                  <c:v>9</c:v>
                </c:pt>
                <c:pt idx="4">
                  <c:v>7</c:v>
                </c:pt>
                <c:pt idx="5">
                  <c:v>6</c:v>
                </c:pt>
                <c:pt idx="6">
                  <c:v>15</c:v>
                </c:pt>
                <c:pt idx="7">
                  <c:v>17</c:v>
                </c:pt>
                <c:pt idx="8">
                  <c:v>14</c:v>
                </c:pt>
                <c:pt idx="9">
                  <c:v>28</c:v>
                </c:pt>
                <c:pt idx="10">
                  <c:v>38</c:v>
                </c:pt>
                <c:pt idx="11">
                  <c:v>39</c:v>
                </c:pt>
                <c:pt idx="12">
                  <c:v>29</c:v>
                </c:pt>
                <c:pt idx="13">
                  <c:v>116</c:v>
                </c:pt>
                <c:pt idx="14">
                  <c:v>79</c:v>
                </c:pt>
                <c:pt idx="15">
                  <c:v>34</c:v>
                </c:pt>
              </c:numCache>
            </c:numRef>
          </c:val>
          <c:extLst>
            <c:ext xmlns:c16="http://schemas.microsoft.com/office/drawing/2014/chart" uri="{C3380CC4-5D6E-409C-BE32-E72D297353CC}">
              <c16:uniqueId val="{00000001-FB73-44E6-A52D-2EDCE1418855}"/>
            </c:ext>
          </c:extLst>
        </c:ser>
        <c:dLbls>
          <c:showLegendKey val="0"/>
          <c:showVal val="0"/>
          <c:showCatName val="0"/>
          <c:showSerName val="0"/>
          <c:showPercent val="0"/>
          <c:showBubbleSize val="0"/>
        </c:dLbls>
        <c:gapWidth val="50"/>
        <c:overlap val="100"/>
        <c:axId val="961188847"/>
        <c:axId val="961179727"/>
      </c:barChart>
      <c:catAx>
        <c:axId val="96118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79727"/>
        <c:crosses val="autoZero"/>
        <c:auto val="1"/>
        <c:lblAlgn val="ctr"/>
        <c:lblOffset val="100"/>
        <c:noMultiLvlLbl val="0"/>
      </c:catAx>
      <c:valAx>
        <c:axId val="9611797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88847"/>
        <c:crosses val="autoZero"/>
        <c:crossBetween val="between"/>
      </c:valAx>
      <c:spPr>
        <a:noFill/>
        <a:ln>
          <a:noFill/>
        </a:ln>
        <a:effectLst/>
      </c:spPr>
    </c:plotArea>
    <c:legend>
      <c:legendPos val="t"/>
      <c:layout>
        <c:manualLayout>
          <c:xMode val="edge"/>
          <c:yMode val="edge"/>
          <c:x val="0.63598858990706308"/>
          <c:y val="4.6712962962962977E-2"/>
          <c:w val="0.2320069561856914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[HR_Analysis.xlsx]Ethinicity!PivotTable2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Ethenic Group</a:t>
            </a:r>
          </a:p>
        </c:rich>
      </c:tx>
      <c:layout>
        <c:manualLayout>
          <c:xMode val="edge"/>
          <c:yMode val="edge"/>
          <c:x val="6.3270843489779544E-2"/>
          <c:y val="3.8338658146964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60309839318868E-2"/>
          <c:y val="7.6528724644243734E-2"/>
          <c:w val="0.91252249191177559"/>
          <c:h val="0.66926014439888315"/>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5</c:v>
                </c:pt>
                <c:pt idx="1">
                  <c:v>7</c:v>
                </c:pt>
                <c:pt idx="2">
                  <c:v>7</c:v>
                </c:pt>
                <c:pt idx="3">
                  <c:v>5</c:v>
                </c:pt>
                <c:pt idx="4">
                  <c:v>6</c:v>
                </c:pt>
                <c:pt idx="5">
                  <c:v>2</c:v>
                </c:pt>
                <c:pt idx="6">
                  <c:v>5</c:v>
                </c:pt>
                <c:pt idx="7">
                  <c:v>8</c:v>
                </c:pt>
                <c:pt idx="8">
                  <c:v>11</c:v>
                </c:pt>
                <c:pt idx="9">
                  <c:v>4</c:v>
                </c:pt>
                <c:pt idx="10">
                  <c:v>6</c:v>
                </c:pt>
                <c:pt idx="11">
                  <c:v>6</c:v>
                </c:pt>
                <c:pt idx="12">
                  <c:v>10</c:v>
                </c:pt>
                <c:pt idx="13">
                  <c:v>10</c:v>
                </c:pt>
              </c:numCache>
            </c:numRef>
          </c:val>
          <c:extLst>
            <c:ext xmlns:c16="http://schemas.microsoft.com/office/drawing/2014/chart" uri="{C3380CC4-5D6E-409C-BE32-E72D297353CC}">
              <c16:uniqueId val="{00000000-DADE-479C-8F1F-1E1361AA4842}"/>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13</c:v>
                </c:pt>
                <c:pt idx="1">
                  <c:v>18</c:v>
                </c:pt>
                <c:pt idx="2">
                  <c:v>8</c:v>
                </c:pt>
                <c:pt idx="3">
                  <c:v>22</c:v>
                </c:pt>
                <c:pt idx="4">
                  <c:v>7</c:v>
                </c:pt>
                <c:pt idx="5">
                  <c:v>38</c:v>
                </c:pt>
                <c:pt idx="6">
                  <c:v>13</c:v>
                </c:pt>
                <c:pt idx="7">
                  <c:v>17</c:v>
                </c:pt>
                <c:pt idx="8">
                  <c:v>10</c:v>
                </c:pt>
                <c:pt idx="9">
                  <c:v>17</c:v>
                </c:pt>
                <c:pt idx="10">
                  <c:v>13</c:v>
                </c:pt>
                <c:pt idx="11">
                  <c:v>19</c:v>
                </c:pt>
                <c:pt idx="12">
                  <c:v>10</c:v>
                </c:pt>
                <c:pt idx="13">
                  <c:v>16</c:v>
                </c:pt>
              </c:numCache>
            </c:numRef>
          </c:val>
          <c:extLst>
            <c:ext xmlns:c16="http://schemas.microsoft.com/office/drawing/2014/chart" uri="{C3380CC4-5D6E-409C-BE32-E72D297353CC}">
              <c16:uniqueId val="{00000001-DADE-479C-8F1F-1E1361AA4842}"/>
            </c:ext>
          </c:extLst>
        </c:ser>
        <c:dLbls>
          <c:showLegendKey val="0"/>
          <c:showVal val="0"/>
          <c:showCatName val="0"/>
          <c:showSerName val="0"/>
          <c:showPercent val="0"/>
          <c:showBubbleSize val="0"/>
        </c:dLbls>
        <c:gapWidth val="219"/>
        <c:overlap val="-27"/>
        <c:axId val="93099807"/>
        <c:axId val="93111327"/>
      </c:barChart>
      <c:catAx>
        <c:axId val="930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1327"/>
        <c:crosses val="autoZero"/>
        <c:auto val="1"/>
        <c:lblAlgn val="ctr"/>
        <c:lblOffset val="100"/>
        <c:noMultiLvlLbl val="0"/>
      </c:catAx>
      <c:valAx>
        <c:axId val="931113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9807"/>
        <c:crosses val="autoZero"/>
        <c:crossBetween val="between"/>
      </c:valAx>
      <c:spPr>
        <a:noFill/>
        <a:ln>
          <a:noFill/>
        </a:ln>
        <a:effectLst/>
      </c:spPr>
    </c:plotArea>
    <c:legend>
      <c:legendPos val="t"/>
      <c:layout>
        <c:manualLayout>
          <c:xMode val="edge"/>
          <c:yMode val="edge"/>
          <c:x val="0.7741791375515209"/>
          <c:y val="3.8722044728434525E-2"/>
          <c:w val="0.11205448287069182"/>
          <c:h val="7.18854871575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[HR_Analysis.xlsx]Tenure!PivotTable2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6.3270843489779544E-2"/>
          <c:y val="3.8338658146964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6449622763944"/>
          <c:y val="0.13616663731730019"/>
          <c:w val="0.91252252638091347"/>
          <c:h val="0.55850402086320683"/>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50.321666666666665</c:v>
                </c:pt>
                <c:pt idx="1">
                  <c:v>180.64714285714285</c:v>
                </c:pt>
                <c:pt idx="2">
                  <c:v>71.791428571428568</c:v>
                </c:pt>
                <c:pt idx="3">
                  <c:v>61.474000000000004</c:v>
                </c:pt>
                <c:pt idx="4">
                  <c:v>67.461666666666659</c:v>
                </c:pt>
                <c:pt idx="5">
                  <c:v>207.1</c:v>
                </c:pt>
                <c:pt idx="6">
                  <c:v>111.446</c:v>
                </c:pt>
                <c:pt idx="7">
                  <c:v>88.056250000000006</c:v>
                </c:pt>
                <c:pt idx="8">
                  <c:v>85.030909090909091</c:v>
                </c:pt>
                <c:pt idx="9">
                  <c:v>34.875</c:v>
                </c:pt>
                <c:pt idx="10">
                  <c:v>79.75</c:v>
                </c:pt>
                <c:pt idx="11">
                  <c:v>97.045000000000002</c:v>
                </c:pt>
                <c:pt idx="12">
                  <c:v>62.213999999999999</c:v>
                </c:pt>
                <c:pt idx="13">
                  <c:v>125.09400000000001</c:v>
                </c:pt>
              </c:numCache>
            </c:numRef>
          </c:val>
          <c:extLst>
            <c:ext xmlns:c16="http://schemas.microsoft.com/office/drawing/2014/chart" uri="{C3380CC4-5D6E-409C-BE32-E72D297353CC}">
              <c16:uniqueId val="{00000000-49A8-47E9-B6F7-18773EFDB9E9}"/>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37.928461538461541</c:v>
                </c:pt>
                <c:pt idx="1">
                  <c:v>21.267777777777777</c:v>
                </c:pt>
                <c:pt idx="2">
                  <c:v>11.19875</c:v>
                </c:pt>
                <c:pt idx="3">
                  <c:v>15.481818181818182</c:v>
                </c:pt>
                <c:pt idx="4">
                  <c:v>12.373749999999999</c:v>
                </c:pt>
                <c:pt idx="5">
                  <c:v>20.966052631578947</c:v>
                </c:pt>
                <c:pt idx="6">
                  <c:v>24.484615384615385</c:v>
                </c:pt>
                <c:pt idx="7">
                  <c:v>20.680588235294117</c:v>
                </c:pt>
                <c:pt idx="8">
                  <c:v>14.104545454545455</c:v>
                </c:pt>
                <c:pt idx="9">
                  <c:v>34.296666666666667</c:v>
                </c:pt>
                <c:pt idx="10">
                  <c:v>11.416153846153845</c:v>
                </c:pt>
                <c:pt idx="11">
                  <c:v>14.8285</c:v>
                </c:pt>
                <c:pt idx="12">
                  <c:v>7.2700000000000005</c:v>
                </c:pt>
                <c:pt idx="13">
                  <c:v>20.914705882352941</c:v>
                </c:pt>
              </c:numCache>
            </c:numRef>
          </c:val>
          <c:extLst>
            <c:ext xmlns:c16="http://schemas.microsoft.com/office/drawing/2014/chart" uri="{C3380CC4-5D6E-409C-BE32-E72D297353CC}">
              <c16:uniqueId val="{00000001-49A8-47E9-B6F7-18773EFDB9E9}"/>
            </c:ext>
          </c:extLst>
        </c:ser>
        <c:dLbls>
          <c:showLegendKey val="0"/>
          <c:showVal val="0"/>
          <c:showCatName val="0"/>
          <c:showSerName val="0"/>
          <c:showPercent val="0"/>
          <c:showBubbleSize val="0"/>
        </c:dLbls>
        <c:gapWidth val="219"/>
        <c:overlap val="-27"/>
        <c:axId val="93099807"/>
        <c:axId val="93111327"/>
      </c:barChart>
      <c:catAx>
        <c:axId val="930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1327"/>
        <c:crosses val="autoZero"/>
        <c:auto val="1"/>
        <c:lblAlgn val="ctr"/>
        <c:lblOffset val="100"/>
        <c:noMultiLvlLbl val="0"/>
      </c:catAx>
      <c:valAx>
        <c:axId val="931113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9807"/>
        <c:crosses val="autoZero"/>
        <c:crossBetween val="between"/>
      </c:valAx>
      <c:spPr>
        <a:noFill/>
        <a:ln>
          <a:noFill/>
        </a:ln>
        <a:effectLst/>
      </c:spPr>
    </c:plotArea>
    <c:legend>
      <c:legendPos val="t"/>
      <c:layout>
        <c:manualLayout>
          <c:xMode val="edge"/>
          <c:yMode val="edge"/>
          <c:x val="0.7741791375515209"/>
          <c:y val="3.8722044728434525E-2"/>
          <c:w val="0.10780693027090026"/>
          <c:h val="7.18854871575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[HR_Analysis.xlsx]Region!PivotTable3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Employee by Region</a:t>
            </a:r>
            <a:endParaRPr lang="en-IN"/>
          </a:p>
        </c:rich>
      </c:tx>
      <c:layout>
        <c:manualLayout>
          <c:xMode val="edge"/>
          <c:yMode val="edge"/>
          <c:x val="5.9493000874890664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9428295421405659"/>
          <c:w val="0.80116863517060366"/>
          <c:h val="0.6983176582093906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Central</c:v>
                </c:pt>
                <c:pt idx="1">
                  <c:v>North</c:v>
                </c:pt>
                <c:pt idx="2">
                  <c:v>South</c:v>
                </c:pt>
              </c:strCache>
            </c:strRef>
          </c:cat>
          <c:val>
            <c:numRef>
              <c:f>Region!$B$5:$B$8</c:f>
              <c:numCache>
                <c:formatCode>#,##0</c:formatCode>
                <c:ptCount val="3"/>
                <c:pt idx="0">
                  <c:v>10</c:v>
                </c:pt>
                <c:pt idx="1">
                  <c:v>17</c:v>
                </c:pt>
                <c:pt idx="2">
                  <c:v>15</c:v>
                </c:pt>
              </c:numCache>
            </c:numRef>
          </c:val>
          <c:extLst>
            <c:ext xmlns:c16="http://schemas.microsoft.com/office/drawing/2014/chart" uri="{C3380CC4-5D6E-409C-BE32-E72D297353CC}">
              <c16:uniqueId val="{00000000-E9DC-49F6-A20A-0861F059A83D}"/>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Central</c:v>
                </c:pt>
                <c:pt idx="1">
                  <c:v>North</c:v>
                </c:pt>
                <c:pt idx="2">
                  <c:v>South</c:v>
                </c:pt>
              </c:strCache>
            </c:strRef>
          </c:cat>
          <c:val>
            <c:numRef>
              <c:f>Region!$C$5:$C$8</c:f>
              <c:numCache>
                <c:formatCode>#,##0</c:formatCode>
                <c:ptCount val="3"/>
                <c:pt idx="0">
                  <c:v>32</c:v>
                </c:pt>
                <c:pt idx="1">
                  <c:v>52</c:v>
                </c:pt>
                <c:pt idx="2">
                  <c:v>63</c:v>
                </c:pt>
              </c:numCache>
            </c:numRef>
          </c:val>
          <c:extLst>
            <c:ext xmlns:c16="http://schemas.microsoft.com/office/drawing/2014/chart" uri="{C3380CC4-5D6E-409C-BE32-E72D297353CC}">
              <c16:uniqueId val="{00000001-E9DC-49F6-A20A-0861F059A83D}"/>
            </c:ext>
          </c:extLst>
        </c:ser>
        <c:dLbls>
          <c:dLblPos val="outEnd"/>
          <c:showLegendKey val="0"/>
          <c:showVal val="1"/>
          <c:showCatName val="0"/>
          <c:showSerName val="0"/>
          <c:showPercent val="0"/>
          <c:showBubbleSize val="0"/>
        </c:dLbls>
        <c:gapWidth val="50"/>
        <c:axId val="1087800303"/>
        <c:axId val="1087808463"/>
      </c:barChart>
      <c:catAx>
        <c:axId val="1087800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08463"/>
        <c:crosses val="autoZero"/>
        <c:auto val="1"/>
        <c:lblAlgn val="ctr"/>
        <c:lblOffset val="100"/>
        <c:noMultiLvlLbl val="0"/>
      </c:catAx>
      <c:valAx>
        <c:axId val="1087808463"/>
        <c:scaling>
          <c:orientation val="minMax"/>
        </c:scaling>
        <c:delete val="1"/>
        <c:axPos val="t"/>
        <c:numFmt formatCode="#,##0" sourceLinked="1"/>
        <c:majorTickMark val="none"/>
        <c:minorTickMark val="none"/>
        <c:tickLblPos val="nextTo"/>
        <c:crossAx val="1087800303"/>
        <c:crosses val="autoZero"/>
        <c:crossBetween val="between"/>
      </c:valAx>
      <c:spPr>
        <a:noFill/>
        <a:ln>
          <a:noFill/>
        </a:ln>
        <a:effectLst/>
      </c:spPr>
    </c:plotArea>
    <c:legend>
      <c:legendPos val="t"/>
      <c:layout>
        <c:manualLayout>
          <c:xMode val="edge"/>
          <c:yMode val="edge"/>
          <c:x val="0.80445297462817145"/>
          <c:y val="5.1342592592592592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[HR_Analysis.xlsx]Saperation!PivotTable4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Saperations</a:t>
            </a:r>
          </a:p>
        </c:rich>
      </c:tx>
      <c:layout>
        <c:manualLayout>
          <c:xMode val="edge"/>
          <c:yMode val="edge"/>
          <c:x val="0.1122707786526684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0481189851271E-2"/>
          <c:y val="0.18502369495479731"/>
          <c:w val="0.87129396325459318"/>
          <c:h val="0.7075769174686497"/>
        </c:manualLayout>
      </c:layout>
      <c:barChart>
        <c:barDir val="col"/>
        <c:grouping val="clustered"/>
        <c:varyColors val="0"/>
        <c:ser>
          <c:idx val="0"/>
          <c:order val="0"/>
          <c:tx>
            <c:strRef>
              <c:f>Saperation!$B$3</c:f>
              <c:strCache>
                <c:ptCount val="1"/>
                <c:pt idx="0">
                  <c:v>Saperation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Saperation!$A$4:$A$7</c:f>
              <c:strCache>
                <c:ptCount val="3"/>
                <c:pt idx="0">
                  <c:v>2015</c:v>
                </c:pt>
                <c:pt idx="1">
                  <c:v>2016</c:v>
                </c:pt>
                <c:pt idx="2">
                  <c:v>2018</c:v>
                </c:pt>
              </c:strCache>
            </c:strRef>
          </c:cat>
          <c:val>
            <c:numRef>
              <c:f>Saperation!$B$4:$B$7</c:f>
              <c:numCache>
                <c:formatCode>#,##0</c:formatCode>
                <c:ptCount val="3"/>
                <c:pt idx="0">
                  <c:v>4</c:v>
                </c:pt>
                <c:pt idx="1">
                  <c:v>27</c:v>
                </c:pt>
                <c:pt idx="2">
                  <c:v>284</c:v>
                </c:pt>
              </c:numCache>
            </c:numRef>
          </c:val>
          <c:extLst>
            <c:ext xmlns:c16="http://schemas.microsoft.com/office/drawing/2014/chart" uri="{C3380CC4-5D6E-409C-BE32-E72D297353CC}">
              <c16:uniqueId val="{00000000-E268-44D9-9902-024875EF868C}"/>
            </c:ext>
          </c:extLst>
        </c:ser>
        <c:ser>
          <c:idx val="1"/>
          <c:order val="1"/>
          <c:tx>
            <c:strRef>
              <c:f>Saperation!$C$3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Saperation!$A$4:$A$7</c:f>
              <c:strCache>
                <c:ptCount val="3"/>
                <c:pt idx="0">
                  <c:v>2015</c:v>
                </c:pt>
                <c:pt idx="1">
                  <c:v>2016</c:v>
                </c:pt>
                <c:pt idx="2">
                  <c:v>2018</c:v>
                </c:pt>
              </c:strCache>
            </c:strRef>
          </c:cat>
          <c:val>
            <c:numRef>
              <c:f>Saperation!$C$4:$C$7</c:f>
              <c:numCache>
                <c:formatCode>General</c:formatCode>
                <c:ptCount val="3"/>
                <c:pt idx="0">
                  <c:v>4</c:v>
                </c:pt>
                <c:pt idx="1">
                  <c:v>26</c:v>
                </c:pt>
                <c:pt idx="2">
                  <c:v>198</c:v>
                </c:pt>
              </c:numCache>
            </c:numRef>
          </c:val>
          <c:extLst>
            <c:ext xmlns:c16="http://schemas.microsoft.com/office/drawing/2014/chart" uri="{C3380CC4-5D6E-409C-BE32-E72D297353CC}">
              <c16:uniqueId val="{00000001-E268-44D9-9902-024875EF868C}"/>
            </c:ext>
          </c:extLst>
        </c:ser>
        <c:dLbls>
          <c:dLblPos val="inEnd"/>
          <c:showLegendKey val="0"/>
          <c:showVal val="1"/>
          <c:showCatName val="0"/>
          <c:showSerName val="0"/>
          <c:showPercent val="0"/>
          <c:showBubbleSize val="0"/>
        </c:dLbls>
        <c:gapWidth val="219"/>
        <c:axId val="97014831"/>
        <c:axId val="97015311"/>
      </c:barChart>
      <c:catAx>
        <c:axId val="970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5311"/>
        <c:crosses val="autoZero"/>
        <c:auto val="1"/>
        <c:lblAlgn val="ctr"/>
        <c:lblOffset val="100"/>
        <c:noMultiLvlLbl val="0"/>
      </c:catAx>
      <c:valAx>
        <c:axId val="97015311"/>
        <c:scaling>
          <c:orientation val="minMax"/>
        </c:scaling>
        <c:delete val="1"/>
        <c:axPos val="l"/>
        <c:numFmt formatCode="#,##0" sourceLinked="1"/>
        <c:majorTickMark val="none"/>
        <c:minorTickMark val="none"/>
        <c:tickLblPos val="nextTo"/>
        <c:crossAx val="9701483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[HR_Analysis.xlsx]Term reason!PivotTable4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122707786526684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0481189851271E-2"/>
          <c:y val="0.18502369495479731"/>
          <c:w val="0.87129396325459318"/>
          <c:h val="0.707576917468649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2015</c:v>
                </c:pt>
                <c:pt idx="1">
                  <c:v>2016</c:v>
                </c:pt>
                <c:pt idx="2">
                  <c:v>2018</c:v>
                </c:pt>
              </c:strCache>
            </c:strRef>
          </c:cat>
          <c:val>
            <c:numRef>
              <c:f>'Term reason'!$B$5:$B$8</c:f>
              <c:numCache>
                <c:formatCode>#,##0</c:formatCode>
                <c:ptCount val="3"/>
                <c:pt idx="0">
                  <c:v>4</c:v>
                </c:pt>
                <c:pt idx="1">
                  <c:v>20</c:v>
                </c:pt>
                <c:pt idx="2">
                  <c:v>64</c:v>
                </c:pt>
              </c:numCache>
            </c:numRef>
          </c:val>
          <c:extLst>
            <c:ext xmlns:c16="http://schemas.microsoft.com/office/drawing/2014/chart" uri="{C3380CC4-5D6E-409C-BE32-E72D297353CC}">
              <c16:uniqueId val="{00000000-3A66-4B83-8DB1-E03BFB817AA0}"/>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2015</c:v>
                </c:pt>
                <c:pt idx="1">
                  <c:v>2016</c:v>
                </c:pt>
                <c:pt idx="2">
                  <c:v>2018</c:v>
                </c:pt>
              </c:strCache>
            </c:strRef>
          </c:cat>
          <c:val>
            <c:numRef>
              <c:f>'Term reason'!$C$5:$C$8</c:f>
              <c:numCache>
                <c:formatCode>#,##0</c:formatCode>
                <c:ptCount val="3"/>
                <c:pt idx="1">
                  <c:v>7</c:v>
                </c:pt>
                <c:pt idx="2">
                  <c:v>220</c:v>
                </c:pt>
              </c:numCache>
            </c:numRef>
          </c:val>
          <c:extLst>
            <c:ext xmlns:c16="http://schemas.microsoft.com/office/drawing/2014/chart" uri="{C3380CC4-5D6E-409C-BE32-E72D297353CC}">
              <c16:uniqueId val="{00000005-3A66-4B83-8DB1-E03BFB817AA0}"/>
            </c:ext>
          </c:extLst>
        </c:ser>
        <c:dLbls>
          <c:dLblPos val="inEnd"/>
          <c:showLegendKey val="0"/>
          <c:showVal val="1"/>
          <c:showCatName val="0"/>
          <c:showSerName val="0"/>
          <c:showPercent val="0"/>
          <c:showBubbleSize val="0"/>
        </c:dLbls>
        <c:gapWidth val="219"/>
        <c:overlap val="-27"/>
        <c:axId val="97014831"/>
        <c:axId val="97015311"/>
      </c:barChart>
      <c:catAx>
        <c:axId val="970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5311"/>
        <c:crosses val="autoZero"/>
        <c:auto val="1"/>
        <c:lblAlgn val="ctr"/>
        <c:lblOffset val="100"/>
        <c:noMultiLvlLbl val="0"/>
      </c:catAx>
      <c:valAx>
        <c:axId val="97015311"/>
        <c:scaling>
          <c:orientation val="minMax"/>
        </c:scaling>
        <c:delete val="1"/>
        <c:axPos val="l"/>
        <c:numFmt formatCode="#,##0" sourceLinked="1"/>
        <c:majorTickMark val="none"/>
        <c:minorTickMark val="none"/>
        <c:tickLblPos val="nextTo"/>
        <c:crossAx val="9701483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A8FF71F-E724-4E14-BBB0-64541121FFBB}" type="doc">
      <dgm:prSet loTypeId="urn:microsoft.com/office/officeart/2005/8/layout/hProcess11" loCatId="process" qsTypeId="urn:microsoft.com/office/officeart/2005/8/quickstyle/simple1" qsCatId="simple" csTypeId="urn:microsoft.com/office/officeart/2005/8/colors/accent1_2" csCatId="accent1" phldr="0"/>
      <dgm:spPr/>
    </dgm:pt>
    <dgm:pt modelId="{C8D2421E-8D7D-4FDD-82AB-6F107A86E041}" type="pres">
      <dgm:prSet presAssocID="{8A8FF71F-E724-4E14-BBB0-64541121FFBB}" presName="Name0" presStyleCnt="0">
        <dgm:presLayoutVars>
          <dgm:dir/>
          <dgm:resizeHandles val="exact"/>
        </dgm:presLayoutVars>
      </dgm:prSet>
      <dgm:spPr/>
    </dgm:pt>
    <dgm:pt modelId="{78E93002-8CF2-475E-8928-EBD608C248B8}" type="pres">
      <dgm:prSet presAssocID="{8A8FF71F-E724-4E14-BBB0-64541121FFBB}" presName="arrow" presStyleLbl="bgShp" presStyleIdx="0" presStyleCnt="1"/>
      <dgm:spPr/>
    </dgm:pt>
    <dgm:pt modelId="{3E869561-6C0D-4579-89E2-D5DC49ED01DD}" type="pres">
      <dgm:prSet presAssocID="{8A8FF71F-E724-4E14-BBB0-64541121FFBB}" presName="points" presStyleCnt="0"/>
      <dgm:spPr/>
    </dgm:pt>
  </dgm:ptLst>
  <dgm:cxnLst>
    <dgm:cxn modelId="{2948B8EB-3C0F-4CAC-82E6-124B9C1F7F79}" type="presOf" srcId="{8A8FF71F-E724-4E14-BBB0-64541121FFBB}" destId="{C8D2421E-8D7D-4FDD-82AB-6F107A86E041}" srcOrd="0" destOrd="0" presId="urn:microsoft.com/office/officeart/2005/8/layout/hProcess11"/>
    <dgm:cxn modelId="{C71DFCCC-D4BC-4244-A5ED-2A811C03CE1D}" type="presParOf" srcId="{C8D2421E-8D7D-4FDD-82AB-6F107A86E041}" destId="{78E93002-8CF2-475E-8928-EBD608C248B8}" srcOrd="0" destOrd="0" presId="urn:microsoft.com/office/officeart/2005/8/layout/hProcess11"/>
    <dgm:cxn modelId="{CFB0D945-33E0-4845-97FA-84D3F6320DE7}" type="presParOf" srcId="{C8D2421E-8D7D-4FDD-82AB-6F107A86E041}" destId="{3E869561-6C0D-4579-89E2-D5DC49ED01DD}" srcOrd="1" destOrd="0" presId="urn:microsoft.com/office/officeart/2005/8/layout/hProcess11"/>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8E93002-8CF2-475E-8928-EBD608C248B8}">
      <dsp:nvSpPr>
        <dsp:cNvPr id="0" name=""/>
        <dsp:cNvSpPr/>
      </dsp:nvSpPr>
      <dsp:spPr>
        <a:xfrm>
          <a:off x="0" y="172521"/>
          <a:ext cx="2486025" cy="230029"/>
        </a:xfrm>
        <a:prstGeom prst="notchedRightArrow">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Protection!A1"/><Relationship Id="rId2" Type="http://schemas.openxmlformats.org/officeDocument/2006/relationships/hyperlink" Target="#Versions!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7.png"/><Relationship Id="rId26" Type="http://schemas.openxmlformats.org/officeDocument/2006/relationships/diagramData" Target="../diagrams/data1.xml"/><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6.svg"/><Relationship Id="rId25"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2.xml"/><Relationship Id="rId29" Type="http://schemas.openxmlformats.org/officeDocument/2006/relationships/diagramColors" Target="../diagrams/colors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5.xml"/><Relationship Id="rId28" Type="http://schemas.openxmlformats.org/officeDocument/2006/relationships/diagramQuickStyle" Target="../diagrams/quickStyle1.xml"/><Relationship Id="rId10" Type="http://schemas.openxmlformats.org/officeDocument/2006/relationships/image" Target="../media/image10.svg"/><Relationship Id="rId19" Type="http://schemas.openxmlformats.org/officeDocument/2006/relationships/image" Target="../media/image18.svg"/><Relationship Id="rId31" Type="http://schemas.openxmlformats.org/officeDocument/2006/relationships/hyperlink" Target="#Index!A1"/><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4.xml"/><Relationship Id="rId27" Type="http://schemas.openxmlformats.org/officeDocument/2006/relationships/diagramLayout" Target="../diagrams/layout1.xml"/><Relationship Id="rId30" Type="http://schemas.microsoft.com/office/2007/relationships/diagramDrawing" Target="../diagrams/drawing1.xml"/></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10" Type="http://schemas.openxmlformats.org/officeDocument/2006/relationships/hyperlink" Target="#Index!A1"/><Relationship Id="rId4" Type="http://schemas.openxmlformats.org/officeDocument/2006/relationships/image" Target="../media/image22.png"/><Relationship Id="rId9" Type="http://schemas.openxmlformats.org/officeDocument/2006/relationships/image" Target="../media/image27.png"/></Relationships>
</file>

<file path=xl/drawings/_rels/drawing4.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581025</xdr:colOff>
      <xdr:row>4</xdr:row>
      <xdr:rowOff>152400</xdr:rowOff>
    </xdr:from>
    <xdr:to>
      <xdr:col>6</xdr:col>
      <xdr:colOff>400050</xdr:colOff>
      <xdr:row>6</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700D52C-FFFA-6E5B-0101-56D5C972A2CC}"/>
            </a:ext>
          </a:extLst>
        </xdr:cNvPr>
        <xdr:cNvSpPr/>
      </xdr:nvSpPr>
      <xdr:spPr>
        <a:xfrm>
          <a:off x="3019425" y="914400"/>
          <a:ext cx="1038225" cy="28575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1" kern="1200" cap="none" spc="0">
              <a:ln w="10160">
                <a:solidFill>
                  <a:schemeClr val="bg1"/>
                </a:solidFill>
                <a:prstDash val="solid"/>
              </a:ln>
              <a:solidFill>
                <a:schemeClr val="bg1"/>
              </a:solidFill>
              <a:effectLst>
                <a:innerShdw blurRad="63500" dist="50800" dir="13500000">
                  <a:prstClr val="black">
                    <a:alpha val="50000"/>
                  </a:prstClr>
                </a:innerShdw>
              </a:effectLst>
            </a:rPr>
            <a:t>Go to Sheet</a:t>
          </a:r>
        </a:p>
      </xdr:txBody>
    </xdr:sp>
    <xdr:clientData/>
  </xdr:twoCellAnchor>
  <xdr:twoCellAnchor>
    <xdr:from>
      <xdr:col>4</xdr:col>
      <xdr:colOff>571500</xdr:colOff>
      <xdr:row>6</xdr:row>
      <xdr:rowOff>171450</xdr:rowOff>
    </xdr:from>
    <xdr:to>
      <xdr:col>6</xdr:col>
      <xdr:colOff>390525</xdr:colOff>
      <xdr:row>8</xdr:row>
      <xdr:rowOff>76200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670A4596-1725-48C9-88AF-A4D504F55A49}"/>
            </a:ext>
          </a:extLst>
        </xdr:cNvPr>
        <xdr:cNvSpPr/>
      </xdr:nvSpPr>
      <xdr:spPr>
        <a:xfrm>
          <a:off x="3009900" y="1314450"/>
          <a:ext cx="1038225" cy="28575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1" kern="1200" cap="none" spc="0">
              <a:ln w="10160">
                <a:solidFill>
                  <a:schemeClr val="bg1"/>
                </a:solidFill>
                <a:prstDash val="solid"/>
              </a:ln>
              <a:solidFill>
                <a:schemeClr val="bg1"/>
              </a:solidFill>
              <a:effectLst>
                <a:innerShdw blurRad="63500" dist="50800" dir="13500000">
                  <a:prstClr val="black">
                    <a:alpha val="50000"/>
                  </a:prstClr>
                </a:innerShdw>
              </a:effectLst>
            </a:rPr>
            <a:t>Go to Sheet</a:t>
          </a:r>
        </a:p>
      </xdr:txBody>
    </xdr:sp>
    <xdr:clientData/>
  </xdr:twoCellAnchor>
  <xdr:twoCellAnchor>
    <xdr:from>
      <xdr:col>4</xdr:col>
      <xdr:colOff>571500</xdr:colOff>
      <xdr:row>9</xdr:row>
      <xdr:rowOff>0</xdr:rowOff>
    </xdr:from>
    <xdr:to>
      <xdr:col>6</xdr:col>
      <xdr:colOff>400050</xdr:colOff>
      <xdr:row>10</xdr:row>
      <xdr:rowOff>85725</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1572291C-D5DE-4F76-BCD1-95FF7BD0E501}"/>
            </a:ext>
          </a:extLst>
        </xdr:cNvPr>
        <xdr:cNvSpPr/>
      </xdr:nvSpPr>
      <xdr:spPr>
        <a:xfrm>
          <a:off x="3009900" y="1714500"/>
          <a:ext cx="1047750" cy="2762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1" kern="1200" cap="none" spc="0">
              <a:ln w="10160">
                <a:solidFill>
                  <a:schemeClr val="bg1"/>
                </a:solidFill>
                <a:prstDash val="solid"/>
              </a:ln>
              <a:solidFill>
                <a:schemeClr val="bg1"/>
              </a:solidFill>
              <a:effectLst>
                <a:innerShdw blurRad="63500" dist="50800" dir="13500000">
                  <a:prstClr val="black">
                    <a:alpha val="50000"/>
                  </a:prstClr>
                </a:innerShdw>
              </a:effectLst>
            </a:rPr>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1</xdr:row>
      <xdr:rowOff>1</xdr:rowOff>
    </xdr:from>
    <xdr:to>
      <xdr:col>4</xdr:col>
      <xdr:colOff>514350</xdr:colOff>
      <xdr:row>3</xdr:row>
      <xdr:rowOff>38100</xdr:rowOff>
    </xdr:to>
    <xdr:pic>
      <xdr:nvPicPr>
        <xdr:cNvPr id="13" name="Graphic 12" descr="Male profile with solid fill">
          <a:extLst>
            <a:ext uri="{FF2B5EF4-FFF2-40B4-BE49-F238E27FC236}">
              <a16:creationId xmlns:a16="http://schemas.microsoft.com/office/drawing/2014/main" id="{3C45388C-9F92-3D44-D777-DB6569D41BD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33651" y="190501"/>
          <a:ext cx="419099" cy="419099"/>
        </a:xfrm>
        <a:prstGeom prst="rect">
          <a:avLst/>
        </a:prstGeom>
      </xdr:spPr>
    </xdr:pic>
    <xdr:clientData/>
  </xdr:twoCellAnchor>
  <xdr:twoCellAnchor editAs="oneCell">
    <xdr:from>
      <xdr:col>5</xdr:col>
      <xdr:colOff>114300</xdr:colOff>
      <xdr:row>1</xdr:row>
      <xdr:rowOff>9525</xdr:rowOff>
    </xdr:from>
    <xdr:to>
      <xdr:col>5</xdr:col>
      <xdr:colOff>523876</xdr:colOff>
      <xdr:row>3</xdr:row>
      <xdr:rowOff>38101</xdr:rowOff>
    </xdr:to>
    <xdr:pic>
      <xdr:nvPicPr>
        <xdr:cNvPr id="15" name="Graphic 14" descr="Female Profile with solid fill">
          <a:extLst>
            <a:ext uri="{FF2B5EF4-FFF2-40B4-BE49-F238E27FC236}">
              <a16:creationId xmlns:a16="http://schemas.microsoft.com/office/drawing/2014/main" id="{2B5B5728-128D-780A-3198-C28A51FEB9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00400" y="200025"/>
          <a:ext cx="409576" cy="409576"/>
        </a:xfrm>
        <a:prstGeom prst="rect">
          <a:avLst/>
        </a:prstGeom>
      </xdr:spPr>
    </xdr:pic>
    <xdr:clientData/>
  </xdr:twoCellAnchor>
  <xdr:twoCellAnchor editAs="oneCell">
    <xdr:from>
      <xdr:col>3</xdr:col>
      <xdr:colOff>38100</xdr:colOff>
      <xdr:row>0</xdr:row>
      <xdr:rowOff>209550</xdr:rowOff>
    </xdr:from>
    <xdr:to>
      <xdr:col>3</xdr:col>
      <xdr:colOff>571500</xdr:colOff>
      <xdr:row>3</xdr:row>
      <xdr:rowOff>104775</xdr:rowOff>
    </xdr:to>
    <xdr:pic>
      <xdr:nvPicPr>
        <xdr:cNvPr id="17" name="Graphic 16" descr="Users with solid fill">
          <a:extLst>
            <a:ext uri="{FF2B5EF4-FFF2-40B4-BE49-F238E27FC236}">
              <a16:creationId xmlns:a16="http://schemas.microsoft.com/office/drawing/2014/main" id="{1DFF3468-9413-8C0F-3FAC-760EE2429D8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81250" y="209550"/>
          <a:ext cx="533400" cy="533400"/>
        </a:xfrm>
        <a:prstGeom prst="rect">
          <a:avLst/>
        </a:prstGeom>
      </xdr:spPr>
    </xdr:pic>
    <xdr:clientData/>
  </xdr:twoCellAnchor>
  <xdr:twoCellAnchor editAs="oneCell">
    <xdr:from>
      <xdr:col>6</xdr:col>
      <xdr:colOff>95251</xdr:colOff>
      <xdr:row>0</xdr:row>
      <xdr:rowOff>66676</xdr:rowOff>
    </xdr:from>
    <xdr:to>
      <xdr:col>6</xdr:col>
      <xdr:colOff>495300</xdr:colOff>
      <xdr:row>2</xdr:row>
      <xdr:rowOff>19050</xdr:rowOff>
    </xdr:to>
    <xdr:pic>
      <xdr:nvPicPr>
        <xdr:cNvPr id="19" name="Graphic 18" descr="Coins with solid fill">
          <a:extLst>
            <a:ext uri="{FF2B5EF4-FFF2-40B4-BE49-F238E27FC236}">
              <a16:creationId xmlns:a16="http://schemas.microsoft.com/office/drawing/2014/main" id="{C6F0CC50-AAA5-59AD-880B-3B110D8955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86276" y="66676"/>
          <a:ext cx="400049" cy="400049"/>
        </a:xfrm>
        <a:prstGeom prst="rect">
          <a:avLst/>
        </a:prstGeom>
      </xdr:spPr>
    </xdr:pic>
    <xdr:clientData/>
  </xdr:twoCellAnchor>
  <xdr:twoCellAnchor editAs="oneCell">
    <xdr:from>
      <xdr:col>9</xdr:col>
      <xdr:colOff>95251</xdr:colOff>
      <xdr:row>0</xdr:row>
      <xdr:rowOff>47626</xdr:rowOff>
    </xdr:from>
    <xdr:to>
      <xdr:col>9</xdr:col>
      <xdr:colOff>504825</xdr:colOff>
      <xdr:row>2</xdr:row>
      <xdr:rowOff>9525</xdr:rowOff>
    </xdr:to>
    <xdr:pic>
      <xdr:nvPicPr>
        <xdr:cNvPr id="21" name="Graphic 20" descr="Clock with solid fill">
          <a:extLst>
            <a:ext uri="{FF2B5EF4-FFF2-40B4-BE49-F238E27FC236}">
              <a16:creationId xmlns:a16="http://schemas.microsoft.com/office/drawing/2014/main" id="{CE376FC3-CF85-A267-788A-61D10D2915F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15076" y="47626"/>
          <a:ext cx="409574" cy="409574"/>
        </a:xfrm>
        <a:prstGeom prst="rect">
          <a:avLst/>
        </a:prstGeom>
      </xdr:spPr>
    </xdr:pic>
    <xdr:clientData/>
  </xdr:twoCellAnchor>
  <xdr:twoCellAnchor editAs="oneCell">
    <xdr:from>
      <xdr:col>8</xdr:col>
      <xdr:colOff>123825</xdr:colOff>
      <xdr:row>0</xdr:row>
      <xdr:rowOff>57150</xdr:rowOff>
    </xdr:from>
    <xdr:to>
      <xdr:col>8</xdr:col>
      <xdr:colOff>533401</xdr:colOff>
      <xdr:row>2</xdr:row>
      <xdr:rowOff>19051</xdr:rowOff>
    </xdr:to>
    <xdr:pic>
      <xdr:nvPicPr>
        <xdr:cNvPr id="22" name="Graphic 21" descr="Female Profile with solid fill">
          <a:extLst>
            <a:ext uri="{FF2B5EF4-FFF2-40B4-BE49-F238E27FC236}">
              <a16:creationId xmlns:a16="http://schemas.microsoft.com/office/drawing/2014/main" id="{10CC9BA3-086C-478A-8771-A881B07BDA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1"/>
            </a:ext>
          </a:extLst>
        </a:blip>
        <a:stretch>
          <a:fillRect/>
        </a:stretch>
      </xdr:blipFill>
      <xdr:spPr>
        <a:xfrm>
          <a:off x="5734050" y="57150"/>
          <a:ext cx="409576" cy="409576"/>
        </a:xfrm>
        <a:prstGeom prst="rect">
          <a:avLst/>
        </a:prstGeom>
      </xdr:spPr>
    </xdr:pic>
    <xdr:clientData/>
  </xdr:twoCellAnchor>
  <xdr:twoCellAnchor editAs="oneCell">
    <xdr:from>
      <xdr:col>7</xdr:col>
      <xdr:colOff>95250</xdr:colOff>
      <xdr:row>0</xdr:row>
      <xdr:rowOff>47625</xdr:rowOff>
    </xdr:from>
    <xdr:to>
      <xdr:col>7</xdr:col>
      <xdr:colOff>514349</xdr:colOff>
      <xdr:row>2</xdr:row>
      <xdr:rowOff>19049</xdr:rowOff>
    </xdr:to>
    <xdr:pic>
      <xdr:nvPicPr>
        <xdr:cNvPr id="23" name="Graphic 22" descr="Male profile with solid fill">
          <a:extLst>
            <a:ext uri="{FF2B5EF4-FFF2-40B4-BE49-F238E27FC236}">
              <a16:creationId xmlns:a16="http://schemas.microsoft.com/office/drawing/2014/main" id="{3016DD7E-B512-4413-BDB8-1860884DE2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12"/>
            </a:ext>
          </a:extLst>
        </a:blip>
        <a:stretch>
          <a:fillRect/>
        </a:stretch>
      </xdr:blipFill>
      <xdr:spPr>
        <a:xfrm>
          <a:off x="5095875" y="47625"/>
          <a:ext cx="419099" cy="419099"/>
        </a:xfrm>
        <a:prstGeom prst="rect">
          <a:avLst/>
        </a:prstGeom>
      </xdr:spPr>
    </xdr:pic>
    <xdr:clientData/>
  </xdr:twoCellAnchor>
  <xdr:twoCellAnchor editAs="oneCell">
    <xdr:from>
      <xdr:col>10</xdr:col>
      <xdr:colOff>95250</xdr:colOff>
      <xdr:row>0</xdr:row>
      <xdr:rowOff>47625</xdr:rowOff>
    </xdr:from>
    <xdr:to>
      <xdr:col>10</xdr:col>
      <xdr:colOff>514349</xdr:colOff>
      <xdr:row>2</xdr:row>
      <xdr:rowOff>19049</xdr:rowOff>
    </xdr:to>
    <xdr:pic>
      <xdr:nvPicPr>
        <xdr:cNvPr id="24" name="Graphic 23" descr="Male profile with solid fill">
          <a:extLst>
            <a:ext uri="{FF2B5EF4-FFF2-40B4-BE49-F238E27FC236}">
              <a16:creationId xmlns:a16="http://schemas.microsoft.com/office/drawing/2014/main" id="{505992D7-EA34-417C-9560-F6B0274A706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12"/>
            </a:ext>
          </a:extLst>
        </a:blip>
        <a:stretch>
          <a:fillRect/>
        </a:stretch>
      </xdr:blipFill>
      <xdr:spPr>
        <a:xfrm>
          <a:off x="6924675" y="47625"/>
          <a:ext cx="419099" cy="419099"/>
        </a:xfrm>
        <a:prstGeom prst="rect">
          <a:avLst/>
        </a:prstGeom>
      </xdr:spPr>
    </xdr:pic>
    <xdr:clientData/>
  </xdr:twoCellAnchor>
  <xdr:twoCellAnchor editAs="oneCell">
    <xdr:from>
      <xdr:col>11</xdr:col>
      <xdr:colOff>47625</xdr:colOff>
      <xdr:row>0</xdr:row>
      <xdr:rowOff>66675</xdr:rowOff>
    </xdr:from>
    <xdr:to>
      <xdr:col>11</xdr:col>
      <xdr:colOff>457201</xdr:colOff>
      <xdr:row>2</xdr:row>
      <xdr:rowOff>28576</xdr:rowOff>
    </xdr:to>
    <xdr:pic>
      <xdr:nvPicPr>
        <xdr:cNvPr id="25" name="Graphic 24" descr="Female Profile with solid fill">
          <a:extLst>
            <a:ext uri="{FF2B5EF4-FFF2-40B4-BE49-F238E27FC236}">
              <a16:creationId xmlns:a16="http://schemas.microsoft.com/office/drawing/2014/main" id="{8D575F56-E21E-4A19-BB76-511A08A9B9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1"/>
            </a:ext>
          </a:extLst>
        </a:blip>
        <a:stretch>
          <a:fillRect/>
        </a:stretch>
      </xdr:blipFill>
      <xdr:spPr>
        <a:xfrm>
          <a:off x="7486650" y="66675"/>
          <a:ext cx="409576" cy="409576"/>
        </a:xfrm>
        <a:prstGeom prst="rect">
          <a:avLst/>
        </a:prstGeom>
      </xdr:spPr>
    </xdr:pic>
    <xdr:clientData/>
  </xdr:twoCellAnchor>
  <xdr:twoCellAnchor>
    <xdr:from>
      <xdr:col>12</xdr:col>
      <xdr:colOff>28575</xdr:colOff>
      <xdr:row>0</xdr:row>
      <xdr:rowOff>1</xdr:rowOff>
    </xdr:from>
    <xdr:to>
      <xdr:col>15</xdr:col>
      <xdr:colOff>594783</xdr:colOff>
      <xdr:row>4</xdr:row>
      <xdr:rowOff>152401</xdr:rowOff>
    </xdr:to>
    <xdr:graphicFrame macro="">
      <xdr:nvGraphicFramePr>
        <xdr:cNvPr id="26" name="Chart 25">
          <a:extLst>
            <a:ext uri="{FF2B5EF4-FFF2-40B4-BE49-F238E27FC236}">
              <a16:creationId xmlns:a16="http://schemas.microsoft.com/office/drawing/2014/main" id="{8BAD2FEB-20A2-42BC-89DD-B001B5F2A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57151</xdr:colOff>
      <xdr:row>0</xdr:row>
      <xdr:rowOff>247651</xdr:rowOff>
    </xdr:from>
    <xdr:to>
      <xdr:col>17</xdr:col>
      <xdr:colOff>476250</xdr:colOff>
      <xdr:row>3</xdr:row>
      <xdr:rowOff>28575</xdr:rowOff>
    </xdr:to>
    <xdr:pic>
      <xdr:nvPicPr>
        <xdr:cNvPr id="30" name="Graphic 29" descr="Male profile with solid fill">
          <a:extLst>
            <a:ext uri="{FF2B5EF4-FFF2-40B4-BE49-F238E27FC236}">
              <a16:creationId xmlns:a16="http://schemas.microsoft.com/office/drawing/2014/main" id="{2F1F3554-239A-43F1-9067-FAC3C91D80E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153776" y="247651"/>
          <a:ext cx="419099" cy="419099"/>
        </a:xfrm>
        <a:prstGeom prst="rect">
          <a:avLst/>
        </a:prstGeom>
      </xdr:spPr>
    </xdr:pic>
    <xdr:clientData/>
  </xdr:twoCellAnchor>
  <xdr:twoCellAnchor editAs="oneCell">
    <xdr:from>
      <xdr:col>18</xdr:col>
      <xdr:colOff>114300</xdr:colOff>
      <xdr:row>0</xdr:row>
      <xdr:rowOff>238125</xdr:rowOff>
    </xdr:from>
    <xdr:to>
      <xdr:col>18</xdr:col>
      <xdr:colOff>523876</xdr:colOff>
      <xdr:row>3</xdr:row>
      <xdr:rowOff>9526</xdr:rowOff>
    </xdr:to>
    <xdr:pic>
      <xdr:nvPicPr>
        <xdr:cNvPr id="31" name="Graphic 30" descr="Female Profile with solid fill">
          <a:extLst>
            <a:ext uri="{FF2B5EF4-FFF2-40B4-BE49-F238E27FC236}">
              <a16:creationId xmlns:a16="http://schemas.microsoft.com/office/drawing/2014/main" id="{8F3A0E23-3C64-4AC2-8D52-AFF32445D78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820525" y="238125"/>
          <a:ext cx="409576" cy="409576"/>
        </a:xfrm>
        <a:prstGeom prst="rect">
          <a:avLst/>
        </a:prstGeom>
      </xdr:spPr>
    </xdr:pic>
    <xdr:clientData/>
  </xdr:twoCellAnchor>
  <xdr:twoCellAnchor editAs="oneCell">
    <xdr:from>
      <xdr:col>15</xdr:col>
      <xdr:colOff>590550</xdr:colOff>
      <xdr:row>0</xdr:row>
      <xdr:rowOff>209550</xdr:rowOff>
    </xdr:from>
    <xdr:to>
      <xdr:col>16</xdr:col>
      <xdr:colOff>514350</xdr:colOff>
      <xdr:row>3</xdr:row>
      <xdr:rowOff>104775</xdr:rowOff>
    </xdr:to>
    <xdr:pic>
      <xdr:nvPicPr>
        <xdr:cNvPr id="32" name="Graphic 31" descr="Users with solid fill">
          <a:extLst>
            <a:ext uri="{FF2B5EF4-FFF2-40B4-BE49-F238E27FC236}">
              <a16:creationId xmlns:a16="http://schemas.microsoft.com/office/drawing/2014/main" id="{A0C265EE-2489-4859-A4D9-AE59BF29EE6C}"/>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0467975" y="209550"/>
          <a:ext cx="533400" cy="533400"/>
        </a:xfrm>
        <a:prstGeom prst="rect">
          <a:avLst/>
        </a:prstGeom>
      </xdr:spPr>
    </xdr:pic>
    <xdr:clientData/>
  </xdr:twoCellAnchor>
  <xdr:twoCellAnchor>
    <xdr:from>
      <xdr:col>2</xdr:col>
      <xdr:colOff>9526</xdr:colOff>
      <xdr:row>4</xdr:row>
      <xdr:rowOff>180975</xdr:rowOff>
    </xdr:from>
    <xdr:to>
      <xdr:col>13</xdr:col>
      <xdr:colOff>47626</xdr:colOff>
      <xdr:row>17</xdr:row>
      <xdr:rowOff>0</xdr:rowOff>
    </xdr:to>
    <xdr:graphicFrame macro="">
      <xdr:nvGraphicFramePr>
        <xdr:cNvPr id="33" name="Chart 32">
          <a:extLst>
            <a:ext uri="{FF2B5EF4-FFF2-40B4-BE49-F238E27FC236}">
              <a16:creationId xmlns:a16="http://schemas.microsoft.com/office/drawing/2014/main" id="{2ED448A2-751A-49FE-84DE-18B173B6B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38101</xdr:colOff>
      <xdr:row>4</xdr:row>
      <xdr:rowOff>171451</xdr:rowOff>
    </xdr:from>
    <xdr:to>
      <xdr:col>21</xdr:col>
      <xdr:colOff>476250</xdr:colOff>
      <xdr:row>17</xdr:row>
      <xdr:rowOff>1</xdr:rowOff>
    </xdr:to>
    <xdr:graphicFrame macro="">
      <xdr:nvGraphicFramePr>
        <xdr:cNvPr id="34" name="Chart 33">
          <a:extLst>
            <a:ext uri="{FF2B5EF4-FFF2-40B4-BE49-F238E27FC236}">
              <a16:creationId xmlns:a16="http://schemas.microsoft.com/office/drawing/2014/main" id="{4F4AEF98-FF6F-4DF7-8FA7-177004736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17</xdr:row>
      <xdr:rowOff>1</xdr:rowOff>
    </xdr:from>
    <xdr:to>
      <xdr:col>21</xdr:col>
      <xdr:colOff>476250</xdr:colOff>
      <xdr:row>36</xdr:row>
      <xdr:rowOff>21167</xdr:rowOff>
    </xdr:to>
    <xdr:graphicFrame macro="">
      <xdr:nvGraphicFramePr>
        <xdr:cNvPr id="35" name="Chart 34">
          <a:extLst>
            <a:ext uri="{FF2B5EF4-FFF2-40B4-BE49-F238E27FC236}">
              <a16:creationId xmlns:a16="http://schemas.microsoft.com/office/drawing/2014/main" id="{CE83C0A2-4F76-4CD5-B2EC-343690E12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485774</xdr:colOff>
      <xdr:row>17</xdr:row>
      <xdr:rowOff>0</xdr:rowOff>
    </xdr:from>
    <xdr:to>
      <xdr:col>12</xdr:col>
      <xdr:colOff>609599</xdr:colOff>
      <xdr:row>36</xdr:row>
      <xdr:rowOff>28575</xdr:rowOff>
    </xdr:to>
    <xdr:graphicFrame macro="">
      <xdr:nvGraphicFramePr>
        <xdr:cNvPr id="36" name="Chart 35">
          <a:extLst>
            <a:ext uri="{FF2B5EF4-FFF2-40B4-BE49-F238E27FC236}">
              <a16:creationId xmlns:a16="http://schemas.microsoft.com/office/drawing/2014/main" id="{07B11475-19B0-4C94-9109-D5F0BC3D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609599</xdr:colOff>
      <xdr:row>17</xdr:row>
      <xdr:rowOff>1</xdr:rowOff>
    </xdr:from>
    <xdr:to>
      <xdr:col>5</xdr:col>
      <xdr:colOff>485774</xdr:colOff>
      <xdr:row>27</xdr:row>
      <xdr:rowOff>152400</xdr:rowOff>
    </xdr:to>
    <xdr:graphicFrame macro="">
      <xdr:nvGraphicFramePr>
        <xdr:cNvPr id="37" name="Chart 36">
          <a:extLst>
            <a:ext uri="{FF2B5EF4-FFF2-40B4-BE49-F238E27FC236}">
              <a16:creationId xmlns:a16="http://schemas.microsoft.com/office/drawing/2014/main" id="{786AF233-4818-4F97-99FA-585A35A66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0</xdr:colOff>
      <xdr:row>27</xdr:row>
      <xdr:rowOff>142875</xdr:rowOff>
    </xdr:from>
    <xdr:to>
      <xdr:col>5</xdr:col>
      <xdr:colOff>485775</xdr:colOff>
      <xdr:row>36</xdr:row>
      <xdr:rowOff>9525</xdr:rowOff>
    </xdr:to>
    <xdr:graphicFrame macro="">
      <xdr:nvGraphicFramePr>
        <xdr:cNvPr id="38" name="Chart 37">
          <a:extLst>
            <a:ext uri="{FF2B5EF4-FFF2-40B4-BE49-F238E27FC236}">
              <a16:creationId xmlns:a16="http://schemas.microsoft.com/office/drawing/2014/main" id="{74673504-880F-4CBE-84ED-9DD66BDDC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1152525</xdr:colOff>
      <xdr:row>0</xdr:row>
      <xdr:rowOff>47625</xdr:rowOff>
    </xdr:from>
    <xdr:to>
      <xdr:col>2</xdr:col>
      <xdr:colOff>1152525</xdr:colOff>
      <xdr:row>4</xdr:row>
      <xdr:rowOff>161925</xdr:rowOff>
    </xdr:to>
    <xdr:cxnSp macro="">
      <xdr:nvCxnSpPr>
        <xdr:cNvPr id="40" name="Straight Connector 39">
          <a:extLst>
            <a:ext uri="{FF2B5EF4-FFF2-40B4-BE49-F238E27FC236}">
              <a16:creationId xmlns:a16="http://schemas.microsoft.com/office/drawing/2014/main" id="{01806566-2175-4D3B-3BFB-1E2BCABA13A5}"/>
            </a:ext>
          </a:extLst>
        </xdr:cNvPr>
        <xdr:cNvCxnSpPr/>
      </xdr:nvCxnSpPr>
      <xdr:spPr>
        <a:xfrm>
          <a:off x="2495550" y="47625"/>
          <a:ext cx="0" cy="942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0</xdr:row>
      <xdr:rowOff>19050</xdr:rowOff>
    </xdr:from>
    <xdr:to>
      <xdr:col>6</xdr:col>
      <xdr:colOff>19050</xdr:colOff>
      <xdr:row>4</xdr:row>
      <xdr:rowOff>171450</xdr:rowOff>
    </xdr:to>
    <xdr:cxnSp macro="">
      <xdr:nvCxnSpPr>
        <xdr:cNvPr id="41" name="Straight Connector 40">
          <a:extLst>
            <a:ext uri="{FF2B5EF4-FFF2-40B4-BE49-F238E27FC236}">
              <a16:creationId xmlns:a16="http://schemas.microsoft.com/office/drawing/2014/main" id="{3E20475C-ADA2-4B74-B7F4-8EBFD705D3A7}"/>
            </a:ext>
          </a:extLst>
        </xdr:cNvPr>
        <xdr:cNvCxnSpPr/>
      </xdr:nvCxnSpPr>
      <xdr:spPr>
        <a:xfrm>
          <a:off x="4410075" y="19050"/>
          <a:ext cx="0" cy="981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581025</xdr:colOff>
      <xdr:row>0</xdr:row>
      <xdr:rowOff>28575</xdr:rowOff>
    </xdr:from>
    <xdr:to>
      <xdr:col>8</xdr:col>
      <xdr:colOff>581025</xdr:colOff>
      <xdr:row>4</xdr:row>
      <xdr:rowOff>180975</xdr:rowOff>
    </xdr:to>
    <xdr:cxnSp macro="">
      <xdr:nvCxnSpPr>
        <xdr:cNvPr id="44" name="Straight Connector 43">
          <a:extLst>
            <a:ext uri="{FF2B5EF4-FFF2-40B4-BE49-F238E27FC236}">
              <a16:creationId xmlns:a16="http://schemas.microsoft.com/office/drawing/2014/main" id="{98F56E24-5000-4191-A3EC-784821464143}"/>
            </a:ext>
          </a:extLst>
        </xdr:cNvPr>
        <xdr:cNvCxnSpPr/>
      </xdr:nvCxnSpPr>
      <xdr:spPr>
        <a:xfrm>
          <a:off x="6191250" y="28575"/>
          <a:ext cx="0" cy="981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28575</xdr:colOff>
      <xdr:row>0</xdr:row>
      <xdr:rowOff>19050</xdr:rowOff>
    </xdr:from>
    <xdr:to>
      <xdr:col>19</xdr:col>
      <xdr:colOff>28575</xdr:colOff>
      <xdr:row>4</xdr:row>
      <xdr:rowOff>171450</xdr:rowOff>
    </xdr:to>
    <xdr:cxnSp macro="">
      <xdr:nvCxnSpPr>
        <xdr:cNvPr id="45" name="Straight Connector 44">
          <a:extLst>
            <a:ext uri="{FF2B5EF4-FFF2-40B4-BE49-F238E27FC236}">
              <a16:creationId xmlns:a16="http://schemas.microsoft.com/office/drawing/2014/main" id="{0F73F170-F7AD-4C6A-AA21-6813688B4CE6}"/>
            </a:ext>
          </a:extLst>
        </xdr:cNvPr>
        <xdr:cNvCxnSpPr/>
      </xdr:nvCxnSpPr>
      <xdr:spPr>
        <a:xfrm>
          <a:off x="12344400" y="19050"/>
          <a:ext cx="0" cy="981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31750</xdr:colOff>
      <xdr:row>0</xdr:row>
      <xdr:rowOff>6350</xdr:rowOff>
    </xdr:from>
    <xdr:to>
      <xdr:col>21</xdr:col>
      <xdr:colOff>497416</xdr:colOff>
      <xdr:row>4</xdr:row>
      <xdr:rowOff>169333</xdr:rowOff>
    </xdr:to>
    <mc:AlternateContent xmlns:mc="http://schemas.openxmlformats.org/markup-compatibility/2006" xmlns:a14="http://schemas.microsoft.com/office/drawing/2010/main">
      <mc:Choice Requires="a14">
        <xdr:graphicFrame macro="">
          <xdr:nvGraphicFramePr>
            <xdr:cNvPr id="46" name="Date (Year)">
              <a:extLst>
                <a:ext uri="{FF2B5EF4-FFF2-40B4-BE49-F238E27FC236}">
                  <a16:creationId xmlns:a16="http://schemas.microsoft.com/office/drawing/2014/main" id="{15FA8985-A2C4-E04E-3003-467E6DDBA10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414250" y="6350"/>
              <a:ext cx="1693333" cy="988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91016</xdr:rowOff>
    </xdr:from>
    <xdr:to>
      <xdr:col>2</xdr:col>
      <xdr:colOff>10584</xdr:colOff>
      <xdr:row>36</xdr:row>
      <xdr:rowOff>158750</xdr:rowOff>
    </xdr:to>
    <mc:AlternateContent xmlns:mc="http://schemas.openxmlformats.org/markup-compatibility/2006" xmlns:a14="http://schemas.microsoft.com/office/drawing/2010/main">
      <mc:Choice Requires="a14">
        <xdr:graphicFrame macro="">
          <xdr:nvGraphicFramePr>
            <xdr:cNvPr id="47" name="EthnicGroup">
              <a:extLst>
                <a:ext uri="{FF2B5EF4-FFF2-40B4-BE49-F238E27FC236}">
                  <a16:creationId xmlns:a16="http://schemas.microsoft.com/office/drawing/2014/main" id="{20AD08E8-1195-68D5-B902-8E17F013EEA1}"/>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4726516"/>
              <a:ext cx="1354667" cy="235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5</xdr:row>
      <xdr:rowOff>16934</xdr:rowOff>
    </xdr:from>
    <xdr:to>
      <xdr:col>2</xdr:col>
      <xdr:colOff>21167</xdr:colOff>
      <xdr:row>8</xdr:row>
      <xdr:rowOff>84668</xdr:rowOff>
    </xdr:to>
    <mc:AlternateContent xmlns:mc="http://schemas.openxmlformats.org/markup-compatibility/2006" xmlns:a14="http://schemas.microsoft.com/office/drawing/2010/main">
      <mc:Choice Requires="a14">
        <xdr:graphicFrame macro="">
          <xdr:nvGraphicFramePr>
            <xdr:cNvPr id="48" name="FP">
              <a:extLst>
                <a:ext uri="{FF2B5EF4-FFF2-40B4-BE49-F238E27FC236}">
                  <a16:creationId xmlns:a16="http://schemas.microsoft.com/office/drawing/2014/main" id="{758CBF8B-9ABC-A6CA-1205-4423938A4652}"/>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21166" y="1032934"/>
              <a:ext cx="1344084" cy="639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101600</xdr:rowOff>
    </xdr:from>
    <xdr:to>
      <xdr:col>2</xdr:col>
      <xdr:colOff>10584</xdr:colOff>
      <xdr:row>11</xdr:row>
      <xdr:rowOff>179917</xdr:rowOff>
    </xdr:to>
    <mc:AlternateContent xmlns:mc="http://schemas.openxmlformats.org/markup-compatibility/2006" xmlns:a14="http://schemas.microsoft.com/office/drawing/2010/main">
      <mc:Choice Requires="a14">
        <xdr:graphicFrame macro="">
          <xdr:nvGraphicFramePr>
            <xdr:cNvPr id="49" name="Gender">
              <a:extLst>
                <a:ext uri="{FF2B5EF4-FFF2-40B4-BE49-F238E27FC236}">
                  <a16:creationId xmlns:a16="http://schemas.microsoft.com/office/drawing/2014/main" id="{274EF658-5A97-827A-4CFA-7779D5DC32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689100"/>
              <a:ext cx="1354667" cy="649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12</xdr:row>
      <xdr:rowOff>6350</xdr:rowOff>
    </xdr:from>
    <xdr:to>
      <xdr:col>2</xdr:col>
      <xdr:colOff>10584</xdr:colOff>
      <xdr:row>24</xdr:row>
      <xdr:rowOff>84666</xdr:rowOff>
    </xdr:to>
    <mc:AlternateContent xmlns:mc="http://schemas.openxmlformats.org/markup-compatibility/2006" xmlns:a14="http://schemas.microsoft.com/office/drawing/2010/main">
      <mc:Choice Requires="a14">
        <xdr:graphicFrame macro="">
          <xdr:nvGraphicFramePr>
            <xdr:cNvPr id="50" name="BU Region">
              <a:extLst>
                <a:ext uri="{FF2B5EF4-FFF2-40B4-BE49-F238E27FC236}">
                  <a16:creationId xmlns:a16="http://schemas.microsoft.com/office/drawing/2014/main" id="{60C09F63-5C4D-2934-C80C-F51AEDAFD2AB}"/>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0584" y="2355850"/>
              <a:ext cx="1344083" cy="2364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10583</xdr:colOff>
      <xdr:row>4</xdr:row>
      <xdr:rowOff>179917</xdr:rowOff>
    </xdr:from>
    <xdr:to>
      <xdr:col>21</xdr:col>
      <xdr:colOff>539750</xdr:colOff>
      <xdr:row>4</xdr:row>
      <xdr:rowOff>179917</xdr:rowOff>
    </xdr:to>
    <xdr:cxnSp macro="">
      <xdr:nvCxnSpPr>
        <xdr:cNvPr id="52" name="Straight Connector 51">
          <a:extLst>
            <a:ext uri="{FF2B5EF4-FFF2-40B4-BE49-F238E27FC236}">
              <a16:creationId xmlns:a16="http://schemas.microsoft.com/office/drawing/2014/main" id="{B5BC18B0-23C2-56A1-09E4-B371F1BD0F86}"/>
            </a:ext>
          </a:extLst>
        </xdr:cNvPr>
        <xdr:cNvCxnSpPr/>
      </xdr:nvCxnSpPr>
      <xdr:spPr>
        <a:xfrm>
          <a:off x="10583" y="1005417"/>
          <a:ext cx="1413933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39290</xdr:rowOff>
    </xdr:from>
    <xdr:to>
      <xdr:col>2</xdr:col>
      <xdr:colOff>1143000</xdr:colOff>
      <xdr:row>2</xdr:row>
      <xdr:rowOff>166688</xdr:rowOff>
    </xdr:to>
    <xdr:graphicFrame macro="">
      <xdr:nvGraphicFramePr>
        <xdr:cNvPr id="53" name="Diagram 52">
          <a:extLst>
            <a:ext uri="{FF2B5EF4-FFF2-40B4-BE49-F238E27FC236}">
              <a16:creationId xmlns:a16="http://schemas.microsoft.com/office/drawing/2014/main" id="{3F53564E-15B9-6FB3-98D9-76B91FB5DDA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107156</xdr:colOff>
      <xdr:row>2</xdr:row>
      <xdr:rowOff>23812</xdr:rowOff>
    </xdr:from>
    <xdr:to>
      <xdr:col>2</xdr:col>
      <xdr:colOff>833438</xdr:colOff>
      <xdr:row>4</xdr:row>
      <xdr:rowOff>83343</xdr:rowOff>
    </xdr:to>
    <xdr:sp macro="" textlink="">
      <xdr:nvSpPr>
        <xdr:cNvPr id="54" name="Rectangle: Rounded Corners 53">
          <a:hlinkClick xmlns:r="http://schemas.openxmlformats.org/officeDocument/2006/relationships" r:id="rId31"/>
          <a:extLst>
            <a:ext uri="{FF2B5EF4-FFF2-40B4-BE49-F238E27FC236}">
              <a16:creationId xmlns:a16="http://schemas.microsoft.com/office/drawing/2014/main" id="{8E2F3784-C08D-C1B9-7A8E-4B4426FFCF8F}"/>
            </a:ext>
          </a:extLst>
        </xdr:cNvPr>
        <xdr:cNvSpPr/>
      </xdr:nvSpPr>
      <xdr:spPr>
        <a:xfrm>
          <a:off x="107156" y="476250"/>
          <a:ext cx="2071688" cy="4405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Go Back to Index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19050</xdr:rowOff>
    </xdr:from>
    <xdr:to>
      <xdr:col>20</xdr:col>
      <xdr:colOff>603250</xdr:colOff>
      <xdr:row>24</xdr:row>
      <xdr:rowOff>148167</xdr:rowOff>
    </xdr:to>
    <xdr:grpSp>
      <xdr:nvGrpSpPr>
        <xdr:cNvPr id="2" name="Group 1">
          <a:extLst>
            <a:ext uri="{FF2B5EF4-FFF2-40B4-BE49-F238E27FC236}">
              <a16:creationId xmlns:a16="http://schemas.microsoft.com/office/drawing/2014/main" id="{F0FFA495-C0CF-48EA-B820-CA481811ACB2}"/>
            </a:ext>
          </a:extLst>
        </xdr:cNvPr>
        <xdr:cNvGrpSpPr/>
      </xdr:nvGrpSpPr>
      <xdr:grpSpPr>
        <a:xfrm>
          <a:off x="0" y="590550"/>
          <a:ext cx="12879917" cy="4129617"/>
          <a:chOff x="276225" y="676274"/>
          <a:chExt cx="12515850" cy="4067176"/>
        </a:xfrm>
      </xdr:grpSpPr>
      <xdr:sp macro="" textlink="">
        <xdr:nvSpPr>
          <xdr:cNvPr id="3" name="TextBox 2">
            <a:extLst>
              <a:ext uri="{FF2B5EF4-FFF2-40B4-BE49-F238E27FC236}">
                <a16:creationId xmlns:a16="http://schemas.microsoft.com/office/drawing/2014/main" id="{67018C81-F7DC-B889-09BF-EFC8C04DB40A}"/>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4" name="Picture 3">
            <a:extLst>
              <a:ext uri="{FF2B5EF4-FFF2-40B4-BE49-F238E27FC236}">
                <a16:creationId xmlns:a16="http://schemas.microsoft.com/office/drawing/2014/main" id="{0E167E2C-37F8-42D3-44D7-553A17597DE6}"/>
              </a:ext>
            </a:extLst>
          </xdr:cNvPr>
          <xdr:cNvPicPr>
            <a:picLocks noChangeAspect="1"/>
          </xdr:cNvPicPr>
        </xdr:nvPicPr>
        <xdr:blipFill>
          <a:blip xmlns:r="http://schemas.openxmlformats.org/officeDocument/2006/relationships" r:embed="rId1"/>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5" name="Picture 4" descr="C:\Users\Mynda\AppData\Local\Temp\SNAGHTML1864985.PNG">
            <a:extLst>
              <a:ext uri="{FF2B5EF4-FFF2-40B4-BE49-F238E27FC236}">
                <a16:creationId xmlns:a16="http://schemas.microsoft.com/office/drawing/2014/main" id="{0EA54344-247B-CBB7-9588-4C1CCF39C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TextBox 5">
            <a:extLst>
              <a:ext uri="{FF2B5EF4-FFF2-40B4-BE49-F238E27FC236}">
                <a16:creationId xmlns:a16="http://schemas.microsoft.com/office/drawing/2014/main" id="{0CDEA46E-B92E-A216-90F7-5B68F2E29A62}"/>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7" name="Picture 6" descr="C:\Users\Mynda\AppData\Local\Temp\SNAGHTML1a10d60.PNG">
            <a:extLst>
              <a:ext uri="{FF2B5EF4-FFF2-40B4-BE49-F238E27FC236}">
                <a16:creationId xmlns:a16="http://schemas.microsoft.com/office/drawing/2014/main" id="{14ACF34E-A1E4-CB4C-B950-F146BD6A22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TextBox 7">
            <a:extLst>
              <a:ext uri="{FF2B5EF4-FFF2-40B4-BE49-F238E27FC236}">
                <a16:creationId xmlns:a16="http://schemas.microsoft.com/office/drawing/2014/main" id="{D9EA7983-AD6B-3F9D-C8C2-C1FB829FCC43}"/>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9" name="TextBox 8">
            <a:extLst>
              <a:ext uri="{FF2B5EF4-FFF2-40B4-BE49-F238E27FC236}">
                <a16:creationId xmlns:a16="http://schemas.microsoft.com/office/drawing/2014/main" id="{EC48018D-EE5C-A570-5842-B9D31EC225BB}"/>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0" name="Picture 9">
            <a:extLst>
              <a:ext uri="{FF2B5EF4-FFF2-40B4-BE49-F238E27FC236}">
                <a16:creationId xmlns:a16="http://schemas.microsoft.com/office/drawing/2014/main" id="{FE245F26-F290-E933-2222-03CF7D3B4E65}"/>
              </a:ext>
            </a:extLst>
          </xdr:cNvPr>
          <xdr:cNvPicPr>
            <a:picLocks noChangeAspect="1"/>
          </xdr:cNvPicPr>
        </xdr:nvPicPr>
        <xdr:blipFill>
          <a:blip xmlns:r="http://schemas.openxmlformats.org/officeDocument/2006/relationships" r:embed="rId4"/>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0</xdr:col>
      <xdr:colOff>63500</xdr:colOff>
      <xdr:row>25</xdr:row>
      <xdr:rowOff>10583</xdr:rowOff>
    </xdr:from>
    <xdr:to>
      <xdr:col>9</xdr:col>
      <xdr:colOff>482600</xdr:colOff>
      <xdr:row>42</xdr:row>
      <xdr:rowOff>58207</xdr:rowOff>
    </xdr:to>
    <xdr:sp macro="" textlink="">
      <xdr:nvSpPr>
        <xdr:cNvPr id="11" name="TextBox 10">
          <a:extLst>
            <a:ext uri="{FF2B5EF4-FFF2-40B4-BE49-F238E27FC236}">
              <a16:creationId xmlns:a16="http://schemas.microsoft.com/office/drawing/2014/main" id="{774AF430-7B24-43A6-87BB-364B770D1B4D}"/>
            </a:ext>
          </a:extLst>
        </xdr:cNvPr>
        <xdr:cNvSpPr txBox="1"/>
      </xdr:nvSpPr>
      <xdr:spPr>
        <a:xfrm>
          <a:off x="63500" y="4773083"/>
          <a:ext cx="5943600" cy="3286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21166</xdr:colOff>
      <xdr:row>28</xdr:row>
      <xdr:rowOff>42333</xdr:rowOff>
    </xdr:from>
    <xdr:to>
      <xdr:col>3</xdr:col>
      <xdr:colOff>510992</xdr:colOff>
      <xdr:row>41</xdr:row>
      <xdr:rowOff>73786</xdr:rowOff>
    </xdr:to>
    <xdr:pic>
      <xdr:nvPicPr>
        <xdr:cNvPr id="12" name="Picture 11" descr="C:\Users\Mynda\AppData\Local\Temp\SNAGHTML16e4b49.PNG">
          <a:extLst>
            <a:ext uri="{FF2B5EF4-FFF2-40B4-BE49-F238E27FC236}">
              <a16:creationId xmlns:a16="http://schemas.microsoft.com/office/drawing/2014/main" id="{B28028FE-D717-477F-BB46-942B464847C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66" y="5376333"/>
          <a:ext cx="2331326" cy="250795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oneCellAnchor>
    <xdr:from>
      <xdr:col>4</xdr:col>
      <xdr:colOff>592667</xdr:colOff>
      <xdr:row>27</xdr:row>
      <xdr:rowOff>137583</xdr:rowOff>
    </xdr:from>
    <xdr:ext cx="1980924" cy="1000000"/>
    <xdr:pic>
      <xdr:nvPicPr>
        <xdr:cNvPr id="13" name="Picture 12">
          <a:extLst>
            <a:ext uri="{FF2B5EF4-FFF2-40B4-BE49-F238E27FC236}">
              <a16:creationId xmlns:a16="http://schemas.microsoft.com/office/drawing/2014/main" id="{53C6265D-0318-4A1E-BED1-3BD3C45436ED}"/>
            </a:ext>
          </a:extLst>
        </xdr:cNvPr>
        <xdr:cNvPicPr>
          <a:picLocks noChangeAspect="1"/>
        </xdr:cNvPicPr>
      </xdr:nvPicPr>
      <xdr:blipFill>
        <a:blip xmlns:r="http://schemas.openxmlformats.org/officeDocument/2006/relationships" r:embed="rId6"/>
        <a:stretch>
          <a:fillRect/>
        </a:stretch>
      </xdr:blipFill>
      <xdr:spPr>
        <a:xfrm>
          <a:off x="3048000" y="5281083"/>
          <a:ext cx="1980924" cy="1000000"/>
        </a:xfrm>
        <a:prstGeom prst="rect">
          <a:avLst/>
        </a:prstGeom>
      </xdr:spPr>
    </xdr:pic>
    <xdr:clientData/>
  </xdr:oneCellAnchor>
  <xdr:twoCellAnchor>
    <xdr:from>
      <xdr:col>4</xdr:col>
      <xdr:colOff>296333</xdr:colOff>
      <xdr:row>33</xdr:row>
      <xdr:rowOff>95250</xdr:rowOff>
    </xdr:from>
    <xdr:to>
      <xdr:col>9</xdr:col>
      <xdr:colOff>160866</xdr:colOff>
      <xdr:row>41</xdr:row>
      <xdr:rowOff>85725</xdr:rowOff>
    </xdr:to>
    <xdr:sp macro="" textlink="">
      <xdr:nvSpPr>
        <xdr:cNvPr id="14" name="TextBox 13">
          <a:extLst>
            <a:ext uri="{FF2B5EF4-FFF2-40B4-BE49-F238E27FC236}">
              <a16:creationId xmlns:a16="http://schemas.microsoft.com/office/drawing/2014/main" id="{B551B4FA-5983-45CB-9CA7-5949E90DFF88}"/>
            </a:ext>
          </a:extLst>
        </xdr:cNvPr>
        <xdr:cNvSpPr txBox="1"/>
      </xdr:nvSpPr>
      <xdr:spPr>
        <a:xfrm>
          <a:off x="2751666" y="6381750"/>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63500</xdr:colOff>
      <xdr:row>42</xdr:row>
      <xdr:rowOff>127000</xdr:rowOff>
    </xdr:from>
    <xdr:to>
      <xdr:col>9</xdr:col>
      <xdr:colOff>482600</xdr:colOff>
      <xdr:row>58</xdr:row>
      <xdr:rowOff>92156</xdr:rowOff>
    </xdr:to>
    <xdr:grpSp>
      <xdr:nvGrpSpPr>
        <xdr:cNvPr id="15" name="Group 14">
          <a:extLst>
            <a:ext uri="{FF2B5EF4-FFF2-40B4-BE49-F238E27FC236}">
              <a16:creationId xmlns:a16="http://schemas.microsoft.com/office/drawing/2014/main" id="{D66A0426-49BD-478F-9C34-283999EB3765}"/>
            </a:ext>
          </a:extLst>
        </xdr:cNvPr>
        <xdr:cNvGrpSpPr/>
      </xdr:nvGrpSpPr>
      <xdr:grpSpPr>
        <a:xfrm>
          <a:off x="63500" y="8128000"/>
          <a:ext cx="5943600" cy="3013156"/>
          <a:chOff x="276225" y="8820150"/>
          <a:chExt cx="6629400" cy="3441781"/>
        </a:xfrm>
      </xdr:grpSpPr>
      <xdr:sp macro="" textlink="">
        <xdr:nvSpPr>
          <xdr:cNvPr id="16" name="TextBox 15">
            <a:extLst>
              <a:ext uri="{FF2B5EF4-FFF2-40B4-BE49-F238E27FC236}">
                <a16:creationId xmlns:a16="http://schemas.microsoft.com/office/drawing/2014/main" id="{54251113-493B-B7F1-F468-618816A53B82}"/>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822ee4.PNG">
            <a:extLst>
              <a:ext uri="{FF2B5EF4-FFF2-40B4-BE49-F238E27FC236}">
                <a16:creationId xmlns:a16="http://schemas.microsoft.com/office/drawing/2014/main" id="{D8AC0569-A237-1F97-795B-0A2F81021E2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18" name="Picture 17" descr="C:\Users\Mynda\AppData\Local\Temp\SNAGHTML1c4ed53.PNG">
            <a:extLst>
              <a:ext uri="{FF2B5EF4-FFF2-40B4-BE49-F238E27FC236}">
                <a16:creationId xmlns:a16="http://schemas.microsoft.com/office/drawing/2014/main" id="{EAD4D2B7-34D3-3225-92B7-45C9EF44A91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84666</xdr:colOff>
      <xdr:row>58</xdr:row>
      <xdr:rowOff>158750</xdr:rowOff>
    </xdr:from>
    <xdr:to>
      <xdr:col>9</xdr:col>
      <xdr:colOff>503766</xdr:colOff>
      <xdr:row>77</xdr:row>
      <xdr:rowOff>49561</xdr:rowOff>
    </xdr:to>
    <xdr:grpSp>
      <xdr:nvGrpSpPr>
        <xdr:cNvPr id="19" name="Group 18">
          <a:extLst>
            <a:ext uri="{FF2B5EF4-FFF2-40B4-BE49-F238E27FC236}">
              <a16:creationId xmlns:a16="http://schemas.microsoft.com/office/drawing/2014/main" id="{AF869509-A0E4-4D58-AB7A-35012B853874}"/>
            </a:ext>
          </a:extLst>
        </xdr:cNvPr>
        <xdr:cNvGrpSpPr/>
      </xdr:nvGrpSpPr>
      <xdr:grpSpPr>
        <a:xfrm>
          <a:off x="84666" y="11207750"/>
          <a:ext cx="5943600" cy="3510311"/>
          <a:chOff x="276225" y="12358340"/>
          <a:chExt cx="6629400" cy="3596036"/>
        </a:xfrm>
      </xdr:grpSpPr>
      <xdr:sp macro="" textlink="">
        <xdr:nvSpPr>
          <xdr:cNvPr id="20" name="TextBox 19">
            <a:extLst>
              <a:ext uri="{FF2B5EF4-FFF2-40B4-BE49-F238E27FC236}">
                <a16:creationId xmlns:a16="http://schemas.microsoft.com/office/drawing/2014/main" id="{0CE22B7E-3337-CB72-BAC2-9AE7706BC52B}"/>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be30b9.PNG">
            <a:extLst>
              <a:ext uri="{FF2B5EF4-FFF2-40B4-BE49-F238E27FC236}">
                <a16:creationId xmlns:a16="http://schemas.microsoft.com/office/drawing/2014/main" id="{E50AF8E1-4D13-A9A9-0159-8493AEF0920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560916</xdr:colOff>
      <xdr:row>0</xdr:row>
      <xdr:rowOff>158750</xdr:rowOff>
    </xdr:from>
    <xdr:to>
      <xdr:col>20</xdr:col>
      <xdr:colOff>74083</xdr:colOff>
      <xdr:row>2</xdr:row>
      <xdr:rowOff>53975</xdr:rowOff>
    </xdr:to>
    <xdr:sp macro="" textlink="">
      <xdr:nvSpPr>
        <xdr:cNvPr id="22" name="Rectangle: Rounded Corners 21">
          <a:hlinkClick xmlns:r="http://schemas.openxmlformats.org/officeDocument/2006/relationships" r:id="rId10"/>
          <a:extLst>
            <a:ext uri="{FF2B5EF4-FFF2-40B4-BE49-F238E27FC236}">
              <a16:creationId xmlns:a16="http://schemas.microsoft.com/office/drawing/2014/main" id="{7A3650E6-3422-49FA-9A26-4D88326F85DD}"/>
            </a:ext>
          </a:extLst>
        </xdr:cNvPr>
        <xdr:cNvSpPr/>
      </xdr:nvSpPr>
      <xdr:spPr>
        <a:xfrm>
          <a:off x="10996083" y="158750"/>
          <a:ext cx="1354667" cy="2762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1" kern="1200" cap="none" spc="0">
              <a:ln w="10160">
                <a:solidFill>
                  <a:schemeClr val="bg1"/>
                </a:solidFill>
                <a:prstDash val="solid"/>
              </a:ln>
              <a:solidFill>
                <a:schemeClr val="bg1"/>
              </a:solidFill>
              <a:effectLst>
                <a:innerShdw blurRad="63500" dist="50800" dir="13500000">
                  <a:prstClr val="black">
                    <a:alpha val="50000"/>
                  </a:prstClr>
                </a:innerShdw>
              </a:effectLst>
            </a:rPr>
            <a:t>Go back to Index</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3</xdr:row>
      <xdr:rowOff>9526</xdr:rowOff>
    </xdr:from>
    <xdr:to>
      <xdr:col>12</xdr:col>
      <xdr:colOff>390525</xdr:colOff>
      <xdr:row>23</xdr:row>
      <xdr:rowOff>66676</xdr:rowOff>
    </xdr:to>
    <xdr:grpSp>
      <xdr:nvGrpSpPr>
        <xdr:cNvPr id="2" name="Group 1">
          <a:extLst>
            <a:ext uri="{FF2B5EF4-FFF2-40B4-BE49-F238E27FC236}">
              <a16:creationId xmlns:a16="http://schemas.microsoft.com/office/drawing/2014/main" id="{EFFF36AE-65E7-4979-9643-1DD38580DEFE}"/>
            </a:ext>
          </a:extLst>
        </xdr:cNvPr>
        <xdr:cNvGrpSpPr/>
      </xdr:nvGrpSpPr>
      <xdr:grpSpPr>
        <a:xfrm>
          <a:off x="9525" y="581026"/>
          <a:ext cx="7696200" cy="3867150"/>
          <a:chOff x="581025" y="1171574"/>
          <a:chExt cx="7696200" cy="4029636"/>
        </a:xfrm>
      </xdr:grpSpPr>
      <xdr:sp macro="" textlink="">
        <xdr:nvSpPr>
          <xdr:cNvPr id="3" name="TextBox 2">
            <a:extLst>
              <a:ext uri="{FF2B5EF4-FFF2-40B4-BE49-F238E27FC236}">
                <a16:creationId xmlns:a16="http://schemas.microsoft.com/office/drawing/2014/main" id="{B9DD1864-098D-4419-979B-ADAB5EADF610}"/>
              </a:ext>
            </a:extLst>
          </xdr:cNvPr>
          <xdr:cNvSpPr txBox="1"/>
        </xdr:nvSpPr>
        <xdr:spPr>
          <a:xfrm>
            <a:off x="581025" y="1171574"/>
            <a:ext cx="7696200" cy="402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onward it's included in the Data tab in the Get and Transform group of buttons (see second image below).</a:t>
            </a:r>
            <a:endParaRPr lang="en-AU" sz="1100"/>
          </a:p>
        </xdr:txBody>
      </xdr:sp>
      <xdr:pic>
        <xdr:nvPicPr>
          <xdr:cNvPr id="4" name="Picture 3" descr="C:\Users\mynda\AppData\Local\Temp\SNAGHTML685f8b.PNG">
            <a:extLst>
              <a:ext uri="{FF2B5EF4-FFF2-40B4-BE49-F238E27FC236}">
                <a16:creationId xmlns:a16="http://schemas.microsoft.com/office/drawing/2014/main" id="{816DDC29-2FF8-31AA-BDB8-56C308245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85725</xdr:colOff>
      <xdr:row>4</xdr:row>
      <xdr:rowOff>47625</xdr:rowOff>
    </xdr:from>
    <xdr:to>
      <xdr:col>12</xdr:col>
      <xdr:colOff>133350</xdr:colOff>
      <xdr:row>5</xdr:row>
      <xdr:rowOff>133639</xdr:rowOff>
    </xdr:to>
    <xdr:sp macro="" textlink="">
      <xdr:nvSpPr>
        <xdr:cNvPr id="5" name="Rectangle 4">
          <a:extLst>
            <a:ext uri="{FF2B5EF4-FFF2-40B4-BE49-F238E27FC236}">
              <a16:creationId xmlns:a16="http://schemas.microsoft.com/office/drawing/2014/main" id="{E7CAE53A-090E-45CB-9AD9-4B9D8B7BB162}"/>
            </a:ext>
          </a:extLst>
        </xdr:cNvPr>
        <xdr:cNvSpPr/>
      </xdr:nvSpPr>
      <xdr:spPr>
        <a:xfrm>
          <a:off x="6181725" y="80962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xdr:from>
      <xdr:col>12</xdr:col>
      <xdr:colOff>400050</xdr:colOff>
      <xdr:row>3</xdr:row>
      <xdr:rowOff>9525</xdr:rowOff>
    </xdr:from>
    <xdr:to>
      <xdr:col>25</xdr:col>
      <xdr:colOff>200025</xdr:colOff>
      <xdr:row>34</xdr:row>
      <xdr:rowOff>0</xdr:rowOff>
    </xdr:to>
    <xdr:sp macro="" textlink="">
      <xdr:nvSpPr>
        <xdr:cNvPr id="6" name="TextBox 5">
          <a:extLst>
            <a:ext uri="{FF2B5EF4-FFF2-40B4-BE49-F238E27FC236}">
              <a16:creationId xmlns:a16="http://schemas.microsoft.com/office/drawing/2014/main" id="{0AEF584C-99A2-4373-917F-A13EA60269E2}"/>
            </a:ext>
          </a:extLst>
        </xdr:cNvPr>
        <xdr:cNvSpPr txBox="1"/>
      </xdr:nvSpPr>
      <xdr:spPr>
        <a:xfrm>
          <a:off x="7715250" y="581025"/>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 onward,</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editAs="oneCell">
    <xdr:from>
      <xdr:col>12</xdr:col>
      <xdr:colOff>447675</xdr:colOff>
      <xdr:row>8</xdr:row>
      <xdr:rowOff>28575</xdr:rowOff>
    </xdr:from>
    <xdr:to>
      <xdr:col>17</xdr:col>
      <xdr:colOff>323484</xdr:colOff>
      <xdr:row>21</xdr:row>
      <xdr:rowOff>123504</xdr:rowOff>
    </xdr:to>
    <xdr:pic>
      <xdr:nvPicPr>
        <xdr:cNvPr id="7" name="Picture 6">
          <a:extLst>
            <a:ext uri="{FF2B5EF4-FFF2-40B4-BE49-F238E27FC236}">
              <a16:creationId xmlns:a16="http://schemas.microsoft.com/office/drawing/2014/main" id="{ED3F8F2E-B4B4-4BA9-9B46-C6F9C4C55E67}"/>
            </a:ext>
          </a:extLst>
        </xdr:cNvPr>
        <xdr:cNvPicPr>
          <a:picLocks noChangeAspect="1"/>
        </xdr:cNvPicPr>
      </xdr:nvPicPr>
      <xdr:blipFill>
        <a:blip xmlns:r="http://schemas.openxmlformats.org/officeDocument/2006/relationships" r:embed="rId2"/>
        <a:stretch>
          <a:fillRect/>
        </a:stretch>
      </xdr:blipFill>
      <xdr:spPr>
        <a:xfrm>
          <a:off x="7762875" y="1552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438150</xdr:colOff>
      <xdr:row>8</xdr:row>
      <xdr:rowOff>28575</xdr:rowOff>
    </xdr:from>
    <xdr:to>
      <xdr:col>23</xdr:col>
      <xdr:colOff>580550</xdr:colOff>
      <xdr:row>26</xdr:row>
      <xdr:rowOff>161480</xdr:rowOff>
    </xdr:to>
    <xdr:grpSp>
      <xdr:nvGrpSpPr>
        <xdr:cNvPr id="8" name="Group 7">
          <a:extLst>
            <a:ext uri="{FF2B5EF4-FFF2-40B4-BE49-F238E27FC236}">
              <a16:creationId xmlns:a16="http://schemas.microsoft.com/office/drawing/2014/main" id="{72C5DB58-9B63-44A2-BA19-F5B25BF930AC}"/>
            </a:ext>
          </a:extLst>
        </xdr:cNvPr>
        <xdr:cNvGrpSpPr/>
      </xdr:nvGrpSpPr>
      <xdr:grpSpPr>
        <a:xfrm>
          <a:off x="10801350" y="1552575"/>
          <a:ext cx="3800000" cy="3561905"/>
          <a:chOff x="4333875" y="8115300"/>
          <a:chExt cx="3800000" cy="3561905"/>
        </a:xfrm>
      </xdr:grpSpPr>
      <xdr:pic>
        <xdr:nvPicPr>
          <xdr:cNvPr id="9" name="Picture 8">
            <a:extLst>
              <a:ext uri="{FF2B5EF4-FFF2-40B4-BE49-F238E27FC236}">
                <a16:creationId xmlns:a16="http://schemas.microsoft.com/office/drawing/2014/main" id="{0869D6E1-202C-29EA-B9BE-2B882ADD1164}"/>
              </a:ext>
            </a:extLst>
          </xdr:cNvPr>
          <xdr:cNvPicPr>
            <a:picLocks noChangeAspect="1"/>
          </xdr:cNvPicPr>
        </xdr:nvPicPr>
        <xdr:blipFill>
          <a:blip xmlns:r="http://schemas.openxmlformats.org/officeDocument/2006/relationships" r:embed="rId3"/>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BF3F035B-5D4C-DFB9-852E-74795EDDEA69}"/>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14</xdr:col>
      <xdr:colOff>552450</xdr:colOff>
      <xdr:row>8</xdr:row>
      <xdr:rowOff>9525</xdr:rowOff>
    </xdr:from>
    <xdr:to>
      <xdr:col>16</xdr:col>
      <xdr:colOff>142875</xdr:colOff>
      <xdr:row>9</xdr:row>
      <xdr:rowOff>114300</xdr:rowOff>
    </xdr:to>
    <xdr:sp macro="" textlink="">
      <xdr:nvSpPr>
        <xdr:cNvPr id="11" name="Rectangle 10">
          <a:extLst>
            <a:ext uri="{FF2B5EF4-FFF2-40B4-BE49-F238E27FC236}">
              <a16:creationId xmlns:a16="http://schemas.microsoft.com/office/drawing/2014/main" id="{99BD7033-DD08-41ED-B5B2-1C6A52E86C2E}"/>
            </a:ext>
          </a:extLst>
        </xdr:cNvPr>
        <xdr:cNvSpPr/>
      </xdr:nvSpPr>
      <xdr:spPr>
        <a:xfrm>
          <a:off x="9086850" y="1533525"/>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0</xdr:col>
      <xdr:colOff>238125</xdr:colOff>
      <xdr:row>24</xdr:row>
      <xdr:rowOff>19050</xdr:rowOff>
    </xdr:from>
    <xdr:to>
      <xdr:col>9</xdr:col>
      <xdr:colOff>57150</xdr:colOff>
      <xdr:row>32</xdr:row>
      <xdr:rowOff>47625</xdr:rowOff>
    </xdr:to>
    <xdr:pic>
      <xdr:nvPicPr>
        <xdr:cNvPr id="12" name="Picture 11">
          <a:extLst>
            <a:ext uri="{FF2B5EF4-FFF2-40B4-BE49-F238E27FC236}">
              <a16:creationId xmlns:a16="http://schemas.microsoft.com/office/drawing/2014/main" id="{48CDCF8B-E44B-4AE7-93B0-B2D8C9226DAB}"/>
            </a:ext>
          </a:extLst>
        </xdr:cNvPr>
        <xdr:cNvPicPr>
          <a:picLocks noChangeAspect="1"/>
        </xdr:cNvPicPr>
      </xdr:nvPicPr>
      <xdr:blipFill rotWithShape="1">
        <a:blip xmlns:r="http://schemas.openxmlformats.org/officeDocument/2006/relationships" r:embed="rId4"/>
        <a:srcRect r="71106" b="84906"/>
        <a:stretch/>
      </xdr:blipFill>
      <xdr:spPr>
        <a:xfrm>
          <a:off x="238125" y="4591050"/>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7</xdr:col>
      <xdr:colOff>428625</xdr:colOff>
      <xdr:row>24</xdr:row>
      <xdr:rowOff>28575</xdr:rowOff>
    </xdr:from>
    <xdr:to>
      <xdr:col>9</xdr:col>
      <xdr:colOff>57150</xdr:colOff>
      <xdr:row>25</xdr:row>
      <xdr:rowOff>123825</xdr:rowOff>
    </xdr:to>
    <xdr:sp macro="" textlink="">
      <xdr:nvSpPr>
        <xdr:cNvPr id="13" name="Rectangle 12">
          <a:extLst>
            <a:ext uri="{FF2B5EF4-FFF2-40B4-BE49-F238E27FC236}">
              <a16:creationId xmlns:a16="http://schemas.microsoft.com/office/drawing/2014/main" id="{BD2E9499-19CF-4BBE-8AC5-11AB946F7755}"/>
            </a:ext>
          </a:extLst>
        </xdr:cNvPr>
        <xdr:cNvSpPr/>
      </xdr:nvSpPr>
      <xdr:spPr>
        <a:xfrm>
          <a:off x="4695825" y="4600575"/>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0</xdr:col>
      <xdr:colOff>161925</xdr:colOff>
      <xdr:row>33</xdr:row>
      <xdr:rowOff>95250</xdr:rowOff>
    </xdr:from>
    <xdr:to>
      <xdr:col>12</xdr:col>
      <xdr:colOff>552450</xdr:colOff>
      <xdr:row>58</xdr:row>
      <xdr:rowOff>188437</xdr:rowOff>
    </xdr:to>
    <xdr:grpSp>
      <xdr:nvGrpSpPr>
        <xdr:cNvPr id="14" name="Group 13">
          <a:extLst>
            <a:ext uri="{FF2B5EF4-FFF2-40B4-BE49-F238E27FC236}">
              <a16:creationId xmlns:a16="http://schemas.microsoft.com/office/drawing/2014/main" id="{E71D8AE8-B68E-40C3-B138-2CB5FA613268}"/>
            </a:ext>
          </a:extLst>
        </xdr:cNvPr>
        <xdr:cNvGrpSpPr/>
      </xdr:nvGrpSpPr>
      <xdr:grpSpPr>
        <a:xfrm>
          <a:off x="161925" y="6381750"/>
          <a:ext cx="7705725" cy="4855687"/>
          <a:chOff x="190500" y="6879112"/>
          <a:chExt cx="7705725" cy="4855687"/>
        </a:xfrm>
      </xdr:grpSpPr>
      <xdr:sp macro="" textlink="">
        <xdr:nvSpPr>
          <xdr:cNvPr id="15" name="TextBox 14">
            <a:extLst>
              <a:ext uri="{FF2B5EF4-FFF2-40B4-BE49-F238E27FC236}">
                <a16:creationId xmlns:a16="http://schemas.microsoft.com/office/drawing/2014/main" id="{3E776749-07E6-0456-B2B8-D63A37479DE4}"/>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6" name="Picture 15" descr="C:\Users\mynda\AppData\Local\Temp\SNAGHTML69dea9.PNG">
            <a:extLst>
              <a:ext uri="{FF2B5EF4-FFF2-40B4-BE49-F238E27FC236}">
                <a16:creationId xmlns:a16="http://schemas.microsoft.com/office/drawing/2014/main" id="{F3EEDA0F-CF8D-CBB2-CEC5-B8C1B12A4DC7}"/>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7" name="Group 16">
            <a:extLst>
              <a:ext uri="{FF2B5EF4-FFF2-40B4-BE49-F238E27FC236}">
                <a16:creationId xmlns:a16="http://schemas.microsoft.com/office/drawing/2014/main" id="{D68B643B-2E4A-EC11-5DA9-07B02ADEBE48}"/>
              </a:ext>
            </a:extLst>
          </xdr:cNvPr>
          <xdr:cNvGrpSpPr/>
        </xdr:nvGrpSpPr>
        <xdr:grpSpPr>
          <a:xfrm>
            <a:off x="361950" y="10383652"/>
            <a:ext cx="7085715" cy="1087778"/>
            <a:chOff x="704850" y="9559789"/>
            <a:chExt cx="7085715" cy="981550"/>
          </a:xfrm>
        </xdr:grpSpPr>
        <xdr:pic>
          <xdr:nvPicPr>
            <xdr:cNvPr id="21" name="Picture 20" descr="C:\Users\mynda\AppData\Local\Temp\SNAGHTML6bf861.PNG">
              <a:extLst>
                <a:ext uri="{FF2B5EF4-FFF2-40B4-BE49-F238E27FC236}">
                  <a16:creationId xmlns:a16="http://schemas.microsoft.com/office/drawing/2014/main" id="{F3AEEE45-0650-5AF0-4CA9-04895C21B37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22" name="Rectangle 21">
              <a:extLst>
                <a:ext uri="{FF2B5EF4-FFF2-40B4-BE49-F238E27FC236}">
                  <a16:creationId xmlns:a16="http://schemas.microsoft.com/office/drawing/2014/main" id="{204072CB-791B-9282-7668-55879C4F5ADF}"/>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8" name="Picture 17">
            <a:extLst>
              <a:ext uri="{FF2B5EF4-FFF2-40B4-BE49-F238E27FC236}">
                <a16:creationId xmlns:a16="http://schemas.microsoft.com/office/drawing/2014/main" id="{BD69EDE7-225D-FEDA-F50B-0B2BC10C5F19}"/>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9" name="Rectangle 18">
            <a:extLst>
              <a:ext uri="{FF2B5EF4-FFF2-40B4-BE49-F238E27FC236}">
                <a16:creationId xmlns:a16="http://schemas.microsoft.com/office/drawing/2014/main" id="{0E487AD0-C473-7C6F-5059-6603688C1776}"/>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20" name="Rectangle 19">
            <a:extLst>
              <a:ext uri="{FF2B5EF4-FFF2-40B4-BE49-F238E27FC236}">
                <a16:creationId xmlns:a16="http://schemas.microsoft.com/office/drawing/2014/main" id="{9A3F4112-13A6-B638-E7C0-97C1D982E801}"/>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16</xdr:col>
      <xdr:colOff>504825</xdr:colOff>
      <xdr:row>0</xdr:row>
      <xdr:rowOff>180975</xdr:rowOff>
    </xdr:from>
    <xdr:to>
      <xdr:col>18</xdr:col>
      <xdr:colOff>581025</xdr:colOff>
      <xdr:row>2</xdr:row>
      <xdr:rowOff>76200</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DE389D61-156D-48AB-917A-D900142AD0A2}"/>
            </a:ext>
          </a:extLst>
        </xdr:cNvPr>
        <xdr:cNvSpPr/>
      </xdr:nvSpPr>
      <xdr:spPr>
        <a:xfrm>
          <a:off x="10258425" y="180975"/>
          <a:ext cx="1295400" cy="2762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b="1" kern="1200" cap="none" spc="0">
              <a:ln w="10160">
                <a:solidFill>
                  <a:schemeClr val="bg1"/>
                </a:solidFill>
                <a:prstDash val="solid"/>
              </a:ln>
              <a:solidFill>
                <a:schemeClr val="bg1"/>
              </a:solidFill>
              <a:effectLst>
                <a:innerShdw blurRad="63500" dist="50800" dir="13500000">
                  <a:prstClr val="black">
                    <a:alpha val="50000"/>
                  </a:prstClr>
                </a:innerShdw>
              </a:effectLst>
            </a:rPr>
            <a:t>Go back to Index</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83513194442" backgroundQuery="1" createdVersion="8" refreshedVersion="8" minRefreshableVersion="3" recordCount="0" supportSubquery="1" supportAdvancedDrill="1" xr:uid="{42AD8B76-401D-4563-87CF-9C964D5E780F}">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 caption="Active Employee" numFmtId="0" hierarchy="26"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098958332" backgroundQuery="1" createdVersion="8" refreshedVersion="8" minRefreshableVersion="3" recordCount="0" supportSubquery="1" supportAdvancedDrill="1" xr:uid="{87D49B02-0E9E-4426-B733-22FB035690E2}">
  <cacheSource type="external" connectionId="6"/>
  <cacheFields count="6">
    <cacheField name="[Measures].[Saperation]" caption="Saperation" numFmtId="0" hierarchy="29" level="32767"/>
    <cacheField name="[HR Data].[Date (Year)].[Date (Year)]" caption="Date (Year)" numFmtId="0" hierarchy="16" level="1">
      <sharedItems count="3">
        <s v="2015"/>
        <s v="2016"/>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100000002" backgroundQuery="1" createdVersion="8" refreshedVersion="8" minRefreshableVersion="3" recordCount="0" supportSubquery="1" supportAdvancedDrill="1" xr:uid="{5D7A4EB1-EBAC-41E7-9798-02F3EC6A4429}">
  <cacheSource type="external" connectionId="6"/>
  <cacheFields count="6">
    <cacheField name="[Measures].[Saperation]" caption="Saperation" numFmtId="0" hierarchy="29" level="32767"/>
    <cacheField name="[HR Data].[Date (Year)].[Date (Year)]" caption="Date (Year)" numFmtId="0" hierarchy="16" level="1">
      <sharedItems count="3">
        <s v="2015"/>
        <s v="2016"/>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7060173611" backgroundQuery="1" createdVersion="3" refreshedVersion="8" minRefreshableVersion="3" recordCount="0" supportSubquery="1" supportAdvancedDrill="1" xr:uid="{1992C3B3-DD87-4557-97BE-18DFEBEF713D}">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190247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83515277781" backgroundQuery="1" createdVersion="8" refreshedVersion="8" minRefreshableVersion="3" recordCount="0" supportSubquery="1" supportAdvancedDrill="1" xr:uid="{1FE70DD5-FC3A-40DF-B2C8-AE756CF68A0C}">
  <cacheSource type="external" connectionId="6"/>
  <cacheFields count="4">
    <cacheField name="[HR Data].[Gender].[Gender]" caption="Gender" numFmtId="0" hierarchy="2" level="1">
      <sharedItems count="2">
        <s v="F"/>
        <s v="M"/>
      </sharedItems>
    </cacheField>
    <cacheField name="[Measures].[Active Employee]" caption="Active Employee" numFmtId="0" hierarchy="26" level="32767"/>
    <cacheField name="[HR Data].[Date (Year)].[Date (Year)]" caption="Date (Year)" numFmtId="0" hierarchy="16"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83518402776" backgroundQuery="1" createdVersion="8" refreshedVersion="8" minRefreshableVersion="3" recordCount="0" supportSubquery="1" supportAdvancedDrill="1" xr:uid="{0094F63E-A483-4533-A9C2-D4F13A9F69C9}">
  <cacheSource type="external" connectionId="6"/>
  <cacheFields count="4">
    <cacheField name="[Measures].[turnover]" caption="turnover" numFmtId="0" hierarchy="30" level="32767"/>
    <cacheField name="[HR Data].[Gender].[Gender]" caption="Gender" numFmtId="0" hierarchy="2" level="1">
      <sharedItems count="2">
        <s v="F"/>
        <s v="M"/>
      </sharedItems>
    </cacheField>
    <cacheField name="[HR Data].[Date (Year)].[Date (Year)]" caption="Date (Year)" numFmtId="0" hierarchy="16" level="1">
      <sharedItems count="3">
        <s v="2015"/>
        <s v="2016"/>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83519444446" backgroundQuery="1" createdVersion="8" refreshedVersion="8" minRefreshableVersion="3" recordCount="0" supportSubquery="1" supportAdvancedDrill="1" xr:uid="{E7C99E69-4174-4E59-9C32-56D18463A4A0}">
  <cacheSource type="external" connectionId="6"/>
  <cacheFields count="5">
    <cacheField name="[HR Data].[BU Region].[BU Region]" caption="BU Region" numFmtId="0" hierarchy="8" level="1">
      <sharedItems count="3">
        <s v="Central"/>
        <s v="North"/>
        <s v="South"/>
      </sharedItems>
    </cacheField>
    <cacheField name="[HR Data].[FP].[FP]" caption="FP" numFmtId="0" hierarchy="5" level="1">
      <sharedItems count="2">
        <s v="FT"/>
        <s v="PT"/>
      </sharedItems>
    </cacheField>
    <cacheField name="[Measures].[Active Employee]" caption="Active Employee" numFmtId="0" hierarchy="26" level="32767"/>
    <cacheField name="[HR Data].[Date (Year)].[Date (Year)]" caption="Date (Year)" numFmtId="0" hierarchy="16" level="1">
      <sharedItems containsSemiMixedTypes="0" containsNonDate="0" containsString="0"/>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983522337963" backgroundQuery="1" createdVersion="8" refreshedVersion="8" minRefreshableVersion="3" recordCount="0" supportSubquery="1" supportAdvancedDrill="1" xr:uid="{C9019EE8-FACF-4424-AA1D-BAA77C961F2D}">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 caption="Avg. Tenure Month" numFmtId="0" hierarchy="28" level="32767"/>
    <cacheField name="[HR Data].[Date (Year)].[Date (Year)]" caption="Date (Year)" numFmtId="0" hierarchy="16"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oneField="1">
      <fieldsUsage count="1">
        <fieldUsage x="3"/>
      </fieldsUsage>
    </cacheHierarchy>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09351852" backgroundQuery="1" createdVersion="8" refreshedVersion="8" minRefreshableVersion="3" recordCount="0" supportSubquery="1" supportAdvancedDrill="1" xr:uid="{D7A66468-2B92-48BC-9058-9C8083E64B75}">
  <cacheSource type="external" connectionId="6"/>
  <cacheFields count="9">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 caption="Active Employee" numFmtId="0" hierarchy="26" level="32767"/>
    <cacheField name="[Measures].[New Hires]" caption="New Hires" numFmtId="0" hierarchy="27"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095254629" backgroundQuery="1" createdVersion="8" refreshedVersion="8" minRefreshableVersion="3" recordCount="0" supportSubquery="1" supportAdvancedDrill="1" xr:uid="{C76C53BB-0E1F-4015-8657-5313368DD719}">
  <cacheSource type="external" connectionId="6"/>
  <cacheFields count="6">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 caption="Active Employee" numFmtId="0" hierarchy="26" level="32767"/>
    <cacheField name="[HR Data].[Date (Year)].[Date (Year)]" caption="Date (Year)" numFmtId="0" hierarchy="16" level="1">
      <sharedItems containsSemiMixedTypes="0" containsNonDate="0" containsString="0"/>
    </cacheField>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4"/>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096412038" backgroundQuery="1" createdVersion="8" refreshedVersion="8" minRefreshableVersion="3" recordCount="0" supportSubquery="1" supportAdvancedDrill="1" xr:uid="{400FA61C-EE60-4472-95B0-45BB2C6E628A}">
  <cacheSource type="external" connectionId="6"/>
  <cacheFields count="6">
    <cacheField name="[HR Data].[PayType].[PayType]" caption="PayType" numFmtId="0" hierarchy="10" level="1">
      <sharedItems count="2">
        <s v="Hourly"/>
        <s v="Salary"/>
      </sharedItems>
    </cacheField>
    <cacheField name="[Measures].[Active Employee]" caption="Active Employee" numFmtId="0" hierarchy="26" level="32767"/>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4"/>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280974537" backgroundQuery="1" createdVersion="8" refreshedVersion="8" minRefreshableVersion="3" recordCount="0" supportSubquery="1" supportAdvancedDrill="1" xr:uid="{A0C5A509-6D85-46B6-B4AC-09F3BE35D56C}">
  <cacheSource type="external" connectionId="6"/>
  <cacheFields count="5">
    <cacheField name="[Measures].[Active Employee]" caption="Active Employee" numFmtId="0" hierarchy="26" level="32767"/>
    <cacheField name="[HR Data].[Gender].[Gender]" caption="Gender" numFmtId="0" hierarchy="2" level="1">
      <sharedItems count="2">
        <s v="F"/>
        <s v="M"/>
      </sharedItems>
    </cacheField>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aperation]" caption="Sa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D521E-1055-49C7-B154-F88D163EE114}" name="PivotTable7" cacheId="7" applyNumberFormats="0" applyBorderFormats="0" applyFontFormats="0" applyPatternFormats="0" applyAlignmentFormats="0" applyWidthHeightFormats="1" dataCaption="Values" tag="095eed7c-4f03-4311-9f5c-d2246021e259" updatedVersion="8" minRefreshableVersion="3" useAutoFormatting="1" itemPrintTitles="1" createdVersion="8" indent="0" outline="1" outlineData="1" multipleFieldFilters="0">
  <location ref="B10:E14"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C483F2-D57D-4D01-898B-CCE73A6B5E3D}" name="PivotTable2" cacheId="0" applyNumberFormats="0" applyBorderFormats="0" applyFontFormats="0" applyPatternFormats="0" applyAlignmentFormats="0" applyWidthHeightFormats="1" dataCaption="Values" tag="e7074df4-b5e5-4e85-b4ce-80eed102b079" updatedVersion="8" minRefreshableVersion="3" useAutoFormatting="1" itemPrintTitles="1" createdVersion="8" indent="0" outline="1" outlineData="1" multipleFieldFilters="0" chartFormat="6">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8065E4-21AC-48B8-A237-A27E7095B054}" name="PivotTable1" cacheId="5" applyNumberFormats="0" applyBorderFormats="0" applyFontFormats="0" applyPatternFormats="0" applyAlignmentFormats="0" applyWidthHeightFormats="1" dataCaption="Values" tag="e3e1b273-fa41-4093-9154-593c9cb3c9c0" updatedVersion="8" minRefreshableVersion="3" useAutoFormatting="1" itemPrintTitles="1" createdVersion="8" indent="0" outline="1" outlineData="1" multipleFieldFilters="0" chartFormat="6">
  <location ref="A3:C28" firstHeaderRow="0" firstDataRow="1" firstDataCol="1"/>
  <pivotFields count="9">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740F18-0FFB-4D1B-96F0-DCC7BF333656}" name="PivotTable6" cacheId="1" applyNumberFormats="0" applyBorderFormats="0" applyFontFormats="0" applyPatternFormats="0" applyAlignmentFormats="0" applyWidthHeightFormats="1" dataCaption="Values" tag="7c7d1a67-cb7f-4e42-be04-e47573325bbd" updatedVersion="8" minRefreshableVersion="3" useAutoFormatting="1" itemPrintTitles="1" createdVersion="8"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9DAE6-0E5F-4206-A374-78E31650D4FD}" name="turnover" cacheId="2" applyNumberFormats="0" applyBorderFormats="0" applyFontFormats="0" applyPatternFormats="0" applyAlignmentFormats="0" applyWidthHeightFormats="1" dataCaption="Values" tag="11079853-8b11-4f2f-b5c0-39cc3f2f0306" updatedVersion="8" minRefreshableVersion="3" useAutoFormatting="1" itemPrintTitles="1" createdVersion="8" indent="0" outline="1" outlineData="1" multipleFieldFilters="0">
  <location ref="G14:J1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67992F-CC53-4257-B46E-71FA4CD9CD52}" name="PivotTable10" cacheId="6" applyNumberFormats="0" applyBorderFormats="0" applyFontFormats="0" applyPatternFormats="0" applyAlignmentFormats="0" applyWidthHeightFormats="1" dataCaption="Values" tag="4a4f7c13-04d4-4a80-be04-56dc8122cbab" updatedVersion="8" minRefreshableVersion="3" useAutoFormatting="1" itemPrintTitles="1" createdVersion="8" indent="0" outline="1" outlineData="1" multipleFieldFilters="0" chartFormat="9">
  <location ref="G3:J8"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8BDC5-169A-4890-86CF-56E9A4B952A6}" name="PivotTable9" cacheId="8" applyNumberFormats="0" applyBorderFormats="0" applyFontFormats="0" applyPatternFormats="0" applyAlignmentFormats="0" applyWidthHeightFormats="1" dataCaption="Values" tag="b0a593c1-595b-4c9f-a542-8cdea73489fe" updatedVersion="8" minRefreshableVersion="3" useAutoFormatting="1" itemPrintTitles="1" createdVersion="8" indent="0" outline="1" outlineData="1" multipleFieldFilters="0">
  <location ref="B17:E21"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6B015E-907A-4C89-81B8-4389F259924D}" name="PivotTable4" cacheId="10" applyNumberFormats="0" applyBorderFormats="0" applyFontFormats="0" applyPatternFormats="0" applyAlignmentFormats="0" applyWidthHeightFormats="1" dataCaption="Values" tag="fa92b75f-f484-4d5c-9e1c-28c437707c2d" updatedVersion="8" minRefreshableVersion="3" useAutoFormatting="1" itemPrintTitles="1" createdVersion="8" indent="0" outline="1" outlineData="1" multipleFieldFilters="0" chartFormat="5">
  <location ref="A3:D8" firstHeaderRow="1" firstDataRow="2" firstDataCol="1"/>
  <pivotFields count="6">
    <pivotField dataField="1" subtotalTop="0" showAll="0" defaultSubtotal="0"/>
    <pivotField axis="axisRow" allDrilled="1" subtotalTop="0" showAll="0" dataSourceSort="1" defaultSubtotal="0">
      <items count="3">
        <item s="1" x="0" e="0"/>
        <item s="1" x="1" e="0"/>
        <item s="1" x="2" e="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A8EAB1-6B8C-439C-91A3-718207AE9921}" name="PivotTable4" cacheId="9" applyNumberFormats="0" applyBorderFormats="0" applyFontFormats="0" applyPatternFormats="0" applyAlignmentFormats="0" applyWidthHeightFormats="1" dataCaption="Values" tag="14daa4b2-9f82-4461-b8ea-90a9463e9ea4" updatedVersion="8" minRefreshableVersion="3" useAutoFormatting="1" itemPrintTitles="1" createdVersion="8" indent="0" outline="1" outlineData="1" multipleFieldFilters="0" chartFormat="6">
  <location ref="A3:C7" firstHeaderRow="0" firstDataRow="1" firstDataCol="1"/>
  <pivotFields count="6">
    <pivotField dataField="1" subtotalTop="0" showAll="0" defaultSubtotal="0"/>
    <pivotField axis="axisRow" allDrilled="1" subtotalTop="0" showAll="0" dataSourceSort="1" defaultSubtotal="0">
      <items count="3">
        <item s="1" x="0" e="0"/>
        <item s="1" x="1" e="0"/>
        <item s="1" x="2"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fld="0" subtotal="count" baseField="0" baseItem="0"/>
    <dataField name="Bad Hires" fld="2" baseField="1"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63F99E-00BF-4383-B4CC-13D9893F057F}" name="PivotTable3" cacheId="3" applyNumberFormats="0" applyBorderFormats="0" applyFontFormats="0" applyPatternFormats="0" applyAlignmentFormats="0" applyWidthHeightFormats="1" dataCaption="Values" tag="efed9e32-8c45-4d01-9a52-26c28f451bcd" updatedVersion="8" minRefreshableVersion="3" useAutoFormatting="1" itemPrintTitles="1" createdVersion="8" indent="0" outline="1" outlineData="1" multipleFieldFilters="0" chartFormat="3">
  <location ref="A3:D8" firstHeaderRow="1" firstDataRow="2" firstDataCol="1"/>
  <pivotFields count="5">
    <pivotField axis="axisRow" allDrilled="1" subtotalTop="0" showAll="0" dataSourceSort="1" defaultSubtotal="0" defaultAttributeDrillState="1">
      <items count="3">
        <item s="1" x="0"/>
        <item s="1" x="1"/>
        <item s="1"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E92506-2FA9-495B-AC70-7C5A3D224D46}" name="PivotTable2" cacheId="4" applyNumberFormats="0" applyBorderFormats="0" applyFontFormats="0" applyPatternFormats="0" applyAlignmentFormats="0" applyWidthHeightFormats="1" dataCaption="Values" tag="966d1f6f-2128-45c9-ba0f-5a1dcd3828f3" updatedVersion="8" minRefreshableVersion="3" useAutoFormatting="1" itemPrintTitles="1" createdVersion="8" indent="0" outline="1" outlineData="1" multipleFieldFilters="0" chartFormat="7">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6" format="105" series="1">
      <pivotArea type="data" outline="0" fieldPosition="0">
        <references count="2">
          <reference field="4294967294" count="1" selected="0">
            <x v="0"/>
          </reference>
          <reference field="2" count="1" selected="0">
            <x v="0"/>
          </reference>
        </references>
      </pivotArea>
    </chartFormat>
    <chartFormat chart="6" format="106"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North]"/>
        <member name="[HR Data].[BU Region].&amp;[South]"/>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Date (Year)].&amp;[2015]"/>
        <member name="[HR Data].[Date (Year)].&amp;[2016]"/>
        <member name="[HR Data].[Date (Year)].&amp;[2018]"/>
      </members>
    </pivotHierarchy>
    <pivotHierarchy dragToData="1"/>
    <pivotHierarchy dragToData="1"/>
    <pivotHierarchy dragToData="1"/>
    <pivotHierarchy dragToData="1"/>
    <pivotHierarchy dragToData="1"/>
    <pivotHierarchy dragToData="1"/>
    <pivotHierarchy dragToData="1" caption="Average of TenureMon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6F178E4-A8C5-46FC-AD4A-6C28CAF91973}" sourceName="[HR Data].[Date (Year)]">
  <pivotTables>
    <pivotTable tabId="3" name="PivotTable2"/>
    <pivotTable tabId="10" name="PivotTable10"/>
    <pivotTable tabId="10" name="PivotTable6"/>
    <pivotTable tabId="10" name="PivotTable7"/>
    <pivotTable tabId="10" name="PivotTable9"/>
    <pivotTable tabId="10" name="turnover"/>
    <pivotTable tabId="6" name="PivotTable3"/>
    <pivotTable tabId="7" name="PivotTable4"/>
    <pivotTable tabId="5" name="PivotTable2"/>
    <pivotTable tabId="8" name="PivotTable4"/>
  </pivotTables>
  <data>
    <olap pivotCacheId="2019024726">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3">
        <selection n="[HR Data].[Date (Year)].&amp;[2015]"/>
        <selection n="[HR Data].[Date (Year)].&amp;[2016]"/>
        <selection n="[HR Data].[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8DF25A6-99A3-4361-8920-AF470DEA2AAB}" sourceName="[HR Data].[EthnicGroup]">
  <pivotTables>
    <pivotTable tabId="2" name="PivotTable1"/>
    <pivotTable tabId="10" name="PivotTable10"/>
    <pivotTable tabId="10" name="PivotTable6"/>
    <pivotTable tabId="10" name="PivotTable7"/>
    <pivotTable tabId="10" name="PivotTable9"/>
    <pivotTable tabId="10" name="turnover"/>
    <pivotTable tabId="6" name="PivotTable3"/>
    <pivotTable tabId="7" name="PivotTable4"/>
    <pivotTable tabId="8" name="PivotTable4"/>
  </pivotTables>
  <data>
    <olap pivotCacheId="2019024726">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5AB0A356-66F1-4598-BBB6-B9C4C4F3782C}" sourceName="[HR Data].[FP]">
  <pivotTables>
    <pivotTable tabId="2" name="PivotTable1"/>
    <pivotTable tabId="10" name="PivotTable10"/>
    <pivotTable tabId="10" name="PivotTable7"/>
    <pivotTable tabId="10" name="PivotTable9"/>
    <pivotTable tabId="7" name="PivotTable4"/>
    <pivotTable tabId="8" name="PivotTable4"/>
  </pivotTables>
  <data>
    <olap pivotCacheId="2019024726">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B4FBE7-5672-41C7-B3AF-2EAF491BCD31}" sourceName="[HR Data].[Gender]">
  <pivotTables>
    <pivotTable tabId="2" name="PivotTable1"/>
    <pivotTable tabId="6" name="PivotTable3"/>
    <pivotTable tabId="7" name="PivotTable4"/>
    <pivotTable tabId="8" name="PivotTable4"/>
  </pivotTables>
  <data>
    <olap pivotCacheId="2019024726">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6D594CCE-81AE-462B-B76B-0FB9FEE81F93}" sourceName="[HR Data].[BU Region]">
  <pivotTables>
    <pivotTable tabId="2" name="PivotTable1"/>
    <pivotTable tabId="3" name="PivotTable2"/>
    <pivotTable tabId="10" name="PivotTable10"/>
    <pivotTable tabId="10" name="PivotTable6"/>
    <pivotTable tabId="10" name="PivotTable7"/>
    <pivotTable tabId="10" name="PivotTable9"/>
    <pivotTable tabId="10" name="turnover"/>
    <pivotTable tabId="6" name="PivotTable3"/>
    <pivotTable tabId="7" name="PivotTable4"/>
    <pivotTable tabId="5" name="PivotTable2"/>
    <pivotTable tabId="8" name="PivotTable4"/>
  </pivotTables>
  <data>
    <olap pivotCacheId="2019024726">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3">
        <selection n="[HR Data].[BU Region].&amp;[Central]"/>
        <selection n="[HR Data].[BU Region].&amp;[North]"/>
        <selection n="[HR Data].[BU Region].&amp;[Sou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81BD51F-D10B-4825-97AA-7508BD60301D}" cache="Slicer_Date__Year" caption="Year" columnCount="2" level="1" rowHeight="241300"/>
  <slicer name="EthnicGroup" xr10:uid="{09DE7890-A805-4AC6-BE57-8D382EC19E35}" cache="Slicer_EthnicGroup" caption="Ethnicity" level="1" rowHeight="241300"/>
  <slicer name="FP" xr10:uid="{64FA0739-FD8C-4D78-94A1-5145F86883B8}" cache="Slicer_FP" caption="Full/Part" columnCount="2" level="1" rowHeight="241300"/>
  <slicer name="Gender" xr10:uid="{9BE769AF-EAE3-42CC-9544-DF7C33694B32}" cache="Slicer_Gender" caption="Gender" columnCount="2" level="1" rowHeight="241300"/>
  <slicer name="BU Region" xr10:uid="{1AF8ACB5-1016-4760-85DF-7F7D2813A27D}" cache="Slicer_BU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D29C7-5FF5-4F42-84EC-E87EC2E53A57}">
  <dimension ref="A1:U10"/>
  <sheetViews>
    <sheetView showGridLines="0" tabSelected="1" workbookViewId="0">
      <selection sqref="A1:U3"/>
    </sheetView>
  </sheetViews>
  <sheetFormatPr defaultRowHeight="15" x14ac:dyDescent="0.25"/>
  <sheetData>
    <row r="1" spans="1:21" x14ac:dyDescent="0.25">
      <c r="A1" s="23" t="s">
        <v>49</v>
      </c>
      <c r="B1" s="23"/>
      <c r="C1" s="23"/>
      <c r="D1" s="23"/>
      <c r="E1" s="23"/>
      <c r="F1" s="23"/>
      <c r="G1" s="23"/>
      <c r="H1" s="23"/>
      <c r="I1" s="23"/>
      <c r="J1" s="23"/>
      <c r="K1" s="23"/>
      <c r="L1" s="23"/>
      <c r="M1" s="23"/>
      <c r="N1" s="23"/>
      <c r="O1" s="23"/>
      <c r="P1" s="23"/>
      <c r="Q1" s="23"/>
      <c r="R1" s="23"/>
      <c r="S1" s="23"/>
      <c r="T1" s="23"/>
      <c r="U1" s="23"/>
    </row>
    <row r="2" spans="1:21" x14ac:dyDescent="0.25">
      <c r="A2" s="23"/>
      <c r="B2" s="23"/>
      <c r="C2" s="23"/>
      <c r="D2" s="23"/>
      <c r="E2" s="23"/>
      <c r="F2" s="23"/>
      <c r="G2" s="23"/>
      <c r="H2" s="23"/>
      <c r="I2" s="23"/>
      <c r="J2" s="23"/>
      <c r="K2" s="23"/>
      <c r="L2" s="23"/>
      <c r="M2" s="23"/>
      <c r="N2" s="23"/>
      <c r="O2" s="23"/>
      <c r="P2" s="23"/>
      <c r="Q2" s="23"/>
      <c r="R2" s="23"/>
      <c r="S2" s="23"/>
      <c r="T2" s="23"/>
      <c r="U2" s="23"/>
    </row>
    <row r="3" spans="1:21" x14ac:dyDescent="0.25">
      <c r="A3" s="23"/>
      <c r="B3" s="23"/>
      <c r="C3" s="23"/>
      <c r="D3" s="23"/>
      <c r="E3" s="23"/>
      <c r="F3" s="23"/>
      <c r="G3" s="23"/>
      <c r="H3" s="23"/>
      <c r="I3" s="23"/>
      <c r="J3" s="23"/>
      <c r="K3" s="23"/>
      <c r="L3" s="23"/>
      <c r="M3" s="23"/>
      <c r="N3" s="23"/>
      <c r="O3" s="23"/>
      <c r="P3" s="23"/>
      <c r="Q3" s="23"/>
      <c r="R3" s="23"/>
      <c r="S3" s="23"/>
      <c r="T3" s="23"/>
      <c r="U3" s="23"/>
    </row>
    <row r="6" spans="1:21" x14ac:dyDescent="0.25">
      <c r="B6" s="24" t="s">
        <v>52</v>
      </c>
      <c r="C6" s="24"/>
      <c r="D6" s="24"/>
    </row>
    <row r="8" spans="1:21" x14ac:dyDescent="0.25">
      <c r="B8" s="24" t="s">
        <v>50</v>
      </c>
      <c r="C8" s="24"/>
      <c r="D8" s="24"/>
    </row>
    <row r="10" spans="1:21" x14ac:dyDescent="0.25">
      <c r="B10" s="24" t="s">
        <v>51</v>
      </c>
      <c r="C10" s="24"/>
      <c r="D10" s="24"/>
    </row>
  </sheetData>
  <mergeCells count="4">
    <mergeCell ref="A1:U3"/>
    <mergeCell ref="B6:D6"/>
    <mergeCell ref="B8:D8"/>
    <mergeCell ref="B10:D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A70A-FA3C-49EE-A746-F2A0BCE4DE24}">
  <dimension ref="A3:D26"/>
  <sheetViews>
    <sheetView workbookViewId="0">
      <selection activeCell="F23" sqref="F23"/>
    </sheetView>
  </sheetViews>
  <sheetFormatPr defaultRowHeight="15" x14ac:dyDescent="0.25"/>
  <cols>
    <col min="1" max="1" width="16" bestFit="1" customWidth="1"/>
    <col min="2" max="2" width="16.28515625" bestFit="1" customWidth="1"/>
    <col min="3" max="3" width="4" bestFit="1" customWidth="1"/>
    <col min="4" max="4" width="11.28515625" bestFit="1" customWidth="1"/>
  </cols>
  <sheetData>
    <row r="3" spans="1:4" x14ac:dyDescent="0.25">
      <c r="A3" s="1" t="s">
        <v>14</v>
      </c>
      <c r="B3" s="1" t="s">
        <v>27</v>
      </c>
    </row>
    <row r="4" spans="1:4" x14ac:dyDescent="0.25">
      <c r="A4" s="1" t="s">
        <v>0</v>
      </c>
      <c r="B4" t="s">
        <v>25</v>
      </c>
      <c r="C4" t="s">
        <v>26</v>
      </c>
      <c r="D4" t="s">
        <v>1</v>
      </c>
    </row>
    <row r="5" spans="1:4" x14ac:dyDescent="0.25">
      <c r="A5" s="2" t="s">
        <v>16</v>
      </c>
    </row>
    <row r="6" spans="1:4" x14ac:dyDescent="0.25">
      <c r="A6" s="3" t="s">
        <v>23</v>
      </c>
      <c r="B6" s="4">
        <v>5</v>
      </c>
      <c r="C6" s="4">
        <v>13</v>
      </c>
      <c r="D6" s="4">
        <v>18</v>
      </c>
    </row>
    <row r="7" spans="1:4" x14ac:dyDescent="0.25">
      <c r="A7" s="3" t="s">
        <v>24</v>
      </c>
      <c r="B7" s="4">
        <v>7</v>
      </c>
      <c r="C7" s="4">
        <v>18</v>
      </c>
      <c r="D7" s="4">
        <v>25</v>
      </c>
    </row>
    <row r="8" spans="1:4" x14ac:dyDescent="0.25">
      <c r="A8" s="2" t="s">
        <v>17</v>
      </c>
    </row>
    <row r="9" spans="1:4" x14ac:dyDescent="0.25">
      <c r="A9" s="3" t="s">
        <v>23</v>
      </c>
      <c r="B9" s="4">
        <v>7</v>
      </c>
      <c r="C9" s="4">
        <v>8</v>
      </c>
      <c r="D9" s="4">
        <v>15</v>
      </c>
    </row>
    <row r="10" spans="1:4" x14ac:dyDescent="0.25">
      <c r="A10" s="3" t="s">
        <v>24</v>
      </c>
      <c r="B10" s="4">
        <v>5</v>
      </c>
      <c r="C10" s="4">
        <v>22</v>
      </c>
      <c r="D10" s="4">
        <v>27</v>
      </c>
    </row>
    <row r="11" spans="1:4" x14ac:dyDescent="0.25">
      <c r="A11" s="2" t="s">
        <v>18</v>
      </c>
    </row>
    <row r="12" spans="1:4" x14ac:dyDescent="0.25">
      <c r="A12" s="3" t="s">
        <v>23</v>
      </c>
      <c r="B12" s="4">
        <v>6</v>
      </c>
      <c r="C12" s="4">
        <v>7</v>
      </c>
      <c r="D12" s="4">
        <v>13</v>
      </c>
    </row>
    <row r="13" spans="1:4" x14ac:dyDescent="0.25">
      <c r="A13" s="3" t="s">
        <v>24</v>
      </c>
      <c r="B13" s="4">
        <v>2</v>
      </c>
      <c r="C13" s="4">
        <v>38</v>
      </c>
      <c r="D13" s="4">
        <v>40</v>
      </c>
    </row>
    <row r="14" spans="1:4" x14ac:dyDescent="0.25">
      <c r="A14" s="2" t="s">
        <v>19</v>
      </c>
    </row>
    <row r="15" spans="1:4" x14ac:dyDescent="0.25">
      <c r="A15" s="3" t="s">
        <v>23</v>
      </c>
      <c r="B15" s="4">
        <v>5</v>
      </c>
      <c r="C15" s="4">
        <v>13</v>
      </c>
      <c r="D15" s="4">
        <v>18</v>
      </c>
    </row>
    <row r="16" spans="1:4" x14ac:dyDescent="0.25">
      <c r="A16" s="3" t="s">
        <v>24</v>
      </c>
      <c r="B16" s="4">
        <v>8</v>
      </c>
      <c r="C16" s="4">
        <v>17</v>
      </c>
      <c r="D16" s="4">
        <v>25</v>
      </c>
    </row>
    <row r="17" spans="1:4" x14ac:dyDescent="0.25">
      <c r="A17" s="2" t="s">
        <v>20</v>
      </c>
    </row>
    <row r="18" spans="1:4" x14ac:dyDescent="0.25">
      <c r="A18" s="3" t="s">
        <v>23</v>
      </c>
      <c r="B18" s="4">
        <v>11</v>
      </c>
      <c r="C18" s="4">
        <v>10</v>
      </c>
      <c r="D18" s="4">
        <v>21</v>
      </c>
    </row>
    <row r="19" spans="1:4" x14ac:dyDescent="0.25">
      <c r="A19" s="3" t="s">
        <v>24</v>
      </c>
      <c r="B19" s="4">
        <v>4</v>
      </c>
      <c r="C19" s="4">
        <v>17</v>
      </c>
      <c r="D19" s="4">
        <v>21</v>
      </c>
    </row>
    <row r="20" spans="1:4" x14ac:dyDescent="0.25">
      <c r="A20" s="2" t="s">
        <v>21</v>
      </c>
    </row>
    <row r="21" spans="1:4" x14ac:dyDescent="0.25">
      <c r="A21" s="3" t="s">
        <v>23</v>
      </c>
      <c r="B21" s="4">
        <v>6</v>
      </c>
      <c r="C21" s="4">
        <v>13</v>
      </c>
      <c r="D21" s="4">
        <v>19</v>
      </c>
    </row>
    <row r="22" spans="1:4" x14ac:dyDescent="0.25">
      <c r="A22" s="3" t="s">
        <v>24</v>
      </c>
      <c r="B22" s="4">
        <v>6</v>
      </c>
      <c r="C22" s="4">
        <v>19</v>
      </c>
      <c r="D22" s="4">
        <v>25</v>
      </c>
    </row>
    <row r="23" spans="1:4" x14ac:dyDescent="0.25">
      <c r="A23" s="2" t="s">
        <v>22</v>
      </c>
    </row>
    <row r="24" spans="1:4" x14ac:dyDescent="0.25">
      <c r="A24" s="3" t="s">
        <v>23</v>
      </c>
      <c r="B24" s="4">
        <v>10</v>
      </c>
      <c r="C24" s="4">
        <v>10</v>
      </c>
      <c r="D24" s="4">
        <v>20</v>
      </c>
    </row>
    <row r="25" spans="1:4" x14ac:dyDescent="0.25">
      <c r="A25" s="3" t="s">
        <v>24</v>
      </c>
      <c r="B25" s="4">
        <v>10</v>
      </c>
      <c r="C25" s="4">
        <v>16</v>
      </c>
      <c r="D25" s="4">
        <v>26</v>
      </c>
    </row>
    <row r="26" spans="1:4" x14ac:dyDescent="0.25">
      <c r="A26" s="2" t="s">
        <v>1</v>
      </c>
      <c r="B26" s="4">
        <v>92</v>
      </c>
      <c r="C26" s="4">
        <v>221</v>
      </c>
      <c r="D26" s="4">
        <v>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6D9C-60C0-4357-BF0E-CA920D3385C7}">
  <dimension ref="A3:C28"/>
  <sheetViews>
    <sheetView workbookViewId="0">
      <selection activeCell="K3" sqref="K3"/>
    </sheetView>
  </sheetViews>
  <sheetFormatPr defaultRowHeight="15" x14ac:dyDescent="0.25"/>
  <cols>
    <col min="1" max="1" width="13.140625" bestFit="1" customWidth="1"/>
    <col min="2" max="2" width="16" bestFit="1" customWidth="1"/>
    <col min="3" max="3" width="10.140625" bestFit="1" customWidth="1"/>
  </cols>
  <sheetData>
    <row r="3" spans="1:3" x14ac:dyDescent="0.25">
      <c r="A3" s="1" t="s">
        <v>0</v>
      </c>
      <c r="B3" t="s">
        <v>14</v>
      </c>
      <c r="C3" t="s">
        <v>15</v>
      </c>
    </row>
    <row r="4" spans="1:3" x14ac:dyDescent="0.25">
      <c r="A4" s="2" t="s">
        <v>2</v>
      </c>
    </row>
    <row r="5" spans="1:3" x14ac:dyDescent="0.25">
      <c r="A5" s="3" t="s">
        <v>3</v>
      </c>
      <c r="B5" s="4">
        <v>58</v>
      </c>
      <c r="C5" s="4">
        <v>1</v>
      </c>
    </row>
    <row r="6" spans="1:3" x14ac:dyDescent="0.25">
      <c r="A6" s="3" t="s">
        <v>4</v>
      </c>
      <c r="B6" s="4">
        <v>65</v>
      </c>
      <c r="C6" s="4">
        <v>7</v>
      </c>
    </row>
    <row r="7" spans="1:3" x14ac:dyDescent="0.25">
      <c r="A7" s="3" t="s">
        <v>5</v>
      </c>
      <c r="B7" s="4">
        <v>69</v>
      </c>
      <c r="C7" s="4">
        <v>4</v>
      </c>
    </row>
    <row r="8" spans="1:3" x14ac:dyDescent="0.25">
      <c r="A8" s="3" t="s">
        <v>6</v>
      </c>
      <c r="B8" s="4">
        <v>77</v>
      </c>
      <c r="C8" s="4">
        <v>9</v>
      </c>
    </row>
    <row r="9" spans="1:3" x14ac:dyDescent="0.25">
      <c r="A9" s="2" t="s">
        <v>10</v>
      </c>
      <c r="B9" s="4">
        <v>77</v>
      </c>
      <c r="C9" s="4">
        <v>21</v>
      </c>
    </row>
    <row r="10" spans="1:3" x14ac:dyDescent="0.25">
      <c r="A10" s="2" t="s">
        <v>7</v>
      </c>
    </row>
    <row r="11" spans="1:3" x14ac:dyDescent="0.25">
      <c r="A11" s="3" t="s">
        <v>3</v>
      </c>
      <c r="B11" s="4">
        <v>86</v>
      </c>
      <c r="C11" s="4">
        <v>7</v>
      </c>
    </row>
    <row r="12" spans="1:3" x14ac:dyDescent="0.25">
      <c r="A12" s="3" t="s">
        <v>4</v>
      </c>
      <c r="B12" s="4">
        <v>92</v>
      </c>
      <c r="C12" s="4">
        <v>6</v>
      </c>
    </row>
    <row r="13" spans="1:3" x14ac:dyDescent="0.25">
      <c r="A13" s="3" t="s">
        <v>5</v>
      </c>
      <c r="B13" s="4">
        <v>105</v>
      </c>
      <c r="C13" s="4">
        <v>15</v>
      </c>
    </row>
    <row r="14" spans="1:3" x14ac:dyDescent="0.25">
      <c r="A14" s="3" t="s">
        <v>6</v>
      </c>
      <c r="B14" s="4">
        <v>118</v>
      </c>
      <c r="C14" s="4">
        <v>17</v>
      </c>
    </row>
    <row r="15" spans="1:3" x14ac:dyDescent="0.25">
      <c r="A15" s="2" t="s">
        <v>11</v>
      </c>
      <c r="B15" s="4">
        <v>118</v>
      </c>
      <c r="C15" s="4">
        <v>45</v>
      </c>
    </row>
    <row r="16" spans="1:3" x14ac:dyDescent="0.25">
      <c r="A16" s="2" t="s">
        <v>8</v>
      </c>
    </row>
    <row r="17" spans="1:3" x14ac:dyDescent="0.25">
      <c r="A17" s="3" t="s">
        <v>3</v>
      </c>
      <c r="B17" s="4">
        <v>123</v>
      </c>
      <c r="C17" s="4">
        <v>14</v>
      </c>
    </row>
    <row r="18" spans="1:3" x14ac:dyDescent="0.25">
      <c r="A18" s="3" t="s">
        <v>4</v>
      </c>
      <c r="B18" s="4">
        <v>124</v>
      </c>
      <c r="C18" s="4">
        <v>28</v>
      </c>
    </row>
    <row r="19" spans="1:3" x14ac:dyDescent="0.25">
      <c r="A19" s="3" t="s">
        <v>5</v>
      </c>
      <c r="B19" s="4">
        <v>130</v>
      </c>
      <c r="C19" s="4">
        <v>38</v>
      </c>
    </row>
    <row r="20" spans="1:3" x14ac:dyDescent="0.25">
      <c r="A20" s="3" t="s">
        <v>6</v>
      </c>
      <c r="B20" s="4">
        <v>136</v>
      </c>
      <c r="C20" s="4">
        <v>39</v>
      </c>
    </row>
    <row r="21" spans="1:3" x14ac:dyDescent="0.25">
      <c r="A21" s="2" t="s">
        <v>12</v>
      </c>
      <c r="B21" s="4">
        <v>136</v>
      </c>
      <c r="C21" s="4">
        <v>119</v>
      </c>
    </row>
    <row r="22" spans="1:3" x14ac:dyDescent="0.25">
      <c r="A22" s="2" t="s">
        <v>9</v>
      </c>
    </row>
    <row r="23" spans="1:3" x14ac:dyDescent="0.25">
      <c r="A23" s="3" t="s">
        <v>3</v>
      </c>
      <c r="B23" s="4">
        <v>139</v>
      </c>
      <c r="C23" s="4">
        <v>29</v>
      </c>
    </row>
    <row r="24" spans="1:3" x14ac:dyDescent="0.25">
      <c r="A24" s="3" t="s">
        <v>4</v>
      </c>
      <c r="B24" s="4">
        <v>197</v>
      </c>
      <c r="C24" s="4">
        <v>116</v>
      </c>
    </row>
    <row r="25" spans="1:3" x14ac:dyDescent="0.25">
      <c r="A25" s="3" t="s">
        <v>5</v>
      </c>
      <c r="B25" s="4">
        <v>200</v>
      </c>
      <c r="C25" s="4">
        <v>79</v>
      </c>
    </row>
    <row r="26" spans="1:3" x14ac:dyDescent="0.25">
      <c r="A26" s="3" t="s">
        <v>6</v>
      </c>
      <c r="B26" s="4">
        <v>189</v>
      </c>
      <c r="C26" s="4">
        <v>34</v>
      </c>
    </row>
    <row r="27" spans="1:3" x14ac:dyDescent="0.25">
      <c r="A27" s="2" t="s">
        <v>13</v>
      </c>
      <c r="B27" s="4">
        <v>189</v>
      </c>
      <c r="C27" s="4">
        <v>258</v>
      </c>
    </row>
    <row r="28" spans="1:3" x14ac:dyDescent="0.25">
      <c r="A28" s="2" t="s">
        <v>1</v>
      </c>
      <c r="B28" s="4">
        <v>189</v>
      </c>
      <c r="C28" s="4">
        <v>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C602-E69B-4451-BAD8-8B7C126786A7}">
  <dimension ref="A1:AA5"/>
  <sheetViews>
    <sheetView showGridLines="0" zoomScale="90" zoomScaleNormal="90" workbookViewId="0">
      <selection sqref="A1:C1"/>
    </sheetView>
  </sheetViews>
  <sheetFormatPr defaultRowHeight="15" x14ac:dyDescent="0.25"/>
  <cols>
    <col min="1" max="1" width="11" customWidth="1"/>
    <col min="3" max="3" width="17.7109375" customWidth="1"/>
    <col min="4" max="4" width="9.7109375" customWidth="1"/>
  </cols>
  <sheetData>
    <row r="1" spans="1:27" ht="20.25" customHeight="1" x14ac:dyDescent="0.35">
      <c r="A1" s="25" t="s">
        <v>36</v>
      </c>
      <c r="B1" s="25"/>
      <c r="C1" s="25"/>
      <c r="D1" s="11" t="s">
        <v>37</v>
      </c>
      <c r="E1" s="8">
        <f>E4/$D4</f>
        <v>0.60383386581469645</v>
      </c>
      <c r="F1" s="6">
        <f>F4/D4</f>
        <v>0.3961661341853035</v>
      </c>
      <c r="P1" s="26" t="s">
        <v>46</v>
      </c>
      <c r="Q1" s="26"/>
      <c r="R1" s="26"/>
      <c r="S1" s="26"/>
    </row>
    <row r="3" spans="1:27" x14ac:dyDescent="0.25">
      <c r="G3" s="13" t="s">
        <v>38</v>
      </c>
      <c r="H3" s="14">
        <f>+GETPIVOTDATA("[Measures].[Active Employee]",headline!$B$10,"[HR Data].[PayType]","[HR Data].[PayType].&amp;[Hourly]","[HR Data].[Gender]","[HR Data].[Gender].&amp;[M]")</f>
        <v>0.95767195767195767</v>
      </c>
      <c r="I3" s="15">
        <f>+GETPIVOTDATA("[Measures].[Active Employee]",headline!$B$10,"[HR Data].[PayType]","[HR Data].[PayType].&amp;[Hourly]","[HR Data].[Gender]","[HR Data].[Gender].&amp;[F]")</f>
        <v>0.89516129032258063</v>
      </c>
      <c r="J3" s="16" t="s">
        <v>40</v>
      </c>
      <c r="K3" s="17">
        <f>GETPIVOTDATA("[Measures].[Active Employee]",headline!$B$17,"[HR Data].[Gender]","[HR Data].[Gender].&amp;[M]","[HR Data].[FP]","[HR Data].[FP].&amp;[FT]")</f>
        <v>0.22222222222222221</v>
      </c>
      <c r="L3" s="18">
        <f>GETPIVOTDATA("[Measures].[Active Employee]",headline!$B$17,"[HR Data].[Gender]","[HR Data].[Gender].&amp;[F]","[HR Data].[FP]","[HR Data].[FP].&amp;[FT]")</f>
        <v>0.40322580645161288</v>
      </c>
    </row>
    <row r="4" spans="1:27" x14ac:dyDescent="0.25">
      <c r="D4" s="10">
        <f>+GETPIVOTDATA("[Measures].[Active Employee]",headline!$A$3)</f>
        <v>313</v>
      </c>
      <c r="E4" s="9">
        <f>+GETPIVOTDATA("[Measures].[Active Employee]",headline!$A$3,"[HR Data].[Gender]","[HR Data].[Gender].&amp;[M]")</f>
        <v>189</v>
      </c>
      <c r="F4" s="7">
        <f>+GETPIVOTDATA("[Measures].[Active Employee]",headline!$A$3,"[HR Data].[Gender]","[HR Data].[Gender].&amp;[F]")</f>
        <v>124</v>
      </c>
      <c r="G4" s="13" t="s">
        <v>39</v>
      </c>
      <c r="H4" s="14">
        <f>+GETPIVOTDATA("[Measures].[Active Employee]",headline!$B$10,"[HR Data].[PayType]","[HR Data].[PayType].&amp;[Salary]","[HR Data].[Gender]","[HR Data].[Gender].&amp;[M]")</f>
        <v>4.2328042328042326E-2</v>
      </c>
      <c r="I4" s="15">
        <f>+GETPIVOTDATA("[Measures].[Active Employee]",headline!$B$10,"[HR Data].[PayType]","[HR Data].[PayType].&amp;[Salary]","[HR Data].[Gender]","[HR Data].[Gender].&amp;[F]")</f>
        <v>0.10483870967741936</v>
      </c>
      <c r="J4" s="16" t="s">
        <v>41</v>
      </c>
      <c r="K4" s="17">
        <f>GETPIVOTDATA("[Measures].[Active Employee]",headline!$B$17,"[HR Data].[Gender]","[HR Data].[Gender].&amp;[M]","[HR Data].[FP]","[HR Data].[FP].&amp;[PT]")</f>
        <v>0.77777777777777779</v>
      </c>
      <c r="L4" s="18">
        <f>GETPIVOTDATA("[Measures].[Active Employee]",headline!$B$17,"[HR Data].[Gender]","[HR Data].[Gender].&amp;[F]","[HR Data].[FP]","[HR Data].[FP].&amp;[PT]")</f>
        <v>0.59677419354838712</v>
      </c>
      <c r="Q4" s="20">
        <f>+GETPIVOTDATA("[Measures].[turnover]",headline!$G$14)</f>
        <v>1.7476038338658146</v>
      </c>
      <c r="R4" s="22">
        <f>+GETPIVOTDATA("[Measures].[turnover]",headline!$G$14,"[HR Data].[Gender]","[HR Data].[Gender].&amp;[M]")</f>
        <v>1.6666666666666667</v>
      </c>
      <c r="S4" s="21">
        <f>+GETPIVOTDATA("[Measures].[turnover]",headline!$G$14,"[HR Data].[Gender]","[HR Data].[Gender].&amp;[F]")</f>
        <v>1.8709677419354838</v>
      </c>
    </row>
    <row r="5" spans="1:27" x14ac:dyDescent="0.25">
      <c r="A5" s="5"/>
      <c r="B5" s="5"/>
      <c r="C5" s="5"/>
      <c r="D5" s="5"/>
      <c r="E5" s="5"/>
      <c r="F5" s="5"/>
      <c r="G5" s="5"/>
      <c r="H5" s="5"/>
      <c r="I5" s="5"/>
      <c r="J5" s="5"/>
      <c r="K5" s="5"/>
      <c r="L5" s="5"/>
      <c r="M5" s="5"/>
      <c r="N5" s="5"/>
      <c r="O5" s="5"/>
      <c r="P5" s="5"/>
      <c r="Q5" s="5"/>
      <c r="R5" s="5"/>
      <c r="S5" s="5"/>
      <c r="T5" s="5"/>
      <c r="U5" s="5"/>
      <c r="V5" s="5"/>
      <c r="W5" s="5"/>
      <c r="X5" s="5"/>
      <c r="Y5" s="5"/>
      <c r="Z5" s="5"/>
      <c r="AA5" s="5"/>
    </row>
  </sheetData>
  <mergeCells count="2">
    <mergeCell ref="A1:C1"/>
    <mergeCell ref="P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BF19-0AF9-45E6-B0B3-511C754E0666}">
  <dimension ref="A1:W3"/>
  <sheetViews>
    <sheetView showGridLines="0" zoomScale="90" zoomScaleNormal="90" workbookViewId="0">
      <selection sqref="A1:W3"/>
    </sheetView>
  </sheetViews>
  <sheetFormatPr defaultRowHeight="15" x14ac:dyDescent="0.25"/>
  <sheetData>
    <row r="1" spans="1:23" x14ac:dyDescent="0.25">
      <c r="A1" s="23" t="s">
        <v>47</v>
      </c>
      <c r="B1" s="23"/>
      <c r="C1" s="23"/>
      <c r="D1" s="23"/>
      <c r="E1" s="23"/>
      <c r="F1" s="23"/>
      <c r="G1" s="23"/>
      <c r="H1" s="23"/>
      <c r="I1" s="23"/>
      <c r="J1" s="23"/>
      <c r="K1" s="23"/>
      <c r="L1" s="23"/>
      <c r="M1" s="23"/>
      <c r="N1" s="23"/>
      <c r="O1" s="23"/>
      <c r="P1" s="23"/>
      <c r="Q1" s="23"/>
      <c r="R1" s="23"/>
      <c r="S1" s="23"/>
      <c r="T1" s="23"/>
      <c r="U1" s="23"/>
      <c r="V1" s="23"/>
      <c r="W1" s="23"/>
    </row>
    <row r="2" spans="1:23" x14ac:dyDescent="0.25">
      <c r="A2" s="23"/>
      <c r="B2" s="23"/>
      <c r="C2" s="23"/>
      <c r="D2" s="23"/>
      <c r="E2" s="23"/>
      <c r="F2" s="23"/>
      <c r="G2" s="23"/>
      <c r="H2" s="23"/>
      <c r="I2" s="23"/>
      <c r="J2" s="23"/>
      <c r="K2" s="23"/>
      <c r="L2" s="23"/>
      <c r="M2" s="23"/>
      <c r="N2" s="23"/>
      <c r="O2" s="23"/>
      <c r="P2" s="23"/>
      <c r="Q2" s="23"/>
      <c r="R2" s="23"/>
      <c r="S2" s="23"/>
      <c r="T2" s="23"/>
      <c r="U2" s="23"/>
      <c r="V2" s="23"/>
      <c r="W2" s="23"/>
    </row>
    <row r="3" spans="1:23" x14ac:dyDescent="0.25">
      <c r="A3" s="23"/>
      <c r="B3" s="23"/>
      <c r="C3" s="23"/>
      <c r="D3" s="23"/>
      <c r="E3" s="23"/>
      <c r="F3" s="23"/>
      <c r="G3" s="23"/>
      <c r="H3" s="23"/>
      <c r="I3" s="23"/>
      <c r="J3" s="23"/>
      <c r="K3" s="23"/>
      <c r="L3" s="23"/>
      <c r="M3" s="23"/>
      <c r="N3" s="23"/>
      <c r="O3" s="23"/>
      <c r="P3" s="23"/>
      <c r="Q3" s="23"/>
      <c r="R3" s="23"/>
      <c r="S3" s="23"/>
      <c r="T3" s="23"/>
      <c r="U3" s="23"/>
      <c r="V3" s="23"/>
      <c r="W3" s="23"/>
    </row>
  </sheetData>
  <mergeCells count="1">
    <mergeCell ref="A1:W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8EDD-9A59-475F-A3EA-0ECB6F1E6F5A}">
  <dimension ref="A1:W3"/>
  <sheetViews>
    <sheetView showGridLines="0" workbookViewId="0">
      <selection sqref="A1:W3"/>
    </sheetView>
  </sheetViews>
  <sheetFormatPr defaultRowHeight="15" x14ac:dyDescent="0.25"/>
  <sheetData>
    <row r="1" spans="1:23" x14ac:dyDescent="0.25">
      <c r="A1" s="23" t="s">
        <v>48</v>
      </c>
      <c r="B1" s="23"/>
      <c r="C1" s="23"/>
      <c r="D1" s="23"/>
      <c r="E1" s="23"/>
      <c r="F1" s="23"/>
      <c r="G1" s="23"/>
      <c r="H1" s="23"/>
      <c r="I1" s="23"/>
      <c r="J1" s="23"/>
      <c r="K1" s="23"/>
      <c r="L1" s="23"/>
      <c r="M1" s="23"/>
      <c r="N1" s="23"/>
      <c r="O1" s="23"/>
      <c r="P1" s="23"/>
      <c r="Q1" s="23"/>
      <c r="R1" s="23"/>
      <c r="S1" s="23"/>
      <c r="T1" s="23"/>
      <c r="U1" s="23"/>
      <c r="V1" s="23"/>
      <c r="W1" s="23"/>
    </row>
    <row r="2" spans="1:23" x14ac:dyDescent="0.25">
      <c r="A2" s="23"/>
      <c r="B2" s="23"/>
      <c r="C2" s="23"/>
      <c r="D2" s="23"/>
      <c r="E2" s="23"/>
      <c r="F2" s="23"/>
      <c r="G2" s="23"/>
      <c r="H2" s="23"/>
      <c r="I2" s="23"/>
      <c r="J2" s="23"/>
      <c r="K2" s="23"/>
      <c r="L2" s="23"/>
      <c r="M2" s="23"/>
      <c r="N2" s="23"/>
      <c r="O2" s="23"/>
      <c r="P2" s="23"/>
      <c r="Q2" s="23"/>
      <c r="R2" s="23"/>
      <c r="S2" s="23"/>
      <c r="T2" s="23"/>
      <c r="U2" s="23"/>
      <c r="V2" s="23"/>
      <c r="W2" s="23"/>
    </row>
    <row r="3" spans="1:23" x14ac:dyDescent="0.25">
      <c r="A3" s="23"/>
      <c r="B3" s="23"/>
      <c r="C3" s="23"/>
      <c r="D3" s="23"/>
      <c r="E3" s="23"/>
      <c r="F3" s="23"/>
      <c r="G3" s="23"/>
      <c r="H3" s="23"/>
      <c r="I3" s="23"/>
      <c r="J3" s="23"/>
      <c r="K3" s="23"/>
      <c r="L3" s="23"/>
      <c r="M3" s="23"/>
      <c r="N3" s="23"/>
      <c r="O3" s="23"/>
      <c r="P3" s="23"/>
      <c r="Q3" s="23"/>
      <c r="R3" s="23"/>
      <c r="S3" s="23"/>
      <c r="T3" s="23"/>
      <c r="U3" s="23"/>
      <c r="V3" s="23"/>
      <c r="W3" s="23"/>
    </row>
  </sheetData>
  <mergeCells count="1">
    <mergeCell ref="A1: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CF36-E779-4983-BD02-970290A683A0}">
  <dimension ref="A3:J21"/>
  <sheetViews>
    <sheetView topLeftCell="A2" workbookViewId="0">
      <selection activeCell="G14" sqref="G14"/>
    </sheetView>
  </sheetViews>
  <sheetFormatPr defaultRowHeight="15" x14ac:dyDescent="0.25"/>
  <cols>
    <col min="1" max="1" width="13.140625" bestFit="1" customWidth="1"/>
    <col min="2" max="2" width="16" bestFit="1" customWidth="1"/>
    <col min="3" max="3" width="16.28515625" bestFit="1" customWidth="1"/>
    <col min="4" max="4" width="8.140625" bestFit="1" customWidth="1"/>
    <col min="5" max="5" width="11.28515625" bestFit="1" customWidth="1"/>
    <col min="7" max="7" width="16" bestFit="1" customWidth="1"/>
    <col min="8" max="8" width="16.28515625" bestFit="1" customWidth="1"/>
    <col min="9" max="9" width="4" bestFit="1" customWidth="1"/>
    <col min="10" max="10" width="11.28515625" bestFit="1" customWidth="1"/>
  </cols>
  <sheetData>
    <row r="3" spans="1:10" x14ac:dyDescent="0.25">
      <c r="A3" s="1" t="s">
        <v>0</v>
      </c>
      <c r="B3" t="s">
        <v>14</v>
      </c>
      <c r="G3" s="1" t="s">
        <v>14</v>
      </c>
      <c r="H3" s="1" t="s">
        <v>27</v>
      </c>
    </row>
    <row r="4" spans="1:10" x14ac:dyDescent="0.25">
      <c r="A4" s="2" t="s">
        <v>23</v>
      </c>
      <c r="B4" s="4">
        <v>124</v>
      </c>
      <c r="G4" s="1" t="s">
        <v>0</v>
      </c>
      <c r="H4" t="s">
        <v>23</v>
      </c>
      <c r="I4" t="s">
        <v>24</v>
      </c>
      <c r="J4" t="s">
        <v>1</v>
      </c>
    </row>
    <row r="5" spans="1:10" x14ac:dyDescent="0.25">
      <c r="A5" s="2" t="s">
        <v>24</v>
      </c>
      <c r="B5" s="4">
        <v>189</v>
      </c>
      <c r="G5" s="2" t="s">
        <v>42</v>
      </c>
      <c r="H5" s="4">
        <v>83</v>
      </c>
      <c r="I5" s="4">
        <v>95</v>
      </c>
      <c r="J5" s="4">
        <v>178</v>
      </c>
    </row>
    <row r="6" spans="1:10" x14ac:dyDescent="0.25">
      <c r="A6" s="2" t="s">
        <v>1</v>
      </c>
      <c r="B6" s="4">
        <v>313</v>
      </c>
      <c r="G6" s="2" t="s">
        <v>43</v>
      </c>
      <c r="H6" s="4">
        <v>30</v>
      </c>
      <c r="I6" s="4">
        <v>56</v>
      </c>
      <c r="J6" s="4">
        <v>86</v>
      </c>
    </row>
    <row r="7" spans="1:10" x14ac:dyDescent="0.25">
      <c r="G7" s="2" t="s">
        <v>44</v>
      </c>
      <c r="H7" s="4">
        <v>11</v>
      </c>
      <c r="I7" s="4">
        <v>38</v>
      </c>
      <c r="J7" s="4">
        <v>49</v>
      </c>
    </row>
    <row r="8" spans="1:10" x14ac:dyDescent="0.25">
      <c r="G8" s="2" t="s">
        <v>1</v>
      </c>
      <c r="H8" s="4">
        <v>124</v>
      </c>
      <c r="I8" s="4">
        <v>189</v>
      </c>
      <c r="J8" s="4">
        <v>313</v>
      </c>
    </row>
    <row r="10" spans="1:10" x14ac:dyDescent="0.25">
      <c r="B10" s="1" t="s">
        <v>14</v>
      </c>
      <c r="C10" s="1" t="s">
        <v>27</v>
      </c>
    </row>
    <row r="11" spans="1:10" x14ac:dyDescent="0.25">
      <c r="B11" s="1" t="s">
        <v>0</v>
      </c>
      <c r="C11" t="s">
        <v>23</v>
      </c>
      <c r="D11" t="s">
        <v>24</v>
      </c>
      <c r="E11" t="s">
        <v>1</v>
      </c>
    </row>
    <row r="12" spans="1:10" x14ac:dyDescent="0.25">
      <c r="B12" s="2" t="s">
        <v>38</v>
      </c>
      <c r="C12" s="12">
        <v>0.89516129032258063</v>
      </c>
      <c r="D12" s="12">
        <v>0.95767195767195767</v>
      </c>
      <c r="E12" s="12">
        <v>0.93290734824281152</v>
      </c>
    </row>
    <row r="13" spans="1:10" x14ac:dyDescent="0.25">
      <c r="B13" s="2" t="s">
        <v>39</v>
      </c>
      <c r="C13" s="12">
        <v>0.10483870967741936</v>
      </c>
      <c r="D13" s="12">
        <v>4.2328042328042326E-2</v>
      </c>
      <c r="E13" s="12">
        <v>6.7092651757188496E-2</v>
      </c>
    </row>
    <row r="14" spans="1:10" x14ac:dyDescent="0.25">
      <c r="B14" s="2" t="s">
        <v>1</v>
      </c>
      <c r="C14" s="12">
        <v>1</v>
      </c>
      <c r="D14" s="12">
        <v>1</v>
      </c>
      <c r="E14" s="12">
        <v>1</v>
      </c>
      <c r="G14" s="1" t="s">
        <v>45</v>
      </c>
      <c r="H14" s="1" t="s">
        <v>27</v>
      </c>
    </row>
    <row r="15" spans="1:10" x14ac:dyDescent="0.25">
      <c r="G15" s="1" t="s">
        <v>0</v>
      </c>
      <c r="H15" t="s">
        <v>23</v>
      </c>
      <c r="I15" t="s">
        <v>24</v>
      </c>
      <c r="J15" t="s">
        <v>1</v>
      </c>
    </row>
    <row r="16" spans="1:10" x14ac:dyDescent="0.25">
      <c r="G16" s="2" t="s">
        <v>2</v>
      </c>
      <c r="H16" s="19">
        <v>1.6393442622950821E-2</v>
      </c>
      <c r="I16" s="19">
        <v>5.1948051948051951E-2</v>
      </c>
      <c r="J16" s="19">
        <v>3.6231884057971016E-2</v>
      </c>
    </row>
    <row r="17" spans="2:10" x14ac:dyDescent="0.25">
      <c r="B17" s="1" t="s">
        <v>14</v>
      </c>
      <c r="C17" s="1" t="s">
        <v>27</v>
      </c>
      <c r="G17" s="2" t="s">
        <v>7</v>
      </c>
      <c r="H17" s="19">
        <v>0.27272727272727271</v>
      </c>
      <c r="I17" s="19">
        <v>0.2288135593220339</v>
      </c>
      <c r="J17" s="19">
        <v>0.24884792626728111</v>
      </c>
    </row>
    <row r="18" spans="2:10" x14ac:dyDescent="0.25">
      <c r="B18" s="1" t="s">
        <v>0</v>
      </c>
      <c r="C18" t="s">
        <v>23</v>
      </c>
      <c r="D18" t="s">
        <v>24</v>
      </c>
      <c r="E18" t="s">
        <v>1</v>
      </c>
      <c r="G18" s="2" t="s">
        <v>9</v>
      </c>
      <c r="H18" s="19">
        <v>1.6451612903225807</v>
      </c>
      <c r="I18" s="19">
        <v>1.5026455026455026</v>
      </c>
      <c r="J18" s="19">
        <v>1.5591054313099042</v>
      </c>
    </row>
    <row r="19" spans="2:10" x14ac:dyDescent="0.25">
      <c r="B19" s="2" t="s">
        <v>25</v>
      </c>
      <c r="C19" s="12">
        <v>0.40322580645161288</v>
      </c>
      <c r="D19" s="12">
        <v>0.22222222222222221</v>
      </c>
      <c r="E19" s="12">
        <v>0.29392971246006389</v>
      </c>
      <c r="G19" s="2" t="s">
        <v>1</v>
      </c>
      <c r="H19" s="19">
        <v>1.8709677419354838</v>
      </c>
      <c r="I19" s="19">
        <v>1.6666666666666667</v>
      </c>
      <c r="J19" s="19">
        <v>1.7476038338658146</v>
      </c>
    </row>
    <row r="20" spans="2:10" x14ac:dyDescent="0.25">
      <c r="B20" s="2" t="s">
        <v>26</v>
      </c>
      <c r="C20" s="12">
        <v>0.59677419354838712</v>
      </c>
      <c r="D20" s="12">
        <v>0.77777777777777779</v>
      </c>
      <c r="E20" s="12">
        <v>0.70607028753993606</v>
      </c>
    </row>
    <row r="21" spans="2:10" x14ac:dyDescent="0.25">
      <c r="B21" s="2" t="s">
        <v>1</v>
      </c>
      <c r="C21" s="12">
        <v>1</v>
      </c>
      <c r="D21" s="12">
        <v>1</v>
      </c>
      <c r="E21"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086B-A1ED-46C6-8AF7-3F566ECC8585}">
  <dimension ref="A3:D8"/>
  <sheetViews>
    <sheetView topLeftCell="B1" workbookViewId="0">
      <selection activeCell="O9" sqref="O9"/>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5.5703125" bestFit="1" customWidth="1"/>
    <col min="8" max="8" width="14.28515625" bestFit="1" customWidth="1"/>
  </cols>
  <sheetData>
    <row r="3" spans="1:4" x14ac:dyDescent="0.25">
      <c r="A3" s="1" t="s">
        <v>32</v>
      </c>
      <c r="B3" s="1" t="s">
        <v>27</v>
      </c>
    </row>
    <row r="4" spans="1:4" x14ac:dyDescent="0.25">
      <c r="A4" s="1" t="s">
        <v>0</v>
      </c>
      <c r="B4" t="s">
        <v>34</v>
      </c>
      <c r="C4" t="s">
        <v>35</v>
      </c>
      <c r="D4" t="s">
        <v>1</v>
      </c>
    </row>
    <row r="5" spans="1:4" x14ac:dyDescent="0.25">
      <c r="A5" s="2" t="s">
        <v>2</v>
      </c>
      <c r="B5" s="4">
        <v>4</v>
      </c>
      <c r="C5" s="4"/>
      <c r="D5" s="4">
        <v>4</v>
      </c>
    </row>
    <row r="6" spans="1:4" x14ac:dyDescent="0.25">
      <c r="A6" s="2" t="s">
        <v>7</v>
      </c>
      <c r="B6" s="4">
        <v>20</v>
      </c>
      <c r="C6" s="4">
        <v>7</v>
      </c>
      <c r="D6" s="4">
        <v>27</v>
      </c>
    </row>
    <row r="7" spans="1:4" x14ac:dyDescent="0.25">
      <c r="A7" s="2" t="s">
        <v>9</v>
      </c>
      <c r="B7" s="4">
        <v>64</v>
      </c>
      <c r="C7" s="4">
        <v>220</v>
      </c>
      <c r="D7" s="4">
        <v>284</v>
      </c>
    </row>
    <row r="8" spans="1:4" x14ac:dyDescent="0.25">
      <c r="A8" s="2" t="s">
        <v>1</v>
      </c>
      <c r="B8" s="4">
        <v>88</v>
      </c>
      <c r="C8" s="4">
        <v>227</v>
      </c>
      <c r="D8" s="4">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AF86-54A7-4E95-B56D-49970DEF97CA}">
  <dimension ref="A3:C7"/>
  <sheetViews>
    <sheetView workbookViewId="0">
      <selection activeCell="I5" sqref="I5"/>
    </sheetView>
  </sheetViews>
  <sheetFormatPr defaultRowHeight="15" x14ac:dyDescent="0.25"/>
  <cols>
    <col min="1" max="1" width="13.140625" bestFit="1" customWidth="1"/>
    <col min="2" max="2" width="10.5703125" bestFit="1" customWidth="1"/>
    <col min="3" max="3" width="9.28515625" bestFit="1" customWidth="1"/>
  </cols>
  <sheetData>
    <row r="3" spans="1:3" x14ac:dyDescent="0.25">
      <c r="A3" s="1" t="s">
        <v>0</v>
      </c>
      <c r="B3" t="s">
        <v>32</v>
      </c>
      <c r="C3" t="s">
        <v>33</v>
      </c>
    </row>
    <row r="4" spans="1:3" x14ac:dyDescent="0.25">
      <c r="A4" s="2" t="s">
        <v>2</v>
      </c>
      <c r="B4" s="4">
        <v>4</v>
      </c>
      <c r="C4">
        <v>4</v>
      </c>
    </row>
    <row r="5" spans="1:3" x14ac:dyDescent="0.25">
      <c r="A5" s="2" t="s">
        <v>7</v>
      </c>
      <c r="B5" s="4">
        <v>27</v>
      </c>
      <c r="C5">
        <v>26</v>
      </c>
    </row>
    <row r="6" spans="1:3" x14ac:dyDescent="0.25">
      <c r="A6" s="2" t="s">
        <v>9</v>
      </c>
      <c r="B6" s="4">
        <v>284</v>
      </c>
      <c r="C6">
        <v>198</v>
      </c>
    </row>
    <row r="7" spans="1:3" x14ac:dyDescent="0.25">
      <c r="A7" s="2" t="s">
        <v>1</v>
      </c>
      <c r="B7" s="4">
        <v>315</v>
      </c>
      <c r="C7">
        <v>228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F96-B89F-42BE-AAAD-BE463E9B8B77}">
  <dimension ref="A3:D8"/>
  <sheetViews>
    <sheetView workbookViewId="0">
      <selection activeCell="H4" sqref="H4"/>
    </sheetView>
  </sheetViews>
  <sheetFormatPr defaultRowHeight="15" x14ac:dyDescent="0.25"/>
  <cols>
    <col min="1" max="1" width="16" bestFit="1" customWidth="1"/>
    <col min="2" max="2" width="16.28515625" bestFit="1" customWidth="1"/>
    <col min="3" max="3" width="4" bestFit="1" customWidth="1"/>
    <col min="4" max="4" width="11.28515625" bestFit="1" customWidth="1"/>
  </cols>
  <sheetData>
    <row r="3" spans="1:4" x14ac:dyDescent="0.25">
      <c r="A3" s="1" t="s">
        <v>14</v>
      </c>
      <c r="B3" s="1" t="s">
        <v>27</v>
      </c>
    </row>
    <row r="4" spans="1:4" x14ac:dyDescent="0.25">
      <c r="A4" s="1" t="s">
        <v>0</v>
      </c>
      <c r="B4" t="s">
        <v>25</v>
      </c>
      <c r="C4" t="s">
        <v>26</v>
      </c>
      <c r="D4" t="s">
        <v>1</v>
      </c>
    </row>
    <row r="5" spans="1:4" x14ac:dyDescent="0.25">
      <c r="A5" s="2" t="s">
        <v>29</v>
      </c>
      <c r="B5" s="4">
        <v>10</v>
      </c>
      <c r="C5" s="4">
        <v>32</v>
      </c>
      <c r="D5" s="4">
        <v>42</v>
      </c>
    </row>
    <row r="6" spans="1:4" x14ac:dyDescent="0.25">
      <c r="A6" s="2" t="s">
        <v>30</v>
      </c>
      <c r="B6" s="4">
        <v>17</v>
      </c>
      <c r="C6" s="4">
        <v>52</v>
      </c>
      <c r="D6" s="4">
        <v>69</v>
      </c>
    </row>
    <row r="7" spans="1:4" x14ac:dyDescent="0.25">
      <c r="A7" s="2" t="s">
        <v>31</v>
      </c>
      <c r="B7" s="4">
        <v>15</v>
      </c>
      <c r="C7" s="4">
        <v>63</v>
      </c>
      <c r="D7" s="4">
        <v>78</v>
      </c>
    </row>
    <row r="8" spans="1:4" x14ac:dyDescent="0.25">
      <c r="A8" s="2" t="s">
        <v>1</v>
      </c>
      <c r="B8" s="4">
        <v>42</v>
      </c>
      <c r="C8" s="4">
        <v>147</v>
      </c>
      <c r="D8" s="4">
        <v>189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BED4-2664-4143-B40F-0A8E47C2111F}">
  <dimension ref="A3:D26"/>
  <sheetViews>
    <sheetView workbookViewId="0">
      <selection activeCell="E12" sqref="E12"/>
    </sheetView>
  </sheetViews>
  <sheetFormatPr defaultRowHeight="15" x14ac:dyDescent="0.25"/>
  <cols>
    <col min="1" max="1" width="18.28515625" bestFit="1" customWidth="1"/>
    <col min="2" max="2" width="16.28515625" bestFit="1" customWidth="1"/>
    <col min="3" max="3" width="3.140625" bestFit="1" customWidth="1"/>
    <col min="4" max="4" width="11.28515625" bestFit="1" customWidth="1"/>
    <col min="5" max="5" width="18.28515625" bestFit="1" customWidth="1"/>
    <col min="6" max="6" width="29.7109375" bestFit="1" customWidth="1"/>
    <col min="7" max="7" width="23.28515625" bestFit="1" customWidth="1"/>
    <col min="8" max="8" width="6" bestFit="1" customWidth="1"/>
    <col min="9" max="9" width="3.140625" bestFit="1" customWidth="1"/>
    <col min="10" max="10" width="6.7109375" bestFit="1" customWidth="1"/>
    <col min="11" max="11" width="3.140625" bestFit="1" customWidth="1"/>
    <col min="12" max="12" width="5.85546875" bestFit="1" customWidth="1"/>
    <col min="13" max="13" width="3.140625" bestFit="1" customWidth="1"/>
    <col min="14" max="14" width="5.28515625" bestFit="1" customWidth="1"/>
    <col min="15" max="15" width="3.140625" bestFit="1" customWidth="1"/>
    <col min="16" max="16" width="6.28515625" bestFit="1" customWidth="1"/>
    <col min="17" max="17" width="3.140625" bestFit="1" customWidth="1"/>
    <col min="18" max="18" width="6.140625" bestFit="1" customWidth="1"/>
    <col min="19" max="19" width="3.140625" bestFit="1" customWidth="1"/>
    <col min="20" max="20" width="5.85546875" bestFit="1" customWidth="1"/>
    <col min="21" max="21" width="3.140625" bestFit="1" customWidth="1"/>
    <col min="22" max="22" width="6.42578125" bestFit="1" customWidth="1"/>
    <col min="23" max="23" width="3.140625" bestFit="1" customWidth="1"/>
    <col min="24" max="24" width="6.140625" bestFit="1" customWidth="1"/>
    <col min="25" max="25" width="3.140625" bestFit="1" customWidth="1"/>
    <col min="26" max="26" width="11.28515625" bestFit="1" customWidth="1"/>
    <col min="27" max="27" width="3.140625" bestFit="1" customWidth="1"/>
    <col min="28" max="28" width="6.140625" bestFit="1" customWidth="1"/>
    <col min="29" max="29" width="3.140625" bestFit="1" customWidth="1"/>
    <col min="30" max="30" width="6.42578125" bestFit="1" customWidth="1"/>
    <col min="31" max="31" width="3.140625" bestFit="1" customWidth="1"/>
    <col min="32" max="32" width="6.7109375" bestFit="1" customWidth="1"/>
    <col min="33" max="33" width="3.140625" bestFit="1" customWidth="1"/>
    <col min="34" max="34" width="6.7109375" bestFit="1" customWidth="1"/>
    <col min="35" max="35" width="3.140625" bestFit="1" customWidth="1"/>
    <col min="36" max="36" width="5.85546875" bestFit="1" customWidth="1"/>
    <col min="37" max="37" width="3.140625" bestFit="1" customWidth="1"/>
    <col min="38" max="38" width="6.7109375" bestFit="1" customWidth="1"/>
    <col min="39" max="39" width="3.140625" bestFit="1" customWidth="1"/>
    <col min="40" max="40" width="6.28515625" bestFit="1" customWidth="1"/>
    <col min="41" max="41" width="3.140625" bestFit="1" customWidth="1"/>
    <col min="42" max="42" width="6.140625" bestFit="1" customWidth="1"/>
    <col min="43" max="43" width="3.140625" bestFit="1" customWidth="1"/>
    <col min="44" max="44" width="6.7109375" bestFit="1" customWidth="1"/>
    <col min="45" max="45" width="3.140625" bestFit="1" customWidth="1"/>
    <col min="46" max="46" width="6.42578125" bestFit="1" customWidth="1"/>
    <col min="47" max="47" width="3.140625" bestFit="1" customWidth="1"/>
    <col min="48" max="48" width="6.140625" bestFit="1" customWidth="1"/>
    <col min="49" max="49" width="3.140625" bestFit="1" customWidth="1"/>
    <col min="50" max="50" width="6.85546875" bestFit="1" customWidth="1"/>
    <col min="51" max="51" width="3.140625" bestFit="1" customWidth="1"/>
    <col min="52" max="52" width="6.140625" bestFit="1" customWidth="1"/>
    <col min="53" max="53" width="3.140625" bestFit="1" customWidth="1"/>
    <col min="54" max="54" width="6.42578125" bestFit="1" customWidth="1"/>
    <col min="55" max="55" width="3.140625" bestFit="1" customWidth="1"/>
    <col min="56" max="56" width="6.7109375" bestFit="1" customWidth="1"/>
    <col min="57" max="57" width="3.140625" bestFit="1" customWidth="1"/>
    <col min="58" max="58" width="6.7109375" bestFit="1" customWidth="1"/>
    <col min="59" max="59" width="3.140625" bestFit="1" customWidth="1"/>
    <col min="60" max="60" width="5.85546875" bestFit="1" customWidth="1"/>
    <col min="61" max="61" width="3.140625" bestFit="1" customWidth="1"/>
    <col min="62" max="62" width="6.7109375" bestFit="1" customWidth="1"/>
    <col min="63" max="63" width="3.140625" bestFit="1" customWidth="1"/>
    <col min="64" max="64" width="6.28515625" bestFit="1" customWidth="1"/>
    <col min="65" max="65" width="3.140625" bestFit="1" customWidth="1"/>
    <col min="66" max="66" width="6.140625" bestFit="1" customWidth="1"/>
    <col min="67" max="67" width="3.140625" bestFit="1" customWidth="1"/>
    <col min="68" max="68" width="6.7109375" bestFit="1" customWidth="1"/>
    <col min="69" max="69" width="3.140625" bestFit="1" customWidth="1"/>
    <col min="70" max="70" width="6.42578125" bestFit="1" customWidth="1"/>
    <col min="71" max="71" width="3.140625" bestFit="1" customWidth="1"/>
    <col min="72" max="72" width="6.140625" bestFit="1" customWidth="1"/>
    <col min="73" max="73" width="3.140625" bestFit="1" customWidth="1"/>
    <col min="74" max="74" width="6.85546875" bestFit="1" customWidth="1"/>
    <col min="75" max="75" width="3.140625" bestFit="1" customWidth="1"/>
    <col min="76" max="76" width="6.140625" bestFit="1" customWidth="1"/>
    <col min="77" max="77" width="3.140625" bestFit="1" customWidth="1"/>
    <col min="78" max="78" width="6.42578125" bestFit="1" customWidth="1"/>
    <col min="79" max="79" width="3.140625" bestFit="1" customWidth="1"/>
    <col min="80" max="80" width="6.7109375" bestFit="1" customWidth="1"/>
    <col min="81" max="81" width="3.140625" bestFit="1" customWidth="1"/>
    <col min="82" max="82" width="6.7109375" bestFit="1" customWidth="1"/>
    <col min="83" max="83" width="3.140625" bestFit="1" customWidth="1"/>
    <col min="84" max="84" width="5.85546875" bestFit="1" customWidth="1"/>
    <col min="85" max="85" width="3.140625" bestFit="1" customWidth="1"/>
    <col min="86" max="86" width="6.7109375" bestFit="1" customWidth="1"/>
    <col min="87" max="87" width="3.140625" bestFit="1" customWidth="1"/>
    <col min="88" max="88" width="6.28515625" bestFit="1" customWidth="1"/>
    <col min="89" max="89" width="3.140625" bestFit="1" customWidth="1"/>
    <col min="90" max="90" width="6.140625" bestFit="1" customWidth="1"/>
    <col min="91" max="91" width="3.140625" bestFit="1" customWidth="1"/>
    <col min="92" max="92" width="6.7109375" bestFit="1" customWidth="1"/>
    <col min="93" max="93" width="3.140625" bestFit="1" customWidth="1"/>
    <col min="94" max="94" width="6.42578125" bestFit="1" customWidth="1"/>
    <col min="95" max="95" width="3.140625" bestFit="1" customWidth="1"/>
    <col min="96" max="96" width="6.140625" bestFit="1" customWidth="1"/>
    <col min="97" max="97" width="3.140625" bestFit="1" customWidth="1"/>
    <col min="98" max="98" width="11.28515625" bestFit="1" customWidth="1"/>
  </cols>
  <sheetData>
    <row r="3" spans="1:4" x14ac:dyDescent="0.25">
      <c r="A3" s="1" t="s">
        <v>28</v>
      </c>
      <c r="B3" s="1" t="s">
        <v>27</v>
      </c>
    </row>
    <row r="4" spans="1:4" x14ac:dyDescent="0.25">
      <c r="A4" s="1" t="s">
        <v>0</v>
      </c>
      <c r="B4" t="s">
        <v>25</v>
      </c>
      <c r="C4" t="s">
        <v>26</v>
      </c>
      <c r="D4" t="s">
        <v>1</v>
      </c>
    </row>
    <row r="5" spans="1:4" x14ac:dyDescent="0.25">
      <c r="A5" s="2" t="s">
        <v>16</v>
      </c>
    </row>
    <row r="6" spans="1:4" x14ac:dyDescent="0.25">
      <c r="A6" s="3" t="s">
        <v>23</v>
      </c>
      <c r="B6" s="4">
        <v>50.321666666666665</v>
      </c>
      <c r="C6" s="4">
        <v>37.928461538461541</v>
      </c>
      <c r="D6" s="4">
        <v>41.842105263157897</v>
      </c>
    </row>
    <row r="7" spans="1:4" x14ac:dyDescent="0.25">
      <c r="A7" s="3" t="s">
        <v>24</v>
      </c>
      <c r="B7" s="4">
        <v>180.64714285714285</v>
      </c>
      <c r="C7" s="4">
        <v>21.267777777777777</v>
      </c>
      <c r="D7" s="4">
        <v>65.893999999999991</v>
      </c>
    </row>
    <row r="8" spans="1:4" x14ac:dyDescent="0.25">
      <c r="A8" s="2" t="s">
        <v>17</v>
      </c>
    </row>
    <row r="9" spans="1:4" x14ac:dyDescent="0.25">
      <c r="A9" s="3" t="s">
        <v>23</v>
      </c>
      <c r="B9" s="4">
        <v>71.791428571428568</v>
      </c>
      <c r="C9" s="4">
        <v>11.19875</v>
      </c>
      <c r="D9" s="4">
        <v>39.475333333333332</v>
      </c>
    </row>
    <row r="10" spans="1:4" x14ac:dyDescent="0.25">
      <c r="A10" s="3" t="s">
        <v>24</v>
      </c>
      <c r="B10" s="4">
        <v>61.474000000000004</v>
      </c>
      <c r="C10" s="4">
        <v>15.481818181818182</v>
      </c>
      <c r="D10" s="4">
        <v>23.998888888888889</v>
      </c>
    </row>
    <row r="11" spans="1:4" x14ac:dyDescent="0.25">
      <c r="A11" s="2" t="s">
        <v>18</v>
      </c>
    </row>
    <row r="12" spans="1:4" x14ac:dyDescent="0.25">
      <c r="A12" s="3" t="s">
        <v>23</v>
      </c>
      <c r="B12" s="4">
        <v>67.461666666666659</v>
      </c>
      <c r="C12" s="4">
        <v>12.373749999999999</v>
      </c>
      <c r="D12" s="4">
        <v>35.982857142857142</v>
      </c>
    </row>
    <row r="13" spans="1:4" x14ac:dyDescent="0.25">
      <c r="A13" s="3" t="s">
        <v>24</v>
      </c>
      <c r="B13" s="4">
        <v>207.1</v>
      </c>
      <c r="C13" s="4">
        <v>20.966052631578947</v>
      </c>
      <c r="D13" s="4">
        <v>30.272750000000002</v>
      </c>
    </row>
    <row r="14" spans="1:4" x14ac:dyDescent="0.25">
      <c r="A14" s="2" t="s">
        <v>19</v>
      </c>
    </row>
    <row r="15" spans="1:4" x14ac:dyDescent="0.25">
      <c r="A15" s="3" t="s">
        <v>23</v>
      </c>
      <c r="B15" s="4">
        <v>111.446</v>
      </c>
      <c r="C15" s="4">
        <v>24.484615384615385</v>
      </c>
      <c r="D15" s="4">
        <v>48.640555555555551</v>
      </c>
    </row>
    <row r="16" spans="1:4" x14ac:dyDescent="0.25">
      <c r="A16" s="3" t="s">
        <v>24</v>
      </c>
      <c r="B16" s="4">
        <v>88.056250000000006</v>
      </c>
      <c r="C16" s="4">
        <v>20.680588235294117</v>
      </c>
      <c r="D16" s="4">
        <v>42.2408</v>
      </c>
    </row>
    <row r="17" spans="1:4" x14ac:dyDescent="0.25">
      <c r="A17" s="2" t="s">
        <v>20</v>
      </c>
    </row>
    <row r="18" spans="1:4" x14ac:dyDescent="0.25">
      <c r="A18" s="3" t="s">
        <v>23</v>
      </c>
      <c r="B18" s="4">
        <v>85.030909090909091</v>
      </c>
      <c r="C18" s="4">
        <v>14.104545454545455</v>
      </c>
      <c r="D18" s="4">
        <v>49.567727272727275</v>
      </c>
    </row>
    <row r="19" spans="1:4" x14ac:dyDescent="0.25">
      <c r="A19" s="3" t="s">
        <v>24</v>
      </c>
      <c r="B19" s="4">
        <v>34.875</v>
      </c>
      <c r="C19" s="4">
        <v>34.296666666666667</v>
      </c>
      <c r="D19" s="4">
        <v>34.401818181818186</v>
      </c>
    </row>
    <row r="20" spans="1:4" x14ac:dyDescent="0.25">
      <c r="A20" s="2" t="s">
        <v>21</v>
      </c>
    </row>
    <row r="21" spans="1:4" x14ac:dyDescent="0.25">
      <c r="A21" s="3" t="s">
        <v>23</v>
      </c>
      <c r="B21" s="4">
        <v>79.75</v>
      </c>
      <c r="C21" s="4">
        <v>11.416153846153845</v>
      </c>
      <c r="D21" s="4">
        <v>32.995263157894733</v>
      </c>
    </row>
    <row r="22" spans="1:4" x14ac:dyDescent="0.25">
      <c r="A22" s="3" t="s">
        <v>24</v>
      </c>
      <c r="B22" s="4">
        <v>97.045000000000002</v>
      </c>
      <c r="C22" s="4">
        <v>14.8285</v>
      </c>
      <c r="D22" s="4">
        <v>33.801538461538463</v>
      </c>
    </row>
    <row r="23" spans="1:4" x14ac:dyDescent="0.25">
      <c r="A23" s="2" t="s">
        <v>22</v>
      </c>
    </row>
    <row r="24" spans="1:4" x14ac:dyDescent="0.25">
      <c r="A24" s="3" t="s">
        <v>23</v>
      </c>
      <c r="B24" s="4">
        <v>62.213999999999999</v>
      </c>
      <c r="C24" s="4">
        <v>7.2700000000000005</v>
      </c>
      <c r="D24" s="4">
        <v>34.742000000000004</v>
      </c>
    </row>
    <row r="25" spans="1:4" x14ac:dyDescent="0.25">
      <c r="A25" s="3" t="s">
        <v>24</v>
      </c>
      <c r="B25" s="4">
        <v>125.09400000000001</v>
      </c>
      <c r="C25" s="4">
        <v>20.914705882352941</v>
      </c>
      <c r="D25" s="4">
        <v>59.499629629629631</v>
      </c>
    </row>
    <row r="26" spans="1:4" x14ac:dyDescent="0.25">
      <c r="A26" s="2" t="s">
        <v>1</v>
      </c>
      <c r="B26" s="4">
        <v>91.029139784946224</v>
      </c>
      <c r="C26" s="4">
        <v>19.988362831858407</v>
      </c>
      <c r="D26" s="4">
        <v>40.699310344827587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0 b 1 0 c 1 7 a - 9 c 6 9 - 4 f 3 b - a 1 c 5 - 9 e 5 6 7 f 8 3 a d f a " > < 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 2 0 2 4 - 1 2 - 1 6 T 1 5 : 0 5 : 0 2 . 5 6 9 6 4 1 6 + 0 5 : 3 0 < / L a s t P r o c e s s e d T i m e > < / D a t a M o d e l i n g S a n d b o x . S e r i a l i z e d S a n d b o x E r r o r C a c h e > ] ] > < / C u s t o m C o n t e n t > < / G e m i n i > 
</file>

<file path=customXml/item12.xml>��< ? x m l   v e r s i o n = " 1 . 0 "   e n c o d i n g = " U T F - 1 6 " ? > < G e m i n i   x m l n s = " h t t p : / / g e m i n i / p i v o t c u s t o m i z a t i o n / 1 4 d a a 4 b 2 - 9 f 8 2 - 4 4 6 1 - b 8 e a - 9 0 a 9 4 6 3 e 9 e a 4 " > < 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 T r u e < / V i s i b l e > < / i t e m > < i t e m > < M e a s u r e N a m e > t u r n o v e r < / M e a s u r e N a m e > < D i s p l a y N a m e > t u r n o v e r < / 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D a t a M a s h u p   x m l n s = " h t t p : / / s c h e m a s . m i c r o s o f t . c o m / D a t a M a s h u p " > A A A A A B 8 G A A B Q S w M E F A A C A A g A 9 6 S D 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3 p I 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6 S D W f E / t y s X A w A A m A k A A B M A H A B G b 3 J t d W x h c y 9 T Z W N 0 a W 9 u M S 5 t I K I Y A C i g F A A A A A A A A A A A A A A A A A A A A A A A A A A A A M V V T X P a M B C 9 M 8 N / 0 I g L z H i Y k m l z S O p k C B 8 J h 1 I C 9 E Q 4 K P Y G 3 N o y l W Q C w / D f u 5 I A G x t P L p 2 W C / Z q 9 7 2 3 T y t Z g q e C m J O J / W / d V i v V i l w y A T 6 p 0 a c x 6 T L F K H F J C K p a I f i b x I n w A C P 9 O P R B N P t B C L J O u z c v O p W 0 O Q u 3 U p G R i H 8 i 5 g t C m J A K P E k S G f A F 6 W 0 8 C F + O 2 A 3 H 4 t Y o I i n Q x E + B 7 w M n B r m l y a f s N Y T m B E J E H M f v s m 5 F O A S Y t y S z t l I i e E 0 U y P n 9 z B b P 7 8 n X O 6 J E A i n + g K / j X 0 A 6 i V R x R P o J t y 2 n B G 3 f 7 8 R h E v F 6 q R i H 0 K l g X L 7 F I j I x e h B R y 8 f r s 0 7 M F X A 1 b 6 Q S x s B Z h K C W J t u c X T n E 6 + V i H b K j Q 8 z U S q w L T f O 6 z 5 J E 8 R p J v q s l i A t U 1 s e U q i B K c 2 S x i 0 1 n 2 H q b F e M + l h v w A 0 i G z a 6 b 5 5 O 5 J Q o v m W t B b I o W o w X n n a 7 R C Y t W S G 5 e G x m / O 0 v G F 1 r b d g W p p F O 9 h d W L G r a k E 2 e X d 0 N h A V G w U X v t F E 7 x K e j j s w n 2 o t W g i 9 E B V 9 e f m 5 r B h B 8 B C U Q B o r 2 A Y m 5 P L X n g P Y o 4 W R U K + q N C a A o i y k p h f G v i g R z C + 1 M g i s I f f p A x L H C q C i s 6 / W J b I 7 Y 1 V l 4 i H w O T K d a R H l u 7 3 M I U e K J Z t r L Y u l 3 7 h u d n K Y + F P I l e Q V j h z N c K c 4 U X T s B h s r K n T C + k o 3 8 2 H 8 6 u 7 E R l 0 1 o f z l G e X Q 9 Q f n d O j h a d M w 7 t G 9 V K w C / z n 9 / R 2 d H / F / f 0 k K 2 D B T O X E Y J b l t 2 n / e m 2 S 3 V n M r O S R 0 y g v X i 5 6 v q c f o w z M h v I U 8 5 z A m L r 6 n v c I Q 8 B Z 2 I 7 w N t Y B W 8 B C P e 8 2 D H 2 u N S m 6 d n I w Y z h d 4 J j 4 x u 4 + b m L 6 Z X y o Z 8 d u W 5 2 Y y + J U E c 9 b c a Z d S E M o g C f X e o g / W H 7 3 d a 1 Q 3 r c i 3 3 0 1 G 1 d f b l y y H M S K 5 i o b Q h u + t g c x h z m 6 d D h z k S 4 h l 8 g Y L i B m S k + r B z i p 4 / h 7 B B v h + H E Y y E T 0 n Z 6 N k o F V O P D 7 P S F M U 6 h h V o t E t I d p b A B t I S J P t q T h M w c D n p D S z y j e 0 r m F 5 0 t t z R j Y 4 O 4 d 2 n G f z D + 7 5 u v E Y 8 b U I K e 7 p D F u / 0 D U E s B A i 0 A F A A C A A g A 9 6 S D W X g 3 i N y m A A A A 9 g A A A B I A A A A A A A A A A A A A A A A A A A A A A E N v b m Z p Z y 9 Q Y W N r Y W d l L n h t b F B L A Q I t A B Q A A g A I A P e k g 1 k P y u m r p A A A A O k A A A A T A A A A A A A A A A A A A A A A A P I A A A B b Q 2 9 u d G V u d F 9 U e X B l c 1 0 u e G 1 s U E s B A i 0 A F A A C A A g A 9 6 S D W f E / t y s X A w A A m A k A A B M A A A A A A A A A A A A A A A A A 4 w E A A E Z v c m 1 1 b G F z L 1 N l Y 3 R p b 2 4 x L m 1 Q S w U G A A A A A A M A A w D C A A A A R 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C Y A A A A A A A A K 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Y X F O Z 1 Z k M G Z D U l l a Z V N E L 2 N 1 b G F F R z F S e V l X N X p a b T l 5 Y l N C R 2 F X e G x J R 1 p 5 Y j I w Z 1 N G S W d S R 0 Y w W V F B Q U F B Q U F B Q U F B Q U F C R V R p S l d Y Z 2 1 a U z Z r b k 9 3 M H l L U U o 1 R G t o b G J I Q m x j a U J S Z F d W e W F X V n p B Q U h h c U 5 n V m Q w Z k N S W V p l U 0 Q v Y 3 V s Y U V B Q U F B Q U E 9 P S I g L z 4 8 L 1 N 0 Y W J s Z U V u d H J p Z X M + P C 9 J d G V t P j x J d G V t P j x J d G V t T G 9 j Y X R p b 2 4 + P E l 0 Z W 1 U e X B l P k Z v c m 1 1 b G E 8 L 0 l 0 Z W 1 U e X B l P j x J d G V t U G F 0 a D 5 T Z W N 0 a W 9 u M S 9 I U i U y M E R h d G E 8 L 0 l 0 Z W 1 Q Y X R o P j w v S X R l b U x v Y 2 F 0 a W 9 u P j x T d G F i b G V F b n R y a W V z P j x F b n R y e S B U e X B l P S J J c 1 B y a X Z h d G U i I F Z h b H V l P S J s M C I g L z 4 8 R W 5 0 c n k g V H l w Z T 0 i U X V l c n l J R C I g V m F s d W U 9 I n M 0 Z G M 4 N D E z M i 0 z Y z B l L T R k M z c t Y j M y Y S 1 m M T I 4 N T g 3 M 2 V h N D 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U Z W 5 1 c m U h U G l 2 b 3 R U Y W J s Z T I 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Q t M T I t M D N U M T M 6 N D Y 6 M z E u N z E 2 N T g x M V 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Y j k y Y j U 0 M D k t N W F m Y S 0 0 M m E 1 L T h m M z M t N m J l Y z Y w Z W Y 1 Y 2 Q 1 I i A v P j x F b n R y e S B U e X B l P S J M b 2 F k Z W R U b 0 F u Y W x 5 c 2 l z U 2 V y d m l j Z X M i I F Z h b H V l P S J s M C I g L z 4 8 R W 5 0 c n k g V H l w Z T 0 i R m l s b F N 0 Y X R 1 c y I g V m F s d W U 9 I n N D b 2 1 w b G V 0 Z S I g L z 4 8 R W 5 0 c n k g V H l w Z T 0 i R m l s b E x h c 3 R V c G R h d G V k I i B W Y W x 1 Z T 0 i Z D I w M j Q t M T I t M D N U M T M 6 N D Y 6 M z E u O D g 4 N D Q z N 1 o i I C 8 + P E V u d H J 5 I F R 5 c G U 9 I k Z p b G x F c n J v c k N v Z G U i I F Z h b H V l P S J z V W 5 r b m 9 3 b i I g L z 4 8 R W 5 0 c n k g V H l w Z T 0 i Q W R k Z W R U b 0 R h d G F N b 2 R l b C I g V m F s d W U 9 I m w w I i A v P j x F b n R y e S B U e X B l P S J M b 2 F k V G 9 S Z X B v c n R E a X N h Y m x l Z C I g V m F s d W U 9 I m w x I i A v P j x F b n R y e S B U e X B l P S J R d W V y e U d y b 3 V w S U Q i I F Z h b H V l P S J z N T Y y M j R l N D Q t M D k 1 Z S 0 0 Y j k 5 L W E 5 M j c t M 2 I w Z D M y M j k w M j c 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k Y T h k Y T N h M S 0 0 Z j J m L T Q 0 M G M t Y m Q 2 Z i 0 5 Z D Q 3 O D E 1 N W M x M j k i I C 8 + P E V u d H J 5 I F R 5 c G U 9 I k x v Y W R U b 1 J l c G 9 y d E R p c 2 F i b G V k I i B W Y W x 1 Z T 0 i b D E i I C 8 + P E V u d H J 5 I F R 5 c G U 9 I l F 1 Z X J 5 R 3 J v d X B J R C I g V m F s d W U 9 I n M 1 N j I y N G U 0 N C 0 w O T V l L T R i O T k t Y T k y N y 0 z Y j B k M z I y O T A y N z 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w M 1 Q x M z o 0 N j o z M S 4 5 M D Q w N j c 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M m I y Z D I y M j Q t N D R h M y 0 0 Z j Z m L T l h M 2 I t M j V h O T Y 0 Y z I 1 N z R m I i A v P j x F b n R y e S B U e X B l P S J M b 2 F k V G 9 S Z X B v c n R E a X N h Y m x l Z C I g V m F s d W U 9 I m w x I i A v P j x F b n R y e S B U e X B l P S J R d W V y e U d y b 3 V w S U Q i I F Z h b H V l P S J z M T V k O G E 4 Z G E t N D c 3 N y 0 0 N W M y L T g 2 N W U t N D g z Z m R j Y m E 1 N j g 0 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w M 1 Q x M z o 0 N j o z M S 4 5 M T k 2 O T E 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j k 3 Z D h h M z c t Y T B l N y 0 0 Z T N k L W I 1 O G Y t Z D M 3 N 2 Y 5 M W M x Y z l l I i A v P j x F b n R y e S B U e X B l P S J R d W V y e U d y b 3 V w S U Q i I F Z h b H V l P S J z N T Y y M j R l N D Q t M D k 1 Z S 0 0 Y j k 5 L W E 5 M j c t M 2 I w Z D M y M j k w M j c 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D N U M T M 6 N D Y 6 M z E u O T M 1 M z E 4 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w v S X R l b X M + P C 9 M b 2 N h b F B h Y 2 t h Z 2 V N Z X R h Z G F 0 Y U Z p b G U + F g A A A F B L B Q Y A A A A A A A A A A A A A A A A A A A A A A A A m A Q A A A Q A A A N C M n d 8 B F d E R j H o A w E / C l + s B A A A A Q L x C Z 4 6 r f E O d 7 y N q 4 H A s + A A A A A A C A A A A A A A Q Z g A A A A E A A C A A A A C U B B z H F B f M v b R l b g v P S f h n Z M f M B 2 T j p 6 2 6 0 / L 8 L W S d v A A A A A A O g A A A A A I A A C A A A A C p i 2 P o x W S N s F w i 1 p G 4 o h 1 f C V 7 l r 9 T f s A 4 h 8 a 8 P 6 D S 5 D F A A A A B P + / T D 9 + R t m Z u r / Q a A N O a t F 8 q 1 g F m O l v W J Y t 9 G k O 0 X I e F d I h 1 a j e W F N W / 4 8 l H E S m S 8 l u n H 6 D D Z 7 V f T E 9 X O i L Y + p S a Y L F c O z v g y 6 v 5 K 0 4 4 s K U A A A A C A H f A X M f j / E 4 j S h P S X f w N 6 + i W b s U O D / 3 T U B 2 3 B C Y J 7 M 5 d J G 0 4 n O u G J e u w / G 3 J T 1 l J A q I Z Q T + m 8 b k 7 G 2 u z 8 U N 2 P < / D a t a M a s h u p > 
</file>

<file path=customXml/item15.xml>��< ? x m l   v e r s i o n = " 1 . 0 "   e n c o d i n g = " U T F - 1 6 " ? > < G e m i n i   x m l n s = " h t t p : / / g e m i n i / p i v o t c u s t o m i z a t i o n / 1 1 0 7 9 8 5 3 - 8 b 1 1 - 4 f 2 f - b 5 c 0 - 3 9 c c 3 f 2 f 0 3 0 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i t e m > < M e a s u r e N a m e > t u r n o v e r < / M e a s u r e N a m e > < D i s p l a y N a m e > t u r n o v e r < / D i s p l a y N a m e > < V i s i b l e > T r u e 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7 c 7 d 1 a 6 7 - c b 7 f - 4 e 4 2 - b e 0 4 - e 4 7 5 7 3 3 2 5 b b 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C l i e n t W i n d o w X M L " > < C u s t o m C o n t e n t > < ! [ C D A T A [ H R   D a t a _ 0 0 2 c a f 6 9 - 9 2 6 3 - 4 6 1 7 - b f 6 9 - c 0 8 a 9 6 c 6 2 e e c ] ] > < / C u s t o m C o n t e n t > < / G e m i n i > 
</file>

<file path=customXml/item2.xml>��< ? x m l   v e r s i o n = " 1 . 0 "   e n c o d i n g = " U T F - 1 6 " ? > < G e m i n i   x m l n s = " h t t p : / / g e m i n i / p i v o t c u s t o m i z a t i o n / T a b l e O r d e r " > < C u s t o m C o n t e n t > < ! [ C D A T A [ H R   D a t a _ 0 0 2 c a f 6 9 - 9 2 6 3 - 4 6 1 7 - b f 6 9 - c 0 8 a 9 6 c 6 2 e e c ] ] > < / C u s t o m C o n t e n t > < / G e m i n i > 
</file>

<file path=customXml/item20.xml>��< ? x m l   v e r s i o n = " 1 . 0 "   e n c o d i n g = " U T F - 1 6 " ? > < G e m i n i   x m l n s = " h t t p : / / g e m i n i / p i v o t c u s t o m i z a t i o n / 9 6 6 d 1 f 6 f - 2 1 2 8 - 4 5 c 9 - b a 0 f - 5 a 1 d c d 3 8 2 8 f 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 T r u e < / V i s i b l e > < / i t e m > < i t e m > < M e a s u r e N a m e > S a p e r a t i o n < / M e a s u r e N a m e > < D i s p l a y N a m e > S a p e r a t i o n < / D i s p l a y N a m e > < V i s i b l e > F a l s e < / V i s i b l e > < / i t e m > < / C a l c u l a t e d F i e l d s > < S A H o s t H a s h > 0 < / S A H o s t H a s h > < G e m i n i F i e l d L i s t V i s i b l e > T r u e < / G e m i n i F i e l d L i s t V i s i b l e > < / S e t t i n g s > ] ] > < / C u s t o m C o n t e n t > < / G e m i n i > 
</file>

<file path=customXml/item21.xml>��< ? x m l   v e r s i o n = " 1 . 0 "   e n c o d i n g = " U T F - 1 6 " ? > < G e m i n i   x m l n s = " h t t p : / / g e m i n i / p i v o t c u s t o m i z a t i o n / b 0 a 5 9 3 c 1 - 5 9 5 b - 4 c 9 f - a 5 4 2 - 8 c d e a 7 3 4 8 9 f e " > < 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i t e m > < M e a s u r e N a m e > t u r n o v e r < / M e a s u r e N a m e > < D i s p l a y N a m e > t u r n o v e r < / 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f a 9 2 b 7 5 f - f 4 8 4 - 4 d 5 c - 9 e 1 c - 2 8 c 4 3 7 7 0 7 c 2 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 T r u e < / V i s i b l e > < / i t e m > < i t e m > < M e a s u r e N a m e > t u r n o v e r < / M e a s u r e N a m e > < D i s p l a y N a m e > t u r n o v e r < / 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e 3 e 1 b 2 7 3 - f a 4 1 - 4 0 9 3 - 9 1 5 4 - 5 9 3 c 9 c b 3 c 9 c 0 " > < C u s t o m C o n t e n t > < ! [ C D A T A [ < ? x m l   v e r s i o n = " 1 . 0 "   e n c o d i n g = " u t f - 1 6 " ? > < S e t t i n g s > < C a l c u l a t e d F i e l d s > < i t e m > < M e a s u r e N a m e > E m p C o u n t < / M e a s u r e N a m e > < D i s p l a y N a m e > E m p C o u n t < / D i s p l a y N a m e > < V i s i b l e > T r u e < / V i s i b l e > < / i t e m > < i t e m > < M e a s u r e N a m e > A c t i v e   E m p l o y e e < / M e a s u r e N a m e > < D i s p l a y N a m e > A c t i v e   E m p l o y e e < / D i s p l a y N a m e > < V i s i b l e > T r u e < / V i s i b l e > < / i t e m > < i t e m > < M e a s u r e N a m e > N e w   H i r e s < / M e a s u r e N a m e > < D i s p l a y N a m e > N e w   H i r e s < / D i s p l a y N a m e > < V i s i b l e > T r u e < / V i s i b l e > < / i t e m > < i t e m > < M e a s u r e N a m e > A v g .   T e n u r e   M o n t h < / M e a s u r e N a m e > < D i s p l a y N a m e > A v g .   T e n u r e   M o n t h < / D i s p l a y N a m e > < V i s i b l e > F a l s e < / V i s i b l e > < / i t e m > < i t e m > < M e a s u r e N a m e > S a p e r a t i o n < / M e a s u r e N a m e > < D i s p l a y N a m e > S a p e r a t i o n < / D i s p l a y N a m e > < V i s i b l e > F a l s e < / V i s i b l e > < / i t e m > < i t e m > < M e a s u r e N a m e > t u r n o v e r < / M e a s u r e N a m e > < D i s p l a y N a m e > t u r n o v e r < / D i s p l a y N a m e > < V i s i b l e > F a l s e < / V i s i b l e > < / i t e m > < / C a l c u l a t e d F i e l d s > < S A H o s t H a s h > 0 < / S A H o s t H a s h > < G e m i n i F i e l d L i s t V i s i b l e > T r u e < / G e m i n i F i e l d L i s t V i s i b l e > < / S e t t i n g s > ] ] > < / C u s t o m C o n t e n t > < / G e m i n i > 
</file>

<file path=customXml/item28.xml>��< ? x m l   v e r s i o n = " 1 . 0 "   e n c o d i n g = " U T F - 1 6 " ? > < G e m i n i   x m l n s = " h t t p : / / g e m i n i / p i v o t c u s t o m i z a t i o n / e f e d 9 e 3 2 - 8 c 4 5 - 4 d 0 1 - 9 a 5 2 - 2 6 c 2 8 f 4 5 1 b c 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C a l c u l a t e d F i e l d s > < S A H o s t H a s h > 0 < / S A H o s t H a s h > < G e m i n i F i e l d L i s t V i s i b l e > T r u e < / G e m i n i F i e l d L i s t V i s i b l e > < / S e t t i n g s > ] ] > < / C u s t o m C o n t e n t > < / G e m i n i > 
</file>

<file path=customXml/item29.xml>��< ? x m l   v e r s i o n = " 1 . 0 "   e n c o d i n g = " U T F - 1 6 " ? > < G e m i n i   x m l n s = " h t t p : / / g e m i n i / p i v o t c u s t o m i z a t i o n / 0 9 5 e e d 7 c - 4 f 0 3 - 4 3 1 1 - 9 f 5 c - d 2 2 4 6 0 2 1 e 2 5 9 " > < 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i t e m > < M e a s u r e N a m e > t u r n o v e r < / M e a s u r e N a m e > < D i s p l a y N a m e > t u r n o v e r < / 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R e l a t i o n s h i p A u t o D e t e c t i o n E n a b l e d " > < C u s t o m C o n t e n t > < ! [ C D A T A [ T r u e ] ] > < / C u s t o m C o n t e n t > < / G e m i n i > 
</file>

<file path=customXml/item4.xml>��< ? x m l   v e r s i o n = " 1 . 0 "   e n c o d i n g = " U T F - 1 6 " ? > < G e m i n i   x m l n s = " h t t p : / / g e m i n i / p i v o t c u s t o m i z a t i o n / 4 a 1 e 1 7 f 1 - 1 2 1 7 - 4 3 4 f - b 5 c 5 - 4 6 7 9 8 3 3 7 0 e a 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C a l c u l a t e d F i e l d s > < S A H o s t H a s h > 0 < / S A H o s t H a s h > < G e m i n i F i e l d L i s t V i s i b l e > T r u e < / G e m i n i F i e l d L i s t V i s i b l e > < / S e t t i n g s > ] ] > < / C u s t o m C o n t e n t > < / G e m i n i > 
</file>

<file path=customXml/item5.xml>��< ? x m l   v e r s i o n = " 1 . 0 "   e n c o d i n g = " U T F - 1 6 " ? > < G e m i n i   x m l n s = " h t t p : / / g e m i n i / p i v o t c u s t o m i z a t i o n / 4 a 4 f 7 c 1 3 - 0 4 d 4 - 4 a 8 0 - b e 0 4 - 5 6 d c 8 1 2 2 c b a 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i t e m > < M e a s u r e N a m e > t u r n o v e r < / M e a s u r e N a m e > < D i s p l a y N a m e > t u r n o v e r < / 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H R   D a t a _ 0 0 2 c a f 6 9 - 9 2 6 3 - 4 6 1 7 - b f 6 9 - c 0 8 a 9 6 c 6 2 e e 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 D a t a _ 0 0 2 c a f 6 9 - 9 2 6 3 - 4 6 1 7 - b f 6 9 - c 0 8 a 9 6 c 6 2 e e c 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e 7 0 7 4 d f 4 - b 5 e 5 - 4 e 8 5 - b 4 c e - 8 0 e e d 1 0 2 b 0 7 9 " > < 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M e a s u r e N a m e > < D i s p l a y N a m e > A v g .   T e n u r e   M o n t h < / D i s p l a y N a m e > < V i s i b l e > F a l s e < / V i s i b l e > < / i t e m > < i t e m > < M e a s u r e N a m e > S a p e r a t i o n < / M e a s u r e N a m e > < D i s p l a y N a m e > S a p e r a t i o n 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E32D43F-9C41-4A2C-A1A6-E065F266D3F3}">
  <ds:schemaRefs/>
</ds:datastoreItem>
</file>

<file path=customXml/itemProps10.xml><?xml version="1.0" encoding="utf-8"?>
<ds:datastoreItem xmlns:ds="http://schemas.openxmlformats.org/officeDocument/2006/customXml" ds:itemID="{83751781-AD97-4A47-A2E7-5CF44EAAD67B}">
  <ds:schemaRefs/>
</ds:datastoreItem>
</file>

<file path=customXml/itemProps11.xml><?xml version="1.0" encoding="utf-8"?>
<ds:datastoreItem xmlns:ds="http://schemas.openxmlformats.org/officeDocument/2006/customXml" ds:itemID="{11F9347C-223C-44FB-AC50-631289859993}">
  <ds:schemaRefs/>
</ds:datastoreItem>
</file>

<file path=customXml/itemProps12.xml><?xml version="1.0" encoding="utf-8"?>
<ds:datastoreItem xmlns:ds="http://schemas.openxmlformats.org/officeDocument/2006/customXml" ds:itemID="{F262542E-6251-4540-9A3C-993F2E4A304D}">
  <ds:schemaRefs/>
</ds:datastoreItem>
</file>

<file path=customXml/itemProps13.xml><?xml version="1.0" encoding="utf-8"?>
<ds:datastoreItem xmlns:ds="http://schemas.openxmlformats.org/officeDocument/2006/customXml" ds:itemID="{EE84BC3A-2E1B-4EF7-A1FF-827CBD421294}">
  <ds:schemaRefs/>
</ds:datastoreItem>
</file>

<file path=customXml/itemProps14.xml><?xml version="1.0" encoding="utf-8"?>
<ds:datastoreItem xmlns:ds="http://schemas.openxmlformats.org/officeDocument/2006/customXml" ds:itemID="{92439211-F715-4FE6-B6D9-63EFCE2A4027}">
  <ds:schemaRefs>
    <ds:schemaRef ds:uri="http://schemas.microsoft.com/DataMashup"/>
  </ds:schemaRefs>
</ds:datastoreItem>
</file>

<file path=customXml/itemProps15.xml><?xml version="1.0" encoding="utf-8"?>
<ds:datastoreItem xmlns:ds="http://schemas.openxmlformats.org/officeDocument/2006/customXml" ds:itemID="{1B15BE17-9AF6-4C8D-BA46-0E55DC3406EB}">
  <ds:schemaRefs/>
</ds:datastoreItem>
</file>

<file path=customXml/itemProps16.xml><?xml version="1.0" encoding="utf-8"?>
<ds:datastoreItem xmlns:ds="http://schemas.openxmlformats.org/officeDocument/2006/customXml" ds:itemID="{2CD7926D-CC6A-432B-9542-1B053CC2C13D}">
  <ds:schemaRefs/>
</ds:datastoreItem>
</file>

<file path=customXml/itemProps17.xml><?xml version="1.0" encoding="utf-8"?>
<ds:datastoreItem xmlns:ds="http://schemas.openxmlformats.org/officeDocument/2006/customXml" ds:itemID="{3A78E6E3-0622-408E-ACF0-838ABBF77700}">
  <ds:schemaRefs/>
</ds:datastoreItem>
</file>

<file path=customXml/itemProps18.xml><?xml version="1.0" encoding="utf-8"?>
<ds:datastoreItem xmlns:ds="http://schemas.openxmlformats.org/officeDocument/2006/customXml" ds:itemID="{69EC0F4B-F95C-4734-81A3-E83C4474DD0B}">
  <ds:schemaRefs/>
</ds:datastoreItem>
</file>

<file path=customXml/itemProps19.xml><?xml version="1.0" encoding="utf-8"?>
<ds:datastoreItem xmlns:ds="http://schemas.openxmlformats.org/officeDocument/2006/customXml" ds:itemID="{FA66BFE5-86E5-4D3A-B9A1-3D655785B2D7}">
  <ds:schemaRefs/>
</ds:datastoreItem>
</file>

<file path=customXml/itemProps2.xml><?xml version="1.0" encoding="utf-8"?>
<ds:datastoreItem xmlns:ds="http://schemas.openxmlformats.org/officeDocument/2006/customXml" ds:itemID="{F6F1BE9B-3FDA-4496-878C-2AB154EBCED5}">
  <ds:schemaRefs/>
</ds:datastoreItem>
</file>

<file path=customXml/itemProps20.xml><?xml version="1.0" encoding="utf-8"?>
<ds:datastoreItem xmlns:ds="http://schemas.openxmlformats.org/officeDocument/2006/customXml" ds:itemID="{79C9788C-8631-4DB0-83F4-B9F488D2B78F}">
  <ds:schemaRefs/>
</ds:datastoreItem>
</file>

<file path=customXml/itemProps21.xml><?xml version="1.0" encoding="utf-8"?>
<ds:datastoreItem xmlns:ds="http://schemas.openxmlformats.org/officeDocument/2006/customXml" ds:itemID="{3E73497B-35FD-4167-B40D-C8B98A4EE021}">
  <ds:schemaRefs/>
</ds:datastoreItem>
</file>

<file path=customXml/itemProps22.xml><?xml version="1.0" encoding="utf-8"?>
<ds:datastoreItem xmlns:ds="http://schemas.openxmlformats.org/officeDocument/2006/customXml" ds:itemID="{0702F03A-D55A-4401-8C6B-0976866124F0}">
  <ds:schemaRefs/>
</ds:datastoreItem>
</file>

<file path=customXml/itemProps23.xml><?xml version="1.0" encoding="utf-8"?>
<ds:datastoreItem xmlns:ds="http://schemas.openxmlformats.org/officeDocument/2006/customXml" ds:itemID="{2E172618-01E2-4FD7-AB8B-8960816E411E}">
  <ds:schemaRefs/>
</ds:datastoreItem>
</file>

<file path=customXml/itemProps24.xml><?xml version="1.0" encoding="utf-8"?>
<ds:datastoreItem xmlns:ds="http://schemas.openxmlformats.org/officeDocument/2006/customXml" ds:itemID="{A6FA6DE4-8BF4-401B-8FFA-43AC51884529}">
  <ds:schemaRefs/>
</ds:datastoreItem>
</file>

<file path=customXml/itemProps25.xml><?xml version="1.0" encoding="utf-8"?>
<ds:datastoreItem xmlns:ds="http://schemas.openxmlformats.org/officeDocument/2006/customXml" ds:itemID="{1285D639-4D2A-433E-9475-CE87E2F3AABC}">
  <ds:schemaRefs/>
</ds:datastoreItem>
</file>

<file path=customXml/itemProps26.xml><?xml version="1.0" encoding="utf-8"?>
<ds:datastoreItem xmlns:ds="http://schemas.openxmlformats.org/officeDocument/2006/customXml" ds:itemID="{4A9E69BE-3C66-4E93-88EC-54CA53237C52}">
  <ds:schemaRefs/>
</ds:datastoreItem>
</file>

<file path=customXml/itemProps27.xml><?xml version="1.0" encoding="utf-8"?>
<ds:datastoreItem xmlns:ds="http://schemas.openxmlformats.org/officeDocument/2006/customXml" ds:itemID="{04F1E504-CA75-4473-AE3F-95EFB388B8DF}">
  <ds:schemaRefs/>
</ds:datastoreItem>
</file>

<file path=customXml/itemProps28.xml><?xml version="1.0" encoding="utf-8"?>
<ds:datastoreItem xmlns:ds="http://schemas.openxmlformats.org/officeDocument/2006/customXml" ds:itemID="{8FF6D188-1398-47FA-9535-6A9A817D74BF}">
  <ds:schemaRefs/>
</ds:datastoreItem>
</file>

<file path=customXml/itemProps29.xml><?xml version="1.0" encoding="utf-8"?>
<ds:datastoreItem xmlns:ds="http://schemas.openxmlformats.org/officeDocument/2006/customXml" ds:itemID="{8413FA9A-1EB2-441F-94E0-92B426251863}">
  <ds:schemaRefs/>
</ds:datastoreItem>
</file>

<file path=customXml/itemProps3.xml><?xml version="1.0" encoding="utf-8"?>
<ds:datastoreItem xmlns:ds="http://schemas.openxmlformats.org/officeDocument/2006/customXml" ds:itemID="{C91CFCF8-6656-4C9E-8B55-819A69B5BD6F}">
  <ds:schemaRefs/>
</ds:datastoreItem>
</file>

<file path=customXml/itemProps30.xml><?xml version="1.0" encoding="utf-8"?>
<ds:datastoreItem xmlns:ds="http://schemas.openxmlformats.org/officeDocument/2006/customXml" ds:itemID="{C6532A61-AC97-4126-8E24-F58759B09704}">
  <ds:schemaRefs/>
</ds:datastoreItem>
</file>

<file path=customXml/itemProps4.xml><?xml version="1.0" encoding="utf-8"?>
<ds:datastoreItem xmlns:ds="http://schemas.openxmlformats.org/officeDocument/2006/customXml" ds:itemID="{9C50F0E6-4200-4FA2-B09A-53C20AF9632B}">
  <ds:schemaRefs/>
</ds:datastoreItem>
</file>

<file path=customXml/itemProps5.xml><?xml version="1.0" encoding="utf-8"?>
<ds:datastoreItem xmlns:ds="http://schemas.openxmlformats.org/officeDocument/2006/customXml" ds:itemID="{1062BECD-BBE1-4863-A827-0A7B00C33525}">
  <ds:schemaRefs/>
</ds:datastoreItem>
</file>

<file path=customXml/itemProps6.xml><?xml version="1.0" encoding="utf-8"?>
<ds:datastoreItem xmlns:ds="http://schemas.openxmlformats.org/officeDocument/2006/customXml" ds:itemID="{8430B62D-024E-46D1-986D-4E174111B3A1}">
  <ds:schemaRefs/>
</ds:datastoreItem>
</file>

<file path=customXml/itemProps7.xml><?xml version="1.0" encoding="utf-8"?>
<ds:datastoreItem xmlns:ds="http://schemas.openxmlformats.org/officeDocument/2006/customXml" ds:itemID="{E78857FB-B62D-41BE-809F-FF60D8EB2A87}">
  <ds:schemaRefs/>
</ds:datastoreItem>
</file>

<file path=customXml/itemProps8.xml><?xml version="1.0" encoding="utf-8"?>
<ds:datastoreItem xmlns:ds="http://schemas.openxmlformats.org/officeDocument/2006/customXml" ds:itemID="{2B9AD8CD-6FB1-43D4-871F-52106E8E3F0B}">
  <ds:schemaRefs/>
</ds:datastoreItem>
</file>

<file path=customXml/itemProps9.xml><?xml version="1.0" encoding="utf-8"?>
<ds:datastoreItem xmlns:ds="http://schemas.openxmlformats.org/officeDocument/2006/customXml" ds:itemID="{009DC301-4840-4674-A315-DB79D9D97B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DashBoard</vt:lpstr>
      <vt:lpstr>Protection</vt:lpstr>
      <vt:lpstr>Versions</vt:lpstr>
      <vt:lpstr>headline</vt:lpstr>
      <vt:lpstr>Term reason</vt:lpstr>
      <vt:lpstr>Saperation</vt:lpstr>
      <vt:lpstr>Region</vt:lpstr>
      <vt:lpstr>Tenure</vt:lpstr>
      <vt:lpstr>Ethinicity</vt:lpstr>
      <vt:lpstr>ActiveEmp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2024-12-03T13:39:31Z</dcterms:created>
  <dcterms:modified xsi:type="dcterms:W3CDTF">2024-12-22T13:42:30Z</dcterms:modified>
</cp:coreProperties>
</file>