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WorkBook\ExcelR Project\Project 2\"/>
    </mc:Choice>
  </mc:AlternateContent>
  <xr:revisionPtr revIDLastSave="0" documentId="13_ncr:1_{0045DCD0-E1E3-418F-89EA-7F6C8B4FEF04}" xr6:coauthVersionLast="47" xr6:coauthVersionMax="47" xr10:uidLastSave="{00000000-0000-0000-0000-000000000000}"/>
  <bookViews>
    <workbookView xWindow="-108" yWindow="-108" windowWidth="23256" windowHeight="12456" activeTab="3" xr2:uid="{93B69D75-9318-4D00-A6F3-4954744020A1}"/>
  </bookViews>
  <sheets>
    <sheet name="KPI 1" sheetId="2" r:id="rId1"/>
    <sheet name="KPI 2" sheetId="3" r:id="rId2"/>
    <sheet name="KPI 3" sheetId="6" r:id="rId3"/>
    <sheet name="Dashboard" sheetId="9" r:id="rId4"/>
  </sheets>
  <definedNames>
    <definedName name="Slicer_day_type">#N/A</definedName>
    <definedName name="Slicer_property_name">#N/A</definedName>
    <definedName name="Slicer_room_class">#N/A</definedName>
    <definedName name="Slicer_State">#N/A</definedName>
  </definedNames>
  <calcPr calcId="191029"/>
  <pivotCaches>
    <pivotCache cacheId="1767" r:id="rId5"/>
    <pivotCache cacheId="1798" r:id="rId6"/>
    <pivotCache cacheId="1800" r:id="rId7"/>
    <pivotCache cacheId="1802" r:id="rId8"/>
    <pivotCache cacheId="1804" r:id="rId9"/>
    <pivotCache cacheId="1806" r:id="rId10"/>
    <pivotCache cacheId="1811" r:id="rId11"/>
    <pivotCache cacheId="1813" r:id="rId12"/>
    <pivotCache cacheId="1815" r:id="rId13"/>
    <pivotCache cacheId="1817" r:id="rId14"/>
    <pivotCache cacheId="1819" r:id="rId15"/>
    <pivotCache cacheId="1821" r:id="rId16"/>
    <pivotCache cacheId="1823" r:id="rId17"/>
    <pivotCache cacheId="1825" r:id="rId18"/>
    <pivotCache cacheId="1827" r:id="rId19"/>
    <pivotCache cacheId="1835" r:id="rId20"/>
    <pivotCache cacheId="1837" r:id="rId21"/>
    <pivotCache cacheId="1842" r:id="rId22"/>
    <pivotCache cacheId="1844" r:id="rId23"/>
    <pivotCache cacheId="1846" r:id="rId24"/>
    <pivotCache cacheId="1848" r:id="rId25"/>
    <pivotCache cacheId="1850" r:id="rId26"/>
    <pivotCache cacheId="1809" r:id="rId27"/>
    <pivotCache cacheId="1830" r:id="rId28"/>
    <pivotCache cacheId="1833" r:id="rId29"/>
    <pivotCache cacheId="1840" r:id="rId30"/>
  </pivotCaches>
  <extLst>
    <ext xmlns:x14="http://schemas.microsoft.com/office/spreadsheetml/2009/9/main" uri="{876F7934-8845-4945-9796-88D515C7AA90}">
      <x14:pivotCaches>
        <pivotCache cacheId="953" r:id="rId31"/>
        <pivotCache cacheId="954" r:id="rId32"/>
      </x14:pivotCaches>
    </ext>
    <ext xmlns:x14="http://schemas.microsoft.com/office/spreadsheetml/2009/9/main" uri="{BBE1A952-AA13-448e-AADC-164F8A28A991}">
      <x14:slicerCaches>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aggregated_bookings_cfadfef8-9a6e-4cc4-b004-32f212a079fb" name="fact_aggregated_bookings" connection="Excel fact_aggregated_bookings"/>
          <x15:modelTable id="fact_bookings_a09004d0-258d-4c88-9b2e-0e4ce0ac49c6" name="fact_bookings" connection="Excel fact_bookings"/>
          <x15:modelTable id="dim_date_61bc8557-7439-4162-ad6d-2d81ae82bd85" name="dim_date" connection="Excel dim_date"/>
          <x15:modelTable id="dim_hotels_3a63df55-3228-4c63-a90a-76679cc4e424" name="dim_hotels" connection="Excel dim_hotels"/>
          <x15:modelTable id="dim_rooms_60f40339-c268-43e4-b884-c432139a2dce" name="dim_rooms" connection="Excel dim_rooms"/>
        </x15:modelTables>
        <x15:modelRelationships>
          <x15:modelRelationship fromTable="fact_aggregated_bookings" fromColumn="check_in_date" toTable="dim_date" toColumn="date"/>
          <x15:modelRelationship fromTable="fact_aggregated_bookings" fromColumn="property_id" toTable="dim_hotels" toColumn="property_id"/>
          <x15:modelRelationship fromTable="fact_aggregated_bookings" fromColumn="room_category" toTable="dim_rooms" toColumn="room_id"/>
          <x15:modelRelationship fromTable="fact_bookings" fromColumn="check_in_date" toTable="dim_date" toColumn="date"/>
          <x15:modelRelationship fromTable="fact_bookings" fromColumn="property_id" toTable="dim_hotels" toColumn="property_id"/>
          <x15:modelRelationship fromTable="fact_bookings" fromColumn="room_category" toTable="dim_rooms" toColumn="room_id"/>
        </x15:modelRelationships>
        <x15:extLst>
          <ext xmlns:x16="http://schemas.microsoft.com/office/spreadsheetml/2014/11/main" uri="{9835A34E-60A6-4A7C-AAB8-D5F71C897F49}">
            <x16:modelTimeGroupings>
              <x16:modelTimeGrouping tableName="dim_date"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dim_date" columnName="mmm yy" columnId="mmm yy">
                <x16:calculatedTimeColumn columnName="mmm yy (Month Index)" columnId="mmm yy (Month Index)" contentType="monthsindex" isSelected="1"/>
                <x16:calculatedTimeColumn columnName="mmm yy (Month)" columnId="mmm yy (Month)" contentType="months" isSelected="1"/>
              </x16:modelTimeGrouping>
              <x16:modelTimeGrouping tableName="fact_bookings" columnName="checkout_date" columnId="checkout_date">
                <x16:calculatedTimeColumn columnName="checkout_date (Month Index)" columnId="checkout_date (Month Index)" contentType="monthsindex" isSelected="1"/>
                <x16:calculatedTimeColumn columnName="checkout_date (Month)" columnId="checkout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8" i="2" l="1"/>
  <c r="I7" i="2"/>
  <c r="AG4" i="2"/>
  <c r="H7" i="2"/>
  <c r="AK26" i="2"/>
  <c r="G7" i="2"/>
  <c r="AK22" i="2"/>
  <c r="J7" i="2"/>
  <c r="K7" i="2"/>
  <c r="AG1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22A344-6A59-410E-8946-B6674DE067B7}" name="Excel dim_date" type="100" refreshedVersion="0">
    <extLst>
      <ext xmlns:x15="http://schemas.microsoft.com/office/spreadsheetml/2010/11/main" uri="{DE250136-89BD-433C-8126-D09CA5730AF9}">
        <x15:connection id="c1b42476-ca22-4fc8-aaf8-c8eb4460659a"/>
      </ext>
    </extLst>
  </connection>
  <connection id="2" xr16:uid="{62501D7F-CF2E-4CDB-B46B-C4006C6DD6C6}" name="Excel dim_hotels" type="100" refreshedVersion="0">
    <extLst>
      <ext xmlns:x15="http://schemas.microsoft.com/office/spreadsheetml/2010/11/main" uri="{DE250136-89BD-433C-8126-D09CA5730AF9}">
        <x15:connection id="f78aa700-0166-4ddc-bf77-cc495a8b67bf"/>
      </ext>
    </extLst>
  </connection>
  <connection id="3" xr16:uid="{68084C35-43EF-4930-9C13-533483CEA48B}" name="Excel dim_rooms" type="100" refreshedVersion="0">
    <extLst>
      <ext xmlns:x15="http://schemas.microsoft.com/office/spreadsheetml/2010/11/main" uri="{DE250136-89BD-433C-8126-D09CA5730AF9}">
        <x15:connection id="e1b52d72-e4ae-4d73-b92b-de6524703ace"/>
      </ext>
    </extLst>
  </connection>
  <connection id="4" xr16:uid="{C18C6259-3787-48A3-B1A9-D03C73B7ED40}" name="Excel fact_aggregated_bookings" type="100" refreshedVersion="0">
    <extLst>
      <ext xmlns:x15="http://schemas.microsoft.com/office/spreadsheetml/2010/11/main" uri="{DE250136-89BD-433C-8126-D09CA5730AF9}">
        <x15:connection id="b83f4c45-04af-465b-b2a1-2cb8d7f5b99b"/>
      </ext>
    </extLst>
  </connection>
  <connection id="5" xr16:uid="{34317726-FE05-4A43-86A9-AF94F9A21624}" name="Excel fact_bookings" type="100" refreshedVersion="0">
    <extLst>
      <ext xmlns:x15="http://schemas.microsoft.com/office/spreadsheetml/2010/11/main" uri="{DE250136-89BD-433C-8126-D09CA5730AF9}">
        <x15:connection id="24af0b2a-db17-405c-9c19-ed83b15a5b95"/>
      </ext>
    </extLst>
  </connection>
  <connection id="6" xr16:uid="{A9EBDC38-01C9-463F-9216-705B2884E06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act_bookings].[booking_status].&amp;[No Show]}"/>
  </metadataStrings>
  <mdxMetadata count="1">
    <mdx n="0" f="s">
      <ms ns="1" c="0"/>
    </mdx>
  </mdxMetadata>
  <valueMetadata count="1">
    <bk>
      <rc t="1" v="0"/>
    </bk>
  </valueMetadata>
</metadata>
</file>

<file path=xl/sharedStrings.xml><?xml version="1.0" encoding="utf-8"?>
<sst xmlns="http://schemas.openxmlformats.org/spreadsheetml/2006/main" count="160" uniqueCount="60">
  <si>
    <t>Sum of revenue_realized</t>
  </si>
  <si>
    <t>Sum of capacity</t>
  </si>
  <si>
    <t>Sum of successful_bookings</t>
  </si>
  <si>
    <t>Row Labels</t>
  </si>
  <si>
    <t>Grand Total</t>
  </si>
  <si>
    <t>Count of booking_id</t>
  </si>
  <si>
    <t>Cancelled</t>
  </si>
  <si>
    <t>Checked Out</t>
  </si>
  <si>
    <t>No Show</t>
  </si>
  <si>
    <t>weekeday</t>
  </si>
  <si>
    <t>weekend</t>
  </si>
  <si>
    <t>Atliq Bay</t>
  </si>
  <si>
    <t>Atliq Blu</t>
  </si>
  <si>
    <t>Atliq City</t>
  </si>
  <si>
    <t>Atliq Exotica</t>
  </si>
  <si>
    <t>Atliq Grands</t>
  </si>
  <si>
    <t>Atliq Palace</t>
  </si>
  <si>
    <t>Atliq Seasons</t>
  </si>
  <si>
    <t>Column Labels</t>
  </si>
  <si>
    <t>karnataka</t>
  </si>
  <si>
    <t>maharastra</t>
  </si>
  <si>
    <t>telangana</t>
  </si>
  <si>
    <t>Uttar Pradesh</t>
  </si>
  <si>
    <t>Elite</t>
  </si>
  <si>
    <t>Premium</t>
  </si>
  <si>
    <t>Presidential</t>
  </si>
  <si>
    <t>Standard</t>
  </si>
  <si>
    <t>Average of ratings_given</t>
  </si>
  <si>
    <t>May</t>
  </si>
  <si>
    <t>Jun</t>
  </si>
  <si>
    <t>Jul</t>
  </si>
  <si>
    <t>W 19</t>
  </si>
  <si>
    <t>W 20</t>
  </si>
  <si>
    <t>W 21</t>
  </si>
  <si>
    <t>W 22</t>
  </si>
  <si>
    <t>W 23</t>
  </si>
  <si>
    <t>W 24</t>
  </si>
  <si>
    <t>W 25</t>
  </si>
  <si>
    <t>W 26</t>
  </si>
  <si>
    <t>W 27</t>
  </si>
  <si>
    <t>W 28</t>
  </si>
  <si>
    <t>W 29</t>
  </si>
  <si>
    <t>W 30</t>
  </si>
  <si>
    <t>W 31</t>
  </si>
  <si>
    <t>W 32</t>
  </si>
  <si>
    <t>occupany %</t>
  </si>
  <si>
    <t>total revenue</t>
  </si>
  <si>
    <t>avg rating</t>
  </si>
  <si>
    <t>total capacity</t>
  </si>
  <si>
    <t xml:space="preserve">revenue per available room </t>
  </si>
  <si>
    <t>Count of date</t>
  </si>
  <si>
    <t>Count of checkout_date</t>
  </si>
  <si>
    <t>DURN</t>
  </si>
  <si>
    <t>DSRN</t>
  </si>
  <si>
    <t>booking_status</t>
  </si>
  <si>
    <t>Count of booking_status</t>
  </si>
  <si>
    <t>NO SHOW %</t>
  </si>
  <si>
    <t>cancelled %</t>
  </si>
  <si>
    <t>realization %</t>
  </si>
  <si>
    <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</si>
</sst>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9" fontId="0" fillId="0" borderId="0" xfId="1" applyFont="1"/>
    <xf numFmtId="2" fontId="0" fillId="0" borderId="0" xfId="0" applyNumberFormat="1"/>
    <xf numFmtId="9" fontId="0" fillId="0" borderId="0" xfId="0" applyNumberFormat="1"/>
    <xf numFmtId="10" fontId="0" fillId="0" borderId="0" xfId="1" applyNumberFormat="1" applyFont="1"/>
    <xf numFmtId="0" fontId="0" fillId="0" borderId="0" xfId="0" applyNumberFormat="1"/>
  </cellXfs>
  <cellStyles count="2">
    <cellStyle name="Normal" xfId="0" builtinId="0"/>
    <cellStyle name="Percent" xfId="1" builtinId="5"/>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ivotCacheDefinition" Target="pivotCache/pivotCacheDefinition22.xml"/><Relationship Id="rId39" Type="http://schemas.openxmlformats.org/officeDocument/2006/relationships/styles" Target="styles.xml"/><Relationship Id="rId21" Type="http://schemas.openxmlformats.org/officeDocument/2006/relationships/pivotCacheDefinition" Target="pivotCache/pivotCacheDefinition17.xml"/><Relationship Id="rId34" Type="http://schemas.microsoft.com/office/2007/relationships/slicerCache" Target="slicerCaches/slicerCache2.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63" Type="http://schemas.openxmlformats.org/officeDocument/2006/relationships/customXml" Target="../customXml/item2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pivotCacheDefinition" Target="pivotCache/pivotCacheDefinition25.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pivotCacheDefinition" Target="pivotCache/pivotCacheDefinition28.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openxmlformats.org/officeDocument/2006/relationships/pivotCacheDefinition" Target="pivotCache/pivotCacheDefinition1.xml"/><Relationship Id="rId61" Type="http://schemas.openxmlformats.org/officeDocument/2006/relationships/customXml" Target="../customXml/item18.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openxmlformats.org/officeDocument/2006/relationships/pivotCacheDefinition" Target="pivotCache/pivotCacheDefinition26.xml"/><Relationship Id="rId35" Type="http://schemas.microsoft.com/office/2007/relationships/slicerCache" Target="slicerCaches/slicerCache3.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8" Type="http://schemas.openxmlformats.org/officeDocument/2006/relationships/pivotCacheDefinition" Target="pivotCache/pivotCacheDefinition4.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microsoft.com/office/2007/relationships/slicerCache" Target="slicerCaches/slicerCache1.xml"/><Relationship Id="rId38" Type="http://schemas.openxmlformats.org/officeDocument/2006/relationships/connections" Target="connections.xml"/><Relationship Id="rId46" Type="http://schemas.openxmlformats.org/officeDocument/2006/relationships/customXml" Target="../customXml/item3.xml"/><Relationship Id="rId59" Type="http://schemas.openxmlformats.org/officeDocument/2006/relationships/customXml" Target="../customXml/item16.xml"/><Relationship Id="rId20" Type="http://schemas.openxmlformats.org/officeDocument/2006/relationships/pivotCacheDefinition" Target="pivotCache/pivotCacheDefinition16.xml"/><Relationship Id="rId41" Type="http://schemas.openxmlformats.org/officeDocument/2006/relationships/sheetMetadata" Target="metadata.xml"/><Relationship Id="rId54" Type="http://schemas.openxmlformats.org/officeDocument/2006/relationships/customXml" Target="../customXml/item11.xml"/><Relationship Id="rId62"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microsoft.com/office/2007/relationships/slicerCache" Target="slicerCaches/slicerCache4.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Weekday vs</a:t>
            </a:r>
            <a:r>
              <a:rPr lang="en-US" baseline="0"/>
              <a:t> Weekend Revenue and Booking </a:t>
            </a:r>
            <a:endParaRPr lang="en-US"/>
          </a:p>
        </c:rich>
      </c:tx>
      <c:layout>
        <c:manualLayout>
          <c:xMode val="edge"/>
          <c:yMode val="edge"/>
          <c:x val="0.23046413502109706"/>
          <c:y val="3.89863547758284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3581182099073"/>
          <c:y val="0.12022609015978264"/>
          <c:w val="0.77378958792122821"/>
          <c:h val="0.72088764946048411"/>
        </c:manualLayout>
      </c:layout>
      <c:barChart>
        <c:barDir val="col"/>
        <c:grouping val="clustered"/>
        <c:varyColors val="0"/>
        <c:ser>
          <c:idx val="0"/>
          <c:order val="0"/>
          <c:tx>
            <c:strRef>
              <c:f>'KPI 1'!$D$12</c:f>
              <c:strCache>
                <c:ptCount val="1"/>
                <c:pt idx="0">
                  <c:v>Sum of revenue_realized</c:v>
                </c:pt>
              </c:strCache>
            </c:strRef>
          </c:tx>
          <c:spPr>
            <a:solidFill>
              <a:schemeClr val="accent1"/>
            </a:solidFill>
            <a:ln w="19050">
              <a:solidFill>
                <a:schemeClr val="lt1"/>
              </a:solid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1'!$C$13:$C$15</c:f>
              <c:strCache>
                <c:ptCount val="2"/>
                <c:pt idx="0">
                  <c:v>weekeday</c:v>
                </c:pt>
                <c:pt idx="1">
                  <c:v>weekend</c:v>
                </c:pt>
              </c:strCache>
            </c:strRef>
          </c:cat>
          <c:val>
            <c:numRef>
              <c:f>'KPI 1'!$D$13:$D$15</c:f>
              <c:numCache>
                <c:formatCode>General</c:formatCode>
                <c:ptCount val="2"/>
                <c:pt idx="0">
                  <c:v>1069703782</c:v>
                </c:pt>
                <c:pt idx="1">
                  <c:v>639067447</c:v>
                </c:pt>
              </c:numCache>
            </c:numRef>
          </c:val>
          <c:extLst>
            <c:ext xmlns:c16="http://schemas.microsoft.com/office/drawing/2014/chart" uri="{C3380CC4-5D6E-409C-BE32-E72D297353CC}">
              <c16:uniqueId val="{00000000-6FC4-4638-8064-F6965121D2B1}"/>
            </c:ext>
          </c:extLst>
        </c:ser>
        <c:ser>
          <c:idx val="1"/>
          <c:order val="1"/>
          <c:tx>
            <c:strRef>
              <c:f>'KPI 1'!$E$12</c:f>
              <c:strCache>
                <c:ptCount val="1"/>
                <c:pt idx="0">
                  <c:v>Count of booking_id</c:v>
                </c:pt>
              </c:strCache>
            </c:strRef>
          </c:tx>
          <c:spPr>
            <a:solidFill>
              <a:schemeClr val="accent2"/>
            </a:solidFill>
            <a:ln w="19050">
              <a:solidFill>
                <a:schemeClr val="lt1"/>
              </a:solid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1'!$C$13:$C$15</c:f>
              <c:strCache>
                <c:ptCount val="2"/>
                <c:pt idx="0">
                  <c:v>weekeday</c:v>
                </c:pt>
                <c:pt idx="1">
                  <c:v>weekend</c:v>
                </c:pt>
              </c:strCache>
            </c:strRef>
          </c:cat>
          <c:val>
            <c:numRef>
              <c:f>'KPI 1'!$E$13:$E$15</c:f>
              <c:numCache>
                <c:formatCode>General</c:formatCode>
                <c:ptCount val="2"/>
                <c:pt idx="0">
                  <c:v>84365</c:v>
                </c:pt>
                <c:pt idx="1">
                  <c:v>50225</c:v>
                </c:pt>
              </c:numCache>
            </c:numRef>
          </c:val>
          <c:extLst>
            <c:ext xmlns:c16="http://schemas.microsoft.com/office/drawing/2014/chart" uri="{C3380CC4-5D6E-409C-BE32-E72D297353CC}">
              <c16:uniqueId val="{00000001-6FC4-4638-8064-F6965121D2B1}"/>
            </c:ext>
          </c:extLst>
        </c:ser>
        <c:dLbls>
          <c:showLegendKey val="0"/>
          <c:showVal val="0"/>
          <c:showCatName val="0"/>
          <c:showSerName val="0"/>
          <c:showPercent val="0"/>
          <c:showBubbleSize val="0"/>
        </c:dLbls>
        <c:gapWidth val="150"/>
        <c:axId val="915019711"/>
        <c:axId val="1020163967"/>
      </c:barChart>
      <c:catAx>
        <c:axId val="915019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63967"/>
        <c:crosses val="autoZero"/>
        <c:auto val="1"/>
        <c:lblAlgn val="ctr"/>
        <c:lblOffset val="100"/>
        <c:noMultiLvlLbl val="0"/>
      </c:catAx>
      <c:valAx>
        <c:axId val="1020163967"/>
        <c:scaling>
          <c:orientation val="minMax"/>
        </c:scaling>
        <c:delete val="1"/>
        <c:axPos val="l"/>
        <c:numFmt formatCode="General" sourceLinked="1"/>
        <c:majorTickMark val="out"/>
        <c:minorTickMark val="none"/>
        <c:tickLblPos val="nextTo"/>
        <c:crossAx val="915019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3!PivotTable8</c:name>
    <c:fmtId val="6"/>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3'!$C$3:$C$4</c:f>
              <c:strCache>
                <c:ptCount val="1"/>
                <c:pt idx="0">
                  <c:v>karnataka</c:v>
                </c:pt>
              </c:strCache>
            </c:strRef>
          </c:tx>
          <c:spPr>
            <a:ln w="28575" cap="rnd">
              <a:solidFill>
                <a:schemeClr val="accent1"/>
              </a:solidFill>
              <a:round/>
            </a:ln>
            <a:effectLst/>
          </c:spPr>
          <c:marker>
            <c:symbol val="none"/>
          </c:marker>
          <c:cat>
            <c:strRef>
              <c:f>'KPI 3'!$B$5:$B$19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3'!$C$5:$C$19</c:f>
              <c:numCache>
                <c:formatCode>General</c:formatCode>
                <c:ptCount val="14"/>
                <c:pt idx="0">
                  <c:v>34523895</c:v>
                </c:pt>
                <c:pt idx="1">
                  <c:v>34490145</c:v>
                </c:pt>
                <c:pt idx="2">
                  <c:v>28560825</c:v>
                </c:pt>
                <c:pt idx="3">
                  <c:v>34021605</c:v>
                </c:pt>
                <c:pt idx="4">
                  <c:v>28096110</c:v>
                </c:pt>
                <c:pt idx="5">
                  <c:v>34529835</c:v>
                </c:pt>
                <c:pt idx="6">
                  <c:v>34012755</c:v>
                </c:pt>
                <c:pt idx="7">
                  <c:v>28008255</c:v>
                </c:pt>
                <c:pt idx="8">
                  <c:v>34011660</c:v>
                </c:pt>
                <c:pt idx="9">
                  <c:v>34302435</c:v>
                </c:pt>
                <c:pt idx="10">
                  <c:v>34572060</c:v>
                </c:pt>
                <c:pt idx="11">
                  <c:v>28059855</c:v>
                </c:pt>
                <c:pt idx="12">
                  <c:v>27841095</c:v>
                </c:pt>
                <c:pt idx="13">
                  <c:v>5366520</c:v>
                </c:pt>
              </c:numCache>
            </c:numRef>
          </c:val>
          <c:smooth val="0"/>
          <c:extLst>
            <c:ext xmlns:c16="http://schemas.microsoft.com/office/drawing/2014/chart" uri="{C3380CC4-5D6E-409C-BE32-E72D297353CC}">
              <c16:uniqueId val="{00000000-D662-4187-8756-01EE74B934DD}"/>
            </c:ext>
          </c:extLst>
        </c:ser>
        <c:ser>
          <c:idx val="1"/>
          <c:order val="1"/>
          <c:tx>
            <c:strRef>
              <c:f>'KPI 3'!$D$3:$D$4</c:f>
              <c:strCache>
                <c:ptCount val="1"/>
                <c:pt idx="0">
                  <c:v>maharastra</c:v>
                </c:pt>
              </c:strCache>
            </c:strRef>
          </c:tx>
          <c:spPr>
            <a:ln w="28575" cap="rnd">
              <a:solidFill>
                <a:schemeClr val="accent2"/>
              </a:solidFill>
              <a:round/>
            </a:ln>
            <a:effectLst/>
          </c:spPr>
          <c:marker>
            <c:symbol val="none"/>
          </c:marker>
          <c:cat>
            <c:strRef>
              <c:f>'KPI 3'!$B$5:$B$19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3'!$D$5:$D$19</c:f>
              <c:numCache>
                <c:formatCode>General</c:formatCode>
                <c:ptCount val="14"/>
                <c:pt idx="0">
                  <c:v>52957907</c:v>
                </c:pt>
                <c:pt idx="1">
                  <c:v>54451935</c:v>
                </c:pt>
                <c:pt idx="2">
                  <c:v>45058092</c:v>
                </c:pt>
                <c:pt idx="3">
                  <c:v>54779423</c:v>
                </c:pt>
                <c:pt idx="4">
                  <c:v>45665621</c:v>
                </c:pt>
                <c:pt idx="5">
                  <c:v>54712970</c:v>
                </c:pt>
                <c:pt idx="6">
                  <c:v>54260804</c:v>
                </c:pt>
                <c:pt idx="7">
                  <c:v>44291766</c:v>
                </c:pt>
                <c:pt idx="8">
                  <c:v>54777502</c:v>
                </c:pt>
                <c:pt idx="9">
                  <c:v>54715843</c:v>
                </c:pt>
                <c:pt idx="10">
                  <c:v>54946788</c:v>
                </c:pt>
                <c:pt idx="11">
                  <c:v>44752415</c:v>
                </c:pt>
                <c:pt idx="12">
                  <c:v>45270592</c:v>
                </c:pt>
                <c:pt idx="13">
                  <c:v>7999333</c:v>
                </c:pt>
              </c:numCache>
            </c:numRef>
          </c:val>
          <c:smooth val="0"/>
          <c:extLst>
            <c:ext xmlns:c16="http://schemas.microsoft.com/office/drawing/2014/chart" uri="{C3380CC4-5D6E-409C-BE32-E72D297353CC}">
              <c16:uniqueId val="{00000000-FEE9-4F34-94C0-CB2C9656B251}"/>
            </c:ext>
          </c:extLst>
        </c:ser>
        <c:ser>
          <c:idx val="2"/>
          <c:order val="2"/>
          <c:tx>
            <c:strRef>
              <c:f>'KPI 3'!$E$3:$E$4</c:f>
              <c:strCache>
                <c:ptCount val="1"/>
                <c:pt idx="0">
                  <c:v>telangana</c:v>
                </c:pt>
              </c:strCache>
            </c:strRef>
          </c:tx>
          <c:spPr>
            <a:ln w="28575" cap="rnd">
              <a:solidFill>
                <a:schemeClr val="accent3"/>
              </a:solidFill>
              <a:round/>
            </a:ln>
            <a:effectLst/>
          </c:spPr>
          <c:marker>
            <c:symbol val="none"/>
          </c:marker>
          <c:cat>
            <c:strRef>
              <c:f>'KPI 3'!$B$5:$B$19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3'!$E$5:$E$19</c:f>
              <c:numCache>
                <c:formatCode>General</c:formatCode>
                <c:ptCount val="14"/>
                <c:pt idx="0">
                  <c:v>26694910</c:v>
                </c:pt>
                <c:pt idx="1">
                  <c:v>26494480</c:v>
                </c:pt>
                <c:pt idx="2">
                  <c:v>21923940</c:v>
                </c:pt>
                <c:pt idx="3">
                  <c:v>26345800</c:v>
                </c:pt>
                <c:pt idx="4">
                  <c:v>21932130</c:v>
                </c:pt>
                <c:pt idx="5">
                  <c:v>26441920</c:v>
                </c:pt>
                <c:pt idx="6">
                  <c:v>26383860</c:v>
                </c:pt>
                <c:pt idx="7">
                  <c:v>21597480</c:v>
                </c:pt>
                <c:pt idx="8">
                  <c:v>26703340</c:v>
                </c:pt>
                <c:pt idx="9">
                  <c:v>26762450</c:v>
                </c:pt>
                <c:pt idx="10">
                  <c:v>26335470</c:v>
                </c:pt>
                <c:pt idx="11">
                  <c:v>21807910</c:v>
                </c:pt>
                <c:pt idx="12">
                  <c:v>21742680</c:v>
                </c:pt>
                <c:pt idx="13">
                  <c:v>4066500</c:v>
                </c:pt>
              </c:numCache>
            </c:numRef>
          </c:val>
          <c:smooth val="0"/>
          <c:extLst>
            <c:ext xmlns:c16="http://schemas.microsoft.com/office/drawing/2014/chart" uri="{C3380CC4-5D6E-409C-BE32-E72D297353CC}">
              <c16:uniqueId val="{00000001-FEE9-4F34-94C0-CB2C9656B251}"/>
            </c:ext>
          </c:extLst>
        </c:ser>
        <c:ser>
          <c:idx val="3"/>
          <c:order val="3"/>
          <c:tx>
            <c:strRef>
              <c:f>'KPI 3'!$F$3:$F$4</c:f>
              <c:strCache>
                <c:ptCount val="1"/>
                <c:pt idx="0">
                  <c:v>Uttar Pradesh</c:v>
                </c:pt>
              </c:strCache>
            </c:strRef>
          </c:tx>
          <c:spPr>
            <a:ln w="28575" cap="rnd">
              <a:solidFill>
                <a:schemeClr val="accent4"/>
              </a:solidFill>
              <a:round/>
            </a:ln>
            <a:effectLst/>
          </c:spPr>
          <c:marker>
            <c:symbol val="none"/>
          </c:marker>
          <c:cat>
            <c:strRef>
              <c:f>'KPI 3'!$B$5:$B$19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3'!$F$5:$F$19</c:f>
              <c:numCache>
                <c:formatCode>General</c:formatCode>
                <c:ptCount val="14"/>
                <c:pt idx="0">
                  <c:v>24005352</c:v>
                </c:pt>
                <c:pt idx="1">
                  <c:v>23999360</c:v>
                </c:pt>
                <c:pt idx="2">
                  <c:v>19379318</c:v>
                </c:pt>
                <c:pt idx="3">
                  <c:v>23573298</c:v>
                </c:pt>
                <c:pt idx="4">
                  <c:v>19874708</c:v>
                </c:pt>
                <c:pt idx="5">
                  <c:v>23896978</c:v>
                </c:pt>
                <c:pt idx="6">
                  <c:v>24016860</c:v>
                </c:pt>
                <c:pt idx="7">
                  <c:v>20254920</c:v>
                </c:pt>
                <c:pt idx="8">
                  <c:v>24063130</c:v>
                </c:pt>
                <c:pt idx="9">
                  <c:v>23603188</c:v>
                </c:pt>
                <c:pt idx="10">
                  <c:v>23876272</c:v>
                </c:pt>
                <c:pt idx="11">
                  <c:v>20190968</c:v>
                </c:pt>
                <c:pt idx="12">
                  <c:v>20187958</c:v>
                </c:pt>
                <c:pt idx="13">
                  <c:v>3578008</c:v>
                </c:pt>
              </c:numCache>
            </c:numRef>
          </c:val>
          <c:smooth val="0"/>
          <c:extLst>
            <c:ext xmlns:c16="http://schemas.microsoft.com/office/drawing/2014/chart" uri="{C3380CC4-5D6E-409C-BE32-E72D297353CC}">
              <c16:uniqueId val="{00000002-FEE9-4F34-94C0-CB2C9656B251}"/>
            </c:ext>
          </c:extLst>
        </c:ser>
        <c:dLbls>
          <c:showLegendKey val="0"/>
          <c:showVal val="0"/>
          <c:showCatName val="0"/>
          <c:showSerName val="0"/>
          <c:showPercent val="0"/>
          <c:showBubbleSize val="0"/>
        </c:dLbls>
        <c:smooth val="0"/>
        <c:axId val="689540271"/>
        <c:axId val="689525871"/>
      </c:lineChart>
      <c:catAx>
        <c:axId val="68954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25871"/>
        <c:crosses val="autoZero"/>
        <c:auto val="1"/>
        <c:lblAlgn val="ctr"/>
        <c:lblOffset val="100"/>
        <c:noMultiLvlLbl val="0"/>
      </c:catAx>
      <c:valAx>
        <c:axId val="689525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4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3!PivotTable9</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'KPI 3'!$J$3:$J$4</c:f>
              <c:strCache>
                <c:ptCount val="1"/>
                <c:pt idx="0">
                  <c:v>karnataka</c:v>
                </c:pt>
              </c:strCache>
            </c:strRef>
          </c:tx>
          <c:spPr>
            <a:ln w="28575" cap="rnd">
              <a:solidFill>
                <a:schemeClr val="accent1"/>
              </a:solidFill>
              <a:round/>
            </a:ln>
            <a:effectLst/>
          </c:spPr>
          <c:marker>
            <c:symbol val="none"/>
          </c:marker>
          <c:cat>
            <c:strRef>
              <c:f>'KPI 3'!$I$5:$I$19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3'!$J$5:$J$19</c:f>
              <c:numCache>
                <c:formatCode>General</c:formatCode>
                <c:ptCount val="14"/>
                <c:pt idx="0">
                  <c:v>2615</c:v>
                </c:pt>
                <c:pt idx="1">
                  <c:v>2600</c:v>
                </c:pt>
                <c:pt idx="2">
                  <c:v>2178</c:v>
                </c:pt>
                <c:pt idx="3">
                  <c:v>2602</c:v>
                </c:pt>
                <c:pt idx="4">
                  <c:v>2161</c:v>
                </c:pt>
                <c:pt idx="5">
                  <c:v>2618</c:v>
                </c:pt>
                <c:pt idx="6">
                  <c:v>2583</c:v>
                </c:pt>
                <c:pt idx="7">
                  <c:v>2156</c:v>
                </c:pt>
                <c:pt idx="8">
                  <c:v>2597</c:v>
                </c:pt>
                <c:pt idx="9">
                  <c:v>2613</c:v>
                </c:pt>
                <c:pt idx="10">
                  <c:v>2630</c:v>
                </c:pt>
                <c:pt idx="11">
                  <c:v>2143</c:v>
                </c:pt>
                <c:pt idx="12">
                  <c:v>2121</c:v>
                </c:pt>
                <c:pt idx="13">
                  <c:v>399</c:v>
                </c:pt>
              </c:numCache>
            </c:numRef>
          </c:val>
          <c:smooth val="0"/>
          <c:extLst>
            <c:ext xmlns:c16="http://schemas.microsoft.com/office/drawing/2014/chart" uri="{C3380CC4-5D6E-409C-BE32-E72D297353CC}">
              <c16:uniqueId val="{00000000-041A-408E-A2E7-45321FD5BBD0}"/>
            </c:ext>
          </c:extLst>
        </c:ser>
        <c:ser>
          <c:idx val="1"/>
          <c:order val="1"/>
          <c:tx>
            <c:strRef>
              <c:f>'KPI 3'!$K$3:$K$4</c:f>
              <c:strCache>
                <c:ptCount val="1"/>
                <c:pt idx="0">
                  <c:v>maharastra</c:v>
                </c:pt>
              </c:strCache>
            </c:strRef>
          </c:tx>
          <c:spPr>
            <a:ln w="28575" cap="rnd">
              <a:solidFill>
                <a:schemeClr val="accent2"/>
              </a:solidFill>
              <a:round/>
            </a:ln>
            <a:effectLst/>
          </c:spPr>
          <c:marker>
            <c:symbol val="none"/>
          </c:marker>
          <c:cat>
            <c:strRef>
              <c:f>'KPI 3'!$I$5:$I$19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3'!$K$5:$K$19</c:f>
              <c:numCache>
                <c:formatCode>General</c:formatCode>
                <c:ptCount val="14"/>
                <c:pt idx="0">
                  <c:v>3495</c:v>
                </c:pt>
                <c:pt idx="1">
                  <c:v>3535</c:v>
                </c:pt>
                <c:pt idx="2">
                  <c:v>2899</c:v>
                </c:pt>
                <c:pt idx="3">
                  <c:v>3553</c:v>
                </c:pt>
                <c:pt idx="4">
                  <c:v>2953</c:v>
                </c:pt>
                <c:pt idx="5">
                  <c:v>3568</c:v>
                </c:pt>
                <c:pt idx="6">
                  <c:v>3546</c:v>
                </c:pt>
                <c:pt idx="7">
                  <c:v>2906</c:v>
                </c:pt>
                <c:pt idx="8">
                  <c:v>3538</c:v>
                </c:pt>
                <c:pt idx="9">
                  <c:v>3537</c:v>
                </c:pt>
                <c:pt idx="10">
                  <c:v>3574</c:v>
                </c:pt>
                <c:pt idx="11">
                  <c:v>2906</c:v>
                </c:pt>
                <c:pt idx="12">
                  <c:v>2931</c:v>
                </c:pt>
                <c:pt idx="13">
                  <c:v>514</c:v>
                </c:pt>
              </c:numCache>
            </c:numRef>
          </c:val>
          <c:smooth val="0"/>
          <c:extLst>
            <c:ext xmlns:c16="http://schemas.microsoft.com/office/drawing/2014/chart" uri="{C3380CC4-5D6E-409C-BE32-E72D297353CC}">
              <c16:uniqueId val="{00000000-11FB-46D0-BA01-B972B7564C21}"/>
            </c:ext>
          </c:extLst>
        </c:ser>
        <c:ser>
          <c:idx val="2"/>
          <c:order val="2"/>
          <c:tx>
            <c:strRef>
              <c:f>'KPI 3'!$L$3:$L$4</c:f>
              <c:strCache>
                <c:ptCount val="1"/>
                <c:pt idx="0">
                  <c:v>telangana</c:v>
                </c:pt>
              </c:strCache>
            </c:strRef>
          </c:tx>
          <c:spPr>
            <a:ln w="28575" cap="rnd">
              <a:solidFill>
                <a:schemeClr val="accent3"/>
              </a:solidFill>
              <a:round/>
            </a:ln>
            <a:effectLst/>
          </c:spPr>
          <c:marker>
            <c:symbol val="none"/>
          </c:marker>
          <c:cat>
            <c:strRef>
              <c:f>'KPI 3'!$I$5:$I$19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3'!$L$5:$L$19</c:f>
              <c:numCache>
                <c:formatCode>General</c:formatCode>
                <c:ptCount val="14"/>
                <c:pt idx="0">
                  <c:v>2869</c:v>
                </c:pt>
                <c:pt idx="1">
                  <c:v>2856</c:v>
                </c:pt>
                <c:pt idx="2">
                  <c:v>2350</c:v>
                </c:pt>
                <c:pt idx="3">
                  <c:v>2814</c:v>
                </c:pt>
                <c:pt idx="4">
                  <c:v>2361</c:v>
                </c:pt>
                <c:pt idx="5">
                  <c:v>2870</c:v>
                </c:pt>
                <c:pt idx="6">
                  <c:v>2829</c:v>
                </c:pt>
                <c:pt idx="7">
                  <c:v>2314</c:v>
                </c:pt>
                <c:pt idx="8">
                  <c:v>2863</c:v>
                </c:pt>
                <c:pt idx="9">
                  <c:v>2826</c:v>
                </c:pt>
                <c:pt idx="10">
                  <c:v>2844</c:v>
                </c:pt>
                <c:pt idx="11">
                  <c:v>2332</c:v>
                </c:pt>
                <c:pt idx="12">
                  <c:v>2326</c:v>
                </c:pt>
                <c:pt idx="13">
                  <c:v>434</c:v>
                </c:pt>
              </c:numCache>
            </c:numRef>
          </c:val>
          <c:smooth val="0"/>
          <c:extLst>
            <c:ext xmlns:c16="http://schemas.microsoft.com/office/drawing/2014/chart" uri="{C3380CC4-5D6E-409C-BE32-E72D297353CC}">
              <c16:uniqueId val="{00000001-11FB-46D0-BA01-B972B7564C21}"/>
            </c:ext>
          </c:extLst>
        </c:ser>
        <c:ser>
          <c:idx val="3"/>
          <c:order val="3"/>
          <c:tx>
            <c:strRef>
              <c:f>'KPI 3'!$M$3:$M$4</c:f>
              <c:strCache>
                <c:ptCount val="1"/>
                <c:pt idx="0">
                  <c:v>Uttar Pradesh</c:v>
                </c:pt>
              </c:strCache>
            </c:strRef>
          </c:tx>
          <c:spPr>
            <a:ln w="28575" cap="rnd">
              <a:solidFill>
                <a:schemeClr val="accent4"/>
              </a:solidFill>
              <a:round/>
            </a:ln>
            <a:effectLst/>
          </c:spPr>
          <c:marker>
            <c:symbol val="none"/>
          </c:marker>
          <c:cat>
            <c:strRef>
              <c:f>'KPI 3'!$I$5:$I$19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3'!$M$5:$M$19</c:f>
              <c:numCache>
                <c:formatCode>General</c:formatCode>
                <c:ptCount val="14"/>
                <c:pt idx="0">
                  <c:v>1986</c:v>
                </c:pt>
                <c:pt idx="1">
                  <c:v>1967</c:v>
                </c:pt>
                <c:pt idx="2">
                  <c:v>1615</c:v>
                </c:pt>
                <c:pt idx="3">
                  <c:v>1965</c:v>
                </c:pt>
                <c:pt idx="4">
                  <c:v>1614</c:v>
                </c:pt>
                <c:pt idx="5">
                  <c:v>1985</c:v>
                </c:pt>
                <c:pt idx="6">
                  <c:v>1985</c:v>
                </c:pt>
                <c:pt idx="7">
                  <c:v>1641</c:v>
                </c:pt>
                <c:pt idx="8">
                  <c:v>1964</c:v>
                </c:pt>
                <c:pt idx="9">
                  <c:v>1953</c:v>
                </c:pt>
                <c:pt idx="10">
                  <c:v>1970</c:v>
                </c:pt>
                <c:pt idx="11">
                  <c:v>1639</c:v>
                </c:pt>
                <c:pt idx="12">
                  <c:v>1643</c:v>
                </c:pt>
                <c:pt idx="13">
                  <c:v>304</c:v>
                </c:pt>
              </c:numCache>
            </c:numRef>
          </c:val>
          <c:smooth val="0"/>
          <c:extLst>
            <c:ext xmlns:c16="http://schemas.microsoft.com/office/drawing/2014/chart" uri="{C3380CC4-5D6E-409C-BE32-E72D297353CC}">
              <c16:uniqueId val="{00000002-11FB-46D0-BA01-B972B7564C21}"/>
            </c:ext>
          </c:extLst>
        </c:ser>
        <c:dLbls>
          <c:showLegendKey val="0"/>
          <c:showVal val="0"/>
          <c:showCatName val="0"/>
          <c:showSerName val="0"/>
          <c:showPercent val="0"/>
          <c:showBubbleSize val="0"/>
        </c:dLbls>
        <c:smooth val="0"/>
        <c:axId val="1583018799"/>
        <c:axId val="1583018319"/>
      </c:lineChart>
      <c:catAx>
        <c:axId val="158301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18319"/>
        <c:crosses val="autoZero"/>
        <c:auto val="1"/>
        <c:lblAlgn val="ctr"/>
        <c:lblOffset val="100"/>
        <c:noMultiLvlLbl val="0"/>
      </c:catAx>
      <c:valAx>
        <c:axId val="158301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1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3!PivotTable8</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r>
              <a:rPr lang="en-IN" sz="1400" b="1">
                <a:latin typeface="Tw Cen MT Condensed Extra Bold" panose="020B0803020202020204" pitchFamily="34" charset="0"/>
              </a:rPr>
              <a:t>Week</a:t>
            </a:r>
            <a:r>
              <a:rPr lang="en-IN" sz="1400" b="1" baseline="0">
                <a:latin typeface="Tw Cen MT Condensed Extra Bold" panose="020B0803020202020204" pitchFamily="34" charset="0"/>
              </a:rPr>
              <a:t> Over Week Revenue By State</a:t>
            </a:r>
            <a:endParaRPr lang="en-IN" sz="1400" b="1">
              <a:latin typeface="Tw Cen MT Condensed Extra Bold" panose="020B0803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3'!$C$3:$C$4</c:f>
              <c:strCache>
                <c:ptCount val="1"/>
                <c:pt idx="0">
                  <c:v>karnataka</c:v>
                </c:pt>
              </c:strCache>
            </c:strRef>
          </c:tx>
          <c:spPr>
            <a:ln w="28575" cap="rnd">
              <a:solidFill>
                <a:schemeClr val="accent1"/>
              </a:solidFill>
              <a:round/>
            </a:ln>
            <a:effectLst/>
          </c:spPr>
          <c:marker>
            <c:symbol val="none"/>
          </c:marker>
          <c:cat>
            <c:strRef>
              <c:f>'KPI 3'!$B$5:$B$19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3'!$C$5:$C$19</c:f>
              <c:numCache>
                <c:formatCode>General</c:formatCode>
                <c:ptCount val="14"/>
                <c:pt idx="0">
                  <c:v>34523895</c:v>
                </c:pt>
                <c:pt idx="1">
                  <c:v>34490145</c:v>
                </c:pt>
                <c:pt idx="2">
                  <c:v>28560825</c:v>
                </c:pt>
                <c:pt idx="3">
                  <c:v>34021605</c:v>
                </c:pt>
                <c:pt idx="4">
                  <c:v>28096110</c:v>
                </c:pt>
                <c:pt idx="5">
                  <c:v>34529835</c:v>
                </c:pt>
                <c:pt idx="6">
                  <c:v>34012755</c:v>
                </c:pt>
                <c:pt idx="7">
                  <c:v>28008255</c:v>
                </c:pt>
                <c:pt idx="8">
                  <c:v>34011660</c:v>
                </c:pt>
                <c:pt idx="9">
                  <c:v>34302435</c:v>
                </c:pt>
                <c:pt idx="10">
                  <c:v>34572060</c:v>
                </c:pt>
                <c:pt idx="11">
                  <c:v>28059855</c:v>
                </c:pt>
                <c:pt idx="12">
                  <c:v>27841095</c:v>
                </c:pt>
                <c:pt idx="13">
                  <c:v>5366520</c:v>
                </c:pt>
              </c:numCache>
            </c:numRef>
          </c:val>
          <c:smooth val="0"/>
          <c:extLst>
            <c:ext xmlns:c16="http://schemas.microsoft.com/office/drawing/2014/chart" uri="{C3380CC4-5D6E-409C-BE32-E72D297353CC}">
              <c16:uniqueId val="{00000000-D06B-47A9-AF01-46EDF0446596}"/>
            </c:ext>
          </c:extLst>
        </c:ser>
        <c:ser>
          <c:idx val="1"/>
          <c:order val="1"/>
          <c:tx>
            <c:strRef>
              <c:f>'KPI 3'!$D$3:$D$4</c:f>
              <c:strCache>
                <c:ptCount val="1"/>
                <c:pt idx="0">
                  <c:v>maharastra</c:v>
                </c:pt>
              </c:strCache>
            </c:strRef>
          </c:tx>
          <c:spPr>
            <a:ln w="28575" cap="rnd">
              <a:solidFill>
                <a:schemeClr val="accent2"/>
              </a:solidFill>
              <a:round/>
            </a:ln>
            <a:effectLst/>
          </c:spPr>
          <c:marker>
            <c:symbol val="none"/>
          </c:marker>
          <c:cat>
            <c:strRef>
              <c:f>'KPI 3'!$B$5:$B$19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3'!$D$5:$D$19</c:f>
              <c:numCache>
                <c:formatCode>General</c:formatCode>
                <c:ptCount val="14"/>
                <c:pt idx="0">
                  <c:v>52957907</c:v>
                </c:pt>
                <c:pt idx="1">
                  <c:v>54451935</c:v>
                </c:pt>
                <c:pt idx="2">
                  <c:v>45058092</c:v>
                </c:pt>
                <c:pt idx="3">
                  <c:v>54779423</c:v>
                </c:pt>
                <c:pt idx="4">
                  <c:v>45665621</c:v>
                </c:pt>
                <c:pt idx="5">
                  <c:v>54712970</c:v>
                </c:pt>
                <c:pt idx="6">
                  <c:v>54260804</c:v>
                </c:pt>
                <c:pt idx="7">
                  <c:v>44291766</c:v>
                </c:pt>
                <c:pt idx="8">
                  <c:v>54777502</c:v>
                </c:pt>
                <c:pt idx="9">
                  <c:v>54715843</c:v>
                </c:pt>
                <c:pt idx="10">
                  <c:v>54946788</c:v>
                </c:pt>
                <c:pt idx="11">
                  <c:v>44752415</c:v>
                </c:pt>
                <c:pt idx="12">
                  <c:v>45270592</c:v>
                </c:pt>
                <c:pt idx="13">
                  <c:v>7999333</c:v>
                </c:pt>
              </c:numCache>
            </c:numRef>
          </c:val>
          <c:smooth val="0"/>
          <c:extLst>
            <c:ext xmlns:c16="http://schemas.microsoft.com/office/drawing/2014/chart" uri="{C3380CC4-5D6E-409C-BE32-E72D297353CC}">
              <c16:uniqueId val="{00000001-E986-4982-BEC5-A8B820810D49}"/>
            </c:ext>
          </c:extLst>
        </c:ser>
        <c:ser>
          <c:idx val="2"/>
          <c:order val="2"/>
          <c:tx>
            <c:strRef>
              <c:f>'KPI 3'!$E$3:$E$4</c:f>
              <c:strCache>
                <c:ptCount val="1"/>
                <c:pt idx="0">
                  <c:v>telangana</c:v>
                </c:pt>
              </c:strCache>
            </c:strRef>
          </c:tx>
          <c:spPr>
            <a:ln w="28575" cap="rnd">
              <a:solidFill>
                <a:schemeClr val="accent3"/>
              </a:solidFill>
              <a:round/>
            </a:ln>
            <a:effectLst/>
          </c:spPr>
          <c:marker>
            <c:symbol val="none"/>
          </c:marker>
          <c:cat>
            <c:strRef>
              <c:f>'KPI 3'!$B$5:$B$19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3'!$E$5:$E$19</c:f>
              <c:numCache>
                <c:formatCode>General</c:formatCode>
                <c:ptCount val="14"/>
                <c:pt idx="0">
                  <c:v>26694910</c:v>
                </c:pt>
                <c:pt idx="1">
                  <c:v>26494480</c:v>
                </c:pt>
                <c:pt idx="2">
                  <c:v>21923940</c:v>
                </c:pt>
                <c:pt idx="3">
                  <c:v>26345800</c:v>
                </c:pt>
                <c:pt idx="4">
                  <c:v>21932130</c:v>
                </c:pt>
                <c:pt idx="5">
                  <c:v>26441920</c:v>
                </c:pt>
                <c:pt idx="6">
                  <c:v>26383860</c:v>
                </c:pt>
                <c:pt idx="7">
                  <c:v>21597480</c:v>
                </c:pt>
                <c:pt idx="8">
                  <c:v>26703340</c:v>
                </c:pt>
                <c:pt idx="9">
                  <c:v>26762450</c:v>
                </c:pt>
                <c:pt idx="10">
                  <c:v>26335470</c:v>
                </c:pt>
                <c:pt idx="11">
                  <c:v>21807910</c:v>
                </c:pt>
                <c:pt idx="12">
                  <c:v>21742680</c:v>
                </c:pt>
                <c:pt idx="13">
                  <c:v>4066500</c:v>
                </c:pt>
              </c:numCache>
            </c:numRef>
          </c:val>
          <c:smooth val="0"/>
          <c:extLst>
            <c:ext xmlns:c16="http://schemas.microsoft.com/office/drawing/2014/chart" uri="{C3380CC4-5D6E-409C-BE32-E72D297353CC}">
              <c16:uniqueId val="{00000002-E986-4982-BEC5-A8B820810D49}"/>
            </c:ext>
          </c:extLst>
        </c:ser>
        <c:ser>
          <c:idx val="3"/>
          <c:order val="3"/>
          <c:tx>
            <c:strRef>
              <c:f>'KPI 3'!$F$3:$F$4</c:f>
              <c:strCache>
                <c:ptCount val="1"/>
                <c:pt idx="0">
                  <c:v>Uttar Pradesh</c:v>
                </c:pt>
              </c:strCache>
            </c:strRef>
          </c:tx>
          <c:spPr>
            <a:ln w="28575" cap="rnd">
              <a:solidFill>
                <a:schemeClr val="accent4"/>
              </a:solidFill>
              <a:round/>
            </a:ln>
            <a:effectLst/>
          </c:spPr>
          <c:marker>
            <c:symbol val="none"/>
          </c:marker>
          <c:cat>
            <c:strRef>
              <c:f>'KPI 3'!$B$5:$B$19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3'!$F$5:$F$19</c:f>
              <c:numCache>
                <c:formatCode>General</c:formatCode>
                <c:ptCount val="14"/>
                <c:pt idx="0">
                  <c:v>24005352</c:v>
                </c:pt>
                <c:pt idx="1">
                  <c:v>23999360</c:v>
                </c:pt>
                <c:pt idx="2">
                  <c:v>19379318</c:v>
                </c:pt>
                <c:pt idx="3">
                  <c:v>23573298</c:v>
                </c:pt>
                <c:pt idx="4">
                  <c:v>19874708</c:v>
                </c:pt>
                <c:pt idx="5">
                  <c:v>23896978</c:v>
                </c:pt>
                <c:pt idx="6">
                  <c:v>24016860</c:v>
                </c:pt>
                <c:pt idx="7">
                  <c:v>20254920</c:v>
                </c:pt>
                <c:pt idx="8">
                  <c:v>24063130</c:v>
                </c:pt>
                <c:pt idx="9">
                  <c:v>23603188</c:v>
                </c:pt>
                <c:pt idx="10">
                  <c:v>23876272</c:v>
                </c:pt>
                <c:pt idx="11">
                  <c:v>20190968</c:v>
                </c:pt>
                <c:pt idx="12">
                  <c:v>20187958</c:v>
                </c:pt>
                <c:pt idx="13">
                  <c:v>3578008</c:v>
                </c:pt>
              </c:numCache>
            </c:numRef>
          </c:val>
          <c:smooth val="0"/>
          <c:extLst>
            <c:ext xmlns:c16="http://schemas.microsoft.com/office/drawing/2014/chart" uri="{C3380CC4-5D6E-409C-BE32-E72D297353CC}">
              <c16:uniqueId val="{00000003-E986-4982-BEC5-A8B820810D49}"/>
            </c:ext>
          </c:extLst>
        </c:ser>
        <c:dLbls>
          <c:showLegendKey val="0"/>
          <c:showVal val="0"/>
          <c:showCatName val="0"/>
          <c:showSerName val="0"/>
          <c:showPercent val="0"/>
          <c:showBubbleSize val="0"/>
        </c:dLbls>
        <c:smooth val="0"/>
        <c:axId val="689540271"/>
        <c:axId val="689525871"/>
      </c:lineChart>
      <c:catAx>
        <c:axId val="68954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Yu Gothic UI Semibold" panose="020B0700000000000000" pitchFamily="34" charset="-128"/>
                <a:ea typeface="Yu Gothic UI Semibold" panose="020B0700000000000000" pitchFamily="34" charset="-128"/>
                <a:cs typeface="+mn-cs"/>
              </a:defRPr>
            </a:pPr>
            <a:endParaRPr lang="en-US"/>
          </a:p>
        </c:txPr>
        <c:crossAx val="689525871"/>
        <c:crosses val="autoZero"/>
        <c:auto val="1"/>
        <c:lblAlgn val="ctr"/>
        <c:lblOffset val="100"/>
        <c:noMultiLvlLbl val="0"/>
      </c:catAx>
      <c:valAx>
        <c:axId val="689525871"/>
        <c:scaling>
          <c:orientation val="minMax"/>
        </c:scaling>
        <c:delete val="1"/>
        <c:axPos val="l"/>
        <c:numFmt formatCode="General" sourceLinked="1"/>
        <c:majorTickMark val="none"/>
        <c:minorTickMark val="none"/>
        <c:tickLblPos val="nextTo"/>
        <c:crossAx val="689540271"/>
        <c:crosses val="autoZero"/>
        <c:crossBetween val="between"/>
      </c:valAx>
      <c:spPr>
        <a:noFill/>
        <a:ln>
          <a:noFill/>
        </a:ln>
        <a:effectLst/>
      </c:spPr>
    </c:plotArea>
    <c:legend>
      <c:legendPos val="r"/>
      <c:layout>
        <c:manualLayout>
          <c:xMode val="edge"/>
          <c:yMode val="edge"/>
          <c:x val="0.73946409831173865"/>
          <c:y val="0.32255343499602535"/>
          <c:w val="0.26053590871661436"/>
          <c:h val="0.677446569178852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Yu Gothic UI Semibold" panose="020B0700000000000000" pitchFamily="34" charset="-128"/>
              <a:ea typeface="Yu Gothic UI Semibold" panose="020B07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3!PivotTable9</c:name>
    <c:fmtId val="6"/>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defRPr>
            </a:pPr>
            <a:r>
              <a:rPr lang="en-US" sz="14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rPr>
              <a:t>Week over Week Bookings By State</a:t>
            </a:r>
          </a:p>
        </c:rich>
      </c:tx>
      <c:layout>
        <c:manualLayout>
          <c:xMode val="edge"/>
          <c:yMode val="edge"/>
          <c:x val="0.19197222222222224"/>
          <c:y val="3.2407407407407406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919671676529"/>
          <c:y val="0.32826783094704642"/>
          <c:w val="0.56418351570008696"/>
          <c:h val="0.3691902420667138"/>
        </c:manualLayout>
      </c:layout>
      <c:lineChart>
        <c:grouping val="stacked"/>
        <c:varyColors val="0"/>
        <c:ser>
          <c:idx val="0"/>
          <c:order val="0"/>
          <c:tx>
            <c:strRef>
              <c:f>'KPI 3'!$J$3:$J$4</c:f>
              <c:strCache>
                <c:ptCount val="1"/>
                <c:pt idx="0">
                  <c:v>karnataka</c:v>
                </c:pt>
              </c:strCache>
            </c:strRef>
          </c:tx>
          <c:spPr>
            <a:ln w="28575" cap="rnd">
              <a:solidFill>
                <a:schemeClr val="accent1"/>
              </a:solidFill>
              <a:round/>
            </a:ln>
            <a:effectLst/>
          </c:spPr>
          <c:marker>
            <c:symbol val="none"/>
          </c:marker>
          <c:cat>
            <c:strRef>
              <c:f>'KPI 3'!$I$5:$I$19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3'!$J$5:$J$19</c:f>
              <c:numCache>
                <c:formatCode>General</c:formatCode>
                <c:ptCount val="14"/>
                <c:pt idx="0">
                  <c:v>2615</c:v>
                </c:pt>
                <c:pt idx="1">
                  <c:v>2600</c:v>
                </c:pt>
                <c:pt idx="2">
                  <c:v>2178</c:v>
                </c:pt>
                <c:pt idx="3">
                  <c:v>2602</c:v>
                </c:pt>
                <c:pt idx="4">
                  <c:v>2161</c:v>
                </c:pt>
                <c:pt idx="5">
                  <c:v>2618</c:v>
                </c:pt>
                <c:pt idx="6">
                  <c:v>2583</c:v>
                </c:pt>
                <c:pt idx="7">
                  <c:v>2156</c:v>
                </c:pt>
                <c:pt idx="8">
                  <c:v>2597</c:v>
                </c:pt>
                <c:pt idx="9">
                  <c:v>2613</c:v>
                </c:pt>
                <c:pt idx="10">
                  <c:v>2630</c:v>
                </c:pt>
                <c:pt idx="11">
                  <c:v>2143</c:v>
                </c:pt>
                <c:pt idx="12">
                  <c:v>2121</c:v>
                </c:pt>
                <c:pt idx="13">
                  <c:v>399</c:v>
                </c:pt>
              </c:numCache>
            </c:numRef>
          </c:val>
          <c:smooth val="0"/>
          <c:extLst>
            <c:ext xmlns:c16="http://schemas.microsoft.com/office/drawing/2014/chart" uri="{C3380CC4-5D6E-409C-BE32-E72D297353CC}">
              <c16:uniqueId val="{00000000-1526-4C7C-9395-830A3E7DCDF6}"/>
            </c:ext>
          </c:extLst>
        </c:ser>
        <c:ser>
          <c:idx val="1"/>
          <c:order val="1"/>
          <c:tx>
            <c:strRef>
              <c:f>'KPI 3'!$K$3:$K$4</c:f>
              <c:strCache>
                <c:ptCount val="1"/>
                <c:pt idx="0">
                  <c:v>maharastra</c:v>
                </c:pt>
              </c:strCache>
            </c:strRef>
          </c:tx>
          <c:spPr>
            <a:ln w="28575" cap="rnd">
              <a:solidFill>
                <a:schemeClr val="accent2"/>
              </a:solidFill>
              <a:round/>
            </a:ln>
            <a:effectLst/>
          </c:spPr>
          <c:marker>
            <c:symbol val="none"/>
          </c:marker>
          <c:cat>
            <c:strRef>
              <c:f>'KPI 3'!$I$5:$I$19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3'!$K$5:$K$19</c:f>
              <c:numCache>
                <c:formatCode>General</c:formatCode>
                <c:ptCount val="14"/>
                <c:pt idx="0">
                  <c:v>3495</c:v>
                </c:pt>
                <c:pt idx="1">
                  <c:v>3535</c:v>
                </c:pt>
                <c:pt idx="2">
                  <c:v>2899</c:v>
                </c:pt>
                <c:pt idx="3">
                  <c:v>3553</c:v>
                </c:pt>
                <c:pt idx="4">
                  <c:v>2953</c:v>
                </c:pt>
                <c:pt idx="5">
                  <c:v>3568</c:v>
                </c:pt>
                <c:pt idx="6">
                  <c:v>3546</c:v>
                </c:pt>
                <c:pt idx="7">
                  <c:v>2906</c:v>
                </c:pt>
                <c:pt idx="8">
                  <c:v>3538</c:v>
                </c:pt>
                <c:pt idx="9">
                  <c:v>3537</c:v>
                </c:pt>
                <c:pt idx="10">
                  <c:v>3574</c:v>
                </c:pt>
                <c:pt idx="11">
                  <c:v>2906</c:v>
                </c:pt>
                <c:pt idx="12">
                  <c:v>2931</c:v>
                </c:pt>
                <c:pt idx="13">
                  <c:v>514</c:v>
                </c:pt>
              </c:numCache>
            </c:numRef>
          </c:val>
          <c:smooth val="0"/>
          <c:extLst>
            <c:ext xmlns:c16="http://schemas.microsoft.com/office/drawing/2014/chart" uri="{C3380CC4-5D6E-409C-BE32-E72D297353CC}">
              <c16:uniqueId val="{00000001-5B15-4F39-8EED-7816999F2506}"/>
            </c:ext>
          </c:extLst>
        </c:ser>
        <c:ser>
          <c:idx val="2"/>
          <c:order val="2"/>
          <c:tx>
            <c:strRef>
              <c:f>'KPI 3'!$L$3:$L$4</c:f>
              <c:strCache>
                <c:ptCount val="1"/>
                <c:pt idx="0">
                  <c:v>telangana</c:v>
                </c:pt>
              </c:strCache>
            </c:strRef>
          </c:tx>
          <c:spPr>
            <a:ln w="28575" cap="rnd">
              <a:solidFill>
                <a:schemeClr val="accent3"/>
              </a:solidFill>
              <a:round/>
            </a:ln>
            <a:effectLst/>
          </c:spPr>
          <c:marker>
            <c:symbol val="none"/>
          </c:marker>
          <c:cat>
            <c:strRef>
              <c:f>'KPI 3'!$I$5:$I$19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3'!$L$5:$L$19</c:f>
              <c:numCache>
                <c:formatCode>General</c:formatCode>
                <c:ptCount val="14"/>
                <c:pt idx="0">
                  <c:v>2869</c:v>
                </c:pt>
                <c:pt idx="1">
                  <c:v>2856</c:v>
                </c:pt>
                <c:pt idx="2">
                  <c:v>2350</c:v>
                </c:pt>
                <c:pt idx="3">
                  <c:v>2814</c:v>
                </c:pt>
                <c:pt idx="4">
                  <c:v>2361</c:v>
                </c:pt>
                <c:pt idx="5">
                  <c:v>2870</c:v>
                </c:pt>
                <c:pt idx="6">
                  <c:v>2829</c:v>
                </c:pt>
                <c:pt idx="7">
                  <c:v>2314</c:v>
                </c:pt>
                <c:pt idx="8">
                  <c:v>2863</c:v>
                </c:pt>
                <c:pt idx="9">
                  <c:v>2826</c:v>
                </c:pt>
                <c:pt idx="10">
                  <c:v>2844</c:v>
                </c:pt>
                <c:pt idx="11">
                  <c:v>2332</c:v>
                </c:pt>
                <c:pt idx="12">
                  <c:v>2326</c:v>
                </c:pt>
                <c:pt idx="13">
                  <c:v>434</c:v>
                </c:pt>
              </c:numCache>
            </c:numRef>
          </c:val>
          <c:smooth val="0"/>
          <c:extLst>
            <c:ext xmlns:c16="http://schemas.microsoft.com/office/drawing/2014/chart" uri="{C3380CC4-5D6E-409C-BE32-E72D297353CC}">
              <c16:uniqueId val="{00000002-5B15-4F39-8EED-7816999F2506}"/>
            </c:ext>
          </c:extLst>
        </c:ser>
        <c:ser>
          <c:idx val="3"/>
          <c:order val="3"/>
          <c:tx>
            <c:strRef>
              <c:f>'KPI 3'!$M$3:$M$4</c:f>
              <c:strCache>
                <c:ptCount val="1"/>
                <c:pt idx="0">
                  <c:v>Uttar Pradesh</c:v>
                </c:pt>
              </c:strCache>
            </c:strRef>
          </c:tx>
          <c:spPr>
            <a:ln w="28575" cap="rnd">
              <a:solidFill>
                <a:schemeClr val="accent4"/>
              </a:solidFill>
              <a:round/>
            </a:ln>
            <a:effectLst/>
          </c:spPr>
          <c:marker>
            <c:symbol val="none"/>
          </c:marker>
          <c:cat>
            <c:strRef>
              <c:f>'KPI 3'!$I$5:$I$19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 3'!$M$5:$M$19</c:f>
              <c:numCache>
                <c:formatCode>General</c:formatCode>
                <c:ptCount val="14"/>
                <c:pt idx="0">
                  <c:v>1986</c:v>
                </c:pt>
                <c:pt idx="1">
                  <c:v>1967</c:v>
                </c:pt>
                <c:pt idx="2">
                  <c:v>1615</c:v>
                </c:pt>
                <c:pt idx="3">
                  <c:v>1965</c:v>
                </c:pt>
                <c:pt idx="4">
                  <c:v>1614</c:v>
                </c:pt>
                <c:pt idx="5">
                  <c:v>1985</c:v>
                </c:pt>
                <c:pt idx="6">
                  <c:v>1985</c:v>
                </c:pt>
                <c:pt idx="7">
                  <c:v>1641</c:v>
                </c:pt>
                <c:pt idx="8">
                  <c:v>1964</c:v>
                </c:pt>
                <c:pt idx="9">
                  <c:v>1953</c:v>
                </c:pt>
                <c:pt idx="10">
                  <c:v>1970</c:v>
                </c:pt>
                <c:pt idx="11">
                  <c:v>1639</c:v>
                </c:pt>
                <c:pt idx="12">
                  <c:v>1643</c:v>
                </c:pt>
                <c:pt idx="13">
                  <c:v>304</c:v>
                </c:pt>
              </c:numCache>
            </c:numRef>
          </c:val>
          <c:smooth val="0"/>
          <c:extLst>
            <c:ext xmlns:c16="http://schemas.microsoft.com/office/drawing/2014/chart" uri="{C3380CC4-5D6E-409C-BE32-E72D297353CC}">
              <c16:uniqueId val="{00000003-5B15-4F39-8EED-7816999F2506}"/>
            </c:ext>
          </c:extLst>
        </c:ser>
        <c:dLbls>
          <c:showLegendKey val="0"/>
          <c:showVal val="0"/>
          <c:showCatName val="0"/>
          <c:showSerName val="0"/>
          <c:showPercent val="0"/>
          <c:showBubbleSize val="0"/>
        </c:dLbls>
        <c:smooth val="0"/>
        <c:axId val="1583018799"/>
        <c:axId val="1583018319"/>
      </c:lineChart>
      <c:catAx>
        <c:axId val="158301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18319"/>
        <c:crosses val="autoZero"/>
        <c:auto val="1"/>
        <c:lblAlgn val="ctr"/>
        <c:lblOffset val="100"/>
        <c:noMultiLvlLbl val="0"/>
      </c:catAx>
      <c:valAx>
        <c:axId val="1583018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1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2!PivotTable2</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r>
              <a:rPr lang="en-IN" sz="1600" b="1">
                <a:latin typeface="Tw Cen MT Condensed Extra Bold" panose="020B0803020202020204" pitchFamily="34" charset="0"/>
              </a:rPr>
              <a:t>Month</a:t>
            </a:r>
            <a:r>
              <a:rPr lang="en-IN" sz="1600" b="1" baseline="0">
                <a:latin typeface="Tw Cen MT Condensed Extra Bold" panose="020B0803020202020204" pitchFamily="34" charset="0"/>
              </a:rPr>
              <a:t> Over Month Revenue By State</a:t>
            </a:r>
            <a:endParaRPr lang="en-IN" sz="1600" b="1">
              <a:latin typeface="Tw Cen MT Condensed Extra Bold" panose="020B0803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2'!$B$1:$B$2</c:f>
              <c:strCache>
                <c:ptCount val="1"/>
                <c:pt idx="0">
                  <c:v>karnataka</c:v>
                </c:pt>
              </c:strCache>
            </c:strRef>
          </c:tx>
          <c:spPr>
            <a:solidFill>
              <a:schemeClr val="accent1"/>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2'!$A$3:$A$6</c:f>
              <c:strCache>
                <c:ptCount val="3"/>
                <c:pt idx="0">
                  <c:v>May</c:v>
                </c:pt>
                <c:pt idx="1">
                  <c:v>Jun</c:v>
                </c:pt>
                <c:pt idx="2">
                  <c:v>Jul</c:v>
                </c:pt>
              </c:strCache>
            </c:strRef>
          </c:cat>
          <c:val>
            <c:numRef>
              <c:f>'KPI 2'!$B$3:$B$6</c:f>
              <c:numCache>
                <c:formatCode>General</c:formatCode>
                <c:ptCount val="3"/>
                <c:pt idx="0">
                  <c:v>143789940</c:v>
                </c:pt>
                <c:pt idx="1">
                  <c:v>136195290</c:v>
                </c:pt>
                <c:pt idx="2">
                  <c:v>140411820</c:v>
                </c:pt>
              </c:numCache>
            </c:numRef>
          </c:val>
          <c:extLst>
            <c:ext xmlns:c16="http://schemas.microsoft.com/office/drawing/2014/chart" uri="{C3380CC4-5D6E-409C-BE32-E72D297353CC}">
              <c16:uniqueId val="{00000000-0485-4704-8FF5-10CBB3BB56F7}"/>
            </c:ext>
          </c:extLst>
        </c:ser>
        <c:ser>
          <c:idx val="1"/>
          <c:order val="1"/>
          <c:tx>
            <c:strRef>
              <c:f>'KPI 2'!$C$1:$C$2</c:f>
              <c:strCache>
                <c:ptCount val="1"/>
                <c:pt idx="0">
                  <c:v>maharastra</c:v>
                </c:pt>
              </c:strCache>
            </c:strRef>
          </c:tx>
          <c:spPr>
            <a:solidFill>
              <a:schemeClr val="accent2"/>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2'!$A$3:$A$6</c:f>
              <c:strCache>
                <c:ptCount val="3"/>
                <c:pt idx="0">
                  <c:v>May</c:v>
                </c:pt>
                <c:pt idx="1">
                  <c:v>Jun</c:v>
                </c:pt>
                <c:pt idx="2">
                  <c:v>Jul</c:v>
                </c:pt>
              </c:strCache>
            </c:strRef>
          </c:cat>
          <c:val>
            <c:numRef>
              <c:f>'KPI 2'!$C$3:$C$6</c:f>
              <c:numCache>
                <c:formatCode>General</c:formatCode>
                <c:ptCount val="3"/>
                <c:pt idx="0">
                  <c:v>227341272</c:v>
                </c:pt>
                <c:pt idx="1">
                  <c:v>216563867</c:v>
                </c:pt>
                <c:pt idx="2">
                  <c:v>224735852</c:v>
                </c:pt>
              </c:numCache>
            </c:numRef>
          </c:val>
          <c:extLst>
            <c:ext xmlns:c16="http://schemas.microsoft.com/office/drawing/2014/chart" uri="{C3380CC4-5D6E-409C-BE32-E72D297353CC}">
              <c16:uniqueId val="{00000001-A8B4-470B-A80A-D2A4438D1B39}"/>
            </c:ext>
          </c:extLst>
        </c:ser>
        <c:ser>
          <c:idx val="2"/>
          <c:order val="2"/>
          <c:tx>
            <c:strRef>
              <c:f>'KPI 2'!$D$1:$D$2</c:f>
              <c:strCache>
                <c:ptCount val="1"/>
                <c:pt idx="0">
                  <c:v>telangana</c:v>
                </c:pt>
              </c:strCache>
            </c:strRef>
          </c:tx>
          <c:spPr>
            <a:solidFill>
              <a:schemeClr val="accent3"/>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2'!$A$3:$A$6</c:f>
              <c:strCache>
                <c:ptCount val="3"/>
                <c:pt idx="0">
                  <c:v>May</c:v>
                </c:pt>
                <c:pt idx="1">
                  <c:v>Jun</c:v>
                </c:pt>
                <c:pt idx="2">
                  <c:v>Jul</c:v>
                </c:pt>
              </c:strCache>
            </c:strRef>
          </c:cat>
          <c:val>
            <c:numRef>
              <c:f>'KPI 2'!$D$3:$D$6</c:f>
              <c:numCache>
                <c:formatCode>General</c:formatCode>
                <c:ptCount val="3"/>
                <c:pt idx="0">
                  <c:v>111253700</c:v>
                </c:pt>
                <c:pt idx="1">
                  <c:v>104909030</c:v>
                </c:pt>
                <c:pt idx="2">
                  <c:v>109070140</c:v>
                </c:pt>
              </c:numCache>
            </c:numRef>
          </c:val>
          <c:extLst>
            <c:ext xmlns:c16="http://schemas.microsoft.com/office/drawing/2014/chart" uri="{C3380CC4-5D6E-409C-BE32-E72D297353CC}">
              <c16:uniqueId val="{00000002-A8B4-470B-A80A-D2A4438D1B39}"/>
            </c:ext>
          </c:extLst>
        </c:ser>
        <c:ser>
          <c:idx val="3"/>
          <c:order val="3"/>
          <c:tx>
            <c:strRef>
              <c:f>'KPI 2'!$E$1:$E$2</c:f>
              <c:strCache>
                <c:ptCount val="1"/>
                <c:pt idx="0">
                  <c:v>Uttar Pradesh</c:v>
                </c:pt>
              </c:strCache>
            </c:strRef>
          </c:tx>
          <c:spPr>
            <a:solidFill>
              <a:schemeClr val="accent4"/>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2'!$A$3:$A$6</c:f>
              <c:strCache>
                <c:ptCount val="3"/>
                <c:pt idx="0">
                  <c:v>May</c:v>
                </c:pt>
                <c:pt idx="1">
                  <c:v>Jun</c:v>
                </c:pt>
                <c:pt idx="2">
                  <c:v>Jul</c:v>
                </c:pt>
              </c:strCache>
            </c:strRef>
          </c:cat>
          <c:val>
            <c:numRef>
              <c:f>'KPI 2'!$E$3:$E$6</c:f>
              <c:numCache>
                <c:formatCode>General</c:formatCode>
                <c:ptCount val="3"/>
                <c:pt idx="0">
                  <c:v>99545754</c:v>
                </c:pt>
                <c:pt idx="1">
                  <c:v>96264168</c:v>
                </c:pt>
                <c:pt idx="2">
                  <c:v>98690396</c:v>
                </c:pt>
              </c:numCache>
            </c:numRef>
          </c:val>
          <c:extLst>
            <c:ext xmlns:c16="http://schemas.microsoft.com/office/drawing/2014/chart" uri="{C3380CC4-5D6E-409C-BE32-E72D297353CC}">
              <c16:uniqueId val="{00000003-A8B4-470B-A80A-D2A4438D1B39}"/>
            </c:ext>
          </c:extLst>
        </c:ser>
        <c:dLbls>
          <c:showLegendKey val="0"/>
          <c:showVal val="1"/>
          <c:showCatName val="0"/>
          <c:showSerName val="0"/>
          <c:showPercent val="0"/>
          <c:showBubbleSize val="0"/>
        </c:dLbls>
        <c:gapWidth val="150"/>
        <c:axId val="1023021583"/>
        <c:axId val="1023022063"/>
      </c:barChart>
      <c:catAx>
        <c:axId val="102302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Berlin Sans FB" panose="020E0602020502020306" pitchFamily="34" charset="0"/>
                <a:ea typeface="+mn-ea"/>
                <a:cs typeface="+mn-cs"/>
              </a:defRPr>
            </a:pPr>
            <a:endParaRPr lang="en-US"/>
          </a:p>
        </c:txPr>
        <c:crossAx val="1023022063"/>
        <c:crosses val="autoZero"/>
        <c:auto val="1"/>
        <c:lblAlgn val="ctr"/>
        <c:lblOffset val="100"/>
        <c:noMultiLvlLbl val="0"/>
      </c:catAx>
      <c:valAx>
        <c:axId val="1023022063"/>
        <c:scaling>
          <c:orientation val="minMax"/>
        </c:scaling>
        <c:delete val="1"/>
        <c:axPos val="l"/>
        <c:numFmt formatCode="#,,&quot;M&quot;" sourceLinked="0"/>
        <c:majorTickMark val="none"/>
        <c:minorTickMark val="none"/>
        <c:tickLblPos val="nextTo"/>
        <c:crossAx val="102302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Yu Gothic UI Semibold" panose="020B0700000000000000" pitchFamily="34" charset="-128"/>
              <a:ea typeface="Yu Gothic UI Semibold" panose="020B07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2!PivotTable24</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r>
              <a:rPr lang="en-US" sz="1600" b="1">
                <a:latin typeface="Tw Cen MT Condensed Extra Bold" panose="020B0803020202020204" pitchFamily="34" charset="0"/>
              </a:rPr>
              <a:t>Month</a:t>
            </a:r>
            <a:r>
              <a:rPr lang="en-US" sz="1600" b="1" baseline="0">
                <a:latin typeface="Tw Cen MT Condensed Extra Bold" panose="020B0803020202020204" pitchFamily="34" charset="0"/>
              </a:rPr>
              <a:t> Over Month Bookings By State</a:t>
            </a:r>
            <a:endParaRPr lang="en-US" sz="1600" b="1">
              <a:latin typeface="Tw Cen MT Condensed Extra Bold" panose="020B0803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194186336170506E-2"/>
          <c:y val="0.15469549936304772"/>
          <c:w val="0.73476624759435738"/>
          <c:h val="0.74854883580095566"/>
        </c:manualLayout>
      </c:layout>
      <c:barChart>
        <c:barDir val="col"/>
        <c:grouping val="clustered"/>
        <c:varyColors val="0"/>
        <c:ser>
          <c:idx val="0"/>
          <c:order val="0"/>
          <c:tx>
            <c:strRef>
              <c:f>'KPI 2'!$N$44:$N$45</c:f>
              <c:strCache>
                <c:ptCount val="1"/>
                <c:pt idx="0">
                  <c:v>karnataka</c:v>
                </c:pt>
              </c:strCache>
            </c:strRef>
          </c:tx>
          <c:spPr>
            <a:solidFill>
              <a:schemeClr val="accent1"/>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2'!$M$46:$M$49</c:f>
              <c:strCache>
                <c:ptCount val="3"/>
                <c:pt idx="0">
                  <c:v>May</c:v>
                </c:pt>
                <c:pt idx="1">
                  <c:v>Jun</c:v>
                </c:pt>
                <c:pt idx="2">
                  <c:v>Jul</c:v>
                </c:pt>
              </c:strCache>
            </c:strRef>
          </c:cat>
          <c:val>
            <c:numRef>
              <c:f>'KPI 2'!$N$46:$N$49</c:f>
              <c:numCache>
                <c:formatCode>General</c:formatCode>
                <c:ptCount val="3"/>
                <c:pt idx="0">
                  <c:v>10938</c:v>
                </c:pt>
                <c:pt idx="1">
                  <c:v>10374</c:v>
                </c:pt>
                <c:pt idx="2">
                  <c:v>10704</c:v>
                </c:pt>
              </c:numCache>
            </c:numRef>
          </c:val>
          <c:extLst>
            <c:ext xmlns:c16="http://schemas.microsoft.com/office/drawing/2014/chart" uri="{C3380CC4-5D6E-409C-BE32-E72D297353CC}">
              <c16:uniqueId val="{00000000-0DB3-4EEA-B790-F3966863A45B}"/>
            </c:ext>
          </c:extLst>
        </c:ser>
        <c:ser>
          <c:idx val="1"/>
          <c:order val="1"/>
          <c:tx>
            <c:strRef>
              <c:f>'KPI 2'!$O$44:$O$45</c:f>
              <c:strCache>
                <c:ptCount val="1"/>
                <c:pt idx="0">
                  <c:v>maharastra</c:v>
                </c:pt>
              </c:strCache>
            </c:strRef>
          </c:tx>
          <c:spPr>
            <a:solidFill>
              <a:schemeClr val="accent2"/>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2'!$M$46:$M$49</c:f>
              <c:strCache>
                <c:ptCount val="3"/>
                <c:pt idx="0">
                  <c:v>May</c:v>
                </c:pt>
                <c:pt idx="1">
                  <c:v>Jun</c:v>
                </c:pt>
                <c:pt idx="2">
                  <c:v>Jul</c:v>
                </c:pt>
              </c:strCache>
            </c:strRef>
          </c:cat>
          <c:val>
            <c:numRef>
              <c:f>'KPI 2'!$O$46:$O$49</c:f>
              <c:numCache>
                <c:formatCode>General</c:formatCode>
                <c:ptCount val="3"/>
                <c:pt idx="0">
                  <c:v>14777</c:v>
                </c:pt>
                <c:pt idx="1">
                  <c:v>14119</c:v>
                </c:pt>
                <c:pt idx="2">
                  <c:v>14559</c:v>
                </c:pt>
              </c:numCache>
            </c:numRef>
          </c:val>
          <c:extLst>
            <c:ext xmlns:c16="http://schemas.microsoft.com/office/drawing/2014/chart" uri="{C3380CC4-5D6E-409C-BE32-E72D297353CC}">
              <c16:uniqueId val="{00000001-0951-46A1-8549-0257BFF9B619}"/>
            </c:ext>
          </c:extLst>
        </c:ser>
        <c:ser>
          <c:idx val="2"/>
          <c:order val="2"/>
          <c:tx>
            <c:strRef>
              <c:f>'KPI 2'!$P$44:$P$45</c:f>
              <c:strCache>
                <c:ptCount val="1"/>
                <c:pt idx="0">
                  <c:v>telangana</c:v>
                </c:pt>
              </c:strCache>
            </c:strRef>
          </c:tx>
          <c:spPr>
            <a:solidFill>
              <a:schemeClr val="accent3"/>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2'!$M$46:$M$49</c:f>
              <c:strCache>
                <c:ptCount val="3"/>
                <c:pt idx="0">
                  <c:v>May</c:v>
                </c:pt>
                <c:pt idx="1">
                  <c:v>Jun</c:v>
                </c:pt>
                <c:pt idx="2">
                  <c:v>Jul</c:v>
                </c:pt>
              </c:strCache>
            </c:strRef>
          </c:cat>
          <c:val>
            <c:numRef>
              <c:f>'KPI 2'!$P$46:$P$49</c:f>
              <c:numCache>
                <c:formatCode>General</c:formatCode>
                <c:ptCount val="3"/>
                <c:pt idx="0">
                  <c:v>11938</c:v>
                </c:pt>
                <c:pt idx="1">
                  <c:v>11297</c:v>
                </c:pt>
                <c:pt idx="2">
                  <c:v>11653</c:v>
                </c:pt>
              </c:numCache>
            </c:numRef>
          </c:val>
          <c:extLst>
            <c:ext xmlns:c16="http://schemas.microsoft.com/office/drawing/2014/chart" uri="{C3380CC4-5D6E-409C-BE32-E72D297353CC}">
              <c16:uniqueId val="{00000002-0951-46A1-8549-0257BFF9B619}"/>
            </c:ext>
          </c:extLst>
        </c:ser>
        <c:ser>
          <c:idx val="3"/>
          <c:order val="3"/>
          <c:tx>
            <c:strRef>
              <c:f>'KPI 2'!$Q$44:$Q$45</c:f>
              <c:strCache>
                <c:ptCount val="1"/>
                <c:pt idx="0">
                  <c:v>Uttar Pradesh</c:v>
                </c:pt>
              </c:strCache>
            </c:strRef>
          </c:tx>
          <c:spPr>
            <a:solidFill>
              <a:schemeClr val="accent4"/>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2'!$M$46:$M$49</c:f>
              <c:strCache>
                <c:ptCount val="3"/>
                <c:pt idx="0">
                  <c:v>May</c:v>
                </c:pt>
                <c:pt idx="1">
                  <c:v>Jun</c:v>
                </c:pt>
                <c:pt idx="2">
                  <c:v>Jul</c:v>
                </c:pt>
              </c:strCache>
            </c:strRef>
          </c:cat>
          <c:val>
            <c:numRef>
              <c:f>'KPI 2'!$Q$46:$Q$49</c:f>
              <c:numCache>
                <c:formatCode>General</c:formatCode>
                <c:ptCount val="3"/>
                <c:pt idx="0">
                  <c:v>8229</c:v>
                </c:pt>
                <c:pt idx="1">
                  <c:v>7893</c:v>
                </c:pt>
                <c:pt idx="2">
                  <c:v>8109</c:v>
                </c:pt>
              </c:numCache>
            </c:numRef>
          </c:val>
          <c:extLst>
            <c:ext xmlns:c16="http://schemas.microsoft.com/office/drawing/2014/chart" uri="{C3380CC4-5D6E-409C-BE32-E72D297353CC}">
              <c16:uniqueId val="{00000003-0951-46A1-8549-0257BFF9B619}"/>
            </c:ext>
          </c:extLst>
        </c:ser>
        <c:dLbls>
          <c:dLblPos val="outEnd"/>
          <c:showLegendKey val="0"/>
          <c:showVal val="1"/>
          <c:showCatName val="0"/>
          <c:showSerName val="0"/>
          <c:showPercent val="0"/>
          <c:showBubbleSize val="0"/>
        </c:dLbls>
        <c:gapWidth val="219"/>
        <c:overlap val="-27"/>
        <c:axId val="1624357295"/>
        <c:axId val="1850579039"/>
      </c:barChart>
      <c:catAx>
        <c:axId val="162435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Berlin Sans FB" panose="020E0602020502020306" pitchFamily="34" charset="0"/>
                <a:ea typeface="+mn-ea"/>
                <a:cs typeface="+mn-cs"/>
              </a:defRPr>
            </a:pPr>
            <a:endParaRPr lang="en-US"/>
          </a:p>
        </c:txPr>
        <c:crossAx val="1850579039"/>
        <c:crosses val="autoZero"/>
        <c:auto val="1"/>
        <c:lblAlgn val="ctr"/>
        <c:lblOffset val="100"/>
        <c:noMultiLvlLbl val="0"/>
      </c:catAx>
      <c:valAx>
        <c:axId val="1850579039"/>
        <c:scaling>
          <c:orientation val="minMax"/>
        </c:scaling>
        <c:delete val="1"/>
        <c:axPos val="l"/>
        <c:numFmt formatCode="General" sourceLinked="1"/>
        <c:majorTickMark val="none"/>
        <c:minorTickMark val="none"/>
        <c:tickLblPos val="nextTo"/>
        <c:crossAx val="162435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1!PivotTable8</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r>
              <a:rPr lang="en-US" sz="1600" b="1">
                <a:latin typeface="Tw Cen MT Condensed Extra Bold" panose="020B0803020202020204" pitchFamily="34" charset="0"/>
              </a:rPr>
              <a:t>Weekday vs</a:t>
            </a:r>
            <a:r>
              <a:rPr lang="en-US" sz="1600" b="1" baseline="0">
                <a:latin typeface="Tw Cen MT Condensed Extra Bold" panose="020B0803020202020204" pitchFamily="34" charset="0"/>
              </a:rPr>
              <a:t> Weekend Revenue and Booking </a:t>
            </a:r>
            <a:endParaRPr lang="en-US" sz="1600" b="1">
              <a:latin typeface="Tw Cen MT Condensed Extra Bold" panose="020B0803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860421853393564E-3"/>
          <c:y val="0.14294024815852141"/>
          <c:w val="0.77378958792122821"/>
          <c:h val="0.72088764946048411"/>
        </c:manualLayout>
      </c:layout>
      <c:barChart>
        <c:barDir val="col"/>
        <c:grouping val="clustered"/>
        <c:varyColors val="0"/>
        <c:ser>
          <c:idx val="0"/>
          <c:order val="0"/>
          <c:tx>
            <c:strRef>
              <c:f>'KPI 1'!$D$12</c:f>
              <c:strCache>
                <c:ptCount val="1"/>
                <c:pt idx="0">
                  <c:v>Sum of revenue_realized</c:v>
                </c:pt>
              </c:strCache>
            </c:strRef>
          </c:tx>
          <c:spPr>
            <a:solidFill>
              <a:schemeClr val="accent1"/>
            </a:solidFill>
            <a:ln w="19050">
              <a:solidFill>
                <a:schemeClr val="lt1"/>
              </a:solid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1'!$C$13:$C$15</c:f>
              <c:strCache>
                <c:ptCount val="2"/>
                <c:pt idx="0">
                  <c:v>weekeday</c:v>
                </c:pt>
                <c:pt idx="1">
                  <c:v>weekend</c:v>
                </c:pt>
              </c:strCache>
            </c:strRef>
          </c:cat>
          <c:val>
            <c:numRef>
              <c:f>'KPI 1'!$D$13:$D$15</c:f>
              <c:numCache>
                <c:formatCode>General</c:formatCode>
                <c:ptCount val="2"/>
                <c:pt idx="0">
                  <c:v>1069703782</c:v>
                </c:pt>
                <c:pt idx="1">
                  <c:v>639067447</c:v>
                </c:pt>
              </c:numCache>
            </c:numRef>
          </c:val>
          <c:extLst>
            <c:ext xmlns:c16="http://schemas.microsoft.com/office/drawing/2014/chart" uri="{C3380CC4-5D6E-409C-BE32-E72D297353CC}">
              <c16:uniqueId val="{00000000-FAAD-4F2D-B011-26ED4B087F91}"/>
            </c:ext>
          </c:extLst>
        </c:ser>
        <c:ser>
          <c:idx val="1"/>
          <c:order val="1"/>
          <c:tx>
            <c:strRef>
              <c:f>'KPI 1'!$E$12</c:f>
              <c:strCache>
                <c:ptCount val="1"/>
                <c:pt idx="0">
                  <c:v>Count of booking_id</c:v>
                </c:pt>
              </c:strCache>
            </c:strRef>
          </c:tx>
          <c:spPr>
            <a:solidFill>
              <a:schemeClr val="accent2"/>
            </a:solidFill>
            <a:ln w="19050">
              <a:solidFill>
                <a:schemeClr val="lt1"/>
              </a:solid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1'!$C$13:$C$15</c:f>
              <c:strCache>
                <c:ptCount val="2"/>
                <c:pt idx="0">
                  <c:v>weekeday</c:v>
                </c:pt>
                <c:pt idx="1">
                  <c:v>weekend</c:v>
                </c:pt>
              </c:strCache>
            </c:strRef>
          </c:cat>
          <c:val>
            <c:numRef>
              <c:f>'KPI 1'!$E$13:$E$15</c:f>
              <c:numCache>
                <c:formatCode>General</c:formatCode>
                <c:ptCount val="2"/>
                <c:pt idx="0">
                  <c:v>84365</c:v>
                </c:pt>
                <c:pt idx="1">
                  <c:v>50225</c:v>
                </c:pt>
              </c:numCache>
            </c:numRef>
          </c:val>
          <c:extLst>
            <c:ext xmlns:c16="http://schemas.microsoft.com/office/drawing/2014/chart" uri="{C3380CC4-5D6E-409C-BE32-E72D297353CC}">
              <c16:uniqueId val="{00000001-FAAD-4F2D-B011-26ED4B087F91}"/>
            </c:ext>
          </c:extLst>
        </c:ser>
        <c:dLbls>
          <c:showLegendKey val="0"/>
          <c:showVal val="0"/>
          <c:showCatName val="0"/>
          <c:showSerName val="0"/>
          <c:showPercent val="0"/>
          <c:showBubbleSize val="0"/>
        </c:dLbls>
        <c:gapWidth val="150"/>
        <c:axId val="915019711"/>
        <c:axId val="1020163967"/>
      </c:barChart>
      <c:catAx>
        <c:axId val="915019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Berlin Sans FB" panose="020E0602020502020306" pitchFamily="34" charset="0"/>
                <a:ea typeface="+mn-ea"/>
                <a:cs typeface="+mn-cs"/>
              </a:defRPr>
            </a:pPr>
            <a:endParaRPr lang="en-US"/>
          </a:p>
        </c:txPr>
        <c:crossAx val="1020163967"/>
        <c:crosses val="autoZero"/>
        <c:auto val="1"/>
        <c:lblAlgn val="ctr"/>
        <c:lblOffset val="100"/>
        <c:noMultiLvlLbl val="0"/>
      </c:catAx>
      <c:valAx>
        <c:axId val="1020163967"/>
        <c:scaling>
          <c:orientation val="minMax"/>
        </c:scaling>
        <c:delete val="1"/>
        <c:axPos val="l"/>
        <c:numFmt formatCode="General" sourceLinked="1"/>
        <c:majorTickMark val="out"/>
        <c:minorTickMark val="none"/>
        <c:tickLblPos val="nextTo"/>
        <c:crossAx val="915019711"/>
        <c:crosses val="autoZero"/>
        <c:crossBetween val="between"/>
      </c:valAx>
      <c:spPr>
        <a:noFill/>
        <a:ln>
          <a:noFill/>
        </a:ln>
        <a:effectLst/>
      </c:spPr>
    </c:plotArea>
    <c:legend>
      <c:legendPos val="r"/>
      <c:layout>
        <c:manualLayout>
          <c:xMode val="edge"/>
          <c:yMode val="edge"/>
          <c:x val="0.64885022281788518"/>
          <c:y val="0.52856799123173803"/>
          <c:w val="0.33312852487535893"/>
          <c:h val="0.186498738844418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Yu Gothic UI Semibold" panose="020B0700000000000000" pitchFamily="34" charset="-128"/>
              <a:ea typeface="Yu Gothic UI Semibold" panose="020B07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1!PivotTable9</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r>
              <a:rPr lang="en-US" sz="1600" b="1">
                <a:latin typeface="Tw Cen MT Condensed Extra Bold" panose="020B0803020202020204" pitchFamily="34" charset="0"/>
              </a:rPr>
              <a:t>Revenue By</a:t>
            </a:r>
            <a:r>
              <a:rPr lang="en-US" sz="1600" b="1" baseline="0">
                <a:latin typeface="Tw Cen MT Condensed Extra Bold" panose="020B0803020202020204" pitchFamily="34" charset="0"/>
              </a:rPr>
              <a:t> State &amp; Hotels</a:t>
            </a:r>
            <a:endParaRPr lang="en-US" sz="1600" b="1">
              <a:latin typeface="Tw Cen MT Condensed Extra Bold" panose="020B0803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'KPI 1'!$E$20:$E$21</c:f>
              <c:strCache>
                <c:ptCount val="1"/>
                <c:pt idx="0">
                  <c:v>Atliq Bay</c:v>
                </c:pt>
              </c:strCache>
            </c:strRef>
          </c:tx>
          <c:spPr>
            <a:solidFill>
              <a:schemeClr val="accent1"/>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1'!$D$22:$D$26</c:f>
              <c:strCache>
                <c:ptCount val="4"/>
                <c:pt idx="0">
                  <c:v>karnataka</c:v>
                </c:pt>
                <c:pt idx="1">
                  <c:v>maharastra</c:v>
                </c:pt>
                <c:pt idx="2">
                  <c:v>telangana</c:v>
                </c:pt>
                <c:pt idx="3">
                  <c:v>Uttar Pradesh</c:v>
                </c:pt>
              </c:strCache>
            </c:strRef>
          </c:cat>
          <c:val>
            <c:numRef>
              <c:f>'KPI 1'!$E$22:$E$26</c:f>
              <c:numCache>
                <c:formatCode>General</c:formatCode>
                <c:ptCount val="4"/>
                <c:pt idx="0">
                  <c:v>82443540</c:v>
                </c:pt>
                <c:pt idx="1">
                  <c:v>51914158</c:v>
                </c:pt>
                <c:pt idx="2">
                  <c:v>69255910</c:v>
                </c:pt>
                <c:pt idx="3">
                  <c:v>56437570</c:v>
                </c:pt>
              </c:numCache>
            </c:numRef>
          </c:val>
          <c:extLst>
            <c:ext xmlns:c16="http://schemas.microsoft.com/office/drawing/2014/chart" uri="{C3380CC4-5D6E-409C-BE32-E72D297353CC}">
              <c16:uniqueId val="{00000000-ABCD-4B2E-AF65-BEA73D0D7DA8}"/>
            </c:ext>
          </c:extLst>
        </c:ser>
        <c:ser>
          <c:idx val="1"/>
          <c:order val="1"/>
          <c:tx>
            <c:strRef>
              <c:f>'KPI 1'!$F$20:$F$21</c:f>
              <c:strCache>
                <c:ptCount val="1"/>
                <c:pt idx="0">
                  <c:v>Atliq Blu</c:v>
                </c:pt>
              </c:strCache>
            </c:strRef>
          </c:tx>
          <c:spPr>
            <a:solidFill>
              <a:schemeClr val="accent2"/>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1'!$D$22:$D$26</c:f>
              <c:strCache>
                <c:ptCount val="4"/>
                <c:pt idx="0">
                  <c:v>karnataka</c:v>
                </c:pt>
                <c:pt idx="1">
                  <c:v>maharastra</c:v>
                </c:pt>
                <c:pt idx="2">
                  <c:v>telangana</c:v>
                </c:pt>
                <c:pt idx="3">
                  <c:v>Uttar Pradesh</c:v>
                </c:pt>
              </c:strCache>
            </c:strRef>
          </c:cat>
          <c:val>
            <c:numRef>
              <c:f>'KPI 1'!$F$22:$F$26</c:f>
              <c:numCache>
                <c:formatCode>General</c:formatCode>
                <c:ptCount val="4"/>
                <c:pt idx="0">
                  <c:v>72963360</c:v>
                </c:pt>
                <c:pt idx="1">
                  <c:v>73918312</c:v>
                </c:pt>
                <c:pt idx="2">
                  <c:v>56040450</c:v>
                </c:pt>
                <c:pt idx="3">
                  <c:v>57933400</c:v>
                </c:pt>
              </c:numCache>
            </c:numRef>
          </c:val>
          <c:extLst>
            <c:ext xmlns:c16="http://schemas.microsoft.com/office/drawing/2014/chart" uri="{C3380CC4-5D6E-409C-BE32-E72D297353CC}">
              <c16:uniqueId val="{00000008-1D20-4FC6-8A12-948EB1456350}"/>
            </c:ext>
          </c:extLst>
        </c:ser>
        <c:ser>
          <c:idx val="2"/>
          <c:order val="2"/>
          <c:tx>
            <c:strRef>
              <c:f>'KPI 1'!$G$20:$G$21</c:f>
              <c:strCache>
                <c:ptCount val="1"/>
                <c:pt idx="0">
                  <c:v>Atliq City</c:v>
                </c:pt>
              </c:strCache>
            </c:strRef>
          </c:tx>
          <c:spPr>
            <a:solidFill>
              <a:schemeClr val="accent3"/>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1'!$D$22:$D$26</c:f>
              <c:strCache>
                <c:ptCount val="4"/>
                <c:pt idx="0">
                  <c:v>karnataka</c:v>
                </c:pt>
                <c:pt idx="1">
                  <c:v>maharastra</c:v>
                </c:pt>
                <c:pt idx="2">
                  <c:v>telangana</c:v>
                </c:pt>
                <c:pt idx="3">
                  <c:v>Uttar Pradesh</c:v>
                </c:pt>
              </c:strCache>
            </c:strRef>
          </c:cat>
          <c:val>
            <c:numRef>
              <c:f>'KPI 1'!$G$22:$G$26</c:f>
              <c:numCache>
                <c:formatCode>General</c:formatCode>
                <c:ptCount val="4"/>
                <c:pt idx="0">
                  <c:v>81876345</c:v>
                </c:pt>
                <c:pt idx="1">
                  <c:v>87996216</c:v>
                </c:pt>
                <c:pt idx="2">
                  <c:v>61007200</c:v>
                </c:pt>
                <c:pt idx="3">
                  <c:v>54932178</c:v>
                </c:pt>
              </c:numCache>
            </c:numRef>
          </c:val>
          <c:extLst>
            <c:ext xmlns:c16="http://schemas.microsoft.com/office/drawing/2014/chart" uri="{C3380CC4-5D6E-409C-BE32-E72D297353CC}">
              <c16:uniqueId val="{00000009-1D20-4FC6-8A12-948EB1456350}"/>
            </c:ext>
          </c:extLst>
        </c:ser>
        <c:ser>
          <c:idx val="3"/>
          <c:order val="3"/>
          <c:tx>
            <c:strRef>
              <c:f>'KPI 1'!$H$20:$H$21</c:f>
              <c:strCache>
                <c:ptCount val="1"/>
                <c:pt idx="0">
                  <c:v>Atliq Exotica</c:v>
                </c:pt>
              </c:strCache>
            </c:strRef>
          </c:tx>
          <c:spPr>
            <a:solidFill>
              <a:schemeClr val="accent4"/>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1'!$D$22:$D$26</c:f>
              <c:strCache>
                <c:ptCount val="4"/>
                <c:pt idx="0">
                  <c:v>karnataka</c:v>
                </c:pt>
                <c:pt idx="1">
                  <c:v>maharastra</c:v>
                </c:pt>
                <c:pt idx="2">
                  <c:v>telangana</c:v>
                </c:pt>
                <c:pt idx="3">
                  <c:v>Uttar Pradesh</c:v>
                </c:pt>
              </c:strCache>
            </c:strRef>
          </c:cat>
          <c:val>
            <c:numRef>
              <c:f>'KPI 1'!$H$22:$H$26</c:f>
              <c:numCache>
                <c:formatCode>General</c:formatCode>
                <c:ptCount val="4"/>
                <c:pt idx="0">
                  <c:v>60023460</c:v>
                </c:pt>
                <c:pt idx="1">
                  <c:v>212444988</c:v>
                </c:pt>
                <c:pt idx="2">
                  <c:v>47844020</c:v>
                </c:pt>
              </c:numCache>
            </c:numRef>
          </c:val>
          <c:extLst>
            <c:ext xmlns:c16="http://schemas.microsoft.com/office/drawing/2014/chart" uri="{C3380CC4-5D6E-409C-BE32-E72D297353CC}">
              <c16:uniqueId val="{0000000A-1D20-4FC6-8A12-948EB1456350}"/>
            </c:ext>
          </c:extLst>
        </c:ser>
        <c:ser>
          <c:idx val="4"/>
          <c:order val="4"/>
          <c:tx>
            <c:strRef>
              <c:f>'KPI 1'!$I$20:$I$21</c:f>
              <c:strCache>
                <c:ptCount val="1"/>
                <c:pt idx="0">
                  <c:v>Atliq Grands</c:v>
                </c:pt>
              </c:strCache>
            </c:strRef>
          </c:tx>
          <c:spPr>
            <a:solidFill>
              <a:schemeClr val="accent5"/>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1'!$D$22:$D$26</c:f>
              <c:strCache>
                <c:ptCount val="4"/>
                <c:pt idx="0">
                  <c:v>karnataka</c:v>
                </c:pt>
                <c:pt idx="1">
                  <c:v>maharastra</c:v>
                </c:pt>
                <c:pt idx="2">
                  <c:v>telangana</c:v>
                </c:pt>
                <c:pt idx="3">
                  <c:v>Uttar Pradesh</c:v>
                </c:pt>
              </c:strCache>
            </c:strRef>
          </c:cat>
          <c:val>
            <c:numRef>
              <c:f>'KPI 1'!$I$22:$I$26</c:f>
              <c:numCache>
                <c:formatCode>General</c:formatCode>
                <c:ptCount val="4"/>
                <c:pt idx="0">
                  <c:v>54494340</c:v>
                </c:pt>
                <c:pt idx="1">
                  <c:v>74730742</c:v>
                </c:pt>
                <c:pt idx="2">
                  <c:v>46246510</c:v>
                </c:pt>
                <c:pt idx="3">
                  <c:v>36061172</c:v>
                </c:pt>
              </c:numCache>
            </c:numRef>
          </c:val>
          <c:extLst>
            <c:ext xmlns:c16="http://schemas.microsoft.com/office/drawing/2014/chart" uri="{C3380CC4-5D6E-409C-BE32-E72D297353CC}">
              <c16:uniqueId val="{0000000B-1D20-4FC6-8A12-948EB1456350}"/>
            </c:ext>
          </c:extLst>
        </c:ser>
        <c:ser>
          <c:idx val="5"/>
          <c:order val="5"/>
          <c:tx>
            <c:strRef>
              <c:f>'KPI 1'!$J$20:$J$21</c:f>
              <c:strCache>
                <c:ptCount val="1"/>
                <c:pt idx="0">
                  <c:v>Atliq Palace</c:v>
                </c:pt>
              </c:strCache>
            </c:strRef>
          </c:tx>
          <c:spPr>
            <a:solidFill>
              <a:schemeClr val="accent6"/>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Yu Gothic UI Semibold" panose="020B0700000000000000" pitchFamily="34" charset="-128"/>
                    <a:ea typeface="Yu Gothic UI Semibold" panose="020B0700000000000000" pitchFamily="34" charset="-128"/>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1'!$D$22:$D$26</c:f>
              <c:strCache>
                <c:ptCount val="4"/>
                <c:pt idx="0">
                  <c:v>karnataka</c:v>
                </c:pt>
                <c:pt idx="1">
                  <c:v>maharastra</c:v>
                </c:pt>
                <c:pt idx="2">
                  <c:v>telangana</c:v>
                </c:pt>
                <c:pt idx="3">
                  <c:v>Uttar Pradesh</c:v>
                </c:pt>
              </c:strCache>
            </c:strRef>
          </c:cat>
          <c:val>
            <c:numRef>
              <c:f>'KPI 1'!$J$22:$J$26</c:f>
              <c:numCache>
                <c:formatCode>General</c:formatCode>
                <c:ptCount val="4"/>
                <c:pt idx="0">
                  <c:v>68596005</c:v>
                </c:pt>
                <c:pt idx="1">
                  <c:v>101511080</c:v>
                </c:pt>
                <c:pt idx="2">
                  <c:v>44838780</c:v>
                </c:pt>
                <c:pt idx="3">
                  <c:v>89135998</c:v>
                </c:pt>
              </c:numCache>
            </c:numRef>
          </c:val>
          <c:extLst>
            <c:ext xmlns:c16="http://schemas.microsoft.com/office/drawing/2014/chart" uri="{C3380CC4-5D6E-409C-BE32-E72D297353CC}">
              <c16:uniqueId val="{0000000C-1D20-4FC6-8A12-948EB1456350}"/>
            </c:ext>
          </c:extLst>
        </c:ser>
        <c:ser>
          <c:idx val="6"/>
          <c:order val="6"/>
          <c:tx>
            <c:strRef>
              <c:f>'KPI 1'!$K$20:$K$21</c:f>
              <c:strCache>
                <c:ptCount val="1"/>
                <c:pt idx="0">
                  <c:v>Atliq Seasons</c:v>
                </c:pt>
              </c:strCache>
            </c:strRef>
          </c:tx>
          <c:spPr>
            <a:solidFill>
              <a:schemeClr val="accent1">
                <a:lumMod val="60000"/>
              </a:schemeClr>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1'!$D$22:$D$26</c:f>
              <c:strCache>
                <c:ptCount val="4"/>
                <c:pt idx="0">
                  <c:v>karnataka</c:v>
                </c:pt>
                <c:pt idx="1">
                  <c:v>maharastra</c:v>
                </c:pt>
                <c:pt idx="2">
                  <c:v>telangana</c:v>
                </c:pt>
                <c:pt idx="3">
                  <c:v>Uttar Pradesh</c:v>
                </c:pt>
              </c:strCache>
            </c:strRef>
          </c:cat>
          <c:val>
            <c:numRef>
              <c:f>'KPI 1'!$K$22:$K$26</c:f>
              <c:numCache>
                <c:formatCode>General</c:formatCode>
                <c:ptCount val="4"/>
                <c:pt idx="1">
                  <c:v>66125495</c:v>
                </c:pt>
              </c:numCache>
            </c:numRef>
          </c:val>
          <c:extLst>
            <c:ext xmlns:c16="http://schemas.microsoft.com/office/drawing/2014/chart" uri="{C3380CC4-5D6E-409C-BE32-E72D297353CC}">
              <c16:uniqueId val="{0000000D-1D20-4FC6-8A12-948EB1456350}"/>
            </c:ext>
          </c:extLst>
        </c:ser>
        <c:dLbls>
          <c:showLegendKey val="0"/>
          <c:showVal val="1"/>
          <c:showCatName val="0"/>
          <c:showSerName val="0"/>
          <c:showPercent val="0"/>
          <c:showBubbleSize val="0"/>
        </c:dLbls>
        <c:gapWidth val="182"/>
        <c:overlap val="100"/>
        <c:axId val="1010611519"/>
        <c:axId val="1010611039"/>
      </c:barChart>
      <c:catAx>
        <c:axId val="101061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Berlin Sans FB" panose="020E0602020502020306" pitchFamily="34" charset="0"/>
                <a:ea typeface="+mn-ea"/>
                <a:cs typeface="+mn-cs"/>
              </a:defRPr>
            </a:pPr>
            <a:endParaRPr lang="en-US"/>
          </a:p>
        </c:txPr>
        <c:crossAx val="1010611039"/>
        <c:crosses val="autoZero"/>
        <c:auto val="1"/>
        <c:lblAlgn val="ctr"/>
        <c:lblOffset val="100"/>
        <c:noMultiLvlLbl val="0"/>
      </c:catAx>
      <c:valAx>
        <c:axId val="1010611039"/>
        <c:scaling>
          <c:orientation val="minMax"/>
        </c:scaling>
        <c:delete val="1"/>
        <c:axPos val="l"/>
        <c:numFmt formatCode="0%" sourceLinked="1"/>
        <c:majorTickMark val="none"/>
        <c:minorTickMark val="none"/>
        <c:tickLblPos val="nextTo"/>
        <c:crossAx val="101061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Yu Gothic UI Semibold" panose="020B0700000000000000" pitchFamily="34" charset="-128"/>
              <a:ea typeface="Yu Gothic UI Semibold" panose="020B07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1!PivotTable10</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r>
              <a:rPr lang="en-US" sz="1600" b="1">
                <a:latin typeface="Tw Cen MT Condensed Extra Bold" panose="020B0803020202020204" pitchFamily="34" charset="0"/>
              </a:rPr>
              <a:t>Class</a:t>
            </a:r>
            <a:r>
              <a:rPr lang="en-US" sz="1600" b="1" baseline="0">
                <a:latin typeface="Tw Cen MT Condensed Extra Bold" panose="020B0803020202020204" pitchFamily="34" charset="0"/>
              </a:rPr>
              <a:t> Wise Revenue</a:t>
            </a:r>
            <a:endParaRPr lang="en-US" sz="1600" b="1">
              <a:latin typeface="Tw Cen MT Condensed Extra Bold" panose="020B0803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'KPI 1'!$E$32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A6-4109-89E4-28728A26BF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A6-4109-89E4-28728A26BF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A6-4109-89E4-28728A26BF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A6-4109-89E4-28728A26BFAD}"/>
              </c:ext>
            </c:extLst>
          </c:dPt>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Yu Gothic UI Semibold" panose="020B0700000000000000" pitchFamily="34" charset="-128"/>
                    <a:ea typeface="Yu Gothic UI Semibold" panose="020B0700000000000000" pitchFamily="34" charset="-128"/>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1'!$D$33:$D$37</c:f>
              <c:strCache>
                <c:ptCount val="4"/>
                <c:pt idx="0">
                  <c:v>Elite</c:v>
                </c:pt>
                <c:pt idx="1">
                  <c:v>Premium</c:v>
                </c:pt>
                <c:pt idx="2">
                  <c:v>Presidential</c:v>
                </c:pt>
                <c:pt idx="3">
                  <c:v>Standard</c:v>
                </c:pt>
              </c:strCache>
            </c:strRef>
          </c:cat>
          <c:val>
            <c:numRef>
              <c:f>'KPI 1'!$E$33:$E$37</c:f>
              <c:numCache>
                <c:formatCode>General</c:formatCode>
                <c:ptCount val="4"/>
                <c:pt idx="0">
                  <c:v>560271204</c:v>
                </c:pt>
                <c:pt idx="1">
                  <c:v>462166344</c:v>
                </c:pt>
                <c:pt idx="2">
                  <c:v>376752786</c:v>
                </c:pt>
                <c:pt idx="3">
                  <c:v>309580895</c:v>
                </c:pt>
              </c:numCache>
            </c:numRef>
          </c:val>
          <c:extLst>
            <c:ext xmlns:c16="http://schemas.microsoft.com/office/drawing/2014/chart" uri="{C3380CC4-5D6E-409C-BE32-E72D297353CC}">
              <c16:uniqueId val="{00000008-9AA6-4109-89E4-28728A26BF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Yu Gothic UI Semibold" panose="020B0700000000000000" pitchFamily="34" charset="-128"/>
              <a:ea typeface="Yu Gothic UI Semibold" panose="020B07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1!PivotTable25</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r>
              <a:rPr lang="en-US" sz="1600" b="1">
                <a:latin typeface="Tw Cen MT Condensed Extra Bold" panose="020B0803020202020204" pitchFamily="34" charset="0"/>
              </a:rPr>
              <a:t>Checked,No</a:t>
            </a:r>
            <a:r>
              <a:rPr lang="en-US" sz="1600" b="1" baseline="0">
                <a:latin typeface="Tw Cen MT Condensed Extra Bold" panose="020B0803020202020204" pitchFamily="34" charset="0"/>
              </a:rPr>
              <a:t> show,cancelled</a:t>
            </a:r>
            <a:endParaRPr lang="en-US" sz="1600" b="1">
              <a:latin typeface="Tw Cen MT Condensed Extra Bold" panose="020B0803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w Cen MT Condensed Extra Bold" panose="020B0803020202020204" pitchFamily="34" charset="0"/>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w="25400">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1200" b="0" i="1" u="none" strike="noStrike" kern="1200" baseline="0">
                  <a:solidFill>
                    <a:schemeClr val="tx1">
                      <a:lumMod val="75000"/>
                      <a:lumOff val="25000"/>
                    </a:schemeClr>
                  </a:solidFill>
                  <a:latin typeface="Tw Cen MT Condensed Extra Bold" panose="020B0803020202020204" pitchFamily="34" charset="0"/>
                  <a:ea typeface="Yu Gothic UI Semibold"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51337744455"/>
          <c:y val="0.19486114585939454"/>
          <c:w val="0.80687029746281713"/>
          <c:h val="0.72088764946048411"/>
        </c:manualLayout>
      </c:layout>
      <c:areaChart>
        <c:grouping val="standard"/>
        <c:varyColors val="0"/>
        <c:ser>
          <c:idx val="0"/>
          <c:order val="0"/>
          <c:tx>
            <c:strRef>
              <c:f>'KPI 1'!$J$45</c:f>
              <c:strCache>
                <c:ptCount val="1"/>
                <c:pt idx="0">
                  <c:v>Total</c:v>
                </c:pt>
              </c:strCache>
            </c:strRef>
          </c:tx>
          <c:spPr>
            <a:solidFill>
              <a:schemeClr val="accent4">
                <a:lumMod val="20000"/>
                <a:lumOff val="80000"/>
              </a:schemeClr>
            </a:solidFill>
            <a:ln w="25400">
              <a:noFill/>
            </a:ln>
            <a:effectLst/>
          </c:spPr>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1200" b="0" i="1" u="none" strike="noStrike" kern="1200" baseline="0">
                    <a:solidFill>
                      <a:schemeClr val="tx1">
                        <a:lumMod val="75000"/>
                        <a:lumOff val="25000"/>
                      </a:schemeClr>
                    </a:solidFill>
                    <a:latin typeface="Tw Cen MT Condensed Extra Bold" panose="020B0803020202020204" pitchFamily="34" charset="0"/>
                    <a:ea typeface="Yu Gothic UI Semibold" panose="020B0700000000000000" pitchFamily="34" charset="-128"/>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'KPI 1'!$I$46:$I$49</c:f>
              <c:strCache>
                <c:ptCount val="3"/>
                <c:pt idx="0">
                  <c:v>Cancelled</c:v>
                </c:pt>
                <c:pt idx="1">
                  <c:v>Checked Out</c:v>
                </c:pt>
                <c:pt idx="2">
                  <c:v>No Show</c:v>
                </c:pt>
              </c:strCache>
            </c:strRef>
          </c:cat>
          <c:val>
            <c:numRef>
              <c:f>'KPI 1'!$J$46:$J$49</c:f>
              <c:numCache>
                <c:formatCode>General</c:formatCode>
                <c:ptCount val="3"/>
                <c:pt idx="0">
                  <c:v>33420</c:v>
                </c:pt>
                <c:pt idx="1">
                  <c:v>94411</c:v>
                </c:pt>
                <c:pt idx="2">
                  <c:v>6759</c:v>
                </c:pt>
              </c:numCache>
            </c:numRef>
          </c:val>
          <c:extLst>
            <c:ext xmlns:c16="http://schemas.microsoft.com/office/drawing/2014/chart" uri="{C3380CC4-5D6E-409C-BE32-E72D297353CC}">
              <c16:uniqueId val="{00000000-CD4B-4F5B-AF7B-7992F69FFF9A}"/>
            </c:ext>
          </c:extLst>
        </c:ser>
        <c:dLbls>
          <c:showLegendKey val="0"/>
          <c:showVal val="1"/>
          <c:showCatName val="0"/>
          <c:showSerName val="0"/>
          <c:showPercent val="0"/>
          <c:showBubbleSize val="0"/>
        </c:dLbls>
        <c:axId val="1583064783"/>
        <c:axId val="1583067183"/>
      </c:areaChart>
      <c:catAx>
        <c:axId val="158306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Berlin Sans FB" panose="020E0602020502020306" pitchFamily="34" charset="0"/>
                <a:ea typeface="+mn-ea"/>
                <a:cs typeface="+mn-cs"/>
              </a:defRPr>
            </a:pPr>
            <a:endParaRPr lang="en-US"/>
          </a:p>
        </c:txPr>
        <c:crossAx val="1583067183"/>
        <c:crosses val="autoZero"/>
        <c:auto val="1"/>
        <c:lblAlgn val="ctr"/>
        <c:lblOffset val="100"/>
        <c:noMultiLvlLbl val="0"/>
      </c:catAx>
      <c:valAx>
        <c:axId val="1583067183"/>
        <c:scaling>
          <c:orientation val="minMax"/>
        </c:scaling>
        <c:delete val="1"/>
        <c:axPos val="l"/>
        <c:numFmt formatCode="General" sourceLinked="1"/>
        <c:majorTickMark val="none"/>
        <c:minorTickMark val="none"/>
        <c:tickLblPos val="nextTo"/>
        <c:crossAx val="1583064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0813648293964"/>
          <c:y val="3.6089238845144378E-3"/>
          <c:w val="0.39869641294838143"/>
          <c:h val="0.75010279965004378"/>
        </c:manualLayout>
      </c:layout>
      <c:barChart>
        <c:barDir val="bar"/>
        <c:grouping val="clustered"/>
        <c:varyColors val="0"/>
        <c:ser>
          <c:idx val="0"/>
          <c:order val="0"/>
          <c:tx>
            <c:strRef>
              <c:f>'KPI 1'!$E$20:$E$21</c:f>
              <c:strCache>
                <c:ptCount val="1"/>
                <c:pt idx="0">
                  <c:v>Atliq Bay</c:v>
                </c:pt>
              </c:strCache>
            </c:strRef>
          </c:tx>
          <c:spPr>
            <a:solidFill>
              <a:schemeClr val="accent1"/>
            </a:solidFill>
            <a:ln>
              <a:noFill/>
            </a:ln>
            <a:effectLst/>
          </c:spPr>
          <c:invertIfNegative val="0"/>
          <c:cat>
            <c:strRef>
              <c:f>'KPI 1'!$D$22:$D$26</c:f>
              <c:strCache>
                <c:ptCount val="4"/>
                <c:pt idx="0">
                  <c:v>karnataka</c:v>
                </c:pt>
                <c:pt idx="1">
                  <c:v>maharastra</c:v>
                </c:pt>
                <c:pt idx="2">
                  <c:v>telangana</c:v>
                </c:pt>
                <c:pt idx="3">
                  <c:v>Uttar Pradesh</c:v>
                </c:pt>
              </c:strCache>
            </c:strRef>
          </c:cat>
          <c:val>
            <c:numRef>
              <c:f>'KPI 1'!$E$22:$E$26</c:f>
              <c:numCache>
                <c:formatCode>General</c:formatCode>
                <c:ptCount val="4"/>
                <c:pt idx="0">
                  <c:v>82443540</c:v>
                </c:pt>
                <c:pt idx="1">
                  <c:v>51914158</c:v>
                </c:pt>
                <c:pt idx="2">
                  <c:v>69255910</c:v>
                </c:pt>
                <c:pt idx="3">
                  <c:v>56437570</c:v>
                </c:pt>
              </c:numCache>
            </c:numRef>
          </c:val>
          <c:extLst>
            <c:ext xmlns:c16="http://schemas.microsoft.com/office/drawing/2014/chart" uri="{C3380CC4-5D6E-409C-BE32-E72D297353CC}">
              <c16:uniqueId val="{00000000-6DA0-4E42-8B88-DD6146F18A10}"/>
            </c:ext>
          </c:extLst>
        </c:ser>
        <c:ser>
          <c:idx val="1"/>
          <c:order val="1"/>
          <c:tx>
            <c:strRef>
              <c:f>'KPI 1'!$F$20:$F$21</c:f>
              <c:strCache>
                <c:ptCount val="1"/>
                <c:pt idx="0">
                  <c:v>Atliq Blu</c:v>
                </c:pt>
              </c:strCache>
            </c:strRef>
          </c:tx>
          <c:spPr>
            <a:solidFill>
              <a:schemeClr val="accent2"/>
            </a:solidFill>
            <a:ln>
              <a:noFill/>
            </a:ln>
            <a:effectLst/>
          </c:spPr>
          <c:invertIfNegative val="0"/>
          <c:cat>
            <c:strRef>
              <c:f>'KPI 1'!$D$22:$D$26</c:f>
              <c:strCache>
                <c:ptCount val="4"/>
                <c:pt idx="0">
                  <c:v>karnataka</c:v>
                </c:pt>
                <c:pt idx="1">
                  <c:v>maharastra</c:v>
                </c:pt>
                <c:pt idx="2">
                  <c:v>telangana</c:v>
                </c:pt>
                <c:pt idx="3">
                  <c:v>Uttar Pradesh</c:v>
                </c:pt>
              </c:strCache>
            </c:strRef>
          </c:cat>
          <c:val>
            <c:numRef>
              <c:f>'KPI 1'!$F$22:$F$26</c:f>
              <c:numCache>
                <c:formatCode>General</c:formatCode>
                <c:ptCount val="4"/>
                <c:pt idx="0">
                  <c:v>72963360</c:v>
                </c:pt>
                <c:pt idx="1">
                  <c:v>73918312</c:v>
                </c:pt>
                <c:pt idx="2">
                  <c:v>56040450</c:v>
                </c:pt>
                <c:pt idx="3">
                  <c:v>57933400</c:v>
                </c:pt>
              </c:numCache>
            </c:numRef>
          </c:val>
          <c:extLst>
            <c:ext xmlns:c16="http://schemas.microsoft.com/office/drawing/2014/chart" uri="{C3380CC4-5D6E-409C-BE32-E72D297353CC}">
              <c16:uniqueId val="{00000008-A766-41F6-A624-A160EC253CA3}"/>
            </c:ext>
          </c:extLst>
        </c:ser>
        <c:ser>
          <c:idx val="2"/>
          <c:order val="2"/>
          <c:tx>
            <c:strRef>
              <c:f>'KPI 1'!$G$20:$G$21</c:f>
              <c:strCache>
                <c:ptCount val="1"/>
                <c:pt idx="0">
                  <c:v>Atliq City</c:v>
                </c:pt>
              </c:strCache>
            </c:strRef>
          </c:tx>
          <c:spPr>
            <a:solidFill>
              <a:schemeClr val="accent3"/>
            </a:solidFill>
            <a:ln>
              <a:noFill/>
            </a:ln>
            <a:effectLst/>
          </c:spPr>
          <c:invertIfNegative val="0"/>
          <c:cat>
            <c:strRef>
              <c:f>'KPI 1'!$D$22:$D$26</c:f>
              <c:strCache>
                <c:ptCount val="4"/>
                <c:pt idx="0">
                  <c:v>karnataka</c:v>
                </c:pt>
                <c:pt idx="1">
                  <c:v>maharastra</c:v>
                </c:pt>
                <c:pt idx="2">
                  <c:v>telangana</c:v>
                </c:pt>
                <c:pt idx="3">
                  <c:v>Uttar Pradesh</c:v>
                </c:pt>
              </c:strCache>
            </c:strRef>
          </c:cat>
          <c:val>
            <c:numRef>
              <c:f>'KPI 1'!$G$22:$G$26</c:f>
              <c:numCache>
                <c:formatCode>General</c:formatCode>
                <c:ptCount val="4"/>
                <c:pt idx="0">
                  <c:v>81876345</c:v>
                </c:pt>
                <c:pt idx="1">
                  <c:v>87996216</c:v>
                </c:pt>
                <c:pt idx="2">
                  <c:v>61007200</c:v>
                </c:pt>
                <c:pt idx="3">
                  <c:v>54932178</c:v>
                </c:pt>
              </c:numCache>
            </c:numRef>
          </c:val>
          <c:extLst>
            <c:ext xmlns:c16="http://schemas.microsoft.com/office/drawing/2014/chart" uri="{C3380CC4-5D6E-409C-BE32-E72D297353CC}">
              <c16:uniqueId val="{00000009-A766-41F6-A624-A160EC253CA3}"/>
            </c:ext>
          </c:extLst>
        </c:ser>
        <c:ser>
          <c:idx val="3"/>
          <c:order val="3"/>
          <c:tx>
            <c:strRef>
              <c:f>'KPI 1'!$H$20:$H$21</c:f>
              <c:strCache>
                <c:ptCount val="1"/>
                <c:pt idx="0">
                  <c:v>Atliq Exotica</c:v>
                </c:pt>
              </c:strCache>
            </c:strRef>
          </c:tx>
          <c:spPr>
            <a:solidFill>
              <a:schemeClr val="accent4"/>
            </a:solidFill>
            <a:ln>
              <a:noFill/>
            </a:ln>
            <a:effectLst/>
          </c:spPr>
          <c:invertIfNegative val="0"/>
          <c:cat>
            <c:strRef>
              <c:f>'KPI 1'!$D$22:$D$26</c:f>
              <c:strCache>
                <c:ptCount val="4"/>
                <c:pt idx="0">
                  <c:v>karnataka</c:v>
                </c:pt>
                <c:pt idx="1">
                  <c:v>maharastra</c:v>
                </c:pt>
                <c:pt idx="2">
                  <c:v>telangana</c:v>
                </c:pt>
                <c:pt idx="3">
                  <c:v>Uttar Pradesh</c:v>
                </c:pt>
              </c:strCache>
            </c:strRef>
          </c:cat>
          <c:val>
            <c:numRef>
              <c:f>'KPI 1'!$H$22:$H$26</c:f>
              <c:numCache>
                <c:formatCode>General</c:formatCode>
                <c:ptCount val="4"/>
                <c:pt idx="0">
                  <c:v>60023460</c:v>
                </c:pt>
                <c:pt idx="1">
                  <c:v>212444988</c:v>
                </c:pt>
                <c:pt idx="2">
                  <c:v>47844020</c:v>
                </c:pt>
              </c:numCache>
            </c:numRef>
          </c:val>
          <c:extLst>
            <c:ext xmlns:c16="http://schemas.microsoft.com/office/drawing/2014/chart" uri="{C3380CC4-5D6E-409C-BE32-E72D297353CC}">
              <c16:uniqueId val="{0000000A-A766-41F6-A624-A160EC253CA3}"/>
            </c:ext>
          </c:extLst>
        </c:ser>
        <c:ser>
          <c:idx val="4"/>
          <c:order val="4"/>
          <c:tx>
            <c:strRef>
              <c:f>'KPI 1'!$I$20:$I$21</c:f>
              <c:strCache>
                <c:ptCount val="1"/>
                <c:pt idx="0">
                  <c:v>Atliq Grands</c:v>
                </c:pt>
              </c:strCache>
            </c:strRef>
          </c:tx>
          <c:spPr>
            <a:solidFill>
              <a:schemeClr val="accent5"/>
            </a:solidFill>
            <a:ln>
              <a:noFill/>
            </a:ln>
            <a:effectLst/>
          </c:spPr>
          <c:invertIfNegative val="0"/>
          <c:cat>
            <c:strRef>
              <c:f>'KPI 1'!$D$22:$D$26</c:f>
              <c:strCache>
                <c:ptCount val="4"/>
                <c:pt idx="0">
                  <c:v>karnataka</c:v>
                </c:pt>
                <c:pt idx="1">
                  <c:v>maharastra</c:v>
                </c:pt>
                <c:pt idx="2">
                  <c:v>telangana</c:v>
                </c:pt>
                <c:pt idx="3">
                  <c:v>Uttar Pradesh</c:v>
                </c:pt>
              </c:strCache>
            </c:strRef>
          </c:cat>
          <c:val>
            <c:numRef>
              <c:f>'KPI 1'!$I$22:$I$26</c:f>
              <c:numCache>
                <c:formatCode>General</c:formatCode>
                <c:ptCount val="4"/>
                <c:pt idx="0">
                  <c:v>54494340</c:v>
                </c:pt>
                <c:pt idx="1">
                  <c:v>74730742</c:v>
                </c:pt>
                <c:pt idx="2">
                  <c:v>46246510</c:v>
                </c:pt>
                <c:pt idx="3">
                  <c:v>36061172</c:v>
                </c:pt>
              </c:numCache>
            </c:numRef>
          </c:val>
          <c:extLst>
            <c:ext xmlns:c16="http://schemas.microsoft.com/office/drawing/2014/chart" uri="{C3380CC4-5D6E-409C-BE32-E72D297353CC}">
              <c16:uniqueId val="{0000000B-A766-41F6-A624-A160EC253CA3}"/>
            </c:ext>
          </c:extLst>
        </c:ser>
        <c:ser>
          <c:idx val="5"/>
          <c:order val="5"/>
          <c:tx>
            <c:strRef>
              <c:f>'KPI 1'!$J$20:$J$21</c:f>
              <c:strCache>
                <c:ptCount val="1"/>
                <c:pt idx="0">
                  <c:v>Atliq Palace</c:v>
                </c:pt>
              </c:strCache>
            </c:strRef>
          </c:tx>
          <c:spPr>
            <a:solidFill>
              <a:schemeClr val="accent6"/>
            </a:solidFill>
            <a:ln>
              <a:noFill/>
            </a:ln>
            <a:effectLst/>
          </c:spPr>
          <c:invertIfNegative val="0"/>
          <c:cat>
            <c:strRef>
              <c:f>'KPI 1'!$D$22:$D$26</c:f>
              <c:strCache>
                <c:ptCount val="4"/>
                <c:pt idx="0">
                  <c:v>karnataka</c:v>
                </c:pt>
                <c:pt idx="1">
                  <c:v>maharastra</c:v>
                </c:pt>
                <c:pt idx="2">
                  <c:v>telangana</c:v>
                </c:pt>
                <c:pt idx="3">
                  <c:v>Uttar Pradesh</c:v>
                </c:pt>
              </c:strCache>
            </c:strRef>
          </c:cat>
          <c:val>
            <c:numRef>
              <c:f>'KPI 1'!$J$22:$J$26</c:f>
              <c:numCache>
                <c:formatCode>General</c:formatCode>
                <c:ptCount val="4"/>
                <c:pt idx="0">
                  <c:v>68596005</c:v>
                </c:pt>
                <c:pt idx="1">
                  <c:v>101511080</c:v>
                </c:pt>
                <c:pt idx="2">
                  <c:v>44838780</c:v>
                </c:pt>
                <c:pt idx="3">
                  <c:v>89135998</c:v>
                </c:pt>
              </c:numCache>
            </c:numRef>
          </c:val>
          <c:extLst>
            <c:ext xmlns:c16="http://schemas.microsoft.com/office/drawing/2014/chart" uri="{C3380CC4-5D6E-409C-BE32-E72D297353CC}">
              <c16:uniqueId val="{0000000C-A766-41F6-A624-A160EC253CA3}"/>
            </c:ext>
          </c:extLst>
        </c:ser>
        <c:ser>
          <c:idx val="6"/>
          <c:order val="6"/>
          <c:tx>
            <c:strRef>
              <c:f>'KPI 1'!$K$20:$K$21</c:f>
              <c:strCache>
                <c:ptCount val="1"/>
                <c:pt idx="0">
                  <c:v>Atliq Seasons</c:v>
                </c:pt>
              </c:strCache>
            </c:strRef>
          </c:tx>
          <c:spPr>
            <a:solidFill>
              <a:schemeClr val="accent1">
                <a:lumMod val="60000"/>
              </a:schemeClr>
            </a:solidFill>
            <a:ln>
              <a:noFill/>
            </a:ln>
            <a:effectLst/>
          </c:spPr>
          <c:invertIfNegative val="0"/>
          <c:cat>
            <c:strRef>
              <c:f>'KPI 1'!$D$22:$D$26</c:f>
              <c:strCache>
                <c:ptCount val="4"/>
                <c:pt idx="0">
                  <c:v>karnataka</c:v>
                </c:pt>
                <c:pt idx="1">
                  <c:v>maharastra</c:v>
                </c:pt>
                <c:pt idx="2">
                  <c:v>telangana</c:v>
                </c:pt>
                <c:pt idx="3">
                  <c:v>Uttar Pradesh</c:v>
                </c:pt>
              </c:strCache>
            </c:strRef>
          </c:cat>
          <c:val>
            <c:numRef>
              <c:f>'KPI 1'!$K$22:$K$26</c:f>
              <c:numCache>
                <c:formatCode>General</c:formatCode>
                <c:ptCount val="4"/>
                <c:pt idx="1">
                  <c:v>66125495</c:v>
                </c:pt>
              </c:numCache>
            </c:numRef>
          </c:val>
          <c:extLst>
            <c:ext xmlns:c16="http://schemas.microsoft.com/office/drawing/2014/chart" uri="{C3380CC4-5D6E-409C-BE32-E72D297353CC}">
              <c16:uniqueId val="{0000000D-A766-41F6-A624-A160EC253CA3}"/>
            </c:ext>
          </c:extLst>
        </c:ser>
        <c:dLbls>
          <c:showLegendKey val="0"/>
          <c:showVal val="0"/>
          <c:showCatName val="0"/>
          <c:showSerName val="0"/>
          <c:showPercent val="0"/>
          <c:showBubbleSize val="0"/>
        </c:dLbls>
        <c:gapWidth val="182"/>
        <c:axId val="1010611519"/>
        <c:axId val="1010611039"/>
      </c:barChart>
      <c:catAx>
        <c:axId val="101061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611039"/>
        <c:crosses val="autoZero"/>
        <c:auto val="1"/>
        <c:lblAlgn val="ctr"/>
        <c:lblOffset val="100"/>
        <c:noMultiLvlLbl val="0"/>
      </c:catAx>
      <c:valAx>
        <c:axId val="1010611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61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1!PivotTable14</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defRPr>
            </a:pPr>
            <a:r>
              <a:rPr lang="en-US" sz="16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rPr>
              <a:t>Weekly Trend By Bookings</a:t>
            </a:r>
          </a:p>
        </c:rich>
      </c:tx>
      <c:overlay val="0"/>
      <c:spPr>
        <a:noFill/>
        <a:ln w="19050">
          <a:solidFill>
            <a:schemeClr val="tx1"/>
          </a:solidFill>
        </a:ln>
        <a:effectLst/>
      </c:spPr>
    </c:title>
    <c:autoTitleDeleted val="0"/>
    <c:pivotFmts>
      <c:pivotFmt>
        <c:idx val="0"/>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 1'!$V$21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E91-4881-93D0-3706F24259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E91-4881-93D0-3706F242597C}"/>
              </c:ext>
            </c:extLst>
          </c:dPt>
          <c:dLbls>
            <c:dLbl>
              <c:idx val="0"/>
              <c:layout>
                <c:manualLayout>
                  <c:x val="0.105318588730911"/>
                  <c:y val="8.9571337172104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91-4881-93D0-3706F242597C}"/>
                </c:ext>
              </c:extLst>
            </c:dLbl>
            <c:dLbl>
              <c:idx val="1"/>
              <c:layout>
                <c:manualLayout>
                  <c:x val="-8.952080042127436E-2"/>
                  <c:y val="-0.11516314779270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91-4881-93D0-3706F242597C}"/>
                </c:ext>
              </c:extLst>
            </c:dLbl>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1'!$U$22:$U$23</c:f>
              <c:strCache>
                <c:ptCount val="2"/>
                <c:pt idx="0">
                  <c:v>weekeday</c:v>
                </c:pt>
                <c:pt idx="1">
                  <c:v>weekend</c:v>
                </c:pt>
              </c:strCache>
            </c:strRef>
          </c:cat>
          <c:val>
            <c:numRef>
              <c:f>'KPI 1'!$V$22:$V$23</c:f>
              <c:numCache>
                <c:formatCode>General</c:formatCode>
                <c:ptCount val="2"/>
                <c:pt idx="0">
                  <c:v>84365</c:v>
                </c:pt>
                <c:pt idx="1">
                  <c:v>50225</c:v>
                </c:pt>
              </c:numCache>
            </c:numRef>
          </c:val>
          <c:extLst>
            <c:ext xmlns:c16="http://schemas.microsoft.com/office/drawing/2014/chart" uri="{C3380CC4-5D6E-409C-BE32-E72D297353CC}">
              <c16:uniqueId val="{0000000A-3E91-4881-93D0-3706F242597C}"/>
            </c:ext>
          </c:extLst>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17127227517612931"/>
          <c:y val="0.80046310577157231"/>
          <c:w val="0.72346456692913386"/>
          <c:h val="0.143042454744703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1!PivotTable48</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defRPr>
            </a:pPr>
            <a:r>
              <a:rPr lang="en-US" sz="16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rPr>
              <a:t>Weekly Trend By Revenue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 1'!$X$21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88D-4FC9-B754-8420BE0EED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88D-4FC9-B754-8420BE0EED14}"/>
              </c:ext>
            </c:extLst>
          </c:dPt>
          <c:dLbls>
            <c:dLbl>
              <c:idx val="0"/>
              <c:layout>
                <c:manualLayout>
                  <c:x val="0.105318588730911"/>
                  <c:y val="8.9571337172104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8D-4FC9-B754-8420BE0EED14}"/>
                </c:ext>
              </c:extLst>
            </c:dLbl>
            <c:dLbl>
              <c:idx val="1"/>
              <c:layout>
                <c:manualLayout>
                  <c:x val="-8.952080042127436E-2"/>
                  <c:y val="-0.11516314779270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88D-4FC9-B754-8420BE0EED14}"/>
                </c:ext>
              </c:extLst>
            </c:dLbl>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1'!$W$22:$W$23</c:f>
              <c:strCache>
                <c:ptCount val="2"/>
                <c:pt idx="0">
                  <c:v>weekeday</c:v>
                </c:pt>
                <c:pt idx="1">
                  <c:v>weekend</c:v>
                </c:pt>
              </c:strCache>
            </c:strRef>
          </c:cat>
          <c:val>
            <c:numRef>
              <c:f>'KPI 1'!$X$22:$X$23</c:f>
              <c:numCache>
                <c:formatCode>General</c:formatCode>
                <c:ptCount val="2"/>
                <c:pt idx="0">
                  <c:v>1069703782</c:v>
                </c:pt>
                <c:pt idx="1">
                  <c:v>639067447</c:v>
                </c:pt>
              </c:numCache>
            </c:numRef>
          </c:val>
          <c:extLst>
            <c:ext xmlns:c16="http://schemas.microsoft.com/office/drawing/2014/chart" uri="{C3380CC4-5D6E-409C-BE32-E72D297353CC}">
              <c16:uniqueId val="{0000000A-A88D-4FC9-B754-8420BE0EED14}"/>
            </c:ext>
          </c:extLst>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17127227517612931"/>
          <c:y val="0.80046310577157231"/>
          <c:w val="0.72346456692913386"/>
          <c:h val="0.143042454744703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19050">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1!PivotTable49</c:name>
    <c:fmtId val="2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defRPr>
            </a:pPr>
            <a:r>
              <a:rPr lang="en-US" sz="16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rPr>
              <a:t>Weekly Occupancy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0" baseline="0">
              <a:solidFill>
                <a:sysClr val="windowText" lastClr="000000">
                  <a:lumMod val="65000"/>
                  <a:lumOff val="35000"/>
                </a:sysClr>
              </a:solidFill>
              <a:latin typeface="Tw Cen MT Condensed Extra Bold" panose="020B0803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 1'!$Z$21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4-4113-92E6-779981CE25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4-4113-92E6-779981CE25F3}"/>
              </c:ext>
            </c:extLst>
          </c:dPt>
          <c:dLbls>
            <c:dLbl>
              <c:idx val="0"/>
              <c:layout>
                <c:manualLayout>
                  <c:x val="0.105318588730911"/>
                  <c:y val="8.9571337172104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E4-4113-92E6-779981CE25F3}"/>
                </c:ext>
              </c:extLst>
            </c:dLbl>
            <c:dLbl>
              <c:idx val="1"/>
              <c:layout>
                <c:manualLayout>
                  <c:x val="-8.952080042127436E-2"/>
                  <c:y val="-0.11516314779270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E4-4113-92E6-779981CE25F3}"/>
                </c:ext>
              </c:extLst>
            </c:dLbl>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1'!$Y$22:$Y$23</c:f>
              <c:strCache>
                <c:ptCount val="2"/>
                <c:pt idx="0">
                  <c:v>weekeday</c:v>
                </c:pt>
                <c:pt idx="1">
                  <c:v>weekend</c:v>
                </c:pt>
              </c:strCache>
            </c:strRef>
          </c:cat>
          <c:val>
            <c:numRef>
              <c:f>'KPI 1'!$Z$22:$Z$23</c:f>
              <c:numCache>
                <c:formatCode>General</c:formatCode>
                <c:ptCount val="2"/>
                <c:pt idx="0">
                  <c:v>164320</c:v>
                </c:pt>
                <c:pt idx="1">
                  <c:v>68256</c:v>
                </c:pt>
              </c:numCache>
            </c:numRef>
          </c:val>
          <c:extLst>
            <c:ext xmlns:c16="http://schemas.microsoft.com/office/drawing/2014/chart" uri="{C3380CC4-5D6E-409C-BE32-E72D297353CC}">
              <c16:uniqueId val="{00000004-65E4-4113-92E6-779981CE25F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17127227517612931"/>
          <c:y val="0.80046310577157231"/>
          <c:w val="0.72346456692913386"/>
          <c:h val="0.143042454744703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'KPI 1'!$E$32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E1-4561-9ABA-4CAD782FDF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E1-4561-9ABA-4CAD782FDF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E1-4561-9ABA-4CAD782FDF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E1-4561-9ABA-4CAD782FDF7C}"/>
              </c:ext>
            </c:extLst>
          </c:dPt>
          <c:cat>
            <c:strRef>
              <c:f>'KPI 1'!$D$33:$D$37</c:f>
              <c:strCache>
                <c:ptCount val="4"/>
                <c:pt idx="0">
                  <c:v>Elite</c:v>
                </c:pt>
                <c:pt idx="1">
                  <c:v>Premium</c:v>
                </c:pt>
                <c:pt idx="2">
                  <c:v>Presidential</c:v>
                </c:pt>
                <c:pt idx="3">
                  <c:v>Standard</c:v>
                </c:pt>
              </c:strCache>
            </c:strRef>
          </c:cat>
          <c:val>
            <c:numRef>
              <c:f>'KPI 1'!$E$33:$E$37</c:f>
              <c:numCache>
                <c:formatCode>General</c:formatCode>
                <c:ptCount val="4"/>
                <c:pt idx="0">
                  <c:v>560271204</c:v>
                </c:pt>
                <c:pt idx="1">
                  <c:v>462166344</c:v>
                </c:pt>
                <c:pt idx="2">
                  <c:v>376752786</c:v>
                </c:pt>
                <c:pt idx="3">
                  <c:v>309580895</c:v>
                </c:pt>
              </c:numCache>
            </c:numRef>
          </c:val>
          <c:extLst>
            <c:ext xmlns:c16="http://schemas.microsoft.com/office/drawing/2014/chart" uri="{C3380CC4-5D6E-409C-BE32-E72D297353CC}">
              <c16:uniqueId val="{00000000-3446-435E-A8AB-992CB10995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1'!$J$45</c:f>
              <c:strCache>
                <c:ptCount val="1"/>
                <c:pt idx="0">
                  <c:v>Total</c:v>
                </c:pt>
              </c:strCache>
            </c:strRef>
          </c:tx>
          <c:spPr>
            <a:solidFill>
              <a:schemeClr val="accent1"/>
            </a:solidFill>
            <a:ln w="25400">
              <a:noFill/>
            </a:ln>
            <a:effectLst/>
          </c:spPr>
          <c:cat>
            <c:strRef>
              <c:f>'KPI 1'!$I$46:$I$49</c:f>
              <c:strCache>
                <c:ptCount val="3"/>
                <c:pt idx="0">
                  <c:v>Cancelled</c:v>
                </c:pt>
                <c:pt idx="1">
                  <c:v>Checked Out</c:v>
                </c:pt>
                <c:pt idx="2">
                  <c:v>No Show</c:v>
                </c:pt>
              </c:strCache>
            </c:strRef>
          </c:cat>
          <c:val>
            <c:numRef>
              <c:f>'KPI 1'!$J$46:$J$49</c:f>
              <c:numCache>
                <c:formatCode>General</c:formatCode>
                <c:ptCount val="3"/>
                <c:pt idx="0">
                  <c:v>33420</c:v>
                </c:pt>
                <c:pt idx="1">
                  <c:v>94411</c:v>
                </c:pt>
                <c:pt idx="2">
                  <c:v>6759</c:v>
                </c:pt>
              </c:numCache>
            </c:numRef>
          </c:val>
          <c:extLst>
            <c:ext xmlns:c16="http://schemas.microsoft.com/office/drawing/2014/chart" uri="{C3380CC4-5D6E-409C-BE32-E72D297353CC}">
              <c16:uniqueId val="{00000000-03C7-45F2-BD81-99B4A3AAB218}"/>
            </c:ext>
          </c:extLst>
        </c:ser>
        <c:dLbls>
          <c:showLegendKey val="0"/>
          <c:showVal val="0"/>
          <c:showCatName val="0"/>
          <c:showSerName val="0"/>
          <c:showPercent val="0"/>
          <c:showBubbleSize val="0"/>
        </c:dLbls>
        <c:axId val="1583064783"/>
        <c:axId val="1583067183"/>
      </c:areaChart>
      <c:catAx>
        <c:axId val="158306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67183"/>
        <c:crosses val="autoZero"/>
        <c:auto val="1"/>
        <c:lblAlgn val="ctr"/>
        <c:lblOffset val="100"/>
        <c:noMultiLvlLbl val="0"/>
      </c:catAx>
      <c:valAx>
        <c:axId val="1583067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64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Weekly Trend By</a:t>
            </a:r>
            <a:r>
              <a:rPr lang="en-IN" baseline="0"/>
              <a:t> Bookings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0.12430939226519337"/>
              <c:y val="-9.09090909090909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layout>
            <c:manualLayout>
              <c:x val="0.15653775322283608"/>
              <c:y val="0.145454545454545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'KPI 1'!$V$21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8-3544-44CA-89AE-89B3D136A3D8}"/>
              </c:ext>
            </c:extLst>
          </c:dPt>
          <c:dPt>
            <c:idx val="1"/>
            <c:bubble3D val="0"/>
            <c:spPr>
              <a:solidFill>
                <a:schemeClr val="accent2"/>
              </a:solidFill>
              <a:ln>
                <a:noFill/>
              </a:ln>
              <a:effectLst/>
            </c:spPr>
            <c:extLst>
              <c:ext xmlns:c16="http://schemas.microsoft.com/office/drawing/2014/chart" uri="{C3380CC4-5D6E-409C-BE32-E72D297353CC}">
                <c16:uniqueId val="{00000007-3544-44CA-89AE-89B3D136A3D8}"/>
              </c:ext>
            </c:extLst>
          </c:dPt>
          <c:dLbls>
            <c:dLbl>
              <c:idx val="0"/>
              <c:layout>
                <c:manualLayout>
                  <c:x val="0.15653775322283608"/>
                  <c:y val="0.145454545454545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544-44CA-89AE-89B3D136A3D8}"/>
                </c:ext>
              </c:extLst>
            </c:dLbl>
            <c:dLbl>
              <c:idx val="1"/>
              <c:layout>
                <c:manualLayout>
                  <c:x val="-0.12430939226519337"/>
                  <c:y val="-9.09090909090909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544-44CA-89AE-89B3D136A3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 1'!$U$22:$U$23</c:f>
              <c:strCache>
                <c:ptCount val="2"/>
                <c:pt idx="0">
                  <c:v>weekeday</c:v>
                </c:pt>
                <c:pt idx="1">
                  <c:v>weekend</c:v>
                </c:pt>
              </c:strCache>
            </c:strRef>
          </c:cat>
          <c:val>
            <c:numRef>
              <c:f>'KPI 1'!$V$22:$V$23</c:f>
              <c:numCache>
                <c:formatCode>General</c:formatCode>
                <c:ptCount val="2"/>
                <c:pt idx="0">
                  <c:v>84365</c:v>
                </c:pt>
                <c:pt idx="1">
                  <c:v>50225</c:v>
                </c:pt>
              </c:numCache>
            </c:numRef>
          </c:val>
          <c:extLst>
            <c:ext xmlns:c16="http://schemas.microsoft.com/office/drawing/2014/chart" uri="{C3380CC4-5D6E-409C-BE32-E72D297353CC}">
              <c16:uniqueId val="{00000000-7A95-44AC-81F6-499B9892676D}"/>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1!PivotTable48</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Weekly Trend By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4.6783625730994149E-2"/>
              <c:y val="-0.13123359580052493"/>
            </c:manualLayout>
          </c:layout>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374269005847952"/>
              <c:y val="0.13123359580052493"/>
            </c:manualLayout>
          </c:layout>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 1'!$X$21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499-48E3-8F64-94A0C65124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499-48E3-8F64-94A0C651245F}"/>
              </c:ext>
            </c:extLst>
          </c:dPt>
          <c:dLbls>
            <c:dLbl>
              <c:idx val="0"/>
              <c:layout>
                <c:manualLayout>
                  <c:x val="0.16374269005847952"/>
                  <c:y val="0.131233595800524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99-48E3-8F64-94A0C651245F}"/>
                </c:ext>
              </c:extLst>
            </c:dLbl>
            <c:dLbl>
              <c:idx val="1"/>
              <c:layout>
                <c:manualLayout>
                  <c:x val="-4.6783625730994149E-2"/>
                  <c:y val="-0.131233595800524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99-48E3-8F64-94A0C651245F}"/>
                </c:ext>
              </c:extLst>
            </c:dLbl>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1'!$W$22:$W$23</c:f>
              <c:strCache>
                <c:ptCount val="2"/>
                <c:pt idx="0">
                  <c:v>weekeday</c:v>
                </c:pt>
                <c:pt idx="1">
                  <c:v>weekend</c:v>
                </c:pt>
              </c:strCache>
            </c:strRef>
          </c:cat>
          <c:val>
            <c:numRef>
              <c:f>'KPI 1'!$X$22:$X$23</c:f>
              <c:numCache>
                <c:formatCode>General</c:formatCode>
                <c:ptCount val="2"/>
                <c:pt idx="0">
                  <c:v>1069703782</c:v>
                </c:pt>
                <c:pt idx="1">
                  <c:v>639067447</c:v>
                </c:pt>
              </c:numCache>
            </c:numRef>
          </c:val>
          <c:extLst>
            <c:ext xmlns:c16="http://schemas.microsoft.com/office/drawing/2014/chart" uri="{C3380CC4-5D6E-409C-BE32-E72D297353CC}">
              <c16:uniqueId val="{00000000-B499-48E3-8F64-94A0C651245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1!PivotTable49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Occupancy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5318588730911"/>
              <c:y val="8.9571337172104804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952080042127436E-2"/>
              <c:y val="-0.11516314779270639"/>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 1'!$Z$21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D94-445D-AEEE-F7330A937D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94-445D-AEEE-F7330A937D72}"/>
              </c:ext>
            </c:extLst>
          </c:dPt>
          <c:dLbls>
            <c:dLbl>
              <c:idx val="0"/>
              <c:layout>
                <c:manualLayout>
                  <c:x val="0.105318588730911"/>
                  <c:y val="8.9571337172104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94-445D-AEEE-F7330A937D72}"/>
                </c:ext>
              </c:extLst>
            </c:dLbl>
            <c:dLbl>
              <c:idx val="1"/>
              <c:layout>
                <c:manualLayout>
                  <c:x val="-8.952080042127436E-2"/>
                  <c:y val="-0.11516314779270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94-445D-AEEE-F7330A937D72}"/>
                </c:ext>
              </c:extLst>
            </c:dLbl>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1'!$Y$22:$Y$23</c:f>
              <c:strCache>
                <c:ptCount val="2"/>
                <c:pt idx="0">
                  <c:v>weekeday</c:v>
                </c:pt>
                <c:pt idx="1">
                  <c:v>weekend</c:v>
                </c:pt>
              </c:strCache>
            </c:strRef>
          </c:cat>
          <c:val>
            <c:numRef>
              <c:f>'KPI 1'!$Z$22:$Z$23</c:f>
              <c:numCache>
                <c:formatCode>General</c:formatCode>
                <c:ptCount val="2"/>
                <c:pt idx="0">
                  <c:v>164320</c:v>
                </c:pt>
                <c:pt idx="1">
                  <c:v>68256</c:v>
                </c:pt>
              </c:numCache>
            </c:numRef>
          </c:val>
          <c:extLst>
            <c:ext xmlns:c16="http://schemas.microsoft.com/office/drawing/2014/chart" uri="{C3380CC4-5D6E-409C-BE32-E72D297353CC}">
              <c16:uniqueId val="{00000000-9D94-445D-AEEE-F7330A937D7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2!PivotTable2</c:name>
    <c:fmtId val="0"/>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'KPI 2'!$B$1:$B$2</c:f>
              <c:strCache>
                <c:ptCount val="1"/>
                <c:pt idx="0">
                  <c:v>karnataka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2'!$A$3:$A$6</c:f>
              <c:strCache>
                <c:ptCount val="3"/>
                <c:pt idx="0">
                  <c:v>May</c:v>
                </c:pt>
                <c:pt idx="1">
                  <c:v>Jun</c:v>
                </c:pt>
                <c:pt idx="2">
                  <c:v>Jul</c:v>
                </c:pt>
              </c:strCache>
            </c:strRef>
          </c:cat>
          <c:val>
            <c:numRef>
              <c:f>'KPI 2'!$B$3:$B$6</c:f>
              <c:numCache>
                <c:formatCode>General</c:formatCode>
                <c:ptCount val="3"/>
                <c:pt idx="0">
                  <c:v>143789940</c:v>
                </c:pt>
                <c:pt idx="1">
                  <c:v>136195290</c:v>
                </c:pt>
                <c:pt idx="2">
                  <c:v>140411820</c:v>
                </c:pt>
              </c:numCache>
            </c:numRef>
          </c:val>
          <c:smooth val="0"/>
          <c:extLst>
            <c:ext xmlns:c16="http://schemas.microsoft.com/office/drawing/2014/chart" uri="{C3380CC4-5D6E-409C-BE32-E72D297353CC}">
              <c16:uniqueId val="{00000000-DCC9-4B12-B725-CFA33BCD60AA}"/>
            </c:ext>
          </c:extLst>
        </c:ser>
        <c:ser>
          <c:idx val="1"/>
          <c:order val="1"/>
          <c:tx>
            <c:strRef>
              <c:f>'KPI 2'!$C$1:$C$2</c:f>
              <c:strCache>
                <c:ptCount val="1"/>
                <c:pt idx="0">
                  <c:v>maharastra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2'!$A$3:$A$6</c:f>
              <c:strCache>
                <c:ptCount val="3"/>
                <c:pt idx="0">
                  <c:v>May</c:v>
                </c:pt>
                <c:pt idx="1">
                  <c:v>Jun</c:v>
                </c:pt>
                <c:pt idx="2">
                  <c:v>Jul</c:v>
                </c:pt>
              </c:strCache>
            </c:strRef>
          </c:cat>
          <c:val>
            <c:numRef>
              <c:f>'KPI 2'!$C$3:$C$6</c:f>
              <c:numCache>
                <c:formatCode>General</c:formatCode>
                <c:ptCount val="3"/>
                <c:pt idx="0">
                  <c:v>227341272</c:v>
                </c:pt>
                <c:pt idx="1">
                  <c:v>216563867</c:v>
                </c:pt>
                <c:pt idx="2">
                  <c:v>224735852</c:v>
                </c:pt>
              </c:numCache>
            </c:numRef>
          </c:val>
          <c:smooth val="0"/>
          <c:extLst>
            <c:ext xmlns:c16="http://schemas.microsoft.com/office/drawing/2014/chart" uri="{C3380CC4-5D6E-409C-BE32-E72D297353CC}">
              <c16:uniqueId val="{00000000-2202-4D94-B576-84F41EECD059}"/>
            </c:ext>
          </c:extLst>
        </c:ser>
        <c:ser>
          <c:idx val="2"/>
          <c:order val="2"/>
          <c:tx>
            <c:strRef>
              <c:f>'KPI 2'!$D$1:$D$2</c:f>
              <c:strCache>
                <c:ptCount val="1"/>
                <c:pt idx="0">
                  <c:v>telangana</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2'!$A$3:$A$6</c:f>
              <c:strCache>
                <c:ptCount val="3"/>
                <c:pt idx="0">
                  <c:v>May</c:v>
                </c:pt>
                <c:pt idx="1">
                  <c:v>Jun</c:v>
                </c:pt>
                <c:pt idx="2">
                  <c:v>Jul</c:v>
                </c:pt>
              </c:strCache>
            </c:strRef>
          </c:cat>
          <c:val>
            <c:numRef>
              <c:f>'KPI 2'!$D$3:$D$6</c:f>
              <c:numCache>
                <c:formatCode>General</c:formatCode>
                <c:ptCount val="3"/>
                <c:pt idx="0">
                  <c:v>111253700</c:v>
                </c:pt>
                <c:pt idx="1">
                  <c:v>104909030</c:v>
                </c:pt>
                <c:pt idx="2">
                  <c:v>109070140</c:v>
                </c:pt>
              </c:numCache>
            </c:numRef>
          </c:val>
          <c:smooth val="0"/>
          <c:extLst>
            <c:ext xmlns:c16="http://schemas.microsoft.com/office/drawing/2014/chart" uri="{C3380CC4-5D6E-409C-BE32-E72D297353CC}">
              <c16:uniqueId val="{00000001-2202-4D94-B576-84F41EECD059}"/>
            </c:ext>
          </c:extLst>
        </c:ser>
        <c:ser>
          <c:idx val="3"/>
          <c:order val="3"/>
          <c:tx>
            <c:strRef>
              <c:f>'KPI 2'!$E$1:$E$2</c:f>
              <c:strCache>
                <c:ptCount val="1"/>
                <c:pt idx="0">
                  <c:v>Uttar Pradesh</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2'!$A$3:$A$6</c:f>
              <c:strCache>
                <c:ptCount val="3"/>
                <c:pt idx="0">
                  <c:v>May</c:v>
                </c:pt>
                <c:pt idx="1">
                  <c:v>Jun</c:v>
                </c:pt>
                <c:pt idx="2">
                  <c:v>Jul</c:v>
                </c:pt>
              </c:strCache>
            </c:strRef>
          </c:cat>
          <c:val>
            <c:numRef>
              <c:f>'KPI 2'!$E$3:$E$6</c:f>
              <c:numCache>
                <c:formatCode>General</c:formatCode>
                <c:ptCount val="3"/>
                <c:pt idx="0">
                  <c:v>99545754</c:v>
                </c:pt>
                <c:pt idx="1">
                  <c:v>96264168</c:v>
                </c:pt>
                <c:pt idx="2">
                  <c:v>98690396</c:v>
                </c:pt>
              </c:numCache>
            </c:numRef>
          </c:val>
          <c:smooth val="0"/>
          <c:extLst>
            <c:ext xmlns:c16="http://schemas.microsoft.com/office/drawing/2014/chart" uri="{C3380CC4-5D6E-409C-BE32-E72D297353CC}">
              <c16:uniqueId val="{00000002-2202-4D94-B576-84F41EECD059}"/>
            </c:ext>
          </c:extLst>
        </c:ser>
        <c:dLbls>
          <c:dLblPos val="t"/>
          <c:showLegendKey val="0"/>
          <c:showVal val="1"/>
          <c:showCatName val="0"/>
          <c:showSerName val="0"/>
          <c:showPercent val="0"/>
          <c:showBubbleSize val="0"/>
        </c:dLbls>
        <c:smooth val="0"/>
        <c:axId val="1023021583"/>
        <c:axId val="1023022063"/>
      </c:lineChart>
      <c:catAx>
        <c:axId val="102302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2063"/>
        <c:crosses val="autoZero"/>
        <c:auto val="1"/>
        <c:lblAlgn val="ctr"/>
        <c:lblOffset val="100"/>
        <c:noMultiLvlLbl val="0"/>
      </c:catAx>
      <c:valAx>
        <c:axId val="102302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Dashboard(1).xlsx]KPI 2!PivotTable24</c:name>
    <c:fmtId val="0"/>
  </c:pivotSource>
  <c:chart>
    <c:autoTitleDeleted val="0"/>
    <c:pivotFmts>
      <c:pivotFmt>
        <c:idx val="0"/>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2'!$N$44:$N$45</c:f>
              <c:strCache>
                <c:ptCount val="1"/>
                <c:pt idx="0">
                  <c:v>karnataka</c:v>
                </c:pt>
              </c:strCache>
            </c:strRef>
          </c:tx>
          <c:spPr>
            <a:solidFill>
              <a:schemeClr val="accent1"/>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2'!$M$46:$M$49</c:f>
              <c:strCache>
                <c:ptCount val="3"/>
                <c:pt idx="0">
                  <c:v>May</c:v>
                </c:pt>
                <c:pt idx="1">
                  <c:v>Jun</c:v>
                </c:pt>
                <c:pt idx="2">
                  <c:v>Jul</c:v>
                </c:pt>
              </c:strCache>
            </c:strRef>
          </c:cat>
          <c:val>
            <c:numRef>
              <c:f>'KPI 2'!$N$46:$N$49</c:f>
              <c:numCache>
                <c:formatCode>General</c:formatCode>
                <c:ptCount val="3"/>
                <c:pt idx="0">
                  <c:v>10938</c:v>
                </c:pt>
                <c:pt idx="1">
                  <c:v>10374</c:v>
                </c:pt>
                <c:pt idx="2">
                  <c:v>10704</c:v>
                </c:pt>
              </c:numCache>
            </c:numRef>
          </c:val>
          <c:extLst>
            <c:ext xmlns:c16="http://schemas.microsoft.com/office/drawing/2014/chart" uri="{C3380CC4-5D6E-409C-BE32-E72D297353CC}">
              <c16:uniqueId val="{00000000-14DE-4E2D-894F-F86DDDE1A5B7}"/>
            </c:ext>
          </c:extLst>
        </c:ser>
        <c:ser>
          <c:idx val="1"/>
          <c:order val="1"/>
          <c:tx>
            <c:strRef>
              <c:f>'KPI 2'!$O$44:$O$45</c:f>
              <c:strCache>
                <c:ptCount val="1"/>
                <c:pt idx="0">
                  <c:v>maharastra</c:v>
                </c:pt>
              </c:strCache>
            </c:strRef>
          </c:tx>
          <c:spPr>
            <a:solidFill>
              <a:schemeClr val="accent2"/>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2'!$M$46:$M$49</c:f>
              <c:strCache>
                <c:ptCount val="3"/>
                <c:pt idx="0">
                  <c:v>May</c:v>
                </c:pt>
                <c:pt idx="1">
                  <c:v>Jun</c:v>
                </c:pt>
                <c:pt idx="2">
                  <c:v>Jul</c:v>
                </c:pt>
              </c:strCache>
            </c:strRef>
          </c:cat>
          <c:val>
            <c:numRef>
              <c:f>'KPI 2'!$O$46:$O$49</c:f>
              <c:numCache>
                <c:formatCode>General</c:formatCode>
                <c:ptCount val="3"/>
                <c:pt idx="0">
                  <c:v>14777</c:v>
                </c:pt>
                <c:pt idx="1">
                  <c:v>14119</c:v>
                </c:pt>
                <c:pt idx="2">
                  <c:v>14559</c:v>
                </c:pt>
              </c:numCache>
            </c:numRef>
          </c:val>
          <c:extLst>
            <c:ext xmlns:c16="http://schemas.microsoft.com/office/drawing/2014/chart" uri="{C3380CC4-5D6E-409C-BE32-E72D297353CC}">
              <c16:uniqueId val="{00000000-2396-46DD-A9CB-CB632684CDDF}"/>
            </c:ext>
          </c:extLst>
        </c:ser>
        <c:ser>
          <c:idx val="2"/>
          <c:order val="2"/>
          <c:tx>
            <c:strRef>
              <c:f>'KPI 2'!$P$44:$P$45</c:f>
              <c:strCache>
                <c:ptCount val="1"/>
                <c:pt idx="0">
                  <c:v>telangana</c:v>
                </c:pt>
              </c:strCache>
            </c:strRef>
          </c:tx>
          <c:spPr>
            <a:solidFill>
              <a:schemeClr val="accent3"/>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2'!$M$46:$M$49</c:f>
              <c:strCache>
                <c:ptCount val="3"/>
                <c:pt idx="0">
                  <c:v>May</c:v>
                </c:pt>
                <c:pt idx="1">
                  <c:v>Jun</c:v>
                </c:pt>
                <c:pt idx="2">
                  <c:v>Jul</c:v>
                </c:pt>
              </c:strCache>
            </c:strRef>
          </c:cat>
          <c:val>
            <c:numRef>
              <c:f>'KPI 2'!$P$46:$P$49</c:f>
              <c:numCache>
                <c:formatCode>General</c:formatCode>
                <c:ptCount val="3"/>
                <c:pt idx="0">
                  <c:v>11938</c:v>
                </c:pt>
                <c:pt idx="1">
                  <c:v>11297</c:v>
                </c:pt>
                <c:pt idx="2">
                  <c:v>11653</c:v>
                </c:pt>
              </c:numCache>
            </c:numRef>
          </c:val>
          <c:extLst>
            <c:ext xmlns:c16="http://schemas.microsoft.com/office/drawing/2014/chart" uri="{C3380CC4-5D6E-409C-BE32-E72D297353CC}">
              <c16:uniqueId val="{00000001-2396-46DD-A9CB-CB632684CDDF}"/>
            </c:ext>
          </c:extLst>
        </c:ser>
        <c:ser>
          <c:idx val="3"/>
          <c:order val="3"/>
          <c:tx>
            <c:strRef>
              <c:f>'KPI 2'!$Q$44:$Q$45</c:f>
              <c:strCache>
                <c:ptCount val="1"/>
                <c:pt idx="0">
                  <c:v>Uttar Pradesh</c:v>
                </c:pt>
              </c:strCache>
            </c:strRef>
          </c:tx>
          <c:spPr>
            <a:solidFill>
              <a:schemeClr val="accent4"/>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2'!$M$46:$M$49</c:f>
              <c:strCache>
                <c:ptCount val="3"/>
                <c:pt idx="0">
                  <c:v>May</c:v>
                </c:pt>
                <c:pt idx="1">
                  <c:v>Jun</c:v>
                </c:pt>
                <c:pt idx="2">
                  <c:v>Jul</c:v>
                </c:pt>
              </c:strCache>
            </c:strRef>
          </c:cat>
          <c:val>
            <c:numRef>
              <c:f>'KPI 2'!$Q$46:$Q$49</c:f>
              <c:numCache>
                <c:formatCode>General</c:formatCode>
                <c:ptCount val="3"/>
                <c:pt idx="0">
                  <c:v>8229</c:v>
                </c:pt>
                <c:pt idx="1">
                  <c:v>7893</c:v>
                </c:pt>
                <c:pt idx="2">
                  <c:v>8109</c:v>
                </c:pt>
              </c:numCache>
            </c:numRef>
          </c:val>
          <c:extLst>
            <c:ext xmlns:c16="http://schemas.microsoft.com/office/drawing/2014/chart" uri="{C3380CC4-5D6E-409C-BE32-E72D297353CC}">
              <c16:uniqueId val="{00000002-2396-46DD-A9CB-CB632684CDDF}"/>
            </c:ext>
          </c:extLst>
        </c:ser>
        <c:dLbls>
          <c:dLblPos val="outEnd"/>
          <c:showLegendKey val="0"/>
          <c:showVal val="1"/>
          <c:showCatName val="0"/>
          <c:showSerName val="0"/>
          <c:showPercent val="0"/>
          <c:showBubbleSize val="0"/>
        </c:dLbls>
        <c:gapWidth val="219"/>
        <c:overlap val="-27"/>
        <c:axId val="1624357295"/>
        <c:axId val="1850579039"/>
      </c:barChart>
      <c:catAx>
        <c:axId val="162435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579039"/>
        <c:crosses val="autoZero"/>
        <c:auto val="1"/>
        <c:lblAlgn val="ctr"/>
        <c:lblOffset val="100"/>
        <c:noMultiLvlLbl val="0"/>
      </c:catAx>
      <c:valAx>
        <c:axId val="1850579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5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hyperlink" Target="Hospitality...xlsx" TargetMode="Externa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6" Type="http://schemas.openxmlformats.org/officeDocument/2006/relationships/hyperlink" Target="#'KPI 3'!A1"/><Relationship Id="rId1" Type="http://schemas.openxmlformats.org/officeDocument/2006/relationships/image" Target="../media/image1.jpeg"/><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5" Type="http://schemas.openxmlformats.org/officeDocument/2006/relationships/hyperlink" Target="#'KPI 2'!A1"/><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hyperlink" Target="#'KPI 1'!A1"/></Relationships>
</file>

<file path=xl/drawings/drawing1.xml><?xml version="1.0" encoding="utf-8"?>
<xdr:wsDr xmlns:xdr="http://schemas.openxmlformats.org/drawingml/2006/spreadsheetDrawing" xmlns:a="http://schemas.openxmlformats.org/drawingml/2006/main">
  <xdr:twoCellAnchor>
    <xdr:from>
      <xdr:col>7</xdr:col>
      <xdr:colOff>312420</xdr:colOff>
      <xdr:row>11</xdr:row>
      <xdr:rowOff>60960</xdr:rowOff>
    </xdr:from>
    <xdr:to>
      <xdr:col>11</xdr:col>
      <xdr:colOff>205740</xdr:colOff>
      <xdr:row>25</xdr:row>
      <xdr:rowOff>106680</xdr:rowOff>
    </xdr:to>
    <xdr:graphicFrame macro="">
      <xdr:nvGraphicFramePr>
        <xdr:cNvPr id="2" name="Chart 1">
          <a:extLst>
            <a:ext uri="{FF2B5EF4-FFF2-40B4-BE49-F238E27FC236}">
              <a16:creationId xmlns:a16="http://schemas.microsoft.com/office/drawing/2014/main" id="{85D14D7E-506C-AA66-8563-4D8B04051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220980</xdr:colOff>
      <xdr:row>3</xdr:row>
      <xdr:rowOff>175260</xdr:rowOff>
    </xdr:from>
    <xdr:to>
      <xdr:col>16</xdr:col>
      <xdr:colOff>38100</xdr:colOff>
      <xdr:row>18</xdr:row>
      <xdr:rowOff>175260</xdr:rowOff>
    </xdr:to>
    <xdr:graphicFrame macro="">
      <xdr:nvGraphicFramePr>
        <xdr:cNvPr id="3" name="Chart 2">
          <a:extLst>
            <a:ext uri="{FF2B5EF4-FFF2-40B4-BE49-F238E27FC236}">
              <a16:creationId xmlns:a16="http://schemas.microsoft.com/office/drawing/2014/main" id="{13287A69-52AB-9BB1-3981-AC6784947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38</xdr:row>
      <xdr:rowOff>7620</xdr:rowOff>
    </xdr:from>
    <xdr:to>
      <xdr:col>5</xdr:col>
      <xdr:colOff>426720</xdr:colOff>
      <xdr:row>53</xdr:row>
      <xdr:rowOff>7620</xdr:rowOff>
    </xdr:to>
    <xdr:graphicFrame macro="">
      <xdr:nvGraphicFramePr>
        <xdr:cNvPr id="4" name="Chart 3">
          <a:extLst>
            <a:ext uri="{FF2B5EF4-FFF2-40B4-BE49-F238E27FC236}">
              <a16:creationId xmlns:a16="http://schemas.microsoft.com/office/drawing/2014/main" id="{5726B4AA-A9C3-DA0A-2709-95A61BD57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350520</xdr:colOff>
      <xdr:row>29</xdr:row>
      <xdr:rowOff>68580</xdr:rowOff>
    </xdr:from>
    <xdr:to>
      <xdr:col>16</xdr:col>
      <xdr:colOff>68580</xdr:colOff>
      <xdr:row>44</xdr:row>
      <xdr:rowOff>68580</xdr:rowOff>
    </xdr:to>
    <xdr:graphicFrame macro="">
      <xdr:nvGraphicFramePr>
        <xdr:cNvPr id="6" name="Chart 5">
          <a:extLst>
            <a:ext uri="{FF2B5EF4-FFF2-40B4-BE49-F238E27FC236}">
              <a16:creationId xmlns:a16="http://schemas.microsoft.com/office/drawing/2014/main" id="{8D7D808A-7C43-4F3A-EDAD-D29A39570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1348740</xdr:colOff>
      <xdr:row>26</xdr:row>
      <xdr:rowOff>30480</xdr:rowOff>
    </xdr:from>
    <xdr:to>
      <xdr:col>21</xdr:col>
      <xdr:colOff>891540</xdr:colOff>
      <xdr:row>36</xdr:row>
      <xdr:rowOff>175260</xdr:rowOff>
    </xdr:to>
    <xdr:graphicFrame macro="">
      <xdr:nvGraphicFramePr>
        <xdr:cNvPr id="7" name="Chart 6">
          <a:extLst>
            <a:ext uri="{FF2B5EF4-FFF2-40B4-BE49-F238E27FC236}">
              <a16:creationId xmlns:a16="http://schemas.microsoft.com/office/drawing/2014/main" id="{81B2B1A1-AA90-D090-F413-111895BA6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1028700</xdr:colOff>
      <xdr:row>26</xdr:row>
      <xdr:rowOff>0</xdr:rowOff>
    </xdr:from>
    <xdr:to>
      <xdr:col>23</xdr:col>
      <xdr:colOff>1318260</xdr:colOff>
      <xdr:row>37</xdr:row>
      <xdr:rowOff>68580</xdr:rowOff>
    </xdr:to>
    <xdr:graphicFrame macro="">
      <xdr:nvGraphicFramePr>
        <xdr:cNvPr id="8" name="Chart 7">
          <a:extLst>
            <a:ext uri="{FF2B5EF4-FFF2-40B4-BE49-F238E27FC236}">
              <a16:creationId xmlns:a16="http://schemas.microsoft.com/office/drawing/2014/main" id="{CDF3F62A-6CA2-2482-DC01-A52B6DD84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1459230</xdr:colOff>
      <xdr:row>26</xdr:row>
      <xdr:rowOff>11430</xdr:rowOff>
    </xdr:from>
    <xdr:to>
      <xdr:col>26</xdr:col>
      <xdr:colOff>723900</xdr:colOff>
      <xdr:row>36</xdr:row>
      <xdr:rowOff>167640</xdr:rowOff>
    </xdr:to>
    <xdr:graphicFrame macro="">
      <xdr:nvGraphicFramePr>
        <xdr:cNvPr id="9" name="Chart 8">
          <a:extLst>
            <a:ext uri="{FF2B5EF4-FFF2-40B4-BE49-F238E27FC236}">
              <a16:creationId xmlns:a16="http://schemas.microsoft.com/office/drawing/2014/main" id="{0A6448A6-32CA-60E0-18D2-A6059300F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xdr:colOff>
      <xdr:row>7</xdr:row>
      <xdr:rowOff>15240</xdr:rowOff>
    </xdr:from>
    <xdr:to>
      <xdr:col>13</xdr:col>
      <xdr:colOff>883920</xdr:colOff>
      <xdr:row>23</xdr:row>
      <xdr:rowOff>22860</xdr:rowOff>
    </xdr:to>
    <xdr:graphicFrame macro="">
      <xdr:nvGraphicFramePr>
        <xdr:cNvPr id="3" name="Chart 2">
          <a:extLst>
            <a:ext uri="{FF2B5EF4-FFF2-40B4-BE49-F238E27FC236}">
              <a16:creationId xmlns:a16="http://schemas.microsoft.com/office/drawing/2014/main" id="{B268BCD0-0CC2-5DF3-78FD-E4CA5ACBC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7</xdr:row>
      <xdr:rowOff>60960</xdr:rowOff>
    </xdr:from>
    <xdr:to>
      <xdr:col>6</xdr:col>
      <xdr:colOff>198120</xdr:colOff>
      <xdr:row>22</xdr:row>
      <xdr:rowOff>60960</xdr:rowOff>
    </xdr:to>
    <xdr:graphicFrame macro="">
      <xdr:nvGraphicFramePr>
        <xdr:cNvPr id="5" name="Chart 4">
          <a:extLst>
            <a:ext uri="{FF2B5EF4-FFF2-40B4-BE49-F238E27FC236}">
              <a16:creationId xmlns:a16="http://schemas.microsoft.com/office/drawing/2014/main" id="{4628C53A-BE25-AFD3-C123-426648894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243840</xdr:colOff>
      <xdr:row>20</xdr:row>
      <xdr:rowOff>129540</xdr:rowOff>
    </xdr:from>
    <xdr:to>
      <xdr:col>7</xdr:col>
      <xdr:colOff>0</xdr:colOff>
      <xdr:row>35</xdr:row>
      <xdr:rowOff>129540</xdr:rowOff>
    </xdr:to>
    <xdr:graphicFrame macro="">
      <xdr:nvGraphicFramePr>
        <xdr:cNvPr id="5" name="Chart 4">
          <a:extLst>
            <a:ext uri="{FF2B5EF4-FFF2-40B4-BE49-F238E27FC236}">
              <a16:creationId xmlns:a16="http://schemas.microsoft.com/office/drawing/2014/main" id="{2E17552D-B5B5-777B-45D8-6864AC871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20</xdr:row>
      <xdr:rowOff>175260</xdr:rowOff>
    </xdr:from>
    <xdr:to>
      <xdr:col>16</xdr:col>
      <xdr:colOff>22860</xdr:colOff>
      <xdr:row>35</xdr:row>
      <xdr:rowOff>175260</xdr:rowOff>
    </xdr:to>
    <xdr:graphicFrame macro="">
      <xdr:nvGraphicFramePr>
        <xdr:cNvPr id="6" name="Chart 5">
          <a:extLst>
            <a:ext uri="{FF2B5EF4-FFF2-40B4-BE49-F238E27FC236}">
              <a16:creationId xmlns:a16="http://schemas.microsoft.com/office/drawing/2014/main" id="{F629B1C8-1BCB-27DA-C86F-F82B37B81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127000</xdr:colOff>
      <xdr:row>0</xdr:row>
      <xdr:rowOff>25400</xdr:rowOff>
    </xdr:from>
    <xdr:to>
      <xdr:col>36</xdr:col>
      <xdr:colOff>265611</xdr:colOff>
      <xdr:row>45</xdr:row>
      <xdr:rowOff>9726</xdr:rowOff>
    </xdr:to>
    <xdr:sp macro="" textlink="">
      <xdr:nvSpPr>
        <xdr:cNvPr id="2" name="Rectangle 1">
          <a:extLst>
            <a:ext uri="{FF2B5EF4-FFF2-40B4-BE49-F238E27FC236}">
              <a16:creationId xmlns:a16="http://schemas.microsoft.com/office/drawing/2014/main" id="{A66D3DD5-D5E2-5692-15A3-94C68CBC3A9D}"/>
            </a:ext>
          </a:extLst>
        </xdr:cNvPr>
        <xdr:cNvSpPr/>
      </xdr:nvSpPr>
      <xdr:spPr>
        <a:xfrm>
          <a:off x="1955800" y="25400"/>
          <a:ext cx="20255411" cy="7985326"/>
        </a:xfrm>
        <a:prstGeom prst="rect">
          <a:avLst/>
        </a:prstGeom>
        <a:solidFill>
          <a:schemeClr val="accent5">
            <a:lumMod val="75000"/>
          </a:schemeClr>
        </a:solidFill>
        <a:ln w="762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4</xdr:col>
      <xdr:colOff>584200</xdr:colOff>
      <xdr:row>0</xdr:row>
      <xdr:rowOff>127000</xdr:rowOff>
    </xdr:from>
    <xdr:to>
      <xdr:col>13</xdr:col>
      <xdr:colOff>127000</xdr:colOff>
      <xdr:row>6</xdr:row>
      <xdr:rowOff>63500</xdr:rowOff>
    </xdr:to>
    <xdr:sp macro="" textlink="">
      <xdr:nvSpPr>
        <xdr:cNvPr id="3" name="TextBox 2">
          <a:extLst>
            <a:ext uri="{FF2B5EF4-FFF2-40B4-BE49-F238E27FC236}">
              <a16:creationId xmlns:a16="http://schemas.microsoft.com/office/drawing/2014/main" id="{B6DFE95D-F328-79A0-5124-5E31E74EE6A9}"/>
            </a:ext>
          </a:extLst>
        </xdr:cNvPr>
        <xdr:cNvSpPr txBox="1"/>
      </xdr:nvSpPr>
      <xdr:spPr>
        <a:xfrm>
          <a:off x="3022600" y="127000"/>
          <a:ext cx="5029200" cy="10033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0" i="1">
              <a:solidFill>
                <a:schemeClr val="accent6">
                  <a:lumMod val="75000"/>
                </a:schemeClr>
              </a:solidFill>
              <a:latin typeface="Cooper Black" panose="0208090404030B020404" pitchFamily="18" charset="0"/>
            </a:rPr>
            <a:t>Hospitality</a:t>
          </a:r>
          <a:r>
            <a:rPr lang="en-IN" sz="2800" b="0" i="1" baseline="0">
              <a:solidFill>
                <a:schemeClr val="accent6">
                  <a:lumMod val="75000"/>
                </a:schemeClr>
              </a:solidFill>
              <a:latin typeface="Cooper Black" panose="0208090404030B020404" pitchFamily="18" charset="0"/>
            </a:rPr>
            <a:t> Analytics</a:t>
          </a:r>
        </a:p>
        <a:p>
          <a:r>
            <a:rPr lang="en-IN" sz="2800" b="0" i="1" baseline="0">
              <a:solidFill>
                <a:schemeClr val="accent6">
                  <a:lumMod val="75000"/>
                </a:schemeClr>
              </a:solidFill>
              <a:latin typeface="Cooper Black" panose="0208090404030B020404" pitchFamily="18" charset="0"/>
            </a:rPr>
            <a:t>	Dashboard</a:t>
          </a:r>
          <a:endParaRPr lang="en-IN" sz="2800" b="0" i="1">
            <a:solidFill>
              <a:schemeClr val="accent6">
                <a:lumMod val="75000"/>
              </a:schemeClr>
            </a:solidFill>
            <a:latin typeface="Cooper Black" panose="0208090404030B020404" pitchFamily="18" charset="0"/>
          </a:endParaRPr>
        </a:p>
      </xdr:txBody>
    </xdr:sp>
    <xdr:clientData/>
  </xdr:twoCellAnchor>
  <xdr:twoCellAnchor>
    <xdr:from>
      <xdr:col>20</xdr:col>
      <xdr:colOff>342900</xdr:colOff>
      <xdr:row>6</xdr:row>
      <xdr:rowOff>50800</xdr:rowOff>
    </xdr:from>
    <xdr:to>
      <xdr:col>23</xdr:col>
      <xdr:colOff>406400</xdr:colOff>
      <xdr:row>11</xdr:row>
      <xdr:rowOff>114299</xdr:rowOff>
    </xdr:to>
    <xdr:sp macro="" textlink="">
      <xdr:nvSpPr>
        <xdr:cNvPr id="4" name="TextBox 3">
          <a:extLst>
            <a:ext uri="{FF2B5EF4-FFF2-40B4-BE49-F238E27FC236}">
              <a16:creationId xmlns:a16="http://schemas.microsoft.com/office/drawing/2014/main" id="{5E1F787D-9CF2-F5AB-518F-53E832430ABB}"/>
            </a:ext>
          </a:extLst>
        </xdr:cNvPr>
        <xdr:cNvSpPr txBox="1"/>
      </xdr:nvSpPr>
      <xdr:spPr>
        <a:xfrm>
          <a:off x="12534900" y="1117600"/>
          <a:ext cx="1892300" cy="95249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1"/>
              </a:solidFill>
              <a:latin typeface="Yu Gothic UI Semibold" panose="020B0700000000000000" pitchFamily="34" charset="-128"/>
              <a:ea typeface="Yu Gothic UI Semibold" panose="020B0700000000000000" pitchFamily="34" charset="-128"/>
            </a:rPr>
            <a:t>Total</a:t>
          </a:r>
          <a:r>
            <a:rPr lang="en-IN" sz="1800" b="1" baseline="0">
              <a:solidFill>
                <a:schemeClr val="tx1"/>
              </a:solidFill>
              <a:latin typeface="Yu Gothic UI Semibold" panose="020B0700000000000000" pitchFamily="34" charset="-128"/>
              <a:ea typeface="Yu Gothic UI Semibold" panose="020B0700000000000000" pitchFamily="34" charset="-128"/>
            </a:rPr>
            <a:t> Revenue</a:t>
          </a:r>
        </a:p>
        <a:p>
          <a:r>
            <a:rPr lang="en-IN" sz="1800" b="1" baseline="0">
              <a:solidFill>
                <a:schemeClr val="tx1"/>
              </a:solidFill>
              <a:latin typeface="Yu Gothic UI Semibold" panose="020B0700000000000000" pitchFamily="34" charset="-128"/>
              <a:ea typeface="Yu Gothic UI Semibold" panose="020B0700000000000000" pitchFamily="34" charset="-128"/>
            </a:rPr>
            <a:t>       </a:t>
          </a:r>
          <a:r>
            <a:rPr lang="en-IN" sz="2000" b="1" baseline="0">
              <a:solidFill>
                <a:schemeClr val="tx1"/>
              </a:solidFill>
              <a:latin typeface="Yu Gothic UI Semibold" panose="020B0700000000000000" pitchFamily="34" charset="-128"/>
              <a:ea typeface="Yu Gothic UI Semibold" panose="020B0700000000000000" pitchFamily="34" charset="-128"/>
            </a:rPr>
            <a:t>1.7 BN</a:t>
          </a:r>
        </a:p>
      </xdr:txBody>
    </xdr:sp>
    <xdr:clientData/>
  </xdr:twoCellAnchor>
  <xdr:twoCellAnchor>
    <xdr:from>
      <xdr:col>17</xdr:col>
      <xdr:colOff>203200</xdr:colOff>
      <xdr:row>6</xdr:row>
      <xdr:rowOff>63500</xdr:rowOff>
    </xdr:from>
    <xdr:to>
      <xdr:col>20</xdr:col>
      <xdr:colOff>292100</xdr:colOff>
      <xdr:row>11</xdr:row>
      <xdr:rowOff>114300</xdr:rowOff>
    </xdr:to>
    <xdr:sp macro="" textlink="">
      <xdr:nvSpPr>
        <xdr:cNvPr id="5" name="TextBox 4">
          <a:extLst>
            <a:ext uri="{FF2B5EF4-FFF2-40B4-BE49-F238E27FC236}">
              <a16:creationId xmlns:a16="http://schemas.microsoft.com/office/drawing/2014/main" id="{616E20B0-201B-58C0-7558-832591C65EB7}"/>
            </a:ext>
          </a:extLst>
        </xdr:cNvPr>
        <xdr:cNvSpPr txBox="1"/>
      </xdr:nvSpPr>
      <xdr:spPr>
        <a:xfrm>
          <a:off x="10566400" y="1130300"/>
          <a:ext cx="1917700" cy="9398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baseline="0">
              <a:latin typeface="Yu Gothic UI Semibold" panose="020B0700000000000000" pitchFamily="34" charset="-128"/>
              <a:ea typeface="Yu Gothic UI Semibold" panose="020B0700000000000000" pitchFamily="34" charset="-128"/>
            </a:rPr>
            <a:t>Occupany %</a:t>
          </a:r>
        </a:p>
        <a:p>
          <a:pPr algn="ctr"/>
          <a:r>
            <a:rPr lang="en-IN" sz="2000" b="1" baseline="0">
              <a:latin typeface="Yu Gothic UI Semibold" panose="020B0700000000000000" pitchFamily="34" charset="-128"/>
              <a:ea typeface="Yu Gothic UI Semibold" panose="020B0700000000000000" pitchFamily="34" charset="-128"/>
            </a:rPr>
            <a:t>58%</a:t>
          </a:r>
        </a:p>
      </xdr:txBody>
    </xdr:sp>
    <xdr:clientData/>
  </xdr:twoCellAnchor>
  <xdr:twoCellAnchor>
    <xdr:from>
      <xdr:col>13</xdr:col>
      <xdr:colOff>215900</xdr:colOff>
      <xdr:row>0</xdr:row>
      <xdr:rowOff>165100</xdr:rowOff>
    </xdr:from>
    <xdr:to>
      <xdr:col>17</xdr:col>
      <xdr:colOff>177801</xdr:colOff>
      <xdr:row>6</xdr:row>
      <xdr:rowOff>38100</xdr:rowOff>
    </xdr:to>
    <xdr:sp macro="" textlink="">
      <xdr:nvSpPr>
        <xdr:cNvPr id="6" name="TextBox 5">
          <a:extLst>
            <a:ext uri="{FF2B5EF4-FFF2-40B4-BE49-F238E27FC236}">
              <a16:creationId xmlns:a16="http://schemas.microsoft.com/office/drawing/2014/main" id="{0346D99B-8D8D-4387-9B6B-1E398C485133}"/>
            </a:ext>
          </a:extLst>
        </xdr:cNvPr>
        <xdr:cNvSpPr txBox="1"/>
      </xdr:nvSpPr>
      <xdr:spPr>
        <a:xfrm>
          <a:off x="8140700" y="165100"/>
          <a:ext cx="2400301" cy="9398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baseline="0">
              <a:latin typeface="Yu Gothic UI Semibold" panose="020B0700000000000000" pitchFamily="34" charset="-128"/>
              <a:ea typeface="Yu Gothic UI Semibold" panose="020B0700000000000000" pitchFamily="34" charset="-128"/>
            </a:rPr>
            <a:t>SuccesfulBookings</a:t>
          </a:r>
        </a:p>
        <a:p>
          <a:pPr algn="ctr"/>
          <a:r>
            <a:rPr lang="en-IN" sz="2000" b="1" baseline="0">
              <a:latin typeface="Yu Gothic UI Semibold" panose="020B0700000000000000" pitchFamily="34" charset="-128"/>
              <a:ea typeface="Yu Gothic UI Semibold" panose="020B0700000000000000" pitchFamily="34" charset="-128"/>
            </a:rPr>
            <a:t>134.59k</a:t>
          </a:r>
        </a:p>
      </xdr:txBody>
    </xdr:sp>
    <xdr:clientData/>
  </xdr:twoCellAnchor>
  <xdr:twoCellAnchor>
    <xdr:from>
      <xdr:col>17</xdr:col>
      <xdr:colOff>215900</xdr:colOff>
      <xdr:row>0</xdr:row>
      <xdr:rowOff>152401</xdr:rowOff>
    </xdr:from>
    <xdr:to>
      <xdr:col>20</xdr:col>
      <xdr:colOff>279400</xdr:colOff>
      <xdr:row>6</xdr:row>
      <xdr:rowOff>12700</xdr:rowOff>
    </xdr:to>
    <xdr:sp macro="" textlink="">
      <xdr:nvSpPr>
        <xdr:cNvPr id="7" name="TextBox 6">
          <a:extLst>
            <a:ext uri="{FF2B5EF4-FFF2-40B4-BE49-F238E27FC236}">
              <a16:creationId xmlns:a16="http://schemas.microsoft.com/office/drawing/2014/main" id="{029E9A7E-B829-4C43-84D6-F6856CEB0EE1}"/>
            </a:ext>
          </a:extLst>
        </xdr:cNvPr>
        <xdr:cNvSpPr txBox="1"/>
      </xdr:nvSpPr>
      <xdr:spPr>
        <a:xfrm>
          <a:off x="10579100" y="152401"/>
          <a:ext cx="1892300" cy="92709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latin typeface="Yu Gothic UI Semibold" panose="020B0700000000000000" pitchFamily="34" charset="-128"/>
              <a:ea typeface="Yu Gothic UI Semibold" panose="020B0700000000000000" pitchFamily="34" charset="-128"/>
            </a:rPr>
            <a:t>Avg</a:t>
          </a:r>
          <a:r>
            <a:rPr lang="en-IN" sz="1800" b="1" baseline="0">
              <a:latin typeface="Yu Gothic UI Semibold" panose="020B0700000000000000" pitchFamily="34" charset="-128"/>
              <a:ea typeface="Yu Gothic UI Semibold" panose="020B0700000000000000" pitchFamily="34" charset="-128"/>
            </a:rPr>
            <a:t> Rating</a:t>
          </a:r>
        </a:p>
        <a:p>
          <a:pPr algn="ctr"/>
          <a:r>
            <a:rPr lang="en-IN" sz="2000" b="1" baseline="0">
              <a:latin typeface="Yu Gothic UI Semibold" panose="020B0700000000000000" pitchFamily="34" charset="-128"/>
              <a:ea typeface="Yu Gothic UI Semibold" panose="020B0700000000000000" pitchFamily="34" charset="-128"/>
            </a:rPr>
            <a:t>3.6</a:t>
          </a:r>
        </a:p>
      </xdr:txBody>
    </xdr:sp>
    <xdr:clientData/>
  </xdr:twoCellAnchor>
  <xdr:twoCellAnchor>
    <xdr:from>
      <xdr:col>20</xdr:col>
      <xdr:colOff>330201</xdr:colOff>
      <xdr:row>0</xdr:row>
      <xdr:rowOff>139700</xdr:rowOff>
    </xdr:from>
    <xdr:to>
      <xdr:col>23</xdr:col>
      <xdr:colOff>406401</xdr:colOff>
      <xdr:row>6</xdr:row>
      <xdr:rowOff>12700</xdr:rowOff>
    </xdr:to>
    <xdr:sp macro="" textlink="">
      <xdr:nvSpPr>
        <xdr:cNvPr id="8" name="TextBox 7">
          <a:extLst>
            <a:ext uri="{FF2B5EF4-FFF2-40B4-BE49-F238E27FC236}">
              <a16:creationId xmlns:a16="http://schemas.microsoft.com/office/drawing/2014/main" id="{C8ADCD76-3E44-4B16-8478-6F4E04F3276D}"/>
            </a:ext>
          </a:extLst>
        </xdr:cNvPr>
        <xdr:cNvSpPr txBox="1"/>
      </xdr:nvSpPr>
      <xdr:spPr>
        <a:xfrm>
          <a:off x="12522201" y="139700"/>
          <a:ext cx="1905000" cy="9398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baseline="0">
              <a:latin typeface="Yu Gothic UI Semibold" panose="020B0700000000000000" pitchFamily="34" charset="-128"/>
              <a:ea typeface="Yu Gothic UI Semibold" panose="020B0700000000000000" pitchFamily="34" charset="-128"/>
            </a:rPr>
            <a:t>Cancellation %</a:t>
          </a:r>
        </a:p>
        <a:p>
          <a:pPr algn="ctr"/>
          <a:r>
            <a:rPr lang="en-IN" sz="2000" b="1" baseline="0">
              <a:latin typeface="Yu Gothic UI Semibold" panose="020B0700000000000000" pitchFamily="34" charset="-128"/>
              <a:ea typeface="Yu Gothic UI Semibold" panose="020B0700000000000000" pitchFamily="34" charset="-128"/>
            </a:rPr>
            <a:t>24.83%</a:t>
          </a:r>
        </a:p>
      </xdr:txBody>
    </xdr:sp>
    <xdr:clientData/>
  </xdr:twoCellAnchor>
  <xdr:twoCellAnchor editAs="oneCell">
    <xdr:from>
      <xdr:col>3</xdr:col>
      <xdr:colOff>190500</xdr:colOff>
      <xdr:row>0</xdr:row>
      <xdr:rowOff>63500</xdr:rowOff>
    </xdr:from>
    <xdr:to>
      <xdr:col>4</xdr:col>
      <xdr:colOff>545620</xdr:colOff>
      <xdr:row>6</xdr:row>
      <xdr:rowOff>25400</xdr:rowOff>
    </xdr:to>
    <xdr:pic>
      <xdr:nvPicPr>
        <xdr:cNvPr id="10" name="Picture 9">
          <a:extLst>
            <a:ext uri="{FF2B5EF4-FFF2-40B4-BE49-F238E27FC236}">
              <a16:creationId xmlns:a16="http://schemas.microsoft.com/office/drawing/2014/main" id="{C6D7A0AB-EE40-A717-8497-F7D1FE42D8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19300" y="63500"/>
          <a:ext cx="964720" cy="1028700"/>
        </a:xfrm>
        <a:prstGeom prst="rect">
          <a:avLst/>
        </a:prstGeom>
        <a:ln w="19050">
          <a:solidFill>
            <a:schemeClr val="tx1"/>
          </a:solidFill>
        </a:ln>
      </xdr:spPr>
    </xdr:pic>
    <xdr:clientData/>
  </xdr:twoCellAnchor>
  <xdr:twoCellAnchor>
    <xdr:from>
      <xdr:col>3</xdr:col>
      <xdr:colOff>333661</xdr:colOff>
      <xdr:row>11</xdr:row>
      <xdr:rowOff>139701</xdr:rowOff>
    </xdr:from>
    <xdr:to>
      <xdr:col>9</xdr:col>
      <xdr:colOff>587660</xdr:colOff>
      <xdr:row>19</xdr:row>
      <xdr:rowOff>139701</xdr:rowOff>
    </xdr:to>
    <xdr:graphicFrame macro="">
      <xdr:nvGraphicFramePr>
        <xdr:cNvPr id="13" name="Chart 12">
          <a:extLst>
            <a:ext uri="{FF2B5EF4-FFF2-40B4-BE49-F238E27FC236}">
              <a16:creationId xmlns:a16="http://schemas.microsoft.com/office/drawing/2014/main" id="{624A32CB-D20C-4815-9B18-B29A0ADE5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317155</xdr:colOff>
      <xdr:row>20</xdr:row>
      <xdr:rowOff>38810</xdr:rowOff>
    </xdr:from>
    <xdr:to>
      <xdr:col>9</xdr:col>
      <xdr:colOff>584349</xdr:colOff>
      <xdr:row>28</xdr:row>
      <xdr:rowOff>48708</xdr:rowOff>
    </xdr:to>
    <xdr:graphicFrame macro="">
      <xdr:nvGraphicFramePr>
        <xdr:cNvPr id="14" name="Chart 13">
          <a:extLst>
            <a:ext uri="{FF2B5EF4-FFF2-40B4-BE49-F238E27FC236}">
              <a16:creationId xmlns:a16="http://schemas.microsoft.com/office/drawing/2014/main" id="{A35921D7-9ABB-4E79-A808-8D7F2DFBF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91267</xdr:colOff>
      <xdr:row>11</xdr:row>
      <xdr:rowOff>139701</xdr:rowOff>
    </xdr:from>
    <xdr:to>
      <xdr:col>18</xdr:col>
      <xdr:colOff>98162</xdr:colOff>
      <xdr:row>28</xdr:row>
      <xdr:rowOff>37831</xdr:rowOff>
    </xdr:to>
    <xdr:graphicFrame macro="">
      <xdr:nvGraphicFramePr>
        <xdr:cNvPr id="15" name="Chart 14">
          <a:extLst>
            <a:ext uri="{FF2B5EF4-FFF2-40B4-BE49-F238E27FC236}">
              <a16:creationId xmlns:a16="http://schemas.microsoft.com/office/drawing/2014/main" id="{699AB16F-F19E-4B3D-A55D-1E5B58F87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190500</xdr:colOff>
      <xdr:row>11</xdr:row>
      <xdr:rowOff>152400</xdr:rowOff>
    </xdr:from>
    <xdr:to>
      <xdr:col>27</xdr:col>
      <xdr:colOff>405319</xdr:colOff>
      <xdr:row>28</xdr:row>
      <xdr:rowOff>50800</xdr:rowOff>
    </xdr:to>
    <xdr:graphicFrame macro="">
      <xdr:nvGraphicFramePr>
        <xdr:cNvPr id="16" name="Chart 15">
          <a:extLst>
            <a:ext uri="{FF2B5EF4-FFF2-40B4-BE49-F238E27FC236}">
              <a16:creationId xmlns:a16="http://schemas.microsoft.com/office/drawing/2014/main" id="{C4A625EE-2B81-4935-95B5-284BA215C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530315</xdr:colOff>
      <xdr:row>2</xdr:row>
      <xdr:rowOff>165649</xdr:rowOff>
    </xdr:from>
    <xdr:to>
      <xdr:col>29</xdr:col>
      <xdr:colOff>508000</xdr:colOff>
      <xdr:row>11</xdr:row>
      <xdr:rowOff>114300</xdr:rowOff>
    </xdr:to>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2F9F4EAA-C655-ED42-0353-9F961233635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6379915" y="521249"/>
              <a:ext cx="1806485" cy="154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530286</xdr:colOff>
      <xdr:row>0</xdr:row>
      <xdr:rowOff>124693</xdr:rowOff>
    </xdr:from>
    <xdr:to>
      <xdr:col>26</xdr:col>
      <xdr:colOff>542576</xdr:colOff>
      <xdr:row>11</xdr:row>
      <xdr:rowOff>127000</xdr:rowOff>
    </xdr:to>
    <mc:AlternateContent xmlns:mc="http://schemas.openxmlformats.org/markup-compatibility/2006">
      <mc:Choice xmlns:a14="http://schemas.microsoft.com/office/drawing/2010/main" Requires="a14">
        <xdr:graphicFrame macro="">
          <xdr:nvGraphicFramePr>
            <xdr:cNvPr id="18" name="property_name">
              <a:extLst>
                <a:ext uri="{FF2B5EF4-FFF2-40B4-BE49-F238E27FC236}">
                  <a16:creationId xmlns:a16="http://schemas.microsoft.com/office/drawing/2014/main" id="{FA809F03-FE21-68B8-23A1-2A4C5241DD43}"/>
                </a:ext>
              </a:extLst>
            </xdr:cNvPr>
            <xdr:cNvGraphicFramePr/>
          </xdr:nvGraphicFramePr>
          <xdr:xfrm>
            <a:off x="0" y="0"/>
            <a:ext cx="0" cy="0"/>
          </xdr:xfrm>
          <a:graphic>
            <a:graphicData uri="http://schemas.microsoft.com/office/drawing/2010/slicer">
              <sle:slicer xmlns:sle="http://schemas.microsoft.com/office/drawing/2010/slicer" name="property_name"/>
            </a:graphicData>
          </a:graphic>
        </xdr:graphicFrame>
      </mc:Choice>
      <mc:Fallback>
        <xdr:sp macro="" textlink="">
          <xdr:nvSpPr>
            <xdr:cNvPr id="0" name=""/>
            <xdr:cNvSpPr>
              <a:spLocks noTextEdit="1"/>
            </xdr:cNvSpPr>
          </xdr:nvSpPr>
          <xdr:spPr>
            <a:xfrm>
              <a:off x="14551086" y="124693"/>
              <a:ext cx="1841090" cy="1958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306991</xdr:colOff>
      <xdr:row>29</xdr:row>
      <xdr:rowOff>24179</xdr:rowOff>
    </xdr:from>
    <xdr:to>
      <xdr:col>10</xdr:col>
      <xdr:colOff>312296</xdr:colOff>
      <xdr:row>43</xdr:row>
      <xdr:rowOff>101600</xdr:rowOff>
    </xdr:to>
    <xdr:graphicFrame macro="">
      <xdr:nvGraphicFramePr>
        <xdr:cNvPr id="19" name="Chart 18">
          <a:extLst>
            <a:ext uri="{FF2B5EF4-FFF2-40B4-BE49-F238E27FC236}">
              <a16:creationId xmlns:a16="http://schemas.microsoft.com/office/drawing/2014/main" id="{6BB7714B-5ED3-4B76-8DBB-C1E1736C3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215900</xdr:colOff>
      <xdr:row>29</xdr:row>
      <xdr:rowOff>0</xdr:rowOff>
    </xdr:from>
    <xdr:to>
      <xdr:col>25</xdr:col>
      <xdr:colOff>533400</xdr:colOff>
      <xdr:row>43</xdr:row>
      <xdr:rowOff>99934</xdr:rowOff>
    </xdr:to>
    <xdr:graphicFrame macro="">
      <xdr:nvGraphicFramePr>
        <xdr:cNvPr id="20" name="Chart 19">
          <a:extLst>
            <a:ext uri="{FF2B5EF4-FFF2-40B4-BE49-F238E27FC236}">
              <a16:creationId xmlns:a16="http://schemas.microsoft.com/office/drawing/2014/main" id="{6C4A47F7-00D4-4A64-9361-DDF88CBA0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436003</xdr:colOff>
      <xdr:row>28</xdr:row>
      <xdr:rowOff>174886</xdr:rowOff>
    </xdr:from>
    <xdr:to>
      <xdr:col>18</xdr:col>
      <xdr:colOff>111217</xdr:colOff>
      <xdr:row>43</xdr:row>
      <xdr:rowOff>107430</xdr:rowOff>
    </xdr:to>
    <xdr:graphicFrame macro="">
      <xdr:nvGraphicFramePr>
        <xdr:cNvPr id="21" name="Chart 20">
          <a:extLst>
            <a:ext uri="{FF2B5EF4-FFF2-40B4-BE49-F238E27FC236}">
              <a16:creationId xmlns:a16="http://schemas.microsoft.com/office/drawing/2014/main" id="{7E8BA94D-3F43-49E9-AB5D-09BE3A5C6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454926</xdr:colOff>
      <xdr:row>11</xdr:row>
      <xdr:rowOff>159224</xdr:rowOff>
    </xdr:from>
    <xdr:to>
      <xdr:col>35</xdr:col>
      <xdr:colOff>545910</xdr:colOff>
      <xdr:row>28</xdr:row>
      <xdr:rowOff>38100</xdr:rowOff>
    </xdr:to>
    <xdr:graphicFrame macro="">
      <xdr:nvGraphicFramePr>
        <xdr:cNvPr id="22" name="Chart 21">
          <a:extLst>
            <a:ext uri="{FF2B5EF4-FFF2-40B4-BE49-F238E27FC236}">
              <a16:creationId xmlns:a16="http://schemas.microsoft.com/office/drawing/2014/main" id="{3896585D-40EA-48FE-981A-66737EB7C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29</xdr:col>
      <xdr:colOff>537441</xdr:colOff>
      <xdr:row>3</xdr:row>
      <xdr:rowOff>12700</xdr:rowOff>
    </xdr:from>
    <xdr:to>
      <xdr:col>32</xdr:col>
      <xdr:colOff>419100</xdr:colOff>
      <xdr:row>11</xdr:row>
      <xdr:rowOff>101600</xdr:rowOff>
    </xdr:to>
    <mc:AlternateContent xmlns:mc="http://schemas.openxmlformats.org/markup-compatibility/2006">
      <mc:Choice xmlns:a14="http://schemas.microsoft.com/office/drawing/2010/main" Requires="a14">
        <xdr:graphicFrame macro="">
          <xdr:nvGraphicFramePr>
            <xdr:cNvPr id="24" name="room_class">
              <a:extLst>
                <a:ext uri="{FF2B5EF4-FFF2-40B4-BE49-F238E27FC236}">
                  <a16:creationId xmlns:a16="http://schemas.microsoft.com/office/drawing/2014/main" id="{DDA04913-93B7-03E4-4096-EB2F6E08C9CE}"/>
                </a:ext>
              </a:extLst>
            </xdr:cNvPr>
            <xdr:cNvGraphicFramePr/>
          </xdr:nvGraphicFramePr>
          <xdr:xfrm>
            <a:off x="0" y="0"/>
            <a:ext cx="0" cy="0"/>
          </xdr:xfrm>
          <a:graphic>
            <a:graphicData uri="http://schemas.microsoft.com/office/drawing/2010/slicer">
              <sle:slicer xmlns:sle="http://schemas.microsoft.com/office/drawing/2010/slicer" name="room_class"/>
            </a:graphicData>
          </a:graphic>
        </xdr:graphicFrame>
      </mc:Choice>
      <mc:Fallback>
        <xdr:sp macro="" textlink="">
          <xdr:nvSpPr>
            <xdr:cNvPr id="0" name=""/>
            <xdr:cNvSpPr>
              <a:spLocks noTextEdit="1"/>
            </xdr:cNvSpPr>
          </xdr:nvSpPr>
          <xdr:spPr>
            <a:xfrm>
              <a:off x="18215841" y="546100"/>
              <a:ext cx="1710459" cy="151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431683</xdr:colOff>
      <xdr:row>5</xdr:row>
      <xdr:rowOff>88900</xdr:rowOff>
    </xdr:from>
    <xdr:to>
      <xdr:col>35</xdr:col>
      <xdr:colOff>418034</xdr:colOff>
      <xdr:row>11</xdr:row>
      <xdr:rowOff>90273</xdr:rowOff>
    </xdr:to>
    <mc:AlternateContent xmlns:mc="http://schemas.openxmlformats.org/markup-compatibility/2006">
      <mc:Choice xmlns:a14="http://schemas.microsoft.com/office/drawing/2010/main" Requires="a14">
        <xdr:graphicFrame macro="">
          <xdr:nvGraphicFramePr>
            <xdr:cNvPr id="25" name="day_type">
              <a:extLst>
                <a:ext uri="{FF2B5EF4-FFF2-40B4-BE49-F238E27FC236}">
                  <a16:creationId xmlns:a16="http://schemas.microsoft.com/office/drawing/2014/main" id="{E878B88A-3EE5-B45D-36E9-114CE69FE69C}"/>
                </a:ext>
              </a:extLst>
            </xdr:cNvPr>
            <xdr:cNvGraphicFramePr/>
          </xdr:nvGraphicFramePr>
          <xdr:xfrm>
            <a:off x="0" y="0"/>
            <a:ext cx="0" cy="0"/>
          </xdr:xfrm>
          <a:graphic>
            <a:graphicData uri="http://schemas.microsoft.com/office/drawing/2010/slicer">
              <sle:slicer xmlns:sle="http://schemas.microsoft.com/office/drawing/2010/slicer" name="day_type"/>
            </a:graphicData>
          </a:graphic>
        </xdr:graphicFrame>
      </mc:Choice>
      <mc:Fallback>
        <xdr:sp macro="" textlink="">
          <xdr:nvSpPr>
            <xdr:cNvPr id="0" name=""/>
            <xdr:cNvSpPr>
              <a:spLocks noTextEdit="1"/>
            </xdr:cNvSpPr>
          </xdr:nvSpPr>
          <xdr:spPr>
            <a:xfrm>
              <a:off x="19938883" y="977900"/>
              <a:ext cx="1815151" cy="1068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25400</xdr:colOff>
      <xdr:row>28</xdr:row>
      <xdr:rowOff>165100</xdr:rowOff>
    </xdr:from>
    <xdr:to>
      <xdr:col>29</xdr:col>
      <xdr:colOff>279400</xdr:colOff>
      <xdr:row>43</xdr:row>
      <xdr:rowOff>63500</xdr:rowOff>
    </xdr:to>
    <xdr:graphicFrame macro="">
      <xdr:nvGraphicFramePr>
        <xdr:cNvPr id="9" name="Chart 8">
          <a:extLst>
            <a:ext uri="{FF2B5EF4-FFF2-40B4-BE49-F238E27FC236}">
              <a16:creationId xmlns:a16="http://schemas.microsoft.com/office/drawing/2014/main" id="{FF626ACD-FFAD-4CAD-835B-C7288B73B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29</xdr:col>
      <xdr:colOff>330200</xdr:colOff>
      <xdr:row>29</xdr:row>
      <xdr:rowOff>0</xdr:rowOff>
    </xdr:from>
    <xdr:to>
      <xdr:col>33</xdr:col>
      <xdr:colOff>25400</xdr:colOff>
      <xdr:row>43</xdr:row>
      <xdr:rowOff>63500</xdr:rowOff>
    </xdr:to>
    <xdr:graphicFrame macro="">
      <xdr:nvGraphicFramePr>
        <xdr:cNvPr id="12" name="Chart 11">
          <a:extLst>
            <a:ext uri="{FF2B5EF4-FFF2-40B4-BE49-F238E27FC236}">
              <a16:creationId xmlns:a16="http://schemas.microsoft.com/office/drawing/2014/main" id="{76A1F677-2F76-4EAA-95DA-D09B7AA7D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50800</xdr:colOff>
      <xdr:row>29</xdr:row>
      <xdr:rowOff>0</xdr:rowOff>
    </xdr:from>
    <xdr:to>
      <xdr:col>36</xdr:col>
      <xdr:colOff>190500</xdr:colOff>
      <xdr:row>43</xdr:row>
      <xdr:rowOff>38100</xdr:rowOff>
    </xdr:to>
    <xdr:graphicFrame macro="">
      <xdr:nvGraphicFramePr>
        <xdr:cNvPr id="23" name="Chart 22">
          <a:extLst>
            <a:ext uri="{FF2B5EF4-FFF2-40B4-BE49-F238E27FC236}">
              <a16:creationId xmlns:a16="http://schemas.microsoft.com/office/drawing/2014/main" id="{027E32D5-01EF-4207-B392-825F73AA5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203200</xdr:colOff>
      <xdr:row>6</xdr:row>
      <xdr:rowOff>88900</xdr:rowOff>
    </xdr:from>
    <xdr:to>
      <xdr:col>17</xdr:col>
      <xdr:colOff>165100</xdr:colOff>
      <xdr:row>11</xdr:row>
      <xdr:rowOff>101600</xdr:rowOff>
    </xdr:to>
    <xdr:sp macro="" textlink="">
      <xdr:nvSpPr>
        <xdr:cNvPr id="27" name="TextBox 26">
          <a:extLst>
            <a:ext uri="{FF2B5EF4-FFF2-40B4-BE49-F238E27FC236}">
              <a16:creationId xmlns:a16="http://schemas.microsoft.com/office/drawing/2014/main" id="{22705E83-0C2A-4408-A4E5-C6822F276161}"/>
            </a:ext>
          </a:extLst>
        </xdr:cNvPr>
        <xdr:cNvSpPr txBox="1"/>
      </xdr:nvSpPr>
      <xdr:spPr>
        <a:xfrm>
          <a:off x="8128000" y="1155700"/>
          <a:ext cx="2400300" cy="90170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baseline="0">
              <a:latin typeface="Yu Gothic UI Semibold" panose="020B0700000000000000" pitchFamily="34" charset="-128"/>
              <a:ea typeface="Yu Gothic UI Semibold" panose="020B0700000000000000" pitchFamily="34" charset="-128"/>
            </a:rPr>
            <a:t>UtilizationCapacity</a:t>
          </a:r>
        </a:p>
        <a:p>
          <a:pPr algn="l"/>
          <a:r>
            <a:rPr lang="en-IN" sz="2000" b="1" baseline="0">
              <a:latin typeface="Yu Gothic UI Semibold" panose="020B0700000000000000" pitchFamily="34" charset="-128"/>
              <a:ea typeface="Yu Gothic UI Semibold" panose="020B0700000000000000" pitchFamily="34" charset="-128"/>
            </a:rPr>
            <a:t>         232576</a:t>
          </a:r>
        </a:p>
      </xdr:txBody>
    </xdr:sp>
    <xdr:clientData/>
  </xdr:twoCellAnchor>
  <xdr:twoCellAnchor>
    <xdr:from>
      <xdr:col>3</xdr:col>
      <xdr:colOff>330200</xdr:colOff>
      <xdr:row>7</xdr:row>
      <xdr:rowOff>25400</xdr:rowOff>
    </xdr:from>
    <xdr:to>
      <xdr:col>7</xdr:col>
      <xdr:colOff>139700</xdr:colOff>
      <xdr:row>11</xdr:row>
      <xdr:rowOff>0</xdr:rowOff>
    </xdr:to>
    <xdr:sp macro="" textlink="">
      <xdr:nvSpPr>
        <xdr:cNvPr id="29" name="Rectangle: Rounded Corners 28">
          <a:hlinkClick xmlns:r="http://schemas.openxmlformats.org/officeDocument/2006/relationships" r:id="rId13"/>
          <a:extLst>
            <a:ext uri="{FF2B5EF4-FFF2-40B4-BE49-F238E27FC236}">
              <a16:creationId xmlns:a16="http://schemas.microsoft.com/office/drawing/2014/main" id="{98BA6E08-E056-FFF6-F02F-610C77B23459}"/>
            </a:ext>
          </a:extLst>
        </xdr:cNvPr>
        <xdr:cNvSpPr/>
      </xdr:nvSpPr>
      <xdr:spPr>
        <a:xfrm>
          <a:off x="2159000" y="1270000"/>
          <a:ext cx="2247900" cy="6858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800">
              <a:solidFill>
                <a:sysClr val="windowText" lastClr="000000"/>
              </a:solidFill>
              <a:latin typeface="Yu Gothic UI Semibold" panose="020B0700000000000000" pitchFamily="34" charset="-128"/>
              <a:ea typeface="Yu Gothic UI Semibold" panose="020B0700000000000000" pitchFamily="34" charset="-128"/>
              <a:cs typeface="+mn-cs"/>
            </a:rPr>
            <a:t>Navigation</a:t>
          </a:r>
          <a:r>
            <a:rPr lang="en-IN" sz="1800" baseline="0">
              <a:solidFill>
                <a:sysClr val="windowText" lastClr="000000"/>
              </a:solidFill>
              <a:latin typeface="Yu Gothic UI Semibold" panose="020B0700000000000000" pitchFamily="34" charset="-128"/>
              <a:ea typeface="Yu Gothic UI Semibold" panose="020B0700000000000000" pitchFamily="34" charset="-128"/>
              <a:cs typeface="+mn-cs"/>
            </a:rPr>
            <a:t>Button</a:t>
          </a:r>
          <a:endParaRPr lang="en-IN" sz="1800">
            <a:solidFill>
              <a:sysClr val="windowText" lastClr="000000"/>
            </a:solidFill>
            <a:latin typeface="Yu Gothic UI Semibold" panose="020B0700000000000000" pitchFamily="34" charset="-128"/>
            <a:ea typeface="Yu Gothic UI Semibold" panose="020B0700000000000000" pitchFamily="34" charset="-128"/>
            <a:cs typeface="+mn-cs"/>
          </a:endParaRPr>
        </a:p>
      </xdr:txBody>
    </xdr:sp>
    <xdr:clientData/>
  </xdr:twoCellAnchor>
  <xdr:twoCellAnchor>
    <xdr:from>
      <xdr:col>7</xdr:col>
      <xdr:colOff>241300</xdr:colOff>
      <xdr:row>7</xdr:row>
      <xdr:rowOff>25400</xdr:rowOff>
    </xdr:from>
    <xdr:to>
      <xdr:col>9</xdr:col>
      <xdr:colOff>114300</xdr:colOff>
      <xdr:row>10</xdr:row>
      <xdr:rowOff>165100</xdr:rowOff>
    </xdr:to>
    <xdr:sp macro="" textlink="">
      <xdr:nvSpPr>
        <xdr:cNvPr id="30" name="Rectangle: Rounded Corners 29">
          <a:hlinkClick xmlns:r="http://schemas.openxmlformats.org/officeDocument/2006/relationships" r:id="rId14"/>
          <a:extLst>
            <a:ext uri="{FF2B5EF4-FFF2-40B4-BE49-F238E27FC236}">
              <a16:creationId xmlns:a16="http://schemas.microsoft.com/office/drawing/2014/main" id="{5BF85B98-AB14-4F3D-9717-DD2B1D7953F6}"/>
            </a:ext>
          </a:extLst>
        </xdr:cNvPr>
        <xdr:cNvSpPr/>
      </xdr:nvSpPr>
      <xdr:spPr>
        <a:xfrm>
          <a:off x="4508500" y="1270000"/>
          <a:ext cx="1092200" cy="6731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a:solidFill>
                <a:sysClr val="windowText" lastClr="000000"/>
              </a:solidFill>
              <a:latin typeface="Yu Gothic UI Semibold" panose="020B0700000000000000" pitchFamily="34" charset="-128"/>
              <a:ea typeface="Yu Gothic UI Semibold" panose="020B0700000000000000" pitchFamily="34" charset="-128"/>
              <a:cs typeface="+mn-cs"/>
            </a:rPr>
            <a:t>KPI</a:t>
          </a:r>
          <a:r>
            <a:rPr lang="en-IN" sz="2000" baseline="0">
              <a:solidFill>
                <a:sysClr val="windowText" lastClr="000000"/>
              </a:solidFill>
              <a:latin typeface="Yu Gothic UI Semibold" panose="020B0700000000000000" pitchFamily="34" charset="-128"/>
              <a:ea typeface="Yu Gothic UI Semibold" panose="020B0700000000000000" pitchFamily="34" charset="-128"/>
              <a:cs typeface="+mn-cs"/>
            </a:rPr>
            <a:t> 1</a:t>
          </a:r>
          <a:endParaRPr lang="en-IN" sz="2000">
            <a:solidFill>
              <a:sysClr val="windowText" lastClr="000000"/>
            </a:solidFill>
            <a:latin typeface="Yu Gothic UI Semibold" panose="020B0700000000000000" pitchFamily="34" charset="-128"/>
            <a:ea typeface="Yu Gothic UI Semibold" panose="020B0700000000000000" pitchFamily="34" charset="-128"/>
            <a:cs typeface="+mn-cs"/>
          </a:endParaRPr>
        </a:p>
      </xdr:txBody>
    </xdr:sp>
    <xdr:clientData/>
  </xdr:twoCellAnchor>
  <xdr:twoCellAnchor>
    <xdr:from>
      <xdr:col>9</xdr:col>
      <xdr:colOff>139700</xdr:colOff>
      <xdr:row>7</xdr:row>
      <xdr:rowOff>38100</xdr:rowOff>
    </xdr:from>
    <xdr:to>
      <xdr:col>11</xdr:col>
      <xdr:colOff>88900</xdr:colOff>
      <xdr:row>11</xdr:row>
      <xdr:rowOff>0</xdr:rowOff>
    </xdr:to>
    <xdr:sp macro="" textlink="">
      <xdr:nvSpPr>
        <xdr:cNvPr id="31" name="Rectangle: Rounded Corners 30">
          <a:hlinkClick xmlns:r="http://schemas.openxmlformats.org/officeDocument/2006/relationships" r:id="rId15"/>
          <a:extLst>
            <a:ext uri="{FF2B5EF4-FFF2-40B4-BE49-F238E27FC236}">
              <a16:creationId xmlns:a16="http://schemas.microsoft.com/office/drawing/2014/main" id="{61CA99AF-E2D3-41F8-AC06-8489C8EDB1B7}"/>
            </a:ext>
          </a:extLst>
        </xdr:cNvPr>
        <xdr:cNvSpPr/>
      </xdr:nvSpPr>
      <xdr:spPr>
        <a:xfrm>
          <a:off x="5626100" y="1282700"/>
          <a:ext cx="1168400" cy="6731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a:solidFill>
                <a:sysClr val="windowText" lastClr="000000"/>
              </a:solidFill>
              <a:latin typeface="Yu Gothic UI Semibold" panose="020B0700000000000000" pitchFamily="34" charset="-128"/>
              <a:ea typeface="Yu Gothic UI Semibold" panose="020B0700000000000000" pitchFamily="34" charset="-128"/>
              <a:cs typeface="+mn-cs"/>
            </a:rPr>
            <a:t>KPI</a:t>
          </a:r>
          <a:r>
            <a:rPr lang="en-IN" sz="2000" baseline="0">
              <a:solidFill>
                <a:sysClr val="windowText" lastClr="000000"/>
              </a:solidFill>
              <a:latin typeface="Yu Gothic UI Semibold" panose="020B0700000000000000" pitchFamily="34" charset="-128"/>
              <a:ea typeface="Yu Gothic UI Semibold" panose="020B0700000000000000" pitchFamily="34" charset="-128"/>
              <a:cs typeface="+mn-cs"/>
            </a:rPr>
            <a:t> 2</a:t>
          </a:r>
          <a:endParaRPr lang="en-IN" sz="2000">
            <a:solidFill>
              <a:sysClr val="windowText" lastClr="000000"/>
            </a:solidFill>
            <a:latin typeface="Yu Gothic UI Semibold" panose="020B0700000000000000" pitchFamily="34" charset="-128"/>
            <a:ea typeface="Yu Gothic UI Semibold" panose="020B0700000000000000" pitchFamily="34" charset="-128"/>
            <a:cs typeface="+mn-cs"/>
          </a:endParaRPr>
        </a:p>
      </xdr:txBody>
    </xdr:sp>
    <xdr:clientData/>
  </xdr:twoCellAnchor>
  <xdr:twoCellAnchor>
    <xdr:from>
      <xdr:col>11</xdr:col>
      <xdr:colOff>114300</xdr:colOff>
      <xdr:row>7</xdr:row>
      <xdr:rowOff>25400</xdr:rowOff>
    </xdr:from>
    <xdr:to>
      <xdr:col>13</xdr:col>
      <xdr:colOff>25400</xdr:colOff>
      <xdr:row>10</xdr:row>
      <xdr:rowOff>165100</xdr:rowOff>
    </xdr:to>
    <xdr:sp macro="" textlink="">
      <xdr:nvSpPr>
        <xdr:cNvPr id="32" name="Rectangle: Rounded Corners 31">
          <a:hlinkClick xmlns:r="http://schemas.openxmlformats.org/officeDocument/2006/relationships" r:id="rId16"/>
          <a:extLst>
            <a:ext uri="{FF2B5EF4-FFF2-40B4-BE49-F238E27FC236}">
              <a16:creationId xmlns:a16="http://schemas.microsoft.com/office/drawing/2014/main" id="{5B573E44-BF70-4D04-BAEC-9CEA8591C624}"/>
            </a:ext>
          </a:extLst>
        </xdr:cNvPr>
        <xdr:cNvSpPr/>
      </xdr:nvSpPr>
      <xdr:spPr>
        <a:xfrm>
          <a:off x="6819900" y="1270000"/>
          <a:ext cx="1130300" cy="6731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a:solidFill>
                <a:sysClr val="windowText" lastClr="000000"/>
              </a:solidFill>
              <a:latin typeface="Yu Gothic UI Semibold" panose="020B0700000000000000" pitchFamily="34" charset="-128"/>
              <a:ea typeface="Yu Gothic UI Semibold" panose="020B0700000000000000" pitchFamily="34" charset="-128"/>
              <a:cs typeface="+mn-cs"/>
            </a:rPr>
            <a:t>KPI</a:t>
          </a:r>
          <a:r>
            <a:rPr lang="en-IN" sz="2000" baseline="0">
              <a:solidFill>
                <a:sysClr val="windowText" lastClr="000000"/>
              </a:solidFill>
              <a:latin typeface="Yu Gothic UI Semibold" panose="020B0700000000000000" pitchFamily="34" charset="-128"/>
              <a:ea typeface="Yu Gothic UI Semibold" panose="020B0700000000000000" pitchFamily="34" charset="-128"/>
              <a:cs typeface="+mn-cs"/>
            </a:rPr>
            <a:t> 3</a:t>
          </a:r>
          <a:endParaRPr lang="en-IN" sz="2000">
            <a:solidFill>
              <a:sysClr val="windowText" lastClr="000000"/>
            </a:solidFill>
            <a:latin typeface="Yu Gothic UI Semibold" panose="020B0700000000000000" pitchFamily="34" charset="-128"/>
            <a:ea typeface="Yu Gothic UI Semibold" panose="020B0700000000000000" pitchFamily="34" charset="-128"/>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5880208334" createdVersion="8" refreshedVersion="8" minRefreshableVersion="3" recordCount="0" supportSubquery="1" supportAdvancedDrill="1" xr:uid="{C8FADFE9-7293-4797-860E-E750BDC11E24}">
  <cacheSource type="external" connectionId="6"/>
  <cacheFields count="1">
    <cacheField name="[dim_rooms].[room_class].[room_class]" caption="room_class" numFmtId="0" hierarchy="1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8124999" createdVersion="8" refreshedVersion="8" minRefreshableVersion="3" recordCount="0" supportSubquery="1" supportAdvancedDrill="1" xr:uid="{3E82E281-D89A-4080-B083-1C84EE549912}">
  <cacheSource type="external" connectionId="6"/>
  <cacheFields count="3">
    <cacheField name="[Measures].[Sum of capacity]" caption="Sum of capacity" numFmtId="0" hierarchy="43" level="32767"/>
    <cacheField name="[Measures].[Count of date]" caption="Count of date" numFmtId="0" hierarchy="48"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8356483" createdVersion="8" refreshedVersion="8" minRefreshableVersion="3" recordCount="0" supportSubquery="1" supportAdvancedDrill="1" xr:uid="{132408C5-200B-40F2-92A2-49D50B2B49B7}">
  <cacheSource type="external" connectionId="6"/>
  <cacheFields count="3">
    <cacheField name="[fact_bookings].[booking_status].[booking_status]" caption="booking_status" numFmtId="0" hierarchy="28" level="1">
      <sharedItems count="1">
        <s v="No Show"/>
      </sharedItems>
    </cacheField>
    <cacheField name="[Measures].[Count of booking_status]" caption="Count of booking_status" numFmtId="0" hierarchy="50"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8472222" createdVersion="8" refreshedVersion="8" minRefreshableVersion="3" recordCount="0" supportSubquery="1" supportAdvancedDrill="1" xr:uid="{B5A6AE24-BC43-4295-AE99-CF708A419243}">
  <cacheSource type="external" connectionId="6"/>
  <cacheFields count="2">
    <cacheField name="[Measures].[Count of booking_id]" caption="Count of booking_id" numFmtId="0" hierarchy="42"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1"/>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9050923" createdVersion="8" refreshedVersion="8" minRefreshableVersion="3" recordCount="0" supportSubquery="1" supportAdvancedDrill="1" xr:uid="{241A6800-603E-4BAF-AB00-B917C7BB5085}">
  <cacheSource type="external" connectionId="6"/>
  <cacheFields count="3">
    <cacheField name="[fact_bookings].[booking_status].[booking_status]" caption="booking_status" numFmtId="0" hierarchy="28" level="1">
      <sharedItems count="1">
        <s v="Cancelled"/>
      </sharedItems>
    </cacheField>
    <cacheField name="[Measures].[Count of booking_status]" caption="Count of booking_status" numFmtId="0" hierarchy="50"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9745369" createdVersion="8" refreshedVersion="8" minRefreshableVersion="3" recordCount="0" supportSubquery="1" supportAdvancedDrill="1" xr:uid="{5B253F32-4961-44B2-8C4E-359664F926DB}">
  <cacheSource type="external" connectionId="6"/>
  <cacheFields count="3">
    <cacheField name="[fact_bookings].[booking_status].[booking_status]" caption="booking_status" numFmtId="0" hierarchy="28" level="1">
      <sharedItems count="3">
        <s v="Cancelled"/>
        <s v="Checked Out"/>
        <s v="No Show"/>
      </sharedItems>
    </cacheField>
    <cacheField name="[Measures].[Count of booking_id]" caption="Count of booking_id" numFmtId="0" hierarchy="42"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9976854" createdVersion="8" refreshedVersion="8" minRefreshableVersion="3" recordCount="0" supportSubquery="1" supportAdvancedDrill="1" xr:uid="{8F8E3E6E-13DB-4623-A98F-35E298B47361}">
  <cacheSource type="external" connectionId="6"/>
  <cacheFields count="2">
    <cacheField name="[Measures].[Sum of capacity]" caption="Sum of capacity" numFmtId="0" hierarchy="43"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1"/>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1828701" createdVersion="8" refreshedVersion="8" minRefreshableVersion="3" recordCount="0" supportSubquery="1" supportAdvancedDrill="1" xr:uid="{4220EDBF-9122-4A1B-A42E-CC84639DCF3E}">
  <cacheSource type="external" connectionId="6"/>
  <cacheFields count="2">
    <cacheField name="[Measures].[Count of booking_id]" caption="Count of booking_id" numFmtId="0" hierarchy="42"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1"/>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2291663" createdVersion="8" refreshedVersion="8" minRefreshableVersion="3" recordCount="0" supportSubquery="1" supportAdvancedDrill="1" xr:uid="{AFD25393-C467-4148-9219-24A7F55BC855}">
  <cacheSource type="external" connectionId="6"/>
  <cacheFields count="3">
    <cacheField name="[fact_bookings].[booking_status].[booking_status]" caption="booking_status" numFmtId="0" hierarchy="28" level="1">
      <sharedItems count="1">
        <s v="Cancelled"/>
      </sharedItems>
    </cacheField>
    <cacheField name="[Measures].[Count of booking_id]" caption="Count of booking_id" numFmtId="0" hierarchy="42"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3912034" createdVersion="8" refreshedVersion="8" minRefreshableVersion="3" recordCount="0" supportSubquery="1" supportAdvancedDrill="1" xr:uid="{E8617A39-B7B3-424B-ACC5-FA3B885B60FB}">
  <cacheSource type="external" connectionId="6"/>
  <cacheFields count="4">
    <cacheField name="[dim_hotels].[property_name].[property_name]" caption="property_name" numFmtId="0" hierarchy="8" level="1">
      <sharedItems count="7">
        <s v="Atliq Bay"/>
        <s v="Atliq Blu"/>
        <s v="Atliq City"/>
        <s v="Atliq Exotica"/>
        <s v="Atliq Grands"/>
        <s v="Atliq Palace"/>
        <s v="Atliq Seasons"/>
      </sharedItems>
    </cacheField>
    <cacheField name="[Measures].[Sum of revenue_realized]" caption="Sum of revenue_realized" numFmtId="0" hierarchy="41" level="32767"/>
    <cacheField name="[dim_hotels].[State].[State]" caption="State" numFmtId="0" hierarchy="11" level="1">
      <sharedItems count="4">
        <s v="karnataka"/>
        <s v="maharastra"/>
        <s v="telangana"/>
        <s v="Uttar Pradesh"/>
      </sharedItems>
    </cacheField>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3"/>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0"/>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5185188" createdVersion="8" refreshedVersion="8" minRefreshableVersion="3" recordCount="0" supportSubquery="1" supportAdvancedDrill="1" xr:uid="{0C3EC072-98D1-4AD7-B7B6-9B7A845FBAA4}">
  <cacheSource type="external" connectionId="6"/>
  <cacheFields count="4">
    <cacheField name="[dim_date].[date (Month)].[date (Month)]" caption="date (Month)" numFmtId="0" hierarchy="4" level="1">
      <sharedItems count="3">
        <s v="May"/>
        <s v="Jun"/>
        <s v="Jul"/>
      </sharedItems>
    </cacheField>
    <cacheField name="[Measures].[Sum of revenue_realized]" caption="Sum of revenue_realized" numFmtId="0" hierarchy="41" level="32767"/>
    <cacheField name="[dim_hotels].[State].[State]" caption="State" numFmtId="0" hierarchy="11" level="1">
      <sharedItems count="4">
        <s v="karnataka"/>
        <s v="maharastra"/>
        <s v="telangana"/>
        <s v="Uttar Pradesh"/>
      </sharedItems>
    </cacheField>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3"/>
      </fieldsUsage>
    </cacheHierarchy>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0"/>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3611111" createdVersion="8" refreshedVersion="8" minRefreshableVersion="3" recordCount="0" supportSubquery="1" supportAdvancedDrill="1" xr:uid="{E2F6D039-F3E9-4243-BA58-A04F18453C95}">
  <cacheSource type="external" connectionId="6"/>
  <cacheFields count="2">
    <cacheField name="[Measures].[Sum of revenue_realized]" caption="Sum of revenue_realized" numFmtId="0" hierarchy="41"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1"/>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6342589" createdVersion="8" refreshedVersion="8" minRefreshableVersion="3" recordCount="0" supportSubquery="1" supportAdvancedDrill="1" xr:uid="{1F85F3FE-E059-441F-9523-6D0FCE170D0C}">
  <cacheSource type="external" connectionId="6"/>
  <cacheFields count="4">
    <cacheField name="[dim_date].[date (Month)].[date (Month)]" caption="date (Month)" numFmtId="0" hierarchy="4" level="1">
      <sharedItems count="3">
        <s v="May"/>
        <s v="Jun"/>
        <s v="Jul"/>
      </sharedItems>
    </cacheField>
    <cacheField name="[dim_hotels].[State].[State]" caption="State" numFmtId="0" hierarchy="11" level="1">
      <sharedItems count="4">
        <s v="karnataka"/>
        <s v="maharastra"/>
        <s v="telangana"/>
        <s v="Uttar Pradesh"/>
      </sharedItems>
    </cacheField>
    <cacheField name="[Measures].[Count of booking_id]" caption="Count of booking_id" numFmtId="0" hierarchy="42"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3"/>
      </fieldsUsage>
    </cacheHierarchy>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0"/>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7962967" createdVersion="8" refreshedVersion="8" minRefreshableVersion="3" recordCount="0" supportSubquery="1" supportAdvancedDrill="1" xr:uid="{36DB01C2-CD3C-473A-ABB5-45E0D7F59DC6}">
  <cacheSource type="external" connectionId="6"/>
  <cacheFields count="4">
    <cacheField name="[dim_date].[week no].[week no]" caption="week no" numFmtId="0" hierarchy="2" level="1">
      <sharedItems count="14">
        <s v="W 19"/>
        <s v="W 20"/>
        <s v="W 21"/>
        <s v="W 22"/>
        <s v="W 23"/>
        <s v="W 24"/>
        <s v="W 25"/>
        <s v="W 26"/>
        <s v="W 27"/>
        <s v="W 28"/>
        <s v="W 29"/>
        <s v="W 30"/>
        <s v="W 31"/>
        <s v="W 32"/>
      </sharedItems>
    </cacheField>
    <cacheField name="[Measures].[Sum of revenue_realized]" caption="Sum of revenue_realized" numFmtId="0" hierarchy="41" level="32767"/>
    <cacheField name="[dim_hotels].[State].[State]" caption="State" numFmtId="0" hierarchy="11" level="1">
      <sharedItems count="4">
        <s v="karnataka"/>
        <s v="maharastra"/>
        <s v="telangana"/>
        <s v="Uttar Pradesh"/>
      </sharedItems>
    </cacheField>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2" memberValueDatatype="130" unbalanced="0">
      <fieldsUsage count="2">
        <fieldUsage x="-1"/>
        <fieldUsage x="3"/>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9236114" createdVersion="8" refreshedVersion="8" minRefreshableVersion="3" recordCount="0" supportSubquery="1" supportAdvancedDrill="1" xr:uid="{D104A677-2BF6-4075-943D-D4C4A918377E}">
  <cacheSource type="external" connectionId="6"/>
  <cacheFields count="4">
    <cacheField name="[dim_date].[week no].[week no]" caption="week no" numFmtId="0" hierarchy="2" level="1">
      <sharedItems count="14">
        <s v="W 19"/>
        <s v="W 20"/>
        <s v="W 21"/>
        <s v="W 22"/>
        <s v="W 23"/>
        <s v="W 24"/>
        <s v="W 25"/>
        <s v="W 26"/>
        <s v="W 27"/>
        <s v="W 28"/>
        <s v="W 29"/>
        <s v="W 30"/>
        <s v="W 31"/>
        <s v="W 32"/>
      </sharedItems>
    </cacheField>
    <cacheField name="[Measures].[Count of booking_id]" caption="Count of booking_id" numFmtId="0" hierarchy="42" level="32767"/>
    <cacheField name="[dim_hotels].[State].[State]" caption="State" numFmtId="0" hierarchy="11" level="1">
      <sharedItems count="4">
        <s v="karnataka"/>
        <s v="maharastra"/>
        <s v="telangana"/>
        <s v="Uttar Pradesh"/>
      </sharedItems>
    </cacheField>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2" memberValueDatatype="130" unbalanced="0">
      <fieldsUsage count="2">
        <fieldUsage x="-1"/>
        <fieldUsage x="3"/>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6736113" createdVersion="8" refreshedVersion="8" minRefreshableVersion="3" recordCount="0" supportSubquery="1" supportAdvancedDrill="1" xr:uid="{DFE12EE8-E107-433A-9BA0-EA24D6C51871}">
  <cacheSource type="external" connectionId="6"/>
  <cacheFields count="2">
    <cacheField name="[Measures].[Count of booking_id]" caption="Count of booking_id" numFmtId="0" hierarchy="42" level="32767"/>
    <cacheField name="[dim_date].[day_type].[day_type]" caption="day_type" numFmtId="0" hierarchy="3" level="1">
      <sharedItems count="2">
        <s v="weekeday"/>
        <s v="weekend"/>
      </sharedItems>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1"/>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0902778" createdVersion="8" refreshedVersion="8" minRefreshableVersion="3" recordCount="0" supportSubquery="1" supportAdvancedDrill="1" xr:uid="{785735B7-B2BA-49FC-9148-F1A75D31B815}">
  <cacheSource type="external" connectionId="6"/>
  <cacheFields count="2">
    <cacheField name="[dim_date].[day_type].[day_type]" caption="day_type" numFmtId="0" hierarchy="3" level="1">
      <sharedItems count="2">
        <s v="weekeday"/>
        <s v="weekend"/>
      </sharedItems>
    </cacheField>
    <cacheField name="[Measures].[Sum of revenue_realized]" caption="Sum of revenue_realized" numFmtId="0" hierarchy="41" level="32767"/>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1597224" createdVersion="8" refreshedVersion="8" minRefreshableVersion="3" recordCount="0" supportSubquery="1" supportAdvancedDrill="1" xr:uid="{E13B2C99-74B8-4E0B-8E7A-067B246EDF36}">
  <cacheSource type="external" connectionId="6"/>
  <cacheFields count="2">
    <cacheField name="[dim_date].[day_type].[day_type]" caption="day_type" numFmtId="0" hierarchy="3" level="1">
      <sharedItems count="2">
        <s v="weekeday"/>
        <s v="weekend"/>
      </sharedItems>
    </cacheField>
    <cacheField name="[Measures].[Sum of capacity]" caption="Sum of capacity" numFmtId="0" hierarchy="43" level="32767"/>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83101848" createdVersion="8" refreshedVersion="8" minRefreshableVersion="3" recordCount="0" supportSubquery="1" supportAdvancedDrill="1" xr:uid="{40C1AA5C-09DB-46FB-9D75-3208D66AF871}">
  <cacheSource type="external" connectionId="6"/>
  <cacheFields count="3">
    <cacheField name="[dim_date].[day_type].[day_type]" caption="day_type" numFmtId="0" hierarchy="3" level="1">
      <sharedItems count="2">
        <s v="weekeday"/>
        <s v="weekend"/>
      </sharedItems>
    </cacheField>
    <cacheField name="[Measures].[Sum of revenue_realized]" caption="Sum of revenue_realized" numFmtId="0" hierarchy="41" level="32767"/>
    <cacheField name="[Measures].[Count of booking_id]" caption="Count of booking_id" numFmtId="0" hierarchy="42" level="32767"/>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BASHA" refreshedDate="45388.630478009261" createdVersion="3" refreshedVersion="8" minRefreshableVersion="3" recordCount="0" supportSubquery="1" supportAdvancedDrill="1" xr:uid="{E5DBF221-35B3-4C91-9087-2573353B14B3}">
  <cacheSource type="external" connectionId="6">
    <extLst>
      <ext xmlns:x14="http://schemas.microsoft.com/office/spreadsheetml/2009/9/main" uri="{F057638F-6D5F-4e77-A914-E7F072B9BCA8}">
        <x14:sourceConnection name="ThisWorkbookDataModel"/>
      </ext>
    </extLst>
  </cacheSource>
  <cacheFields count="0"/>
  <cacheHierarchies count="51">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726659555"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BASHA" refreshedDate="45388.654417013888" createdVersion="3" refreshedVersion="8" minRefreshableVersion="3" recordCount="0" supportSubquery="1" supportAdvancedDrill="1" xr:uid="{D75EF234-7E4C-4091-81E9-44D4F31CCB7C}">
  <cacheSource type="external" connectionId="6">
    <extLst>
      <ext xmlns:x14="http://schemas.microsoft.com/office/spreadsheetml/2009/9/main" uri="{F057638F-6D5F-4e77-A914-E7F072B9BCA8}">
        <x14:sourceConnection name="ThisWorkbookDataModel"/>
      </ext>
    </extLst>
  </cacheSource>
  <cacheFields count="0"/>
  <cacheHierarchies count="52">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date].[mmm yy (Month)]" caption="mmm yy (Month)" attribute="1" defaultMemberUniqueName="[dim_date].[mmm yy (Month)].[All]" allUniqueName="[dim_date].[mmm yy (Month)].[All]" dimensionUniqueName="[dim_date]" displayFolder="" count="2" memberValueDatatype="130" unbalanced="0"/>
    <cacheHierarchy uniqueName="[dim_date].[WN]" caption="WN" attribute="1" defaultMemberUniqueName="[dim_date].[WN].[All]" allUniqueName="[dim_date].[WN].[All]" dimensionUniqueName="[dim_date]" displayFolder="" count="2" memberValueDatatype="20" unbalanced="0"/>
    <cacheHierarchy uniqueName="[dim_hotels].[property_id]" caption="property_id" attribute="1" defaultMemberUniqueName="[dim_hotels].[property_id].[All]" allUniqueName="[dim_hotels].[property_id].[All]" dimensionUniqueName="[dim_hotels]" displayFolder="" count="2"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2"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5"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5"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cacheHierarchy uniqueName="[fact_bookings].[check_in_date]" caption="check_in_date" attribute="1" time="1" defaultMemberUniqueName="[fact_bookings].[check_in_date].[All]" allUniqueName="[fact_bookings].[check_in_date].[All]" dimensionUniqueName="[fact_bookings]" displayFolder="" count="2" memberValueDatatype="7" unbalanced="0"/>
    <cacheHierarchy uniqueName="[fact_bookings].[checkout_date]" caption="checkout_date" attribute="1" time="1" defaultMemberUniqueName="[fact_bookings].[checkout_date].[All]" allUniqueName="[fact_bookings].[checkout_date].[All]" dimensionUniqueName="[fact_bookings]" displayFolder="" count="2" memberValueDatatype="7" unbalanced="0"/>
    <cacheHierarchy uniqueName="[fact_bookings].[no_guests]" caption="no_guests" attribute="1" defaultMemberUniqueName="[fact_bookings].[no_guests].[All]" allUniqueName="[fact_bookings].[no_guests].[All]" dimensionUniqueName="[fact_bookings]" displayFolder="" count="2" memberValueDatatype="5"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5" unbalanced="0"/>
    <cacheHierarchy uniqueName="[fact_bookings].[revenue_realized]" caption="revenue_realized" attribute="1" defaultMemberUniqueName="[fact_bookings].[revenue_realized].[All]" allUniqueName="[fact_bookings].[revenue_realized].[All]" dimensionUniqueName="[fact_bookings]" displayFolder="" count="2"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dim_date].[date (Month Index)]" caption="date (Month Index)" attribute="1" defaultMemberUniqueName="[dim_date].[date (Month Index)].[All]" allUniqueName="[dim_date].[date (Month Index)].[All]" dimensionUniqueName="[dim_date]" displayFolder="" count="2" memberValueDatatype="20" unbalanced="0" hidden="1"/>
    <cacheHierarchy uniqueName="[dim_date].[mmm yy (Month Index)]" caption="mmm yy (Month Index)" attribute="1" defaultMemberUniqueName="[dim_date].[mmm yy (Month Index)].[All]" allUniqueName="[dim_date].[mmm yy (Month Index)].[All]" dimensionUniqueName="[dim_date]" displayFolder="" count="2"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2"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licerData="1" pivotCacheId="137650612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4305558" createdVersion="8" refreshedVersion="8" minRefreshableVersion="3" recordCount="0" supportSubquery="1" supportAdvancedDrill="1" xr:uid="{EE69AEB7-0B49-4600-8A33-09578B2A64DF}">
  <cacheSource type="external" connectionId="6"/>
  <cacheFields count="3">
    <cacheField name="[dim_rooms].[room_class].[room_class]" caption="room_class" numFmtId="0" hierarchy="13" level="1">
      <sharedItems count="4">
        <s v="Elite"/>
        <s v="Premium"/>
        <s v="Presidential"/>
        <s v="Standard"/>
      </sharedItems>
    </cacheField>
    <cacheField name="[Measures].[Sum of revenue_realized]" caption="Sum of revenue_realized" numFmtId="0" hierarchy="41"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4884258" createdVersion="8" refreshedVersion="8" minRefreshableVersion="3" recordCount="0" supportSubquery="1" supportAdvancedDrill="1" xr:uid="{47BDB927-5F7C-4F74-91CB-BE068958A0A2}">
  <cacheSource type="external" connectionId="6"/>
  <cacheFields count="3">
    <cacheField name="[fact_bookings].[booking_status].[booking_status]" caption="booking_status" numFmtId="0" hierarchy="28" level="1">
      <sharedItems count="3">
        <s v="Cancelled"/>
        <s v="Checked Out"/>
        <s v="No Show"/>
      </sharedItems>
    </cacheField>
    <cacheField name="[Measures].[Count of booking_id]" caption="Count of booking_id" numFmtId="0" hierarchy="42"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4999997" createdVersion="8" refreshedVersion="8" minRefreshableVersion="3" recordCount="0" supportSubquery="1" supportAdvancedDrill="1" xr:uid="{DB745286-A81E-4394-8ADC-6ED588EFB2AB}">
  <cacheSource type="external" connectionId="6"/>
  <cacheFields count="2">
    <cacheField name="[Measures].[Average of ratings_given]" caption="Average of ratings_given" numFmtId="0" hierarchy="47"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1"/>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5810182" createdVersion="8" refreshedVersion="8" minRefreshableVersion="3" recordCount="0" supportSubquery="1" supportAdvancedDrill="1" xr:uid="{48D48712-75B4-4E59-8D05-65E3954DA15A}">
  <cacheSource type="external" connectionId="6"/>
  <cacheFields count="3">
    <cacheField name="[dim_date].[date (Month)].[date (Month)]" caption="date (Month)" numFmtId="0" hierarchy="4" level="1">
      <sharedItems count="3">
        <s v="May"/>
        <s v="Jun"/>
        <s v="Jul"/>
      </sharedItems>
    </cacheField>
    <cacheField name="[Measures].[Sum of revenue_realized]" caption="Sum of revenue_realized" numFmtId="0" hierarchy="41"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0"/>
      </fieldsUsage>
    </cacheHierarchy>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6851852" createdVersion="8" refreshedVersion="8" minRefreshableVersion="3" recordCount="0" supportSubquery="1" supportAdvancedDrill="1" xr:uid="{D2E14608-BF91-4B82-A396-9F187EC56632}">
  <cacheSource type="external" connectionId="6"/>
  <cacheFields count="1">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7430552" createdVersion="8" refreshedVersion="8" minRefreshableVersion="3" recordCount="0" supportSubquery="1" supportAdvancedDrill="1" xr:uid="{2FFF4A11-6472-4B50-AD32-EA58DF261A99}">
  <cacheSource type="external" connectionId="6"/>
  <cacheFields count="3">
    <cacheField name="[Measures].[Count of date]" caption="Count of date" numFmtId="0" hierarchy="48" level="32767"/>
    <cacheField name="[Measures].[Count of checkout_date]" caption="Count of checkout_date" numFmtId="0" hierarchy="49"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hidden="1">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dha" refreshedDate="45388.956277546298" createdVersion="8" refreshedVersion="8" minRefreshableVersion="3" recordCount="0" supportSubquery="1" supportAdvancedDrill="1" xr:uid="{559482B4-BCB2-4183-BD01-961382A6E081}">
  <cacheSource type="external" connectionId="6"/>
  <cacheFields count="2">
    <cacheField name="[Measures].[Sum of successful_bookings]" caption="Sum of successful_bookings" numFmtId="0" hierarchy="45" level="32767"/>
    <cacheField name="[dim_date].[day_type].[day_type]" caption="day_type" numFmtId="0" hierarchy="3"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1"/>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dim_date].[mmm yy (Month)]" caption="mmm yy (Month)" attribute="1" defaultMemberUniqueName="[dim_date].[mmm yy (Month)].[All]" allUniqueName="[dim_date].[mmm yy (Month)].[All]" dimensionUniqueName="[dim_date]" displayFolder="" count="0" memberValueDatatype="130" unbalanced="0"/>
    <cacheHierarchy uniqueName="[dim_date].[WN]" caption="WN" attribute="1" defaultMemberUniqueName="[dim_date].[WN].[All]" allUniqueName="[dim_date].[WN].[All]" dimensionUniqueName="[dim_date]" displayFolder="" count="0" memberValueDatatype="2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hotels].[State]" caption="State" attribute="1" defaultMemberUniqueName="[dim_hotels].[State].[All]" allUniqueName="[dim_hotels].[State].[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out_date (Month)]" caption="checkout_date (Month)" attribute="1" defaultMemberUniqueName="[fact_bookings].[checkout_date (Month)].[All]" allUniqueName="[fact_bookings].[checkout_date (Month)].[All]" dimensionUniqueName="[fact_booking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dim_date].[mmm yy (Month Index)]" caption="mmm yy (Month Index)" attribute="1" defaultMemberUniqueName="[dim_date].[mmm yy (Month Index)].[All]" allUniqueName="[dim_date].[mmm yy (Month Index)].[All]" dimensionUniqueName="[dim_date]" displayFolder="" count="0" memberValueDatatype="20" unbalanced="0" hidden="1"/>
    <cacheHierarchy uniqueName="[fact_bookings].[checkout_date (Month Index)]" caption="checkout_date (Month Index)" attribute="1" defaultMemberUniqueName="[fact_bookings].[checkout_date (Month Index)].[All]" allUniqueName="[fact_bookings].[checkout_date (Month Index)].[All]" dimensionUniqueName="[fact_bookings]" displayFolder="" count="0" memberValueDatatype="20" unbalanced="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No measures defined]" caption="__No measures defined" measure="1" displayFolder="" count="0" hidden="1"/>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30"/>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9"/>
        </ext>
      </extLst>
    </cacheHierarchy>
    <cacheHierarchy uniqueName="[Measures].[Sum of capacity]" caption="Sum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Average of capacity]" caption="Average of capacity" measure="1" displayFolder="" measureGroup="fact_aggregated_bookings" count="0" hidden="1">
      <extLst>
        <ext xmlns:x15="http://schemas.microsoft.com/office/spreadsheetml/2010/11/main" uri="{B97F6D7D-B522-45F9-BDA1-12C45D357490}">
          <x15:cacheHierarchy aggregatedColumn="18"/>
        </ext>
      </extLst>
    </cacheHierarchy>
    <cacheHierarchy uniqueName="[Measures].[Sum of successful_bookings]" caption="Sum of successful_bookings" measure="1" displayFolder="" measureGroup="fact_aggregated_booking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27"/>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checkout_date]" caption="Count of checkout_date" measure="1" displayFolder="" measureGroup="fact_bookings" count="0" hidden="1">
      <extLst>
        <ext xmlns:x15="http://schemas.microsoft.com/office/spreadsheetml/2010/11/main" uri="{B97F6D7D-B522-45F9-BDA1-12C45D357490}">
          <x15:cacheHierarchy aggregatedColumn="23"/>
        </ext>
      </extLst>
    </cacheHierarchy>
    <cacheHierarchy uniqueName="[Measures].[Count of booking_status]" caption="Count of booking_status" measure="1" displayFolder="" measureGroup="fact_bookings" count="0" hidden="1">
      <extLst>
        <ext xmlns:x15="http://schemas.microsoft.com/office/spreadsheetml/2010/11/main" uri="{B97F6D7D-B522-45F9-BDA1-12C45D357490}">
          <x15:cacheHierarchy aggregatedColumn="28"/>
        </ext>
      </extLst>
    </cacheHierarchy>
    <cacheHierarchy uniqueName="[Measures].[Sum of WN]" caption="Sum of WN" measure="1" displayFolder="" measureGroup="dim_date" count="0" hidden="1">
      <extLst>
        <ext xmlns:x15="http://schemas.microsoft.com/office/spreadsheetml/2010/11/main" uri="{B97F6D7D-B522-45F9-BDA1-12C45D357490}">
          <x15:cacheHierarchy aggregatedColumn="6"/>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570E7-4261-4360-B4D5-9AF9FF7B1252}" name="PivotTable49" cacheId="1833" applyNumberFormats="0" applyBorderFormats="0" applyFontFormats="0" applyPatternFormats="0" applyAlignmentFormats="0" applyWidthHeightFormats="1" dataCaption="Values" tag="c8316fed-d6ef-476d-9680-6eec3c3f9939" updatedVersion="8" minRefreshableVersion="3" useAutoFormatting="1" subtotalHiddenItems="1" rowGrandTotals="0" colGrandTotals="0" itemPrintTitles="1" createdVersion="8" indent="0" outline="1" outlineData="1" multipleFieldFilters="0" chartFormat="24" rowHeaderCaption="da">
  <location ref="Y21:Z2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Sum of capacity" fld="1" baseField="0" baseItem="0"/>
  </dataFields>
  <chartFormats count="6">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0"/>
          </reference>
        </references>
      </pivotArea>
    </chartFormat>
    <chartFormat chart="19" format="2">
      <pivotArea type="data" outline="0" fieldPosition="0">
        <references count="2">
          <reference field="4294967294" count="1" selected="0">
            <x v="0"/>
          </reference>
          <reference field="0"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0" count="1" selected="0">
            <x v="0"/>
          </reference>
        </references>
      </pivotArea>
    </chartFormat>
    <chartFormat chart="21" format="8">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hotels]"/>
        <x15:activeTabTopLevelEntity name="[fact_aggregated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36E31D-B7B6-447E-AE22-A31E8DB94ECD}" name="PivotTable20" cacheId="1817" applyNumberFormats="0" applyBorderFormats="0" applyFontFormats="0" applyPatternFormats="0" applyAlignmentFormats="0" applyWidthHeightFormats="1" dataCaption="Values" tag="851bddc3-a02b-4bcb-9aed-2bfb04f101dc" updatedVersion="8" minRefreshableVersion="3" useAutoFormatting="1" itemPrintTitles="1" createdVersion="8" indent="0" outline="1" outlineData="1" multipleFieldFilters="0">
  <location ref="AG25:AH26"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capacity" fld="0" baseField="0" baseItem="0"/>
    <dataField name="Count of date" fld="1"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D124E5-7F6E-45E2-ADA7-57FBFB3CAFF2}" name="PivotTable6" cacheId="1835" applyNumberFormats="0" applyBorderFormats="0" applyFontFormats="0" applyPatternFormats="0" applyAlignmentFormats="0" applyWidthHeightFormats="1" dataCaption="Values" tag="6796979e-b868-47e4-97c6-30fa45de4e41" updatedVersion="8" minRefreshableVersion="3" useAutoFormatting="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booking_id" fld="0"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74333B-301E-40CF-87A0-198A0E900837}" name="PivotTable19" cacheId="1813" applyNumberFormats="0" applyBorderFormats="0" applyFontFormats="0" applyPatternFormats="0" applyAlignmentFormats="0" applyWidthHeightFormats="1" dataCaption="Values" tag="e04075db-11ee-43f5-b6f4-dd4f577ec16c" updatedVersion="8" minRefreshableVersion="3" useAutoFormatting="1" itemPrintTitles="1" createdVersion="8" indent="0" outline="1" outlineData="1" multipleFieldFilters="0">
  <location ref="AG21:AH2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date" fld="0" subtotal="count" baseField="0" baseItem="0"/>
    <dataField name="Count of checkout_date" fld="1"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3FC2623-111F-4463-9665-63E591D9ABCA}" name="PivotTable25" cacheId="1825" applyNumberFormats="0" applyBorderFormats="0" applyFontFormats="0" applyPatternFormats="0" applyAlignmentFormats="0" applyWidthHeightFormats="1" dataCaption="Values" tag="dd0976c9-2f05-4d5f-b494-8582ea873b00" updatedVersion="8" minRefreshableVersion="3" useAutoFormatting="1" itemPrintTitles="1" createdVersion="8" indent="0" outline="1" outlineData="1" multipleFieldFilters="0" chartFormat="9">
  <location ref="I45:J4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booking_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4"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activeTabTopLevelEntity name="[dim_room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8359FC-E064-4153-9837-A8BF8CDC56D7}" name="PivotTable9" cacheId="1842" applyNumberFormats="0" applyBorderFormats="0" applyFontFormats="0" applyPatternFormats="0" applyAlignmentFormats="0" applyWidthHeightFormats="1" dataCaption="Values" tag="71138342-b145-4707-a65a-bc4e85800ae1" updatedVersion="8" minRefreshableVersion="3" useAutoFormatting="1" itemPrintTitles="1" createdVersion="8" indent="0" outline="1" outlineData="1" multipleFieldFilters="0" chartFormat="8">
  <location ref="D20:L26" firstHeaderRow="1" firstDataRow="2" firstDataCol="1"/>
  <pivotFields count="4">
    <pivotField axis="axisCol"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8">
    <i>
      <x/>
    </i>
    <i>
      <x v="1"/>
    </i>
    <i>
      <x v="2"/>
    </i>
    <i>
      <x v="3"/>
    </i>
    <i>
      <x v="4"/>
    </i>
    <i>
      <x v="5"/>
    </i>
    <i>
      <x v="6"/>
    </i>
    <i t="grand">
      <x/>
    </i>
  </colItems>
  <dataFields count="1">
    <dataField name="Sum of revenue_realized" fld="1"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4" format="14" series="1">
      <pivotArea type="data" outline="0" fieldPosition="0">
        <references count="2">
          <reference field="4294967294" count="1" selected="0">
            <x v="0"/>
          </reference>
          <reference field="0" count="1" selected="0">
            <x v="0"/>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2"/>
          </reference>
        </references>
      </pivotArea>
    </chartFormat>
    <chartFormat chart="4" format="17" series="1">
      <pivotArea type="data" outline="0" fieldPosition="0">
        <references count="2">
          <reference field="4294967294" count="1" selected="0">
            <x v="0"/>
          </reference>
          <reference field="0" count="1" selected="0">
            <x v="3"/>
          </reference>
        </references>
      </pivotArea>
    </chartFormat>
    <chartFormat chart="4" format="18" series="1">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2">
          <reference field="4294967294" count="1" selected="0">
            <x v="0"/>
          </reference>
          <reference field="0" count="1" selected="0">
            <x v="5"/>
          </reference>
        </references>
      </pivotArea>
    </chartFormat>
    <chartFormat chart="4" format="20" series="1">
      <pivotArea type="data" outline="0" fieldPosition="0">
        <references count="2">
          <reference field="4294967294" count="1" selected="0">
            <x v="0"/>
          </reference>
          <reference field="0" count="1" selected="0">
            <x v="6"/>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dim_room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4E645E6-C314-4B72-AEA7-9CCE22365219}" name="PivotTable23" cacheId="1823" applyNumberFormats="0" applyBorderFormats="0" applyFontFormats="0" applyPatternFormats="0" applyAlignmentFormats="0" applyWidthHeightFormats="1" dataCaption="Values" tag="61be3f08-d3b3-40d8-85fd-0f9683241abc" updatedVersion="8" minRefreshableVersion="3" useAutoFormatting="1" subtotalHiddenItems="1" itemPrintTitles="1" createdVersion="8" indent="0" outline="1" outlineData="1" multipleFieldFilters="0">
  <location ref="AC7:AD9"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booking_status" fld="1"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5117F7D-18A5-4B4A-B8FB-9A2A567D5C61}" name="PivotTable14" cacheId="1809" applyNumberFormats="0" applyBorderFormats="0" applyFontFormats="0" applyPatternFormats="0" applyAlignmentFormats="0" applyWidthHeightFormats="1" dataCaption="Values" tag="3d2e3316-4082-4055-b8a7-c100afddb1ee" updatedVersion="8" minRefreshableVersion="3" useAutoFormatting="1" subtotalHiddenItems="1" rowGrandTotals="0" colGrandTotals="0" itemPrintTitles="1" createdVersion="8" indent="0" outline="1" outlineData="1" multipleFieldFilters="0" chartFormat="17" rowHeaderCaption="da">
  <location ref="U21:V23"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2">
    <i>
      <x/>
    </i>
    <i>
      <x v="1"/>
    </i>
  </rowItems>
  <colItems count="1">
    <i/>
  </colItems>
  <dataFields count="1">
    <dataField name="Count of booking_id" fld="0"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0"/>
          </reference>
        </references>
      </pivotArea>
    </chartFormat>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1" count="1" selected="0">
            <x v="0"/>
          </reference>
        </references>
      </pivotArea>
    </chartFormat>
    <chartFormat chart="16" format="26">
      <pivotArea type="data" outline="0" fieldPosition="0">
        <references count="2">
          <reference field="4294967294" count="1" selected="0">
            <x v="0"/>
          </reference>
          <reference field="1"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hotels]"/>
        <x15:activeTabTopLevelEntity name="[fact_aggregated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D7F14B8-4791-408F-B75E-5860FE5F8AB5}" name="PivotTable11" cacheId="1802" applyNumberFormats="0" applyBorderFormats="0" applyFontFormats="0" applyPatternFormats="0" applyAlignmentFormats="0" applyWidthHeightFormats="1" dataCaption="Values" tag="e32987c6-50e2-47e0-86d8-6f4068a23c92" updatedVersion="8" minRefreshableVersion="3" useAutoFormatting="1" subtotalHiddenItems="1" itemPrintTitles="1" createdVersion="8" indent="0" outline="1" outlineData="1" multipleFieldFilters="0" chartFormat="2">
  <location ref="I33:J3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booking_id" fld="1"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F0BF111-F979-4C5C-8D0E-186C7632C678}" name="PivotTable18" cacheId="1811" applyNumberFormats="0" applyBorderFormats="0" applyFontFormats="0" applyPatternFormats="0" applyAlignmentFormats="0" applyWidthHeightFormats="1" dataCaption="Values" tag="86729490-befa-42bb-8d98-96def3569b4f" updatedVersion="8" minRefreshableVersion="3" useAutoFormatting="1" subtotalHiddenItems="1" itemPrintTitles="1" createdVersion="8" indent="0" outline="1" outlineData="1" multipleFieldFilters="0">
  <location ref="A20:C37" firstHeaderRow="1" firstDataRow="1" firstDataCol="0"/>
  <pivotFields count="1">
    <pivotField allDrilled="1" subtotalTop="0" showAll="0" dataSourceSort="1" defaultSubtotal="0" defaultAttributeDrillState="1"/>
  </pivot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E6067D9-9E5C-45E7-9617-1F745A17B4E0}" name="PivotTable22" cacheId="1821" applyNumberFormats="0" applyBorderFormats="0" applyFontFormats="0" applyPatternFormats="0" applyAlignmentFormats="0" applyWidthHeightFormats="1" dataCaption="Values" tag="2ef8bf7d-f4c9-4ce2-9038-c04dc5cde34a" updatedVersion="8" minRefreshableVersion="3" useAutoFormatting="1" itemPrintTitles="1" createdVersion="8" indent="0" outline="1" outlineData="1" multipleFieldFilters="0">
  <location ref="AE3:A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booking_id" fld="0"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AB989-07B6-4E0B-81C9-4CE0C41F2D6C}" name="PivotTable48" cacheId="1830" applyNumberFormats="0" applyBorderFormats="0" applyFontFormats="0" applyPatternFormats="0" applyAlignmentFormats="0" applyWidthHeightFormats="1" dataCaption="Values" tag="f38259b4-baa0-4255-b0db-586639ba6f3a" updatedVersion="8" minRefreshableVersion="3" useAutoFormatting="1" subtotalHiddenItems="1" rowGrandTotals="0" colGrandTotals="0" itemPrintTitles="1" createdVersion="8" indent="0" outline="1" outlineData="1" multipleFieldFilters="0" chartFormat="22" rowHeaderCaption="da">
  <location ref="W21:X2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Sum of revenue_realized" fld="1" baseField="0" baseItem="0"/>
  </dataFields>
  <chartFormats count="6">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0" count="1" selected="0">
            <x v="1"/>
          </reference>
        </references>
      </pivotArea>
    </chartFormat>
    <chartFormat chart="15" format="2">
      <pivotArea type="data" outline="0" fieldPosition="0">
        <references count="2">
          <reference field="4294967294" count="1" selected="0">
            <x v="0"/>
          </reference>
          <reference field="0" count="1" selected="0">
            <x v="0"/>
          </reference>
        </references>
      </pivotArea>
    </chartFormat>
    <chartFormat chart="18" format="15" series="1">
      <pivotArea type="data" outline="0" fieldPosition="0">
        <references count="1">
          <reference field="4294967294" count="1" selected="0">
            <x v="0"/>
          </reference>
        </references>
      </pivotArea>
    </chartFormat>
    <chartFormat chart="18" format="16">
      <pivotArea type="data" outline="0" fieldPosition="0">
        <references count="2">
          <reference field="4294967294" count="1" selected="0">
            <x v="0"/>
          </reference>
          <reference field="0" count="1" selected="0">
            <x v="0"/>
          </reference>
        </references>
      </pivotArea>
    </chartFormat>
    <chartFormat chart="18" format="17">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hotels]"/>
        <x15:activeTabTopLevelEntity name="[fact_aggregated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87DE68E-F43B-4A92-B24E-28E6ECD1EE81}" name="PivotTable13" cacheId="1806" applyNumberFormats="0" applyBorderFormats="0" applyFontFormats="0" applyPatternFormats="0" applyAlignmentFormats="0" applyWidthHeightFormats="1" dataCaption="Values" tag="a3f6abd8-2392-47ba-bb5f-a807ec18d576" updatedVersion="8" minRefreshableVersion="3" useAutoFormatting="1" itemPrintTitles="1" createdVersion="8" indent="0" outline="1" outlineData="1" multipleFieldFilters="0" chartFormat="2">
  <location ref="R21:S2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_realized" fld="1"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125CA78-81B2-4DAE-B4BF-98C82A8721DE}" name="PivotTable3" cacheId="1827" applyNumberFormats="0" applyBorderFormats="0" applyFontFormats="0" applyPatternFormats="0" applyAlignmentFormats="0" applyWidthHeightFormats="1" dataCaption="Values" tag="349a497e-00ed-47ae-aeee-b2302b852a45" updatedVersion="8" minRefreshableVersion="3"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apacity" fld="0"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D33DB99-195F-4150-8A4C-2CE4518B1CD9}" name="PivotTable1" cacheId="1767" applyNumberFormats="0" applyBorderFormats="0" applyFontFormats="0" applyPatternFormats="0" applyAlignmentFormats="0" applyWidthHeightFormats="1" dataCaption="Values" tag="c8319636-fa8d-4248-8ba2-0080c4d47d1b" updatedVersion="8" minRefreshableVersion="3" useAutoFormatting="1" subtotalHiddenItems="1" itemPrintTitles="1" createdVersion="8" indent="0" outline="1" outlineData="1" multipleFieldFilters="0" chartFormat="4">
  <location ref="L6:N23" firstHeaderRow="1" firstDataRow="1" firstDataCol="0"/>
  <pivotFields count="1">
    <pivotField allDrilled="1" subtotalTop="0" showAll="0" dataSourceSort="1" defaultSubtotal="0" defaultAttributeDrillState="1"/>
  </pivotFields>
  <pivotHierarchies count="5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651C177-ED61-494A-AA9F-E7F23A2FAE80}" name="PivotTable24" cacheId="1846" applyNumberFormats="0" applyBorderFormats="0" applyFontFormats="0" applyPatternFormats="0" applyAlignmentFormats="0" applyWidthHeightFormats="1" dataCaption="Values" tag="bee4aaad-868d-4491-b4a8-d6722da86e62" updatedVersion="8" minRefreshableVersion="3" useAutoFormatting="1" itemPrintTitles="1" createdVersion="8" indent="0" outline="1" outlineData="1" multipleFieldFilters="0" chartFormat="7">
  <location ref="M44:R49"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5">
    <i>
      <x/>
    </i>
    <i>
      <x v="1"/>
    </i>
    <i>
      <x v="2"/>
    </i>
    <i>
      <x v="3"/>
    </i>
    <i t="grand">
      <x/>
    </i>
  </colItems>
  <dataFields count="1">
    <dataField name="Count of booking_id"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dim_hotels]"/>
        <x15:activeTabTopLevelEntity name="[fact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D28CEFA-1B51-4DA2-97F4-2CA3843C22EE}" name="PivotTable2" cacheId="1844" applyNumberFormats="0" applyBorderFormats="0" applyFontFormats="0" applyPatternFormats="0" applyAlignmentFormats="0" applyWidthHeightFormats="1" dataCaption="Values" tag="81dd4579-d4ca-400c-a69e-8927286b184e" updatedVersion="8" minRefreshableVersion="3" useAutoFormatting="1" itemPrintTitles="1" createdVersion="8" indent="0" outline="1" outlineData="1" multipleFieldFilters="0" chartFormat="14">
  <location ref="A1:F6"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5">
    <i>
      <x/>
    </i>
    <i>
      <x v="1"/>
    </i>
    <i>
      <x v="2"/>
    </i>
    <i>
      <x v="3"/>
    </i>
    <i t="grand">
      <x/>
    </i>
  </colItems>
  <dataFields count="1">
    <dataField name="Sum of revenue_realized" fld="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10" format="9" series="1">
      <pivotArea type="data" outline="0" fieldPosition="0">
        <references count="2">
          <reference field="4294967294" count="1" selected="0">
            <x v="0"/>
          </reference>
          <reference field="2" count="1" selected="0">
            <x v="0"/>
          </reference>
        </references>
      </pivotArea>
    </chartFormat>
    <chartFormat chart="10" format="10" series="1">
      <pivotArea type="data" outline="0" fieldPosition="0">
        <references count="2">
          <reference field="4294967294" count="1" selected="0">
            <x v="0"/>
          </reference>
          <reference field="2" count="1" selected="0">
            <x v="1"/>
          </reference>
        </references>
      </pivotArea>
    </chartFormat>
    <chartFormat chart="10" format="11" series="1">
      <pivotArea type="data" outline="0" fieldPosition="0">
        <references count="2">
          <reference field="4294967294" count="1" selected="0">
            <x v="0"/>
          </reference>
          <reference field="2" count="1" selected="0">
            <x v="2"/>
          </reference>
        </references>
      </pivotArea>
    </chartFormat>
    <chartFormat chart="10" format="12" series="1">
      <pivotArea type="data" outline="0" fieldPosition="0">
        <references count="2">
          <reference field="4294967294" count="1" selected="0">
            <x v="0"/>
          </reference>
          <reference field="2" count="1" selected="0">
            <x v="3"/>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hotel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E61B5C0-5B29-4357-82F1-F354EBCC21E0}" name="PivotTable8" cacheId="1848" applyNumberFormats="0" applyBorderFormats="0" applyFontFormats="0" applyPatternFormats="0" applyAlignmentFormats="0" applyWidthHeightFormats="1" dataCaption="Values" tag="ae1cd960-74d8-428f-8d2c-4238e736c45d" updatedVersion="8" minRefreshableVersion="3" useAutoFormatting="1" itemPrintTitles="1" createdVersion="8" indent="0" outline="1" outlineData="1" multipleFieldFilters="0" chartFormat="14">
  <location ref="B3:G19" firstHeaderRow="1" firstDataRow="2"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5">
    <i>
      <x/>
    </i>
    <i>
      <x v="1"/>
    </i>
    <i>
      <x v="2"/>
    </i>
    <i>
      <x v="3"/>
    </i>
    <i t="grand">
      <x/>
    </i>
  </colItems>
  <dataFields count="1">
    <dataField name="Sum of revenue_realized" fld="1" baseField="0" baseItem="0"/>
  </dataFields>
  <chartFormats count="8">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11" format="8" series="1">
      <pivotArea type="data" outline="0" fieldPosition="0">
        <references count="2">
          <reference field="4294967294" count="1" selected="0">
            <x v="0"/>
          </reference>
          <reference field="2" count="1" selected="0">
            <x v="0"/>
          </reference>
        </references>
      </pivotArea>
    </chartFormat>
    <chartFormat chart="11" format="9" series="1">
      <pivotArea type="data" outline="0" fieldPosition="0">
        <references count="2">
          <reference field="4294967294" count="1" selected="0">
            <x v="0"/>
          </reference>
          <reference field="2" count="1" selected="0">
            <x v="1"/>
          </reference>
        </references>
      </pivotArea>
    </chartFormat>
    <chartFormat chart="11" format="10" series="1">
      <pivotArea type="data" outline="0" fieldPosition="0">
        <references count="2">
          <reference field="4294967294" count="1" selected="0">
            <x v="0"/>
          </reference>
          <reference field="2" count="1" selected="0">
            <x v="2"/>
          </reference>
        </references>
      </pivotArea>
    </chartFormat>
    <chartFormat chart="11" format="11" series="1">
      <pivotArea type="data" outline="0" fieldPosition="0">
        <references count="2">
          <reference field="4294967294" count="1" selected="0">
            <x v="0"/>
          </reference>
          <reference field="2" count="1" selected="0">
            <x v="3"/>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dim_hotels]"/>
        <x15:activeTabTopLevelEntity name="[fact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308BF34-758D-4CB5-A83C-25224AF077E7}" name="PivotTable9" cacheId="1850" applyNumberFormats="0" applyBorderFormats="0" applyFontFormats="0" applyPatternFormats="0" applyAlignmentFormats="0" applyWidthHeightFormats="1" dataCaption="Values" tag="9d67cad8-c507-4a54-9460-afdb454dc573" updatedVersion="8" minRefreshableVersion="3" useAutoFormatting="1" subtotalHiddenItems="1" itemPrintTitles="1" createdVersion="8" indent="0" outline="1" outlineData="1" multipleFieldFilters="0" chartFormat="7">
  <location ref="I3:N19" firstHeaderRow="1" firstDataRow="2"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5">
    <i>
      <x/>
    </i>
    <i>
      <x v="1"/>
    </i>
    <i>
      <x v="2"/>
    </i>
    <i>
      <x v="3"/>
    </i>
    <i t="grand">
      <x/>
    </i>
  </colItems>
  <dataFields count="1">
    <dataField name="Count of booking_id" fld="1" subtotal="count" baseField="0" baseItem="0"/>
  </dataFields>
  <chartFormats count="8">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hotel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993078-AF4B-4486-86AD-A1E8458C67E6}" name="PivotTable8" cacheId="1840" applyNumberFormats="0" applyBorderFormats="0" applyFontFormats="0" applyPatternFormats="0" applyAlignmentFormats="0" applyWidthHeightFormats="1" dataCaption="Values" tag="95d5822f-d942-45ea-b2dd-4c45ac958fff" updatedVersion="8" minRefreshableVersion="3" useAutoFormatting="1" subtotalHiddenItems="1" itemPrintTitles="1" createdVersion="8" indent="0" outline="1" outlineData="1" multipleFieldFilters="0" chartFormat="7">
  <location ref="C12:E15"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Sum of revenue_realized" fld="1" baseField="0" baseItem="0"/>
    <dataField name="Count of booking_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1"/>
          </reference>
          <reference field="0" count="1" selected="0">
            <x v="0"/>
          </reference>
        </references>
      </pivotArea>
    </chartFormat>
    <chartFormat chart="0" format="3" series="1">
      <pivotArea type="data" outline="0" fieldPosition="0">
        <references count="2">
          <reference field="4294967294" count="1" selected="0">
            <x v="1"/>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hotel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A46BC8-A815-4B09-A6C4-AAFD62A2E997}" name="PivotTable10" cacheId="1800" applyNumberFormats="0" applyBorderFormats="0" applyFontFormats="0" applyPatternFormats="0" applyAlignmentFormats="0" applyWidthHeightFormats="1" dataCaption="Values" tag="c3f2871a-ab02-4eb3-be8c-31abcc96c490" updatedVersion="8" minRefreshableVersion="3" useAutoFormatting="1" itemPrintTitles="1" createdVersion="8" indent="0" outline="1" outlineData="1" multipleFieldFilters="0" chartFormat="5">
  <location ref="D32:E3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realized" fld="1" baseField="0" baseItem="0"/>
  </dataFields>
  <chartFormats count="1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oms]"/>
        <x15:activeTabTopLevelEntity name="[fact_booking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CC8837-2270-49A6-8DFB-8346BD5E95FC}" name="PivotTable12" cacheId="1804" applyNumberFormats="0" applyBorderFormats="0" applyFontFormats="0" applyPatternFormats="0" applyAlignmentFormats="0" applyWidthHeightFormats="1" dataCaption="Values" tag="4d99688c-1db0-406c-89ae-c0d267d28aa5" updatedVersion="8" minRefreshableVersion="3" useAutoFormatting="1" subtotalHiddenItems="1" itemPrintTitles="1" createdVersion="8" indent="0" outline="1" outlineData="1" multipleFieldFilters="0">
  <location ref="K33:K3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s_given" fld="0" subtotal="average" baseField="0" baseItem="0" numFmtId="2"/>
  </dataFields>
  <formats count="1">
    <format dxfId="0">
      <pivotArea outline="0" collapsedLevelsAreSubtotals="1" fieldPosition="0"/>
    </format>
  </format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atings_given"/>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4DF4C3-1F82-4238-A19F-18D9FA19BC8A}" name="PivotTable21" cacheId="1819" applyNumberFormats="0" applyBorderFormats="0" applyFontFormats="0" applyPatternFormats="0" applyAlignmentFormats="0" applyWidthHeightFormats="1" dataCaption="Values" tag="077963e0-db77-4ad5-b8be-6ec349b112bf" updatedVersion="8" minRefreshableVersion="3" useAutoFormatting="1" itemPrintTitles="1" createdVersion="8" indent="0" outline="1" outlineData="1" multipleFieldFilters="0">
  <location ref="AC3:AC4" firstHeaderRow="1" firstDataRow="1" firstDataCol="0" rowPageCount="1" colPageCount="1"/>
  <pivotFields count="3">
    <pivotField axis="axisPage"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Items count="1">
    <i/>
  </rowItems>
  <colItems count="1">
    <i/>
  </colItems>
  <pageFields count="1">
    <pageField fld="0" hier="28" name="[fact_bookings].[booking_status].&amp;[No Show]" cap="No Show"/>
  </pageFields>
  <dataFields count="1">
    <dataField name="Count of booking_status" fld="1"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7AA5DC-8899-43B4-BDE3-5E22A17A9B78}" name="PivotTable1" cacheId="1798" applyNumberFormats="0" applyBorderFormats="0" applyFontFormats="0" applyPatternFormats="0" applyAlignmentFormats="0" applyWidthHeightFormats="1" dataCaption="Values" tag="dc1f36c2-2636-45d8-a0c1-9d4cbb2ad8cd"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_realized" fld="0"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F20005-2A99-4F6B-AE05-E049838FADB0}" name="PivotTable7" cacheId="1837" applyNumberFormats="0" applyBorderFormats="0" applyFontFormats="0" applyPatternFormats="0" applyAlignmentFormats="0" applyWidthHeightFormats="1" dataCaption="Values" tag="a38df412-2e6f-46ba-8082-e07b9d8c04a3" updatedVersion="8" minRefreshableVersion="3" useAutoFormatting="1" itemPrintTitles="1" createdVersion="8" indent="0" outline="1" outlineData="1" multipleFieldFilters="0">
  <location ref="C1:D3"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booking_id" fld="1"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89D636-97D9-44F9-8429-0A28F86155EE}" name="PivotTable2" cacheId="1815" applyNumberFormats="0" applyBorderFormats="0" applyFontFormats="0" applyPatternFormats="0" applyAlignmentFormats="0" applyWidthHeightFormats="1" dataCaption="Values" tag="9d2c57d6-2064-48ec-a680-5289ca688892" updatedVersion="8" minRefreshableVersion="3" useAutoFormatting="1"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uccessful_bookings" fld="0"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7444060-8E1F-4036-8009-2A27E4E01039}" sourceName="[dim_hotels].[State]">
  <pivotTables>
    <pivotTable tabId="6" name="PivotTable9"/>
    <pivotTable tabId="2" name="PivotTable1"/>
    <pivotTable tabId="2" name="PivotTable10"/>
    <pivotTable tabId="2" name="PivotTable11"/>
    <pivotTable tabId="2" name="PivotTable12"/>
    <pivotTable tabId="2" name="PivotTable13"/>
    <pivotTable tabId="2" name="PivotTable14"/>
    <pivotTable tabId="2" name="PivotTable18"/>
    <pivotTable tabId="2" name="PivotTable19"/>
    <pivotTable tabId="2" name="PivotTable2"/>
    <pivotTable tabId="2" name="PivotTable20"/>
    <pivotTable tabId="2" name="PivotTable21"/>
    <pivotTable tabId="2" name="PivotTable22"/>
    <pivotTable tabId="2" name="PivotTable23"/>
    <pivotTable tabId="2" name="PivotTable3"/>
    <pivotTable tabId="2" name="PivotTable6"/>
    <pivotTable tabId="2" name="PivotTable7"/>
    <pivotTable tabId="2" name="PivotTable8"/>
    <pivotTable tabId="2" name="PivotTable9"/>
    <pivotTable tabId="3" name="PivotTable1"/>
    <pivotTable tabId="3" name="PivotTable2"/>
    <pivotTable tabId="3" name="PivotTable24"/>
    <pivotTable tabId="6" name="PivotTable8"/>
    <pivotTable tabId="2" name="PivotTable48"/>
    <pivotTable tabId="2" name="PivotTable49"/>
    <pivotTable tabId="2" name="PivotTable25"/>
  </pivotTables>
  <data>
    <olap pivotCacheId="1726659555">
      <levels count="2">
        <level uniqueName="[dim_hotels].[State].[(All)]" sourceCaption="(All)" count="0"/>
        <level uniqueName="[dim_hotels].[State].[State]" sourceCaption="State" count="4">
          <ranges>
            <range startItem="0">
              <i n="[dim_hotels].[State].&amp;[karnataka]" c="karnataka"/>
              <i n="[dim_hotels].[State].&amp;[maharastra]" c="maharastra"/>
              <i n="[dim_hotels].[State].&amp;[telangana]" c="telangana"/>
              <i n="[dim_hotels].[State].&amp;[Uttar Pradesh]" c="Uttar Pradesh"/>
            </range>
          </ranges>
        </level>
      </levels>
      <selections count="1">
        <selection n="[dim_hotels].[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 xr10:uid="{F44DCA80-F75D-4E0A-AB1B-BC659A718157}" sourceName="[dim_hotels].[property_name]">
  <pivotTables>
    <pivotTable tabId="2" name="PivotTable1"/>
    <pivotTable tabId="2" name="PivotTable10"/>
    <pivotTable tabId="2" name="PivotTable11"/>
    <pivotTable tabId="2" name="PivotTable12"/>
    <pivotTable tabId="2" name="PivotTable13"/>
    <pivotTable tabId="2" name="PivotTable14"/>
    <pivotTable tabId="2" name="PivotTable18"/>
    <pivotTable tabId="2" name="PivotTable19"/>
    <pivotTable tabId="2" name="PivotTable2"/>
    <pivotTable tabId="2" name="PivotTable20"/>
    <pivotTable tabId="2" name="PivotTable21"/>
    <pivotTable tabId="2" name="PivotTable22"/>
    <pivotTable tabId="2" name="PivotTable23"/>
    <pivotTable tabId="2" name="PivotTable3"/>
    <pivotTable tabId="2" name="PivotTable6"/>
    <pivotTable tabId="2" name="PivotTable7"/>
    <pivotTable tabId="2" name="PivotTable8"/>
    <pivotTable tabId="2" name="PivotTable9"/>
    <pivotTable tabId="3" name="PivotTable1"/>
    <pivotTable tabId="3" name="PivotTable2"/>
    <pivotTable tabId="3" name="PivotTable24"/>
    <pivotTable tabId="6" name="PivotTable8"/>
    <pivotTable tabId="6" name="PivotTable9"/>
    <pivotTable tabId="2" name="PivotTable48"/>
    <pivotTable tabId="2" name="PivotTable49"/>
    <pivotTable tabId="2" name="PivotTable25"/>
  </pivotTables>
  <data>
    <olap pivotCacheId="1726659555">
      <levels count="2">
        <level uniqueName="[dim_hotels].[property_name].[(All)]" sourceCaption="(All)" count="0"/>
        <level uniqueName="[dim_hotels].[property_name].[property_name]" sourceCaption="property_name" count="7">
          <ranges>
            <range startItem="0">
              <i n="[dim_hotels].[property_name].&amp;[Atliq Bay]" c="Atliq Bay"/>
              <i n="[dim_hotels].[property_name].&amp;[Atliq Blu]" c="Atliq Blu"/>
              <i n="[dim_hotels].[property_name].&amp;[Atliq City]" c="Atliq City"/>
              <i n="[dim_hotels].[property_name].&amp;[Atliq Exotica]" c="Atliq Exotica"/>
              <i n="[dim_hotels].[property_name].&amp;[Atliq Grands]" c="Atliq Grands"/>
              <i n="[dim_hotels].[property_name].&amp;[Atliq Palace]" c="Atliq Palace"/>
              <i n="[dim_hotels].[property_name].&amp;[Atliq Seasons]" c="Atliq Seasons"/>
            </range>
          </ranges>
        </level>
      </levels>
      <selections count="1">
        <selection n="[dim_hotels].[property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lass" xr10:uid="{E0D938E2-D9F9-41D7-877B-96B8A3C14A44}" sourceName="[dim_rooms].[room_class]">
  <pivotTables>
    <pivotTable tabId="2" name="PivotTable1"/>
    <pivotTable tabId="2" name="PivotTable10"/>
    <pivotTable tabId="2" name="PivotTable11"/>
    <pivotTable tabId="2" name="PivotTable12"/>
    <pivotTable tabId="2" name="PivotTable13"/>
    <pivotTable tabId="2" name="PivotTable14"/>
    <pivotTable tabId="2" name="PivotTable18"/>
    <pivotTable tabId="2" name="PivotTable19"/>
    <pivotTable tabId="2" name="PivotTable2"/>
    <pivotTable tabId="2" name="PivotTable20"/>
    <pivotTable tabId="2" name="PivotTable21"/>
    <pivotTable tabId="2" name="PivotTable22"/>
    <pivotTable tabId="2" name="PivotTable23"/>
    <pivotTable tabId="2" name="PivotTable25"/>
    <pivotTable tabId="2" name="PivotTable3"/>
    <pivotTable tabId="2" name="PivotTable48"/>
    <pivotTable tabId="2" name="PivotTable49"/>
    <pivotTable tabId="2" name="PivotTable6"/>
    <pivotTable tabId="2" name="PivotTable7"/>
    <pivotTable tabId="2" name="PivotTable8"/>
    <pivotTable tabId="2" name="PivotTable9"/>
    <pivotTable tabId="3" name="PivotTable1"/>
    <pivotTable tabId="3" name="PivotTable2"/>
    <pivotTable tabId="3" name="PivotTable24"/>
    <pivotTable tabId="6" name="PivotTable8"/>
    <pivotTable tabId="6" name="PivotTable9"/>
  </pivotTables>
  <data>
    <olap pivotCacheId="1376506120">
      <levels count="2">
        <level uniqueName="[dim_rooms].[room_class].[(All)]" sourceCaption="(All)" count="0"/>
        <level uniqueName="[dim_rooms].[room_class].[room_class]" sourceCaption="room_class" count="4">
          <ranges>
            <range startItem="0">
              <i n="[dim_rooms].[room_class].&amp;[Elite]" c="Elite"/>
              <i n="[dim_rooms].[room_class].&amp;[Premium]" c="Premium"/>
              <i n="[dim_rooms].[room_class].&amp;[Presidential]" c="Presidential"/>
              <i n="[dim_rooms].[room_class].&amp;[Standard]" c="Standard"/>
            </range>
          </ranges>
        </level>
      </levels>
      <selections count="1">
        <selection n="[dim_rooms].[room_clas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6C1E167B-5BAD-41A5-8A79-80D4395C7A0C}" sourceName="[dim_date].[day_type]">
  <pivotTables>
    <pivotTable tabId="2" name="PivotTable1"/>
    <pivotTable tabId="2" name="PivotTable10"/>
    <pivotTable tabId="2" name="PivotTable11"/>
    <pivotTable tabId="2" name="PivotTable12"/>
    <pivotTable tabId="2" name="PivotTable13"/>
    <pivotTable tabId="2" name="PivotTable14"/>
    <pivotTable tabId="2" name="PivotTable18"/>
    <pivotTable tabId="2" name="PivotTable19"/>
    <pivotTable tabId="2" name="PivotTable2"/>
    <pivotTable tabId="2" name="PivotTable20"/>
    <pivotTable tabId="2" name="PivotTable21"/>
    <pivotTable tabId="2" name="PivotTable22"/>
    <pivotTable tabId="2" name="PivotTable23"/>
    <pivotTable tabId="2" name="PivotTable25"/>
    <pivotTable tabId="2" name="PivotTable3"/>
    <pivotTable tabId="2" name="PivotTable48"/>
    <pivotTable tabId="2" name="PivotTable49"/>
    <pivotTable tabId="2" name="PivotTable6"/>
    <pivotTable tabId="2" name="PivotTable7"/>
    <pivotTable tabId="2" name="PivotTable8"/>
    <pivotTable tabId="2" name="PivotTable9"/>
    <pivotTable tabId="3" name="PivotTable2"/>
    <pivotTable tabId="3" name="PivotTable24"/>
    <pivotTable tabId="6" name="PivotTable8"/>
    <pivotTable tabId="6" name="PivotTable9"/>
  </pivotTables>
  <data>
    <olap pivotCacheId="1376506120">
      <levels count="2">
        <level uniqueName="[dim_date].[day_type].[(All)]" sourceCaption="(All)" count="0"/>
        <level uniqueName="[dim_date].[day_type].[day_type]" sourceCaption="day_type" count="2">
          <ranges>
            <range startItem="0">
              <i n="[dim_date].[day_type].&amp;[weekeday]" c="weekeday"/>
              <i n="[dim_date].[day_type].&amp;[weekend]" c="weekend"/>
            </range>
          </ranges>
        </level>
      </levels>
      <selections count="1">
        <selection n="[dim_date].[day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C1E1327-4A75-4217-8DCA-342CDE5F9CC1}" cache="Slicer_State" caption="State" level="1" style="SlicerStyleLight4" rowHeight="234950"/>
  <slicer name="property_name" xr10:uid="{B1235D16-BD65-4E3D-B32F-1D93EF45822A}" cache="Slicer_property_name" caption="property_name" level="1" style="SlicerStyleLight4" rowHeight="234950"/>
  <slicer name="room_class" xr10:uid="{BF99C943-01E4-4321-ABA8-B50A9A682FFE}" cache="Slicer_room_class" caption="room_class" level="1" style="SlicerStyleLight4" rowHeight="234950"/>
  <slicer name="day_type" xr10:uid="{A6D52184-90D1-4727-A491-92E4309C80D3}" cache="Slicer_day_type" caption="day_type"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BC7DD-730C-4F37-81BE-80E9D1A6D385}">
  <dimension ref="A1:AK49"/>
  <sheetViews>
    <sheetView workbookViewId="0"/>
  </sheetViews>
  <sheetFormatPr defaultRowHeight="14.4" x14ac:dyDescent="0.3"/>
  <cols>
    <col min="1" max="1" width="18.44140625" bestFit="1" customWidth="1"/>
    <col min="3" max="3" width="12.5546875" bestFit="1" customWidth="1"/>
    <col min="4" max="4" width="22.109375" bestFit="1" customWidth="1"/>
    <col min="5" max="5" width="15.5546875" bestFit="1" customWidth="1"/>
    <col min="6" max="7" width="10" bestFit="1" customWidth="1"/>
    <col min="8" max="8" width="11.33203125" bestFit="1" customWidth="1"/>
    <col min="9" max="9" width="11.21875" bestFit="1" customWidth="1"/>
    <col min="10" max="10" width="10.77734375" bestFit="1" customWidth="1"/>
    <col min="11" max="11" width="12.109375" bestFit="1" customWidth="1"/>
    <col min="12" max="12" width="11" bestFit="1" customWidth="1"/>
    <col min="13" max="13" width="10.77734375" bestFit="1" customWidth="1"/>
    <col min="18" max="18" width="12.5546875" bestFit="1" customWidth="1"/>
    <col min="19" max="19" width="22.109375" bestFit="1" customWidth="1"/>
    <col min="20" max="20" width="10.33203125" bestFit="1" customWidth="1"/>
    <col min="21" max="21" width="9.21875" bestFit="1" customWidth="1"/>
    <col min="22" max="22" width="18.44140625" bestFit="1" customWidth="1"/>
    <col min="23" max="23" width="9.21875" bestFit="1" customWidth="1"/>
    <col min="24" max="24" width="22.109375" bestFit="1" customWidth="1"/>
    <col min="25" max="25" width="9.21875" bestFit="1" customWidth="1"/>
    <col min="26" max="27" width="14.5546875" bestFit="1" customWidth="1"/>
    <col min="28" max="28" width="23.21875" bestFit="1" customWidth="1"/>
    <col min="29" max="29" width="12.5546875" bestFit="1" customWidth="1"/>
    <col min="30" max="30" width="22" bestFit="1" customWidth="1"/>
    <col min="31" max="31" width="18.44140625" bestFit="1" customWidth="1"/>
    <col min="32" max="32" width="15.5546875" bestFit="1" customWidth="1"/>
    <col min="33" max="33" width="14.5546875" bestFit="1" customWidth="1"/>
    <col min="34" max="34" width="12.5546875" bestFit="1" customWidth="1"/>
    <col min="35" max="36" width="10.33203125" bestFit="1" customWidth="1"/>
    <col min="37" max="37" width="11.5546875" bestFit="1" customWidth="1"/>
    <col min="38" max="130" width="10.33203125" bestFit="1" customWidth="1"/>
    <col min="131" max="131" width="10.77734375" bestFit="1" customWidth="1"/>
  </cols>
  <sheetData>
    <row r="1" spans="1:33" x14ac:dyDescent="0.3">
      <c r="A1" t="s">
        <v>0</v>
      </c>
      <c r="C1" s="10" t="s">
        <v>3</v>
      </c>
      <c r="D1" t="s">
        <v>5</v>
      </c>
      <c r="AC1" s="10" t="s">
        <v>54</v>
      </c>
      <c r="AD1" t="s" vm="1">
        <v>8</v>
      </c>
    </row>
    <row r="2" spans="1:33" x14ac:dyDescent="0.3">
      <c r="A2" s="16">
        <v>1708771229</v>
      </c>
      <c r="C2" s="11" t="s">
        <v>6</v>
      </c>
      <c r="D2" s="16">
        <v>33420</v>
      </c>
    </row>
    <row r="3" spans="1:33" x14ac:dyDescent="0.3">
      <c r="C3" s="11" t="s">
        <v>4</v>
      </c>
      <c r="D3" s="16">
        <v>33420</v>
      </c>
      <c r="AC3" t="s">
        <v>55</v>
      </c>
      <c r="AE3" t="s">
        <v>5</v>
      </c>
      <c r="AG3" t="s">
        <v>56</v>
      </c>
    </row>
    <row r="4" spans="1:33" x14ac:dyDescent="0.3">
      <c r="A4" t="s">
        <v>2</v>
      </c>
      <c r="AC4" s="16">
        <v>6759</v>
      </c>
      <c r="AE4" s="16">
        <v>134590</v>
      </c>
      <c r="AG4" s="12">
        <f>GETPIVOTDATA("[Measures].[Count of booking_status]",$AC$4)/GETPIVOTDATA("[Measures].[Count of booking_id]",$AE$4)</f>
        <v>5.0219184189018502E-2</v>
      </c>
    </row>
    <row r="5" spans="1:33" x14ac:dyDescent="0.3">
      <c r="A5" s="16">
        <v>134590</v>
      </c>
      <c r="AG5" s="12"/>
    </row>
    <row r="6" spans="1:33" x14ac:dyDescent="0.3">
      <c r="G6" t="s">
        <v>45</v>
      </c>
      <c r="H6" t="s">
        <v>46</v>
      </c>
      <c r="I6" t="s">
        <v>47</v>
      </c>
      <c r="J6" t="s">
        <v>48</v>
      </c>
      <c r="K6" t="s">
        <v>49</v>
      </c>
    </row>
    <row r="7" spans="1:33" x14ac:dyDescent="0.3">
      <c r="A7" t="s">
        <v>1</v>
      </c>
      <c r="G7" s="12">
        <f>GETPIVOTDATA("[Measures].[Sum of successful_bookings]",$A$5)/GETPIVOTDATA("[Measures].[Sum of capacity]",$A$8)</f>
        <v>0.57869255641166761</v>
      </c>
      <c r="H7">
        <f>GETPIVOTDATA("[Measures].[Sum of revenue_realized]",$A$2)</f>
        <v>1708771229</v>
      </c>
      <c r="I7" s="13">
        <f>GETPIVOTDATA("[Measures].[Average of ratings_given]",$K$34)</f>
        <v>3.6190039341601539</v>
      </c>
      <c r="J7">
        <f>GETPIVOTDATA("[Measures].[Sum of capacity]",$A$8)</f>
        <v>232576</v>
      </c>
      <c r="K7">
        <f>GETPIVOTDATA("[Measures].[Sum of revenue_realized]",$A$2)/GETPIVOTDATA("[Measures].[Sum of capacity]",$A$8)</f>
        <v>7347.1520234246009</v>
      </c>
      <c r="AC7" s="10" t="s">
        <v>3</v>
      </c>
      <c r="AD7" t="s">
        <v>55</v>
      </c>
      <c r="AG7" t="s">
        <v>57</v>
      </c>
    </row>
    <row r="8" spans="1:33" x14ac:dyDescent="0.3">
      <c r="A8" s="16">
        <v>232576</v>
      </c>
      <c r="AC8" s="11" t="s">
        <v>6</v>
      </c>
      <c r="AD8" s="16">
        <v>33420</v>
      </c>
      <c r="AG8" s="15">
        <f>GETPIVOTDATA("[Measures].[Count of booking_status]",$AD$8,"[fact_bookings].[booking_status]","[fact_bookings].[booking_status].&amp;[Cancelled]")/GETPIVOTDATA("[Measures].[Count of booking_id]",$AE$4)</f>
        <v>0.24830968125417935</v>
      </c>
    </row>
    <row r="9" spans="1:33" x14ac:dyDescent="0.3">
      <c r="AC9" s="11" t="s">
        <v>4</v>
      </c>
      <c r="AD9" s="16">
        <v>33420</v>
      </c>
    </row>
    <row r="10" spans="1:33" x14ac:dyDescent="0.3">
      <c r="A10" t="s">
        <v>5</v>
      </c>
    </row>
    <row r="11" spans="1:33" x14ac:dyDescent="0.3">
      <c r="A11" s="16">
        <v>134590</v>
      </c>
      <c r="F11" s="12"/>
      <c r="G11" s="12"/>
    </row>
    <row r="12" spans="1:33" x14ac:dyDescent="0.3">
      <c r="C12" s="10" t="s">
        <v>3</v>
      </c>
      <c r="D12" t="s">
        <v>0</v>
      </c>
      <c r="E12" t="s">
        <v>5</v>
      </c>
    </row>
    <row r="13" spans="1:33" x14ac:dyDescent="0.3">
      <c r="C13" s="11" t="s">
        <v>9</v>
      </c>
      <c r="D13" s="16">
        <v>1069703782</v>
      </c>
      <c r="E13" s="16">
        <v>84365</v>
      </c>
    </row>
    <row r="14" spans="1:33" x14ac:dyDescent="0.3">
      <c r="C14" s="11" t="s">
        <v>10</v>
      </c>
      <c r="D14" s="16">
        <v>639067447</v>
      </c>
      <c r="E14" s="16">
        <v>50225</v>
      </c>
    </row>
    <row r="15" spans="1:33" x14ac:dyDescent="0.3">
      <c r="C15" s="11" t="s">
        <v>4</v>
      </c>
      <c r="D15" s="16">
        <v>1708771229</v>
      </c>
      <c r="E15" s="16">
        <v>134590</v>
      </c>
      <c r="AG15" t="s">
        <v>58</v>
      </c>
    </row>
    <row r="16" spans="1:33" x14ac:dyDescent="0.3">
      <c r="AG16" s="14">
        <f>1-(AG8+AG4)</f>
        <v>0.7014711345568021</v>
      </c>
    </row>
    <row r="20" spans="1:37" x14ac:dyDescent="0.3">
      <c r="A20" s="1"/>
      <c r="B20" s="2"/>
      <c r="C20" s="3"/>
      <c r="D20" s="10" t="s">
        <v>0</v>
      </c>
      <c r="E20" s="10" t="s">
        <v>18</v>
      </c>
    </row>
    <row r="21" spans="1:37" x14ac:dyDescent="0.3">
      <c r="A21" s="4"/>
      <c r="B21" s="5"/>
      <c r="C21" s="6"/>
      <c r="D21" s="10" t="s">
        <v>3</v>
      </c>
      <c r="E21" t="s">
        <v>11</v>
      </c>
      <c r="F21" t="s">
        <v>12</v>
      </c>
      <c r="G21" t="s">
        <v>13</v>
      </c>
      <c r="H21" t="s">
        <v>14</v>
      </c>
      <c r="I21" t="s">
        <v>15</v>
      </c>
      <c r="J21" t="s">
        <v>16</v>
      </c>
      <c r="K21" t="s">
        <v>17</v>
      </c>
      <c r="L21" t="s">
        <v>4</v>
      </c>
      <c r="R21" s="10" t="s">
        <v>3</v>
      </c>
      <c r="S21" t="s">
        <v>0</v>
      </c>
      <c r="U21" s="10" t="s">
        <v>59</v>
      </c>
      <c r="V21" t="s">
        <v>5</v>
      </c>
      <c r="W21" s="10" t="s">
        <v>59</v>
      </c>
      <c r="X21" t="s">
        <v>0</v>
      </c>
      <c r="Y21" s="10" t="s">
        <v>59</v>
      </c>
      <c r="Z21" t="s">
        <v>1</v>
      </c>
      <c r="AG21" t="s">
        <v>50</v>
      </c>
      <c r="AH21" t="s">
        <v>51</v>
      </c>
      <c r="AK21" t="s">
        <v>52</v>
      </c>
    </row>
    <row r="22" spans="1:37" x14ac:dyDescent="0.3">
      <c r="A22" s="4"/>
      <c r="B22" s="5"/>
      <c r="C22" s="6"/>
      <c r="D22" s="11" t="s">
        <v>19</v>
      </c>
      <c r="E22" s="16">
        <v>82443540</v>
      </c>
      <c r="F22" s="16">
        <v>72963360</v>
      </c>
      <c r="G22" s="16">
        <v>81876345</v>
      </c>
      <c r="H22" s="16">
        <v>60023460</v>
      </c>
      <c r="I22" s="16">
        <v>54494340</v>
      </c>
      <c r="J22" s="16">
        <v>68596005</v>
      </c>
      <c r="K22" s="16"/>
      <c r="L22" s="16">
        <v>420397050</v>
      </c>
      <c r="R22" s="11" t="s">
        <v>28</v>
      </c>
      <c r="S22" s="16">
        <v>581930666</v>
      </c>
      <c r="U22" s="11" t="s">
        <v>9</v>
      </c>
      <c r="V22" s="16">
        <v>84365</v>
      </c>
      <c r="W22" s="11" t="s">
        <v>9</v>
      </c>
      <c r="X22" s="16">
        <v>1069703782</v>
      </c>
      <c r="Y22" s="11" t="s">
        <v>9</v>
      </c>
      <c r="Z22" s="16">
        <v>164320</v>
      </c>
      <c r="AG22" s="16">
        <v>92</v>
      </c>
      <c r="AH22" s="16">
        <v>134590</v>
      </c>
      <c r="AK22" s="13">
        <f>GETPIVOTDATA("[Measures].[Count of checkout_date]",$AH$22)/GETPIVOTDATA("[Measures].[Count of date]",$AG$22)</f>
        <v>1462.9347826086957</v>
      </c>
    </row>
    <row r="23" spans="1:37" x14ac:dyDescent="0.3">
      <c r="A23" s="4"/>
      <c r="B23" s="5"/>
      <c r="C23" s="6"/>
      <c r="D23" s="11" t="s">
        <v>20</v>
      </c>
      <c r="E23" s="16">
        <v>51914158</v>
      </c>
      <c r="F23" s="16">
        <v>73918312</v>
      </c>
      <c r="G23" s="16">
        <v>87996216</v>
      </c>
      <c r="H23" s="16">
        <v>212444988</v>
      </c>
      <c r="I23" s="16">
        <v>74730742</v>
      </c>
      <c r="J23" s="16">
        <v>101511080</v>
      </c>
      <c r="K23" s="16">
        <v>66125495</v>
      </c>
      <c r="L23" s="16">
        <v>668640991</v>
      </c>
      <c r="R23" s="11" t="s">
        <v>29</v>
      </c>
      <c r="S23" s="16">
        <v>553932355</v>
      </c>
      <c r="U23" s="11" t="s">
        <v>10</v>
      </c>
      <c r="V23" s="16">
        <v>50225</v>
      </c>
      <c r="W23" s="11" t="s">
        <v>10</v>
      </c>
      <c r="X23" s="16">
        <v>639067447</v>
      </c>
      <c r="Y23" s="11" t="s">
        <v>10</v>
      </c>
      <c r="Z23" s="16">
        <v>68256</v>
      </c>
    </row>
    <row r="24" spans="1:37" x14ac:dyDescent="0.3">
      <c r="A24" s="4"/>
      <c r="B24" s="5"/>
      <c r="C24" s="6"/>
      <c r="D24" s="11" t="s">
        <v>21</v>
      </c>
      <c r="E24" s="16">
        <v>69255910</v>
      </c>
      <c r="F24" s="16">
        <v>56040450</v>
      </c>
      <c r="G24" s="16">
        <v>61007200</v>
      </c>
      <c r="H24" s="16">
        <v>47844020</v>
      </c>
      <c r="I24" s="16">
        <v>46246510</v>
      </c>
      <c r="J24" s="16">
        <v>44838780</v>
      </c>
      <c r="K24" s="16"/>
      <c r="L24" s="16">
        <v>325232870</v>
      </c>
      <c r="R24" s="11" t="s">
        <v>30</v>
      </c>
      <c r="S24" s="16">
        <v>572908208</v>
      </c>
    </row>
    <row r="25" spans="1:37" x14ac:dyDescent="0.3">
      <c r="A25" s="4"/>
      <c r="B25" s="5"/>
      <c r="C25" s="6"/>
      <c r="D25" s="11" t="s">
        <v>22</v>
      </c>
      <c r="E25" s="16">
        <v>56437570</v>
      </c>
      <c r="F25" s="16">
        <v>57933400</v>
      </c>
      <c r="G25" s="16">
        <v>54932178</v>
      </c>
      <c r="H25" s="16"/>
      <c r="I25" s="16">
        <v>36061172</v>
      </c>
      <c r="J25" s="16">
        <v>89135998</v>
      </c>
      <c r="K25" s="16"/>
      <c r="L25" s="16">
        <v>294500318</v>
      </c>
      <c r="R25" s="11" t="s">
        <v>4</v>
      </c>
      <c r="S25" s="16">
        <v>1708771229</v>
      </c>
      <c r="AG25" t="s">
        <v>1</v>
      </c>
      <c r="AH25" t="s">
        <v>50</v>
      </c>
      <c r="AK25" t="s">
        <v>53</v>
      </c>
    </row>
    <row r="26" spans="1:37" x14ac:dyDescent="0.3">
      <c r="A26" s="4"/>
      <c r="B26" s="5"/>
      <c r="C26" s="6"/>
      <c r="D26" s="11" t="s">
        <v>4</v>
      </c>
      <c r="E26" s="16">
        <v>260051178</v>
      </c>
      <c r="F26" s="16">
        <v>260855522</v>
      </c>
      <c r="G26" s="16">
        <v>285811939</v>
      </c>
      <c r="H26" s="16">
        <v>320312468</v>
      </c>
      <c r="I26" s="16">
        <v>211532764</v>
      </c>
      <c r="J26" s="16">
        <v>304081863</v>
      </c>
      <c r="K26" s="16">
        <v>66125495</v>
      </c>
      <c r="L26" s="16">
        <v>1708771229</v>
      </c>
      <c r="AG26" s="16">
        <v>232576</v>
      </c>
      <c r="AH26" s="16">
        <v>92</v>
      </c>
      <c r="AK26">
        <f>GETPIVOTDATA("[Measures].[Sum of capacity]",$AG$26)/AH26</f>
        <v>2528</v>
      </c>
    </row>
    <row r="27" spans="1:37" x14ac:dyDescent="0.3">
      <c r="A27" s="4"/>
      <c r="B27" s="5"/>
      <c r="C27" s="6"/>
    </row>
    <row r="28" spans="1:37" x14ac:dyDescent="0.3">
      <c r="A28" s="4"/>
      <c r="B28" s="5"/>
      <c r="C28" s="6"/>
    </row>
    <row r="29" spans="1:37" x14ac:dyDescent="0.3">
      <c r="A29" s="4"/>
      <c r="B29" s="5"/>
      <c r="C29" s="6"/>
    </row>
    <row r="30" spans="1:37" x14ac:dyDescent="0.3">
      <c r="A30" s="4"/>
      <c r="B30" s="5"/>
      <c r="C30" s="6"/>
    </row>
    <row r="31" spans="1:37" x14ac:dyDescent="0.3">
      <c r="A31" s="4"/>
      <c r="B31" s="5"/>
      <c r="C31" s="6"/>
    </row>
    <row r="32" spans="1:37" x14ac:dyDescent="0.3">
      <c r="A32" s="4"/>
      <c r="B32" s="5"/>
      <c r="C32" s="6"/>
      <c r="D32" s="10" t="s">
        <v>3</v>
      </c>
      <c r="E32" t="s">
        <v>0</v>
      </c>
    </row>
    <row r="33" spans="1:11" x14ac:dyDescent="0.3">
      <c r="A33" s="4"/>
      <c r="B33" s="5"/>
      <c r="C33" s="6"/>
      <c r="D33" s="11" t="s">
        <v>23</v>
      </c>
      <c r="E33" s="16">
        <v>560271204</v>
      </c>
      <c r="I33" s="10" t="s">
        <v>3</v>
      </c>
      <c r="J33" t="s">
        <v>5</v>
      </c>
      <c r="K33" t="s">
        <v>27</v>
      </c>
    </row>
    <row r="34" spans="1:11" x14ac:dyDescent="0.3">
      <c r="A34" s="4"/>
      <c r="B34" s="5"/>
      <c r="C34" s="6"/>
      <c r="D34" s="11" t="s">
        <v>24</v>
      </c>
      <c r="E34" s="16">
        <v>462166344</v>
      </c>
      <c r="I34" s="11" t="s">
        <v>6</v>
      </c>
      <c r="J34" s="16">
        <v>33420</v>
      </c>
      <c r="K34" s="13">
        <v>3.6190039341601539</v>
      </c>
    </row>
    <row r="35" spans="1:11" x14ac:dyDescent="0.3">
      <c r="A35" s="4"/>
      <c r="B35" s="5"/>
      <c r="C35" s="6"/>
      <c r="D35" s="11" t="s">
        <v>25</v>
      </c>
      <c r="E35" s="16">
        <v>376752786</v>
      </c>
      <c r="I35" s="11" t="s">
        <v>7</v>
      </c>
      <c r="J35" s="16">
        <v>94411</v>
      </c>
    </row>
    <row r="36" spans="1:11" x14ac:dyDescent="0.3">
      <c r="A36" s="4"/>
      <c r="B36" s="5"/>
      <c r="C36" s="6"/>
      <c r="D36" s="11" t="s">
        <v>26</v>
      </c>
      <c r="E36" s="16">
        <v>309580895</v>
      </c>
      <c r="I36" s="11" t="s">
        <v>8</v>
      </c>
      <c r="J36" s="16">
        <v>6759</v>
      </c>
    </row>
    <row r="37" spans="1:11" x14ac:dyDescent="0.3">
      <c r="A37" s="7"/>
      <c r="B37" s="8"/>
      <c r="C37" s="9"/>
      <c r="D37" s="11" t="s">
        <v>4</v>
      </c>
      <c r="E37" s="16">
        <v>1708771229</v>
      </c>
      <c r="I37" s="11" t="s">
        <v>4</v>
      </c>
      <c r="J37" s="16">
        <v>134590</v>
      </c>
    </row>
    <row r="45" spans="1:11" x14ac:dyDescent="0.3">
      <c r="I45" s="10" t="s">
        <v>3</v>
      </c>
      <c r="J45" t="s">
        <v>5</v>
      </c>
    </row>
    <row r="46" spans="1:11" x14ac:dyDescent="0.3">
      <c r="I46" s="11" t="s">
        <v>6</v>
      </c>
      <c r="J46" s="16">
        <v>33420</v>
      </c>
    </row>
    <row r="47" spans="1:11" x14ac:dyDescent="0.3">
      <c r="I47" s="11" t="s">
        <v>7</v>
      </c>
      <c r="J47" s="16">
        <v>94411</v>
      </c>
    </row>
    <row r="48" spans="1:11" x14ac:dyDescent="0.3">
      <c r="I48" s="11" t="s">
        <v>8</v>
      </c>
      <c r="J48" s="16">
        <v>6759</v>
      </c>
    </row>
    <row r="49" spans="9:10" x14ac:dyDescent="0.3">
      <c r="I49" s="11" t="s">
        <v>4</v>
      </c>
      <c r="J49" s="16">
        <v>134590</v>
      </c>
    </row>
  </sheetData>
  <pageMargins left="0.7" right="0.7" top="0.75" bottom="0.75" header="0.3" footer="0.3"/>
  <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45C34-818E-49C1-B238-2F9B4D519AB4}">
  <dimension ref="A1:R49"/>
  <sheetViews>
    <sheetView workbookViewId="0"/>
  </sheetViews>
  <sheetFormatPr defaultRowHeight="14.4" x14ac:dyDescent="0.3"/>
  <cols>
    <col min="1" max="1" width="22.109375" bestFit="1" customWidth="1"/>
    <col min="2" max="2" width="15.5546875" bestFit="1" customWidth="1"/>
    <col min="3" max="3" width="10.5546875" bestFit="1" customWidth="1"/>
    <col min="4" max="4" width="10" bestFit="1" customWidth="1"/>
    <col min="5" max="5" width="12.5546875" bestFit="1" customWidth="1"/>
    <col min="6" max="6" width="11" bestFit="1" customWidth="1"/>
    <col min="12" max="12" width="12.5546875" bestFit="1" customWidth="1"/>
    <col min="13" max="13" width="18.44140625" bestFit="1" customWidth="1"/>
    <col min="14" max="14" width="15.5546875" bestFit="1" customWidth="1"/>
    <col min="15" max="15" width="10.5546875" bestFit="1" customWidth="1"/>
    <col min="16" max="16" width="9.33203125" bestFit="1" customWidth="1"/>
    <col min="17" max="17" width="12.5546875" bestFit="1" customWidth="1"/>
    <col min="18" max="18" width="10.77734375" bestFit="1" customWidth="1"/>
    <col min="19" max="19" width="12.5546875" bestFit="1" customWidth="1"/>
    <col min="20" max="20" width="11" bestFit="1" customWidth="1"/>
    <col min="21" max="105" width="10.33203125" bestFit="1" customWidth="1"/>
    <col min="106" max="107" width="10.77734375" bestFit="1" customWidth="1"/>
  </cols>
  <sheetData>
    <row r="1" spans="1:14" x14ac:dyDescent="0.3">
      <c r="A1" s="10" t="s">
        <v>0</v>
      </c>
      <c r="B1" s="10" t="s">
        <v>18</v>
      </c>
    </row>
    <row r="2" spans="1:14" x14ac:dyDescent="0.3">
      <c r="A2" s="10" t="s">
        <v>3</v>
      </c>
      <c r="B2" t="s">
        <v>19</v>
      </c>
      <c r="C2" t="s">
        <v>20</v>
      </c>
      <c r="D2" t="s">
        <v>21</v>
      </c>
      <c r="E2" t="s">
        <v>22</v>
      </c>
      <c r="F2" t="s">
        <v>4</v>
      </c>
    </row>
    <row r="3" spans="1:14" x14ac:dyDescent="0.3">
      <c r="A3" s="11" t="s">
        <v>28</v>
      </c>
      <c r="B3" s="16">
        <v>143789940</v>
      </c>
      <c r="C3" s="16">
        <v>227341272</v>
      </c>
      <c r="D3" s="16">
        <v>111253700</v>
      </c>
      <c r="E3" s="16">
        <v>99545754</v>
      </c>
      <c r="F3" s="16">
        <v>581930666</v>
      </c>
    </row>
    <row r="4" spans="1:14" x14ac:dyDescent="0.3">
      <c r="A4" s="11" t="s">
        <v>29</v>
      </c>
      <c r="B4" s="16">
        <v>136195290</v>
      </c>
      <c r="C4" s="16">
        <v>216563867</v>
      </c>
      <c r="D4" s="16">
        <v>104909030</v>
      </c>
      <c r="E4" s="16">
        <v>96264168</v>
      </c>
      <c r="F4" s="16">
        <v>553932355</v>
      </c>
    </row>
    <row r="5" spans="1:14" x14ac:dyDescent="0.3">
      <c r="A5" s="11" t="s">
        <v>30</v>
      </c>
      <c r="B5" s="16">
        <v>140411820</v>
      </c>
      <c r="C5" s="16">
        <v>224735852</v>
      </c>
      <c r="D5" s="16">
        <v>109070140</v>
      </c>
      <c r="E5" s="16">
        <v>98690396</v>
      </c>
      <c r="F5" s="16">
        <v>572908208</v>
      </c>
    </row>
    <row r="6" spans="1:14" x14ac:dyDescent="0.3">
      <c r="A6" s="11" t="s">
        <v>4</v>
      </c>
      <c r="B6" s="16">
        <v>420397050</v>
      </c>
      <c r="C6" s="16">
        <v>668640991</v>
      </c>
      <c r="D6" s="16">
        <v>325232870</v>
      </c>
      <c r="E6" s="16">
        <v>294500318</v>
      </c>
      <c r="F6" s="16">
        <v>1708771229</v>
      </c>
      <c r="L6" s="1"/>
      <c r="M6" s="2"/>
      <c r="N6" s="3"/>
    </row>
    <row r="7" spans="1:14" x14ac:dyDescent="0.3">
      <c r="L7" s="4"/>
      <c r="M7" s="5"/>
      <c r="N7" s="6"/>
    </row>
    <row r="8" spans="1:14" x14ac:dyDescent="0.3">
      <c r="L8" s="4"/>
      <c r="M8" s="5"/>
      <c r="N8" s="6"/>
    </row>
    <row r="9" spans="1:14" x14ac:dyDescent="0.3">
      <c r="L9" s="4"/>
      <c r="M9" s="5"/>
      <c r="N9" s="6"/>
    </row>
    <row r="10" spans="1:14" x14ac:dyDescent="0.3">
      <c r="L10" s="4"/>
      <c r="M10" s="5"/>
      <c r="N10" s="6"/>
    </row>
    <row r="11" spans="1:14" x14ac:dyDescent="0.3">
      <c r="L11" s="4"/>
      <c r="M11" s="5"/>
      <c r="N11" s="6"/>
    </row>
    <row r="12" spans="1:14" x14ac:dyDescent="0.3">
      <c r="L12" s="4"/>
      <c r="M12" s="5"/>
      <c r="N12" s="6"/>
    </row>
    <row r="13" spans="1:14" x14ac:dyDescent="0.3">
      <c r="L13" s="4"/>
      <c r="M13" s="5"/>
      <c r="N13" s="6"/>
    </row>
    <row r="14" spans="1:14" x14ac:dyDescent="0.3">
      <c r="L14" s="4"/>
      <c r="M14" s="5"/>
      <c r="N14" s="6"/>
    </row>
    <row r="15" spans="1:14" x14ac:dyDescent="0.3">
      <c r="L15" s="4"/>
      <c r="M15" s="5"/>
      <c r="N15" s="6"/>
    </row>
    <row r="16" spans="1:14" x14ac:dyDescent="0.3">
      <c r="L16" s="4"/>
      <c r="M16" s="5"/>
      <c r="N16" s="6"/>
    </row>
    <row r="17" spans="12:14" x14ac:dyDescent="0.3">
      <c r="L17" s="4"/>
      <c r="M17" s="5"/>
      <c r="N17" s="6"/>
    </row>
    <row r="18" spans="12:14" x14ac:dyDescent="0.3">
      <c r="L18" s="4"/>
      <c r="M18" s="5"/>
      <c r="N18" s="6"/>
    </row>
    <row r="19" spans="12:14" x14ac:dyDescent="0.3">
      <c r="L19" s="4"/>
      <c r="M19" s="5"/>
      <c r="N19" s="6"/>
    </row>
    <row r="20" spans="12:14" x14ac:dyDescent="0.3">
      <c r="L20" s="4"/>
      <c r="M20" s="5"/>
      <c r="N20" s="6"/>
    </row>
    <row r="21" spans="12:14" x14ac:dyDescent="0.3">
      <c r="L21" s="4"/>
      <c r="M21" s="5"/>
      <c r="N21" s="6"/>
    </row>
    <row r="22" spans="12:14" x14ac:dyDescent="0.3">
      <c r="L22" s="4"/>
      <c r="M22" s="5"/>
      <c r="N22" s="6"/>
    </row>
    <row r="23" spans="12:14" x14ac:dyDescent="0.3">
      <c r="L23" s="7"/>
      <c r="M23" s="8"/>
      <c r="N23" s="9"/>
    </row>
    <row r="44" spans="13:18" x14ac:dyDescent="0.3">
      <c r="M44" s="10" t="s">
        <v>5</v>
      </c>
      <c r="N44" s="10" t="s">
        <v>18</v>
      </c>
    </row>
    <row r="45" spans="13:18" x14ac:dyDescent="0.3">
      <c r="M45" s="10" t="s">
        <v>3</v>
      </c>
      <c r="N45" t="s">
        <v>19</v>
      </c>
      <c r="O45" t="s">
        <v>20</v>
      </c>
      <c r="P45" t="s">
        <v>21</v>
      </c>
      <c r="Q45" t="s">
        <v>22</v>
      </c>
      <c r="R45" t="s">
        <v>4</v>
      </c>
    </row>
    <row r="46" spans="13:18" x14ac:dyDescent="0.3">
      <c r="M46" s="11" t="s">
        <v>28</v>
      </c>
      <c r="N46" s="16">
        <v>10938</v>
      </c>
      <c r="O46" s="16">
        <v>14777</v>
      </c>
      <c r="P46" s="16">
        <v>11938</v>
      </c>
      <c r="Q46" s="16">
        <v>8229</v>
      </c>
      <c r="R46" s="16">
        <v>45882</v>
      </c>
    </row>
    <row r="47" spans="13:18" x14ac:dyDescent="0.3">
      <c r="M47" s="11" t="s">
        <v>29</v>
      </c>
      <c r="N47" s="16">
        <v>10374</v>
      </c>
      <c r="O47" s="16">
        <v>14119</v>
      </c>
      <c r="P47" s="16">
        <v>11297</v>
      </c>
      <c r="Q47" s="16">
        <v>7893</v>
      </c>
      <c r="R47" s="16">
        <v>43683</v>
      </c>
    </row>
    <row r="48" spans="13:18" x14ac:dyDescent="0.3">
      <c r="M48" s="11" t="s">
        <v>30</v>
      </c>
      <c r="N48" s="16">
        <v>10704</v>
      </c>
      <c r="O48" s="16">
        <v>14559</v>
      </c>
      <c r="P48" s="16">
        <v>11653</v>
      </c>
      <c r="Q48" s="16">
        <v>8109</v>
      </c>
      <c r="R48" s="16">
        <v>45025</v>
      </c>
    </row>
    <row r="49" spans="13:18" x14ac:dyDescent="0.3">
      <c r="M49" s="11" t="s">
        <v>4</v>
      </c>
      <c r="N49" s="16">
        <v>32016</v>
      </c>
      <c r="O49" s="16">
        <v>43455</v>
      </c>
      <c r="P49" s="16">
        <v>34888</v>
      </c>
      <c r="Q49" s="16">
        <v>24231</v>
      </c>
      <c r="R49" s="16">
        <v>134590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0568A-B1EF-4352-AA15-FE0F3B6BE565}">
  <dimension ref="B3:N19"/>
  <sheetViews>
    <sheetView topLeftCell="A19" workbookViewId="0">
      <selection activeCell="I3" sqref="I3:N19"/>
    </sheetView>
  </sheetViews>
  <sheetFormatPr defaultRowHeight="14.4" x14ac:dyDescent="0.3"/>
  <cols>
    <col min="2" max="2" width="22.109375" bestFit="1" customWidth="1"/>
    <col min="3" max="3" width="15.5546875" bestFit="1" customWidth="1"/>
    <col min="4" max="4" width="10.5546875" bestFit="1" customWidth="1"/>
    <col min="5" max="5" width="10" bestFit="1" customWidth="1"/>
    <col min="6" max="6" width="12.5546875" bestFit="1" customWidth="1"/>
    <col min="7" max="7" width="11" bestFit="1" customWidth="1"/>
    <col min="8" max="8" width="10.77734375" bestFit="1" customWidth="1"/>
    <col min="9" max="9" width="18.44140625" bestFit="1" customWidth="1"/>
    <col min="10" max="10" width="15.5546875" bestFit="1" customWidth="1"/>
    <col min="11" max="11" width="10.5546875" bestFit="1" customWidth="1"/>
    <col min="12" max="12" width="9.33203125" bestFit="1" customWidth="1"/>
    <col min="13" max="13" width="12.5546875" bestFit="1" customWidth="1"/>
    <col min="14" max="14" width="10.77734375" bestFit="1" customWidth="1"/>
    <col min="15" max="15" width="9.33203125" bestFit="1" customWidth="1"/>
    <col min="16" max="16" width="12.5546875" bestFit="1" customWidth="1"/>
    <col min="17" max="18" width="10.77734375" bestFit="1" customWidth="1"/>
    <col min="19" max="19" width="12.109375" bestFit="1" customWidth="1"/>
    <col min="20" max="20" width="10.77734375" bestFit="1" customWidth="1"/>
  </cols>
  <sheetData>
    <row r="3" spans="2:14" x14ac:dyDescent="0.3">
      <c r="B3" s="10" t="s">
        <v>0</v>
      </c>
      <c r="C3" s="10" t="s">
        <v>18</v>
      </c>
      <c r="I3" s="10" t="s">
        <v>5</v>
      </c>
      <c r="J3" s="10" t="s">
        <v>18</v>
      </c>
    </row>
    <row r="4" spans="2:14" x14ac:dyDescent="0.3">
      <c r="B4" s="10" t="s">
        <v>3</v>
      </c>
      <c r="C4" t="s">
        <v>19</v>
      </c>
      <c r="D4" t="s">
        <v>20</v>
      </c>
      <c r="E4" t="s">
        <v>21</v>
      </c>
      <c r="F4" t="s">
        <v>22</v>
      </c>
      <c r="G4" t="s">
        <v>4</v>
      </c>
      <c r="I4" s="10" t="s">
        <v>3</v>
      </c>
      <c r="J4" t="s">
        <v>19</v>
      </c>
      <c r="K4" t="s">
        <v>20</v>
      </c>
      <c r="L4" t="s">
        <v>21</v>
      </c>
      <c r="M4" t="s">
        <v>22</v>
      </c>
      <c r="N4" t="s">
        <v>4</v>
      </c>
    </row>
    <row r="5" spans="2:14" x14ac:dyDescent="0.3">
      <c r="B5" s="11" t="s">
        <v>31</v>
      </c>
      <c r="C5" s="16">
        <v>34523895</v>
      </c>
      <c r="D5" s="16">
        <v>52957907</v>
      </c>
      <c r="E5" s="16">
        <v>26694910</v>
      </c>
      <c r="F5" s="16">
        <v>24005352</v>
      </c>
      <c r="G5" s="16">
        <v>138182064</v>
      </c>
      <c r="I5" s="11" t="s">
        <v>31</v>
      </c>
      <c r="J5" s="16">
        <v>2615</v>
      </c>
      <c r="K5" s="16">
        <v>3495</v>
      </c>
      <c r="L5" s="16">
        <v>2869</v>
      </c>
      <c r="M5" s="16">
        <v>1986</v>
      </c>
      <c r="N5" s="16">
        <v>10965</v>
      </c>
    </row>
    <row r="6" spans="2:14" x14ac:dyDescent="0.3">
      <c r="B6" s="11" t="s">
        <v>32</v>
      </c>
      <c r="C6" s="16">
        <v>34490145</v>
      </c>
      <c r="D6" s="16">
        <v>54451935</v>
      </c>
      <c r="E6" s="16">
        <v>26494480</v>
      </c>
      <c r="F6" s="16">
        <v>23999360</v>
      </c>
      <c r="G6" s="16">
        <v>139435920</v>
      </c>
      <c r="I6" s="11" t="s">
        <v>32</v>
      </c>
      <c r="J6" s="16">
        <v>2600</v>
      </c>
      <c r="K6" s="16">
        <v>3535</v>
      </c>
      <c r="L6" s="16">
        <v>2856</v>
      </c>
      <c r="M6" s="16">
        <v>1967</v>
      </c>
      <c r="N6" s="16">
        <v>10958</v>
      </c>
    </row>
    <row r="7" spans="2:14" x14ac:dyDescent="0.3">
      <c r="B7" s="11" t="s">
        <v>33</v>
      </c>
      <c r="C7" s="16">
        <v>28560825</v>
      </c>
      <c r="D7" s="16">
        <v>45058092</v>
      </c>
      <c r="E7" s="16">
        <v>21923940</v>
      </c>
      <c r="F7" s="16">
        <v>19379318</v>
      </c>
      <c r="G7" s="16">
        <v>114922175</v>
      </c>
      <c r="I7" s="11" t="s">
        <v>33</v>
      </c>
      <c r="J7" s="16">
        <v>2178</v>
      </c>
      <c r="K7" s="16">
        <v>2899</v>
      </c>
      <c r="L7" s="16">
        <v>2350</v>
      </c>
      <c r="M7" s="16">
        <v>1615</v>
      </c>
      <c r="N7" s="16">
        <v>9042</v>
      </c>
    </row>
    <row r="8" spans="2:14" x14ac:dyDescent="0.3">
      <c r="B8" s="11" t="s">
        <v>34</v>
      </c>
      <c r="C8" s="16">
        <v>34021605</v>
      </c>
      <c r="D8" s="16">
        <v>54779423</v>
      </c>
      <c r="E8" s="16">
        <v>26345800</v>
      </c>
      <c r="F8" s="16">
        <v>23573298</v>
      </c>
      <c r="G8" s="16">
        <v>138720126</v>
      </c>
      <c r="I8" s="11" t="s">
        <v>34</v>
      </c>
      <c r="J8" s="16">
        <v>2602</v>
      </c>
      <c r="K8" s="16">
        <v>3553</v>
      </c>
      <c r="L8" s="16">
        <v>2814</v>
      </c>
      <c r="M8" s="16">
        <v>1965</v>
      </c>
      <c r="N8" s="16">
        <v>10934</v>
      </c>
    </row>
    <row r="9" spans="2:14" x14ac:dyDescent="0.3">
      <c r="B9" s="11" t="s">
        <v>35</v>
      </c>
      <c r="C9" s="16">
        <v>28096110</v>
      </c>
      <c r="D9" s="16">
        <v>45665621</v>
      </c>
      <c r="E9" s="16">
        <v>21932130</v>
      </c>
      <c r="F9" s="16">
        <v>19874708</v>
      </c>
      <c r="G9" s="16">
        <v>115568569</v>
      </c>
      <c r="I9" s="11" t="s">
        <v>35</v>
      </c>
      <c r="J9" s="16">
        <v>2161</v>
      </c>
      <c r="K9" s="16">
        <v>2953</v>
      </c>
      <c r="L9" s="16">
        <v>2361</v>
      </c>
      <c r="M9" s="16">
        <v>1614</v>
      </c>
      <c r="N9" s="16">
        <v>9089</v>
      </c>
    </row>
    <row r="10" spans="2:14" x14ac:dyDescent="0.3">
      <c r="B10" s="11" t="s">
        <v>36</v>
      </c>
      <c r="C10" s="16">
        <v>34529835</v>
      </c>
      <c r="D10" s="16">
        <v>54712970</v>
      </c>
      <c r="E10" s="16">
        <v>26441920</v>
      </c>
      <c r="F10" s="16">
        <v>23896978</v>
      </c>
      <c r="G10" s="16">
        <v>139581703</v>
      </c>
      <c r="I10" s="11" t="s">
        <v>36</v>
      </c>
      <c r="J10" s="16">
        <v>2618</v>
      </c>
      <c r="K10" s="16">
        <v>3568</v>
      </c>
      <c r="L10" s="16">
        <v>2870</v>
      </c>
      <c r="M10" s="16">
        <v>1985</v>
      </c>
      <c r="N10" s="16">
        <v>11041</v>
      </c>
    </row>
    <row r="11" spans="2:14" x14ac:dyDescent="0.3">
      <c r="B11" s="11" t="s">
        <v>37</v>
      </c>
      <c r="C11" s="16">
        <v>34012755</v>
      </c>
      <c r="D11" s="16">
        <v>54260804</v>
      </c>
      <c r="E11" s="16">
        <v>26383860</v>
      </c>
      <c r="F11" s="16">
        <v>24016860</v>
      </c>
      <c r="G11" s="16">
        <v>138674279</v>
      </c>
      <c r="I11" s="11" t="s">
        <v>37</v>
      </c>
      <c r="J11" s="16">
        <v>2583</v>
      </c>
      <c r="K11" s="16">
        <v>3546</v>
      </c>
      <c r="L11" s="16">
        <v>2829</v>
      </c>
      <c r="M11" s="16">
        <v>1985</v>
      </c>
      <c r="N11" s="16">
        <v>10943</v>
      </c>
    </row>
    <row r="12" spans="2:14" x14ac:dyDescent="0.3">
      <c r="B12" s="11" t="s">
        <v>38</v>
      </c>
      <c r="C12" s="16">
        <v>28008255</v>
      </c>
      <c r="D12" s="16">
        <v>44291766</v>
      </c>
      <c r="E12" s="16">
        <v>21597480</v>
      </c>
      <c r="F12" s="16">
        <v>20254920</v>
      </c>
      <c r="G12" s="16">
        <v>114152421</v>
      </c>
      <c r="I12" s="11" t="s">
        <v>38</v>
      </c>
      <c r="J12" s="16">
        <v>2156</v>
      </c>
      <c r="K12" s="16">
        <v>2906</v>
      </c>
      <c r="L12" s="16">
        <v>2314</v>
      </c>
      <c r="M12" s="16">
        <v>1641</v>
      </c>
      <c r="N12" s="16">
        <v>9017</v>
      </c>
    </row>
    <row r="13" spans="2:14" x14ac:dyDescent="0.3">
      <c r="B13" s="11" t="s">
        <v>39</v>
      </c>
      <c r="C13" s="16">
        <v>34011660</v>
      </c>
      <c r="D13" s="16">
        <v>54777502</v>
      </c>
      <c r="E13" s="16">
        <v>26703340</v>
      </c>
      <c r="F13" s="16">
        <v>24063130</v>
      </c>
      <c r="G13" s="16">
        <v>139555632</v>
      </c>
      <c r="I13" s="11" t="s">
        <v>39</v>
      </c>
      <c r="J13" s="16">
        <v>2597</v>
      </c>
      <c r="K13" s="16">
        <v>3538</v>
      </c>
      <c r="L13" s="16">
        <v>2863</v>
      </c>
      <c r="M13" s="16">
        <v>1964</v>
      </c>
      <c r="N13" s="16">
        <v>10962</v>
      </c>
    </row>
    <row r="14" spans="2:14" x14ac:dyDescent="0.3">
      <c r="B14" s="11" t="s">
        <v>40</v>
      </c>
      <c r="C14" s="16">
        <v>34302435</v>
      </c>
      <c r="D14" s="16">
        <v>54715843</v>
      </c>
      <c r="E14" s="16">
        <v>26762450</v>
      </c>
      <c r="F14" s="16">
        <v>23603188</v>
      </c>
      <c r="G14" s="16">
        <v>139383916</v>
      </c>
      <c r="I14" s="11" t="s">
        <v>40</v>
      </c>
      <c r="J14" s="16">
        <v>2613</v>
      </c>
      <c r="K14" s="16">
        <v>3537</v>
      </c>
      <c r="L14" s="16">
        <v>2826</v>
      </c>
      <c r="M14" s="16">
        <v>1953</v>
      </c>
      <c r="N14" s="16">
        <v>10929</v>
      </c>
    </row>
    <row r="15" spans="2:14" x14ac:dyDescent="0.3">
      <c r="B15" s="11" t="s">
        <v>41</v>
      </c>
      <c r="C15" s="16">
        <v>34572060</v>
      </c>
      <c r="D15" s="16">
        <v>54946788</v>
      </c>
      <c r="E15" s="16">
        <v>26335470</v>
      </c>
      <c r="F15" s="16">
        <v>23876272</v>
      </c>
      <c r="G15" s="16">
        <v>139730590</v>
      </c>
      <c r="I15" s="11" t="s">
        <v>41</v>
      </c>
      <c r="J15" s="16">
        <v>2630</v>
      </c>
      <c r="K15" s="16">
        <v>3574</v>
      </c>
      <c r="L15" s="16">
        <v>2844</v>
      </c>
      <c r="M15" s="16">
        <v>1970</v>
      </c>
      <c r="N15" s="16">
        <v>11018</v>
      </c>
    </row>
    <row r="16" spans="2:14" x14ac:dyDescent="0.3">
      <c r="B16" s="11" t="s">
        <v>42</v>
      </c>
      <c r="C16" s="16">
        <v>28059855</v>
      </c>
      <c r="D16" s="16">
        <v>44752415</v>
      </c>
      <c r="E16" s="16">
        <v>21807910</v>
      </c>
      <c r="F16" s="16">
        <v>20190968</v>
      </c>
      <c r="G16" s="16">
        <v>114811148</v>
      </c>
      <c r="I16" s="11" t="s">
        <v>42</v>
      </c>
      <c r="J16" s="16">
        <v>2143</v>
      </c>
      <c r="K16" s="16">
        <v>2906</v>
      </c>
      <c r="L16" s="16">
        <v>2332</v>
      </c>
      <c r="M16" s="16">
        <v>1639</v>
      </c>
      <c r="N16" s="16">
        <v>9020</v>
      </c>
    </row>
    <row r="17" spans="2:14" x14ac:dyDescent="0.3">
      <c r="B17" s="11" t="s">
        <v>43</v>
      </c>
      <c r="C17" s="16">
        <v>27841095</v>
      </c>
      <c r="D17" s="16">
        <v>45270592</v>
      </c>
      <c r="E17" s="16">
        <v>21742680</v>
      </c>
      <c r="F17" s="16">
        <v>20187958</v>
      </c>
      <c r="G17" s="16">
        <v>115042325</v>
      </c>
      <c r="I17" s="11" t="s">
        <v>43</v>
      </c>
      <c r="J17" s="16">
        <v>2121</v>
      </c>
      <c r="K17" s="16">
        <v>2931</v>
      </c>
      <c r="L17" s="16">
        <v>2326</v>
      </c>
      <c r="M17" s="16">
        <v>1643</v>
      </c>
      <c r="N17" s="16">
        <v>9021</v>
      </c>
    </row>
    <row r="18" spans="2:14" x14ac:dyDescent="0.3">
      <c r="B18" s="11" t="s">
        <v>44</v>
      </c>
      <c r="C18" s="16">
        <v>5366520</v>
      </c>
      <c r="D18" s="16">
        <v>7999333</v>
      </c>
      <c r="E18" s="16">
        <v>4066500</v>
      </c>
      <c r="F18" s="16">
        <v>3578008</v>
      </c>
      <c r="G18" s="16">
        <v>21010361</v>
      </c>
      <c r="I18" s="11" t="s">
        <v>44</v>
      </c>
      <c r="J18" s="16">
        <v>399</v>
      </c>
      <c r="K18" s="16">
        <v>514</v>
      </c>
      <c r="L18" s="16">
        <v>434</v>
      </c>
      <c r="M18" s="16">
        <v>304</v>
      </c>
      <c r="N18" s="16">
        <v>1651</v>
      </c>
    </row>
    <row r="19" spans="2:14" x14ac:dyDescent="0.3">
      <c r="B19" s="11" t="s">
        <v>4</v>
      </c>
      <c r="C19" s="16">
        <v>420397050</v>
      </c>
      <c r="D19" s="16">
        <v>668640991</v>
      </c>
      <c r="E19" s="16">
        <v>325232870</v>
      </c>
      <c r="F19" s="16">
        <v>294500318</v>
      </c>
      <c r="G19" s="16">
        <v>1708771229</v>
      </c>
      <c r="I19" s="11" t="s">
        <v>4</v>
      </c>
      <c r="J19" s="16">
        <v>32016</v>
      </c>
      <c r="K19" s="16">
        <v>43455</v>
      </c>
      <c r="L19" s="16">
        <v>34888</v>
      </c>
      <c r="M19" s="16">
        <v>24231</v>
      </c>
      <c r="N19" s="16">
        <v>134590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3E29-89B5-44D5-AF7F-2626C2B67DDB}">
  <sheetPr codeName="Sheet1"/>
  <dimension ref="A1"/>
  <sheetViews>
    <sheetView showGridLines="0" tabSelected="1" zoomScale="60" zoomScaleNormal="60" workbookViewId="0">
      <selection activeCell="A25" sqref="A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i m _ h o t e l s _ 3 a 6 3 d f 5 5 - 3 2 2 8 - 4 c 6 3 - a 9 0 a - 7 6 6 7 9 c c 4 e 4 2 4 " > < 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 p r o p e r t y _ n a m e < / s t r i n g > < / k e y > < v a l u e > < i n t > 1 6 3 < / i n t > < / v a l u e > < / i t e m > < i t e m > < k e y > < s t r i n g > c a t e g o r y < / s t r i n g > < / k e y > < v a l u e > < i n t > 1 1 0 < / i n t > < / v a l u e > < / i t e m > < i t e m > < k e y > < s t r i n g > c i t y < / s t r i n g > < / k e y > < v a l u e > < i n t > 7 0 < / i n t > < / v a l u e > < / i t e m > < i t e m > < k e y > < s t r i n g > S t a t e < / s t r i n g > < / k e y > < v a l u e > < i n t > 8 2 < / i n t > < / v a l u e > < / i t e m > < / C o l u m n W i d t h s > < C o l u m n D i s p l a y I n d e x > < i t e m > < k e y > < s t r i n g > p r o p e r t y _ i d < / s t r i n g > < / k e y > < v a l u e > < i n t > 0 < / i n t > < / v a l u e > < / i t e m > < i t e m > < k e y > < s t r i n g > p r o p e r t y _ n a m e < / s t r i n g > < / k e y > < v a l u e > < i n t > 1 < / i n t > < / v a l u e > < / i t e m > < i t e m > < k e y > < s t r i n g > c a t e g o r y < / s t r i n g > < / k e y > < v a l u e > < i n t > 2 < / i n t > < / v a l u e > < / i t e m > < i t e m > < k e y > < s t r i n g > c i t y < / s t r i n g > < / k e y > < v a l u e > < i n t > 3 < / i n t > < / v a l u e > < / i t e m > < i t e m > < k e y > < s t r i n g > S t a t e 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_ r o o m s _ 6 0 f 4 0 3 3 9 - c 2 6 8 - 4 3 e 4 - b 8 8 4 - c 4 3 2 1 3 9 a 2 d c e " > < 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 1 0 8 < / i n t > < / v a l u e > < / i t e m > < i t e m > < k e y > < s t r i n g > r o o m _ c l a s s < / s t r i n g > < / k e y > < v a l u e > < i n t > 1 3 1 < / 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f a c t _ b o o k i n g s _ a 0 9 0 0 4 d 0 - 2 5 8 d - 4 c 8 8 - 9 b 2 e - 0 e 4 c e 0 a c 4 9 c 6 " > < 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 1 2 8 < / i n t > < / v a l u e > < / i t e m > < i t e m > < k e y > < s t r i n g > p r o p e r t y _ i d < / s t r i n g > < / k e y > < v a l u e > < i n t > 1 3 4 < / i n t > < / v a l u e > < / i t e m > < i t e m > < k e y > < s t r i n g > b o o k i n g _ d a t e < / s t r i n g > < / k e y > < v a l u e > < i n t > 1 4 8 < / i n t > < / v a l u e > < / i t e m > < i t e m > < k e y > < s t r i n g > c h e c k _ i n _ d a t e < / s t r i n g > < / k e y > < v a l u e > < i n t > 1 5 3 < / i n t > < / v a l u e > < / i t e m > < i t e m > < k e y > < s t r i n g > c h e c k o u t _ d a t e < / s t r i n g > < / k e y > < v a l u e > < i n t > 1 5 5 < / i n t > < / v a l u e > < / i t e m > < i t e m > < k e y > < s t r i n g > n o _ g u e s t s < / s t r i n g > < / k e y > < v a l u e > < i n t > 1 2 2 < / i n t > < / v a l u e > < / i t e m > < i t e m > < k e y > < s t r i n g > r o o m _ c a t e g o r y < / s t r i n g > < / k e y > < v a l u e > < i n t > 1 6 1 < / i n t > < / v a l u e > < / i t e m > < i t e m > < k e y > < s t r i n g > b o o k i n g _ p l a t f o r m < / s t r i n g > < / k e y > < v a l u e > < i n t > 1 8 1 < / i n t > < / v a l u e > < / i t e m > < i t e m > < k e y > < s t r i n g > r a t i n g s _ g i v e n < / s t r i n g > < / k e y > < v a l u e > < i n t > 1 4 7 < / i n t > < / v a l u e > < / i t e m > < i t e m > < k e y > < s t r i n g > b o o k i n g _ s t a t u s < / s t r i n g > < / k e y > < v a l u e > < i n t > 1 6 1 < / i n t > < / v a l u e > < / i t e m > < i t e m > < k e y > < s t r i n g > r e v e n u e _ g e n e r a t e d < / s t r i n g > < / k e y > < v a l u e > < i n t > 1 9 3 < / i n t > < / v a l u e > < / i t e m > < i t e m > < k e y > < s t r i n g > r e v e n u e _ r e a l i z e d < / s t r i n g > < / k e y > < v a l u e > < i n t > 1 7 5 < / 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 f a c t _ a g g r e g a t e d _ b o o k i n g s _ c f a d f e f 8 - 9 a 6 e - 4 c c 4 - b 0 0 4 - 3 2 f 2 1 2 a 0 7 9 f b < / K e y > < V a l u e   x m l n s : a = " h t t p : / / s c h e m a s . d a t a c o n t r a c t . o r g / 2 0 0 4 / 0 7 / M i c r o s o f t . A n a l y s i s S e r v i c e s . C o m m o n " > < a : H a s F o c u s > t r u e < / a : H a s F o c u s > < a : S i z e A t D p i 9 6 > 1 3 0 < / a : S i z e A t D p i 9 6 > < a : V i s i b l e > t r u e < / a : V i s i b l e > < / V a l u e > < / K e y V a l u e O f s t r i n g S a n d b o x E d i t o r . M e a s u r e G r i d S t a t e S c d E 3 5 R y > < K e y V a l u e O f s t r i n g S a n d b o x E d i t o r . M e a s u r e G r i d S t a t e S c d E 3 5 R y > < K e y > f a c t _ b o o k i n g s _ a 0 9 0 0 4 d 0 - 2 5 8 d - 4 c 8 8 - 9 b 2 e - 0 e 4 c e 0 a c 4 9 c 6 < / K e y > < V a l u e   x m l n s : a = " h t t p : / / s c h e m a s . d a t a c o n t r a c t . o r g / 2 0 0 4 / 0 7 / M i c r o s o f t . A n a l y s i s S e r v i c e s . C o m m o n " > < a : H a s F o c u s > t r u e < / a : H a s F o c u s > < a : S i z e A t D p i 9 6 > 2 4 7 < / a : S i z e A t D p i 9 6 > < a : V i s i b l e > t r u e < / a : V i s i b l e > < / V a l u e > < / K e y V a l u e O f s t r i n g S a n d b o x E d i t o r . M e a s u r e G r i d S t a t e S c d E 3 5 R y > < K e y V a l u e O f s t r i n g S a n d b o x E d i t o r . M e a s u r e G r i d S t a t e S c d E 3 5 R y > < K e y > d i m _ d a t e _ 6 1 b c 8 5 5 7 - 7 4 3 9 - 4 1 6 2 - a d 6 d - 2 d 8 1 a e 8 2 b d 8 5 < / K e y > < V a l u e   x m l n s : a = " h t t p : / / s c h e m a s . d a t a c o n t r a c t . o r g / 2 0 0 4 / 0 7 / M i c r o s o f t . A n a l y s i s S e r v i c e s . C o m m o n " > < a : H a s F o c u s > t r u e < / a : H a s F o c u s > < a : S i z e A t D p i 9 6 > 1 3 0 < / a : S i z e A t D p i 9 6 > < a : V i s i b l e > t r u e < / a : V i s i b l e > < / V a l u e > < / K e y V a l u e O f s t r i n g S a n d b o x E d i t o r . M e a s u r e G r i d S t a t e S c d E 3 5 R y > < K e y V a l u e O f s t r i n g S a n d b o x E d i t o r . M e a s u r e G r i d S t a t e S c d E 3 5 R y > < K e y > d i m _ h o t e l s _ 3 a 6 3 d f 5 5 - 3 2 2 8 - 4 c 6 3 - a 9 0 a - 7 6 6 7 9 c c 4 e 4 2 4 < / K e y > < V a l u e   x m l n s : a = " h t t p : / / s c h e m a s . d a t a c o n t r a c t . o r g / 2 0 0 4 / 0 7 / M i c r o s o f t . A n a l y s i s S e r v i c e s . C o m m o n " > < a : H a s F o c u s > t r u e < / a : H a s F o c u s > < a : S i z e A t D p i 9 6 > 1 3 0 < / a : S i z e A t D p i 9 6 > < a : V i s i b l e > t r u e < / a : V i s i b l e > < / V a l u e > < / K e y V a l u e O f s t r i n g S a n d b o x E d i t o r . M e a s u r e G r i d S t a t e S c d E 3 5 R y > < K e y V a l u e O f s t r i n g S a n d b o x E d i t o r . M e a s u r e G r i d S t a t e S c d E 3 5 R y > < K e y > d i m _ r o o m s _ 6 0 f 4 0 3 3 9 - c 2 6 8 - 4 3 e 4 - b 8 8 4 - c 4 3 2 1 3 9 a 2 d c e < / 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M e a s u r e D i a g r a m S a n d b o x A d a p t e r " > < T a b l e N a m e > d i m _ h o t e l s 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V i e w S t a t e s > < / D i a g r a m M a n a g e r . S e r i a l i z a b l e D i a g r a m > < 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 r e v e n u e _ r e a l i z e d < / K e y > < / D i a g r a m O b j e c t K e y > < D i a g r a m O b j e c t K e y > < K e y > M e a s u r e s \ S u m   o f   r e v e n u e _ r e a l i z e d \ T a g I n f o \ F o r m u l a < / K e y > < / D i a g r a m O b j e c t K e y > < D i a g r a m O b j e c t K e y > < K e y > M e a s u r e s \ S u m   o f   r e v e n u e _ r e a l i z e d \ T a g I n f o \ V a l u e < / K e y > < / D i a g r a m O b j e c t K e y > < D i a g r a m O b j e c t K e y > < K e y > M e a s u r e s \ C o u n t   o f   b o o k i n g _ i d < / K e y > < / D i a g r a m O b j e c t K e y > < D i a g r a m O b j e c t K e y > < K e y > M e a s u r e s \ C o u n t   o f   b o o k i n g _ i d \ T a g I n f o \ F o r m u l a < / K e y > < / D i a g r a m O b j e c t K e y > < D i a g r a m O b j e c t K e y > < K e y > M e a s u r e s \ C o u n t   o f   b o o k i n g _ i d \ T a g I n f o \ V a l u e < / K e y > < / D i a g r a m O b j e c t K e y > < D i a g r a m O b j e c t K e y > < K e y > M e a s u r e s \ S u m   o f   r a t i n g s _ g i v e n < / K e y > < / D i a g r a m O b j e c t K e y > < D i a g r a m O b j e c t K e y > < K e y > M e a s u r e s \ S u m   o f   r a t i n g s _ g i v e n \ T a g I n f o \ F o r m u l a < / K e y > < / D i a g r a m O b j e c t K e y > < D i a g r a m O b j e c t K e y > < K e y > M e a s u r e s \ S u m   o f   r a t i n g s _ g i v e n \ T a g I n f o \ V a l u e < / K e y > < / D i a g r a m O b j e c t K e y > < D i a g r a m O b j e c t K e y > < K e y > M e a s u r e s \ A v e r a g e   o f   r a t i n g s _ g i v e n < / K e y > < / D i a g r a m O b j e c t K e y > < D i a g r a m O b j e c t K e y > < K e y > M e a s u r e s \ A v e r a g e   o f   r a t i n g s _ g i v e n \ T a g I n f o \ F o r m u l a < / K e y > < / D i a g r a m O b j e c t K e y > < D i a g r a m O b j e c t K e y > < K e y > M e a s u r e s \ A v e r a g e   o f   r a t i n g s _ g i v e n \ T a g I n f o \ V a l u e < / 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D i a g r a m O b j e c t K e y > < K e y > L i n k s \ & l t ; C o l u m n s \ S u m   o f   r e v e n u e _ r e a l i z e d & g t ; - & l t ; M e a s u r e s \ r e v e n u e _ r e a l i z e d & g t ; < / K e y > < / D i a g r a m O b j e c t K e y > < D i a g r a m O b j e c t K e y > < K e y > L i n k s \ & l t ; C o l u m n s \ S u m   o f   r e v e n u e _ r e a l i z e d & g t ; - & l t ; M e a s u r e s \ r e v e n u e _ r e a l i z e d & g t ; \ C O L U M N < / K e y > < / D i a g r a m O b j e c t K e y > < D i a g r a m O b j e c t K e y > < K e y > L i n k s \ & l t ; C o l u m n s \ S u m   o f   r e v e n u e _ r e a l i z e d & g t ; - & l t ; M e a s u r e s \ r e v e n u e _ r e a l i z e d & g t ; \ M E A S U R E < / K e y > < / D i a g r a m O b j e c t K e y > < D i a g r a m O b j e c t K e y > < K e y > L i n k s \ & l t ; C o l u m n s \ C o u n t   o f   b o o k i n g _ i d & g t ; - & l t ; M e a s u r e s \ b o o k i n g _ i d & g t ; < / K e y > < / D i a g r a m O b j e c t K e y > < D i a g r a m O b j e c t K e y > < K e y > L i n k s \ & l t ; C o l u m n s \ C o u n t   o f   b o o k i n g _ i d & g t ; - & l t ; M e a s u r e s \ b o o k i n g _ i d & g t ; \ C O L U M N < / K e y > < / D i a g r a m O b j e c t K e y > < D i a g r a m O b j e c t K e y > < K e y > L i n k s \ & l t ; C o l u m n s \ C o u n t   o f   b o o k i n g _ i d & g t ; - & l t ; M e a s u r e s \ b o o k i n g _ i d & g t ; \ M E A S U R E < / K e y > < / D i a g r a m O b j e c t K e y > < D i a g r a m O b j e c t K e y > < K e y > L i n k s \ & l t ; C o l u m n s \ S u m   o f   r a t i n g s _ g i v e n & g t ; - & l t ; M e a s u r e s \ r a t i n g s _ g i v e n & g t ; < / K e y > < / D i a g r a m O b j e c t K e y > < D i a g r a m O b j e c t K e y > < K e y > L i n k s \ & l t ; C o l u m n s \ S u m   o f   r a t i n g s _ g i v e n & g t ; - & l t ; M e a s u r e s \ r a t i n g s _ g i v e n & g t ; \ C O L U M N < / K e y > < / D i a g r a m O b j e c t K e y > < D i a g r a m O b j e c t K e y > < K e y > L i n k s \ & l t ; C o l u m n s \ S u m   o f   r a t i n g s _ g i v e n & g t ; - & l t ; M e a s u r e s \ r a t i n g s _ g i v e n & g t ; \ M E A S U R E < / K e y > < / D i a g r a m O b j e c t K e y > < D i a g r a m O b j e c t K e y > < K e y > L i n k s \ & l t ; C o l u m n s \ A v e r a g e   o f   r a t i n g s _ g i v e n & g t ; - & l t ; M e a s u r e s \ r a t i n g s _ g i v e n & g t ; < / K e y > < / D i a g r a m O b j e c t K e y > < D i a g r a m O b j e c t K e y > < K e y > L i n k s \ & l t ; C o l u m n s \ A v e r a g e   o f   r a t i n g s _ g i v e n & g t ; - & l t ; M e a s u r e s \ r a t i n g s _ g i v e n & g t ; \ C O L U M N < / K e y > < / D i a g r a m O b j e c t K e y > < D i a g r a m O b j e c t K e y > < K e y > L i n k s \ & l t ; C o l u m n s \ A v e r a g e   o f   r a t i n g s _ g i v e n & g t ; - & l t ; M e a s u r e s \ r a t i n g s _ g i v e n & g t ; \ M E A S U R E 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 r e v e n u e _ r e a l i z e d < / K e y > < / a : K e y > < a : V a l u e   i : t y p e = " M e a s u r e G r i d N o d e V i e w S t a t e " > < C o l u m n > 1 1 < / C o l u m n > < L a y e d O u t > t r u e < / L a y e d O u t > < W a s U I I n v i s i b l e > t r u e < / W a s U I I n v i s i b l e > < / a : V a l u e > < / a : K e y V a l u e O f D i a g r a m O b j e c t K e y a n y T y p e z b w N T n L X > < a : K e y V a l u e O f D i a g r a m O b j e c t K e y a n y T y p e z b w N T n L X > < a : K e y > < K e y > M e a s u r e s \ S u m   o f   r e v e n u e _ r e a l i z e d \ T a g I n f o \ F o r m u l a < / K e y > < / a : K e y > < a : V a l u e   i : t y p e = " M e a s u r e G r i d V i e w S t a t e I D i a g r a m T a g A d d i t i o n a l I n f o " / > < / a : K e y V a l u e O f D i a g r a m O b j e c t K e y a n y T y p e z b w N T n L X > < a : K e y V a l u e O f D i a g r a m O b j e c t K e y a n y T y p e z b w N T n L X > < a : K e y > < K e y > M e a s u r e s \ S u m   o f   r e v e n u e _ r e a l i z e d \ T a g I n f o \ V a l u e < / K e y > < / a : K e y > < a : V a l u e   i : t y p e = " M e a s u r e G r i d V i e w S t a t e I D i a g r a m T a g A d d i t i o n a l I n f o " / > < / a : K e y V a l u e O f D i a g r a m O b j e c t K e y a n y T y p e z b w N T n L X > < a : K e y V a l u e O f D i a g r a m O b j e c t K e y a n y T y p e z b w N T n L X > < a : K e y > < K e y > M e a s u r e s \ C o u n t   o f   b o o k i n g _ i d < / K e y > < / a : K e y > < a : V a l u e   i : t y p e = " M e a s u r e G r i d N o d e V i e w S t a t e " > < L a y e d O u t > t r u e < / L a y e d O u t > < W a s U I I n v i s i b l e > t r u e < / W a s U I I n v i s i b l e > < / a : V a l u e > < / a : K e y V a l u e O f D i a g r a m O b j e c t K e y a n y T y p e z b w N T n L X > < a : K e y V a l u e O f D i a g r a m O b j e c t K e y a n y T y p e z b w N T n L X > < a : K e y > < K e y > M e a s u r e s \ C o u n t   o f   b o o k i n g _ i d \ T a g I n f o \ F o r m u l a < / K e y > < / a : K e y > < a : V a l u e   i : t y p e = " M e a s u r e G r i d V i e w S t a t e I D i a g r a m T a g A d d i t i o n a l I n f o " / > < / a : K e y V a l u e O f D i a g r a m O b j e c t K e y a n y T y p e z b w N T n L X > < a : K e y V a l u e O f D i a g r a m O b j e c t K e y a n y T y p e z b w N T n L X > < a : K e y > < K e y > M e a s u r e s \ C o u n t   o f   b o o k i n g _ i d \ T a g I n f o \ V a l u e < / K e y > < / a : K e y > < a : V a l u e   i : t y p e = " M e a s u r e G r i d V i e w S t a t e I D i a g r a m T a g A d d i t i o n a l I n f o " / > < / a : K e y V a l u e O f D i a g r a m O b j e c t K e y a n y T y p e z b w N T n L X > < a : K e y V a l u e O f D i a g r a m O b j e c t K e y a n y T y p e z b w N T n L X > < a : K e y > < K e y > M e a s u r e s \ S u m   o f   r a t i n g s _ g i v e n < / K e y > < / a : K e y > < a : V a l u e   i : t y p e = " M e a s u r e G r i d N o d e V i e w S t a t e " > < C o l u m n > 8 < / C o l u m n > < L a y e d O u t > t r u e < / L a y e d O u t > < W a s U I I n v i s i b l e > t r u e < / W a s U I I n v i s i b l e > < / a : V a l u e > < / a : K e y V a l u e O f D i a g r a m O b j e c t K e y a n y T y p e z b w N T n L X > < a : K e y V a l u e O f D i a g r a m O b j e c t K e y a n y T y p e z b w N T n L X > < a : K e y > < K e y > M e a s u r e s \ S u m   o f   r a t i n g s _ g i v e n \ T a g I n f o \ F o r m u l a < / K e y > < / a : K e y > < a : V a l u e   i : t y p e = " M e a s u r e G r i d V i e w S t a t e I D i a g r a m T a g A d d i t i o n a l I n f o " / > < / a : K e y V a l u e O f D i a g r a m O b j e c t K e y a n y T y p e z b w N T n L X > < a : K e y V a l u e O f D i a g r a m O b j e c t K e y a n y T y p e z b w N T n L X > < a : K e y > < K e y > M e a s u r e s \ S u m   o f   r a t i n g s _ g i v e n \ T a g I n f o \ V a l u e < / K e y > < / a : K e y > < a : V a l u e   i : t y p e = " M e a s u r e G r i d V i e w S t a t e I D i a g r a m T a g A d d i t i o n a l I n f o " / > < / a : K e y V a l u e O f D i a g r a m O b j e c t K e y a n y T y p e z b w N T n L X > < a : K e y V a l u e O f D i a g r a m O b j e c t K e y a n y T y p e z b w N T n L X > < a : K e y > < K e y > M e a s u r e s \ A v e r a g e   o f   r a t i n g s _ g i v e n < / K e y > < / a : K e y > < a : V a l u e   i : t y p e = " M e a s u r e G r i d N o d e V i e w S t a t e " > < C o l u m n > 8 < / C o l u m n > < L a y e d O u t > t r u e < / L a y e d O u t > < W a s U I I n v i s i b l e > t r u e < / W a s U I I n v i s i b l e > < / a : V a l u e > < / a : K e y V a l u e O f D i a g r a m O b j e c t K e y a n y T y p e z b w N T n L X > < a : K e y V a l u e O f D i a g r a m O b j e c t K e y a n y T y p e z b w N T n L X > < a : K e y > < K e y > M e a s u r e s \ A v e r a g e   o f   r a t i n g s _ g i v e n \ T a g I n f o \ F o r m u l a < / K e y > < / a : K e y > < a : V a l u e   i : t y p e = " M e a s u r e G r i d V i e w S t a t e I D i a g r a m T a g A d d i t i o n a l I n f o " / > < / a : K e y V a l u e O f D i a g r a m O b j e c t K e y a n y T y p e z b w N T n L X > < a : K e y V a l u e O f D i a g r a m O b j e c t K e y a n y T y p e z b w N T n L X > < a : K e y > < K e y > M e a s u r e s \ A v e r a g e   o f   r a t i n g s _ g i v e n \ T a g I n f o \ V a l u e < / K e y > < / a : K e y > < a : V a l u e   i : t y p e = " M e a s u r e G r i d V i e w S t a t e I D i a g r a m T a g A d d i t i o n a l I n f o " / > < / 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a : K e y V a l u e O f D i a g r a m O b j e c t K e y a n y T y p e z b w N T n L X > < a : K e y > < K e y > L i n k s \ & l t ; C o l u m n s \ S u m   o f   r e v e n u e _ r e a l i z e d & g t ; - & l t ; M e a s u r e s \ r e v e n u e _ r e a l i z e d & g t ; < / K e y > < / a : K e y > < a : V a l u e   i : t y p e = " M e a s u r e G r i d V i e w S t a t e I D i a g r a m L i n k " / > < / a : K e y V a l u e O f D i a g r a m O b j e c t K e y a n y T y p e z b w N T n L X > < a : K e y V a l u e O f D i a g r a m O b j e c t K e y a n y T y p e z b w N T n L X > < a : K e y > < K e y > L i n k s \ & l t ; C o l u m n s \ S u m   o f   r e v e n u e _ r e a l i z e d & g t ; - & l t ; M e a s u r e s \ r e v e n u e _ r e a l i z e d & g t ; \ C O L U M N < / K e y > < / a : K e y > < a : V a l u e   i : t y p e = " M e a s u r e G r i d V i e w S t a t e I D i a g r a m L i n k E n d p o i n t " / > < / a : K e y V a l u e O f D i a g r a m O b j e c t K e y a n y T y p e z b w N T n L X > < a : K e y V a l u e O f D i a g r a m O b j e c t K e y a n y T y p e z b w N T n L X > < a : K e y > < K e y > L i n k s \ & l t ; C o l u m n s \ S u m   o f   r e v e n u e _ r e a l i z e d & g t ; - & l t ; M e a s u r e s \ r e v e n u e _ r e a l i z e d & g t ; \ M E A S U R E < / K e y > < / a : K e y > < a : V a l u e   i : t y p e = " M e a s u r e G r i d V i e w S t a t e I D i a g r a m L i n k E n d p o i n t " / > < / a : K e y V a l u e O f D i a g r a m O b j e c t K e y a n y T y p e z b w N T n L X > < a : K e y V a l u e O f D i a g r a m O b j e c t K e y a n y T y p e z b w N T n L X > < a : K e y > < K e y > L i n k s \ & l t ; C o l u m n s \ C o u n t   o f   b o o k i n g _ i d & g t ; - & l t ; M e a s u r e s \ b o o k i n g _ i d & g t ; < / K e y > < / a : K e y > < a : V a l u e   i : t y p e = " M e a s u r e G r i d V i e w S t a t e I D i a g r a m L i n k " / > < / a : K e y V a l u e O f D i a g r a m O b j e c t K e y a n y T y p e z b w N T n L X > < a : K e y V a l u e O f D i a g r a m O b j e c t K e y a n y T y p e z b w N T n L X > < a : K e y > < K e y > L i n k s \ & l t ; C o l u m n s \ C o u n t   o f   b o o k i n g _ i d & g t ; - & l t ; M e a s u r e s \ b o o k i n g _ i d & g t ; \ C O L U M N < / K e y > < / a : K e y > < a : V a l u e   i : t y p e = " M e a s u r e G r i d V i e w S t a t e I D i a g r a m L i n k E n d p o i n t " / > < / a : K e y V a l u e O f D i a g r a m O b j e c t K e y a n y T y p e z b w N T n L X > < a : K e y V a l u e O f D i a g r a m O b j e c t K e y a n y T y p e z b w N T n L X > < a : K e y > < K e y > L i n k s \ & l t ; C o l u m n s \ C o u n t   o f   b o o k i n g _ i d & g t ; - & l t ; M e a s u r e s \ b o o k i n g _ i d & g t ; \ M E A S U R E < / K e y > < / a : K e y > < a : V a l u e   i : t y p e = " M e a s u r e G r i d V i e w S t a t e I D i a g r a m L i n k E n d p o i n t " / > < / a : K e y V a l u e O f D i a g r a m O b j e c t K e y a n y T y p e z b w N T n L X > < a : K e y V a l u e O f D i a g r a m O b j e c t K e y a n y T y p e z b w N T n L X > < a : K e y > < K e y > L i n k s \ & l t ; C o l u m n s \ S u m   o f   r a t i n g s _ g i v e n & g t ; - & l t ; M e a s u r e s \ r a t i n g s _ g i v e n & g t ; < / K e y > < / a : K e y > < a : V a l u e   i : t y p e = " M e a s u r e G r i d V i e w S t a t e I D i a g r a m L i n k " / > < / a : K e y V a l u e O f D i a g r a m O b j e c t K e y a n y T y p e z b w N T n L X > < a : K e y V a l u e O f D i a g r a m O b j e c t K e y a n y T y p e z b w N T n L X > < a : K e y > < K e y > L i n k s \ & l t ; C o l u m n s \ S u m   o f   r a t i n g s _ g i v e n & g t ; - & l t ; M e a s u r e s \ r a t i n g s _ g i v e n & g t ; \ C O L U M N < / K e y > < / a : K e y > < a : V a l u e   i : t y p e = " M e a s u r e G r i d V i e w S t a t e I D i a g r a m L i n k E n d p o i n t " / > < / a : K e y V a l u e O f D i a g r a m O b j e c t K e y a n y T y p e z b w N T n L X > < a : K e y V a l u e O f D i a g r a m O b j e c t K e y a n y T y p e z b w N T n L X > < a : K e y > < K e y > L i n k s \ & l t ; C o l u m n s \ S u m   o f   r a t i n g s _ g i v e n & g t ; - & l t ; M e a s u r e s \ r a t i n g s _ g i v e n & g t ; \ M E A S U R E < / K e y > < / a : K e y > < a : V a l u e   i : t y p e = " M e a s u r e G r i d V i e w S t a t e I D i a g r a m L i n k E n d p o i n t " / > < / a : K e y V a l u e O f D i a g r a m O b j e c t K e y a n y T y p e z b w N T n L X > < a : K e y V a l u e O f D i a g r a m O b j e c t K e y a n y T y p e z b w N T n L X > < a : K e y > < K e y > L i n k s \ & l t ; C o l u m n s \ A v e r a g e   o f   r a t i n g s _ g i v e n & g t ; - & l t ; M e a s u r e s \ r a t i n g s _ g i v e n & g t ; < / K e y > < / a : K e y > < a : V a l u e   i : t y p e = " M e a s u r e G r i d V i e w S t a t e I D i a g r a m L i n k " / > < / a : K e y V a l u e O f D i a g r a m O b j e c t K e y a n y T y p e z b w N T n L X > < a : K e y V a l u e O f D i a g r a m O b j e c t K e y a n y T y p e z b w N T n L X > < a : K e y > < K e y > L i n k s \ & l t ; C o l u m n s \ A v e r a g e   o f   r a t i n g s _ g i v e n & g t ; - & l t ; M e a s u r e s \ r a t i n g s _ g i v e n & g t ; \ C O L U M N < / K e y > < / a : K e y > < a : V a l u e   i : t y p e = " M e a s u r e G r i d V i e w S t a t e I D i a g r a m L i n k E n d p o i n t " / > < / a : K e y V a l u e O f D i a g r a m O b j e c t K e y a n y T y p e z b w N T n L X > < a : K e y V a l u e O f D i a g r a m O b j e c t K e y a n y T y p e z b w N T n L X > < a : K e y > < K e y > L i n k s \ & l t ; C o l u m n s \ A v e r a g e   o f   r a t i n g s _ g i v e n & g t ; - & l t ; M e a s u r e s \ r a t i n g s _ g i v e n & g t ; \ M E A S U R E < / K e y > < / a : K e y > < a : V a l u e   i : t y p e = " M e a s u r e G r i d V i e w S t a t e I D i a g r a m L i n k E n d p o i n t " / > < / a : K e y V a l u e O f D i a g r a m O b j e c t K e y a n y T y p e z b w N T n L X > < / V i e w S t a t e s > < / D i a g r a m M a n a g e r . S e r i a l i z a b l e D i a g r a m > < D i a g r a m M a n a g e r . S e r i a l i z a b l e D i a g r a m > < A d a p t e r   i : t y p e = " M e a s u r e D i a g r a m S a n d b o x A d a p t e r " > < T a b l e N a m e > f a c t _ a g g r e g a t e d _ b o o k i n g s 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 c a p a c i t y < / K e y > < / D i a g r a m O b j e c t K e y > < D i a g r a m O b j e c t K e y > < K e y > M e a s u r e s \ S u m   o f   c a p a c i t y \ T a g I n f o \ F o r m u l a < / K e y > < / D i a g r a m O b j e c t K e y > < D i a g r a m O b j e c t K e y > < K e y > M e a s u r e s \ S u m   o f   c a p a c i t y \ T a g I n f o \ V a l u e < / K e y > < / D i a g r a m O b j e c t K e y > < D i a g r a m O b j e c t K e y > < K e y > M e a s u r e s \ A v e r a g e   o f   c a p a c i t y < / K e y > < / D i a g r a m O b j e c t K e y > < D i a g r a m O b j e c t K e y > < K e y > M e a s u r e s \ A v e r a g e   o f   c a p a c i t y \ T a g I n f o \ F o r m u l a < / K e y > < / D i a g r a m O b j e c t K e y > < D i a g r a m O b j e c t K e y > < K e y > M e a s u r e s \ A v e r a g e   o f   c a p a c i t y \ T a g I n f o \ V a l u e < / K e y > < / D i a g r a m O b j e c t K e y > < D i a g r a m O b j e c t K e y > < K e y > M e a s u r e s \ S u m   o f   s u c c e s s f u l _ b o o k i n g s < / K e y > < / D i a g r a m O b j e c t K e y > < D i a g r a m O b j e c t K e y > < K e y > M e a s u r e s \ S u m   o f   s u c c e s s f u l _ b o o k i n g s \ T a g I n f o \ F o r m u l a < / K e y > < / D i a g r a m O b j e c t K e y > < D i a g r a m O b j e c t K e y > < K e y > M e a s u r e s \ S u m   o f   s u c c e s s f u l _ b o o k i n g s \ T a g I n f o \ V a l u e < / 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D i a g r a m O b j e c t K e y > < K e y > L i n k s \ & l t ; C o l u m n s \ S u m   o f   c a p a c i t y & g t ; - & l t ; M e a s u r e s \ c a p a c i t y & g t ; < / K e y > < / D i a g r a m O b j e c t K e y > < D i a g r a m O b j e c t K e y > < K e y > L i n k s \ & l t ; C o l u m n s \ S u m   o f   c a p a c i t y & g t ; - & l t ; M e a s u r e s \ c a p a c i t y & g t ; \ C O L U M N < / K e y > < / D i a g r a m O b j e c t K e y > < D i a g r a m O b j e c t K e y > < K e y > L i n k s \ & l t ; C o l u m n s \ S u m   o f   c a p a c i t y & g t ; - & l t ; M e a s u r e s \ c a p a c i t y & g t ; \ M E A S U R E < / K e y > < / D i a g r a m O b j e c t K e y > < D i a g r a m O b j e c t K e y > < K e y > L i n k s \ & l t ; C o l u m n s \ A v e r a g e   o f   c a p a c i t y & g t ; - & l t ; M e a s u r e s \ c a p a c i t y & g t ; < / K e y > < / D i a g r a m O b j e c t K e y > < D i a g r a m O b j e c t K e y > < K e y > L i n k s \ & l t ; C o l u m n s \ A v e r a g e   o f   c a p a c i t y & g t ; - & l t ; M e a s u r e s \ c a p a c i t y & g t ; \ C O L U M N < / K e y > < / D i a g r a m O b j e c t K e y > < D i a g r a m O b j e c t K e y > < K e y > L i n k s \ & l t ; C o l u m n s \ A v e r a g e   o f   c a p a c i t y & g t ; - & l t ; M e a s u r e s \ c a p a c i t y & g t ; \ M E A S U R E < / K e y > < / D i a g r a m O b j e c t K e y > < D i a g r a m O b j e c t K e y > < K e y > L i n k s \ & l t ; C o l u m n s \ S u m   o f   s u c c e s s f u l _ b o o k i n g s & g t ; - & l t ; M e a s u r e s \ s u c c e s s f u l _ b o o k i n g s & g t ; < / K e y > < / D i a g r a m O b j e c t K e y > < D i a g r a m O b j e c t K e y > < K e y > L i n k s \ & l t ; C o l u m n s \ S u m   o f   s u c c e s s f u l _ b o o k i n g s & g t ; - & l t ; M e a s u r e s \ s u c c e s s f u l _ b o o k i n g s & g t ; \ C O L U M N < / K e y > < / D i a g r a m O b j e c t K e y > < D i a g r a m O b j e c t K e y > < K e y > L i n k s \ & l t ; C o l u m n s \ S u m   o f   s u c c e s s f u l _ b o o k i n g s & g t ; - & l t ; M e a s u r e s \ s u c c e s s f u l _ b o o k i n g s & g t ; \ M E A S U R E 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 4 < / C o l u m n > < L a y e d O u t > t r u e < / L a y e d O u t > < / M e a s u r e G r i d T e x t > < M e a s u r e G r i d T e x t > < C o l u m n > 3 < / 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 c a p a c i t y < / K e y > < / a : K e y > < a : V a l u e   i : t y p e = " M e a s u r e G r i d N o d e V i e w S t a t e " > < C o l u m n > 4 < / C o l u m n > < L a y e d O u t > t r u e < / L a y e d O u t > < R o w > 1 < / R o w > < W a s U I I n v i s i b l e > t r u e < / W a s U I I n v i s i b l e > < / a : V a l u e > < / a : K e y V a l u e O f D i a g r a m O b j e c t K e y a n y T y p e z b w N T n L X > < a : K e y V a l u e O f D i a g r a m O b j e c t K e y a n y T y p e z b w N T n L X > < a : K e y > < K e y > M e a s u r e s \ S u m   o f   c a p a c i t y \ T a g I n f o \ F o r m u l a < / K e y > < / a : K e y > < a : V a l u e   i : t y p e = " M e a s u r e G r i d V i e w S t a t e I D i a g r a m T a g A d d i t i o n a l I n f o " / > < / a : K e y V a l u e O f D i a g r a m O b j e c t K e y a n y T y p e z b w N T n L X > < a : K e y V a l u e O f D i a g r a m O b j e c t K e y a n y T y p e z b w N T n L X > < a : K e y > < K e y > M e a s u r e s \ S u m   o f   c a p a c i t y \ T a g I n f o \ V a l u e < / K e y > < / a : K e y > < a : V a l u e   i : t y p e = " M e a s u r e G r i d V i e w S t a t e I D i a g r a m T a g A d d i t i o n a l I n f o " / > < / a : K e y V a l u e O f D i a g r a m O b j e c t K e y a n y T y p e z b w N T n L X > < a : K e y V a l u e O f D i a g r a m O b j e c t K e y a n y T y p e z b w N T n L X > < a : K e y > < K e y > M e a s u r e s \ A v e r a g e   o f   c a p a c i t y < / K e y > < / a : K e y > < a : V a l u e   i : t y p e = " M e a s u r e G r i d N o d e V i e w S t a t e " > < C o l u m n > 4 < / C o l u m n > < L a y e d O u t > t r u e < / L a y e d O u t > < R o w > 1 < / R o w > < W a s U I I n v i s i b l e > t r u e < / W a s U I I n v i s i b l e > < / a : V a l u e > < / a : K e y V a l u e O f D i a g r a m O b j e c t K e y a n y T y p e z b w N T n L X > < a : K e y V a l u e O f D i a g r a m O b j e c t K e y a n y T y p e z b w N T n L X > < a : K e y > < K e y > M e a s u r e s \ A v e r a g e   o f   c a p a c i t y \ T a g I n f o \ F o r m u l a < / K e y > < / a : K e y > < a : V a l u e   i : t y p e = " M e a s u r e G r i d V i e w S t a t e I D i a g r a m T a g A d d i t i o n a l I n f o " / > < / a : K e y V a l u e O f D i a g r a m O b j e c t K e y a n y T y p e z b w N T n L X > < a : K e y V a l u e O f D i a g r a m O b j e c t K e y a n y T y p e z b w N T n L X > < a : K e y > < K e y > M e a s u r e s \ A v e r a g e   o f   c a p a c i t y \ T a g I n f o \ V a l u e < / K e y > < / a : K e y > < a : V a l u e   i : t y p e = " M e a s u r e G r i d V i e w S t a t e I D i a g r a m T a g A d d i t i o n a l I n f o " / > < / a : K e y V a l u e O f D i a g r a m O b j e c t K e y a n y T y p e z b w N T n L X > < a : K e y V a l u e O f D i a g r a m O b j e c t K e y a n y T y p e z b w N T n L X > < a : K e y > < K e y > M e a s u r e s \ S u m   o f   s u c c e s s f u l _ b o o k i n g s < / K e y > < / a : K e y > < a : V a l u e   i : t y p e = " M e a s u r e G r i d N o d e V i e w S t a t e " > < C o l u m n > 3 < / C o l u m n > < L a y e d O u t > t r u e < / L a y e d O u t > < R o w > 1 < / R o w > < W a s U I I n v i s i b l e > t r u e < / W a s U I I n v i s i b l e > < / a : V a l u e > < / a : K e y V a l u e O f D i a g r a m O b j e c t K e y a n y T y p e z b w N T n L X > < a : K e y V a l u e O f D i a g r a m O b j e c t K e y a n y T y p e z b w N T n L X > < a : K e y > < K e y > M e a s u r e s \ S u m   o f   s u c c e s s f u l _ b o o k i n g s \ T a g I n f o \ F o r m u l a < / K e y > < / a : K e y > < a : V a l u e   i : t y p e = " M e a s u r e G r i d V i e w S t a t e I D i a g r a m T a g A d d i t i o n a l I n f o " / > < / a : K e y V a l u e O f D i a g r a m O b j e c t K e y a n y T y p e z b w N T n L X > < a : K e y V a l u e O f D i a g r a m O b j e c t K e y a n y T y p e z b w N T n L X > < a : K e y > < K e y > M e a s u r e s \ S u m   o f   s u c c e s s f u l _ b o o k i n g s \ T a g I n f o \ V a l u e < / K e y > < / a : K e y > < a : V a l u e   i : t y p e = " M e a s u r e G r i d V i e w S t a t e I D i a g r a m T a g A d d i t i o n a l I n f o " / > < / 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a : K e y V a l u e O f D i a g r a m O b j e c t K e y a n y T y p e z b w N T n L X > < a : K e y > < K e y > L i n k s \ & l t ; C o l u m n s \ S u m   o f   c a p a c i t y & g t ; - & l t ; M e a s u r e s \ c a p a c i t y & g t ; < / K e y > < / a : K e y > < a : V a l u e   i : t y p e = " M e a s u r e G r i d V i e w S t a t e I D i a g r a m L i n k " / > < / a : K e y V a l u e O f D i a g r a m O b j e c t K e y a n y T y p e z b w N T n L X > < a : K e y V a l u e O f D i a g r a m O b j e c t K e y a n y T y p e z b w N T n L X > < a : K e y > < K e y > L i n k s \ & l t ; C o l u m n s \ S u m   o f   c a p a c i t y & g t ; - & l t ; M e a s u r e s \ c a p a c i t y & g t ; \ C O L U M N < / K e y > < / a : K e y > < a : V a l u e   i : t y p e = " M e a s u r e G r i d V i e w S t a t e I D i a g r a m L i n k E n d p o i n t " / > < / a : K e y V a l u e O f D i a g r a m O b j e c t K e y a n y T y p e z b w N T n L X > < a : K e y V a l u e O f D i a g r a m O b j e c t K e y a n y T y p e z b w N T n L X > < a : K e y > < K e y > L i n k s \ & l t ; C o l u m n s \ S u m   o f   c a p a c i t y & g t ; - & l t ; M e a s u r e s \ c a p a c i t y & g t ; \ M E A S U R E < / K e y > < / a : K e y > < a : V a l u e   i : t y p e = " M e a s u r e G r i d V i e w S t a t e I D i a g r a m L i n k E n d p o i n t " / > < / a : K e y V a l u e O f D i a g r a m O b j e c t K e y a n y T y p e z b w N T n L X > < a : K e y V a l u e O f D i a g r a m O b j e c t K e y a n y T y p e z b w N T n L X > < a : K e y > < K e y > L i n k s \ & l t ; C o l u m n s \ A v e r a g e   o f   c a p a c i t y & g t ; - & l t ; M e a s u r e s \ c a p a c i t y & g t ; < / K e y > < / a : K e y > < a : V a l u e   i : t y p e = " M e a s u r e G r i d V i e w S t a t e I D i a g r a m L i n k " / > < / a : K e y V a l u e O f D i a g r a m O b j e c t K e y a n y T y p e z b w N T n L X > < a : K e y V a l u e O f D i a g r a m O b j e c t K e y a n y T y p e z b w N T n L X > < a : K e y > < K e y > L i n k s \ & l t ; C o l u m n s \ A v e r a g e   o f   c a p a c i t y & g t ; - & l t ; M e a s u r e s \ c a p a c i t y & g t ; \ C O L U M N < / K e y > < / a : K e y > < a : V a l u e   i : t y p e = " M e a s u r e G r i d V i e w S t a t e I D i a g r a m L i n k E n d p o i n t " / > < / a : K e y V a l u e O f D i a g r a m O b j e c t K e y a n y T y p e z b w N T n L X > < a : K e y V a l u e O f D i a g r a m O b j e c t K e y a n y T y p e z b w N T n L X > < a : K e y > < K e y > L i n k s \ & l t ; C o l u m n s \ A v e r a g e   o f   c a p a c i t y & g t ; - & l t ; M e a s u r e s \ c a p a c i t y & g t ; \ M E A S U R E < / K e y > < / a : K e y > < a : V a l u e   i : t y p e = " M e a s u r e G r i d V i e w S t a t e I D i a g r a m L i n k E n d p o i n t " / > < / a : K e y V a l u e O f D i a g r a m O b j e c t K e y a n y T y p e z b w N T n L X > < a : K e y V a l u e O f D i a g r a m O b j e c t K e y a n y T y p e z b w N T n L X > < a : K e y > < K e y > L i n k s \ & l t ; C o l u m n s \ S u m   o f   s u c c e s s f u l _ b o o k i n g s & g t ; - & l t ; M e a s u r e s \ s u c c e s s f u l _ b o o k i n g s & g t ; < / K e y > < / a : K e y > < a : V a l u e   i : t y p e = " M e a s u r e G r i d V i e w S t a t e I D i a g r a m L i n k " / > < / a : K e y V a l u e O f D i a g r a m O b j e c t K e y a n y T y p e z b w N T n L X > < a : K e y V a l u e O f D i a g r a m O b j e c t K e y a n y T y p e z b w N T n L X > < a : K e y > < K e y > L i n k s \ & l t ; C o l u m n s \ S u m   o f   s u c c e s s f u l _ b o o k i n g s & g t ; - & l t ; M e a s u r e s \ s u c c e s s f u l _ b o o k i n g s & g t ; \ C O L U M N < / K e y > < / a : K e y > < a : V a l u e   i : t y p e = " M e a s u r e G r i d V i e w S t a t e I D i a g r a m L i n k E n d p o i n t " / > < / a : K e y V a l u e O f D i a g r a m O b j e c t K e y a n y T y p e z b w N T n L X > < a : K e y V a l u e O f D i a g r a m O b j e c t K e y a n y T y p e z b w N T n L X > < a : K e y > < K e y > L i n k s \ & l t ; C o l u m n s \ S u m   o f   s u c c e s s f u l _ b o o k i n g s & g t ; - & l t ; M e a s u r e s \ s u c c e s s f u l _ b o o k i n g s & g t ; \ M E A S U R E < / K e y > < / a : K e y > < a : V a l u e   i : t y p e = " M e a s u r e G r i d V i e w S t a t e I D i a g r a m L i n k E n d p o i n t " / > < / 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 C o l u m n s \ d a t e < / K e y > < / D i a g r a m O b j e c t K e y > < D i a g r a m O b j e c t K e y > < K e y > C o l u m n s \ m m m   y y < / K e y > < / D i a g r a m O b j e c t K e y > < D i a g r a m O b j e c t K e y > < K e y > C o l u m n s \ w e e k   n o < / K e y > < / D i a g r a m O b j e c t K e y > < D i a g r a m O b j e c t K e y > < K e y > C o l u m n s \ d a y _ t y p e < / K e y > < / D i a g r a m O b j e c t K e y > < D i a g r a m O b j e c t K e y > < K e y > C o l u m n s \ d a t e   ( M o n t h   I n d e x ) < / K e y > < / D i a g r a m O b j e c t K e y > < D i a g r a m O b j e c t K e y > < K e y > C o l u m n s \ d a t e   ( M o n t h ) < / K e y > < / D i a g r a m O b j e c t K e y > < D i a g r a m O b j e c t K e y > < K e y > C o l u m n s \ m m m   y y   ( M o n t h   I n d e x ) < / K e y > < / D i a g r a m O b j e c t K e y > < D i a g r a m O b j e c t K e y > < K e y > C o l u m n s \ m m m   y y   ( M o n t h ) < / K e y > < / D i a g r a m O b j e c t K e y > < D i a g r a m O b j e c t K e y > < K e y > C o l u m n s \ W N < / 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 1 < / F o c u s R o w > < S e l e c t i o n E n d C o l u m n > 8 < / S e l e c t i o n E n d C o l u m n > < S e l e c t i o n E n d R o w > 1 < / S e l e c t i o n E n d R o w > < S e l e c t i o n S t a r t C o l u m n > 8 < / 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 C o l u m n s \ m m m   y y < / K e y > < / a : K e y > < a : V a l u e   i : t y p e = " M e a s u r e G r i d N o d e V i e w S t a t e " > < C o l u m n > 1 < / C o l u m n > < L a y e d O u t > t r u e < / L a y e d O u t > < / a : V a l u e > < / a : K e y V a l u e O f D i a g r a m O b j e c t K e y a n y T y p e z b w N T n L X > < a : K e y V a l u e O f D i a g r a m O b j e c t K e y a n y T y p e z b w N T n L X > < a : K e y > < K e y > C o l u m n s \ w e e k   n o < / K e y > < / a : K e y > < a : V a l u e   i : t y p e = " M e a s u r e G r i d N o d e V i e w S t a t e " > < C o l u m n > 2 < / C o l u m n > < L a y e d O u t > t r u e < / L a y e d O u t > < / a : V a l u e > < / a : K e y V a l u e O f D i a g r a m O b j e c t K e y a n y T y p e z b w N T n L X > < a : K e y V a l u e O f D i a g r a m O b j e c t K e y a n y T y p e z b w N T n L X > < a : K e y > < K e y > C o l u m n s \ d a y _ t y p e < / K e y > < / a : K e y > < a : V a l u e   i : t y p e = " M e a s u r e G r i d N o d e V i e w S t a t e " > < C o l u m n > 3 < / C o l u m n > < L a y e d O u t > t r u e < / L a y e d O u t > < / a : V a l u e > < / a : K e y V a l u e O f D i a g r a m O b j e c t K e y a n y T y p e z b w N T n L X > < a : K e y V a l u e O f D i a g r a m O b j e c t K e y a n y T y p e z b w N T n L X > < a : K e y > < K e y > C o l u m n s \ d a t e   ( M o n t h   I n d e x ) < / K e y > < / a : K e y > < a : V a l u e   i : t y p e = " M e a s u r e G r i d N o d e V i e w S t a t e " > < C o l u m n > 4 < / C o l u m n > < L a y e d O u t > t r u e < / L a y e d O u t > < / a : V a l u e > < / a : K e y V a l u e O f D i a g r a m O b j e c t K e y a n y T y p e z b w N T n L X > < a : K e y V a l u e O f D i a g r a m O b j e c t K e y a n y T y p e z b w N T n L X > < a : K e y > < K e y > C o l u m n s \ d a t e   ( M o n t h ) < / K e y > < / a : K e y > < a : V a l u e   i : t y p e = " M e a s u r e G r i d N o d e V i e w S t a t e " > < C o l u m n > 5 < / C o l u m n > < L a y e d O u t > t r u e < / L a y e d O u t > < / a : V a l u e > < / a : K e y V a l u e O f D i a g r a m O b j e c t K e y a n y T y p e z b w N T n L X > < a : K e y V a l u e O f D i a g r a m O b j e c t K e y a n y T y p e z b w N T n L X > < a : K e y > < K e y > C o l u m n s \ m m m   y y   ( M o n t h   I n d e x ) < / K e y > < / a : K e y > < a : V a l u e   i : t y p e = " M e a s u r e G r i d N o d e V i e w S t a t e " > < C o l u m n > 6 < / C o l u m n > < L a y e d O u t > t r u e < / L a y e d O u t > < / a : V a l u e > < / a : K e y V a l u e O f D i a g r a m O b j e c t K e y a n y T y p e z b w N T n L X > < a : K e y V a l u e O f D i a g r a m O b j e c t K e y a n y T y p e z b w N T n L X > < a : K e y > < K e y > C o l u m n s \ m m m   y y   ( M o n t h ) < / K e y > < / a : K e y > < a : V a l u e   i : t y p e = " M e a s u r e G r i d N o d e V i e w S t a t e " > < C o l u m n > 7 < / C o l u m n > < L a y e d O u t > t r u e < / L a y e d O u t > < / a : V a l u e > < / a : K e y V a l u e O f D i a g r a m O b j e c t K e y a n y T y p e z b w N T n L X > < a : K e y V a l u e O f D i a g r a m O b j e c t K e y a n y T y p e z b w N T n L X > < a : K e y > < K e y > C o l u m n s \ W N < / K e y > < / a : K e y > < a : V a l u e   i : t y p e = " M e a s u r e G r i d N o d e V i e w S t a t e " > < C o l u m n > 8 < / C o l u m n > < 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 T a g s \ T a b l e s \ & l t ; T a b l e s \ f a c t _ a g g r e g a t e d _ b o o k i n g s & g t ; < / K e y > < / D i a g r a m O b j e c t K e y > < D i a g r a m O b j e c t K e y > < K e y > D y n a m i c   T a g s \ T a b l e s \ & l t ; T a b l e s \ f a c t _ b o o k i n g s & g t ; < / K e y > < / D i a g r a m O b j e c t K e y > < D i a g r a m O b j e c t K e y > < K e y > D y n a m i c   T a g s \ T a b l e s \ & l t ; T a b l e s \ d i m _ d a t e & g t ; < / K e y > < / D i a g r a m O b j e c t K e y > < D i a g r a m O b j e c t K e y > < K e y > D y n a m i c   T a g s \ T a b l e s \ & l t ; T a b l e s \ d i m _ h o t e l s & g t ; < / K e y > < / D i a g r a m O b j e c t K e y > < D i a g r a m O b j e c t K e y > < K e y > D y n a m i c   T a g s \ T a b l e s \ & l t ; T a b l e s \ d i m _ r o o m s & g t ; < / K e y > < / D i a g r a m O b j e c t K e y > < D i a g r a m O b j e c t K e y > < K e y > T a b l e s \ f a c t _ a g g r e g a t e d _ b o o k i n g s < / K e y > < / D i a g r a m O b j e c t K e y > < D i a g r a m O b j e c t K e y > < K e y > T a b l e s \ f a c t _ a g g r e g a t e d _ b o o k i n g s \ C o l u m n s \ p r o p e r t y _ i d < / K e y > < / D i a g r a m O b j e c t K e y > < D i a g r a m O b j e c t K e y > < K e y > T a b l e s \ f a c t _ a g g r e g a t e d _ b o o k i n g s \ C o l u m n s \ c h e c k _ i n _ d a t e < / K e y > < / D i a g r a m O b j e c t K e y > < D i a g r a m O b j e c t K e y > < K e y > T a b l e s \ f a c t _ a g g r e g a t e d _ b o o k i n g s \ C o l u m n s \ r o o m _ c a t e g o r y < / K e y > < / D i a g r a m O b j e c t K e y > < D i a g r a m O b j e c t K e y > < K e y > T a b l e s \ f a c t _ a g g r e g a t e d _ b o o k i n g s \ C o l u m n s \ s u c c e s s f u l _ b o o k i n g s < / K e y > < / D i a g r a m O b j e c t K e y > < D i a g r a m O b j e c t K e y > < K e y > T a b l e s \ f a c t _ a g g r e g a t e d _ b o o k i n g s \ C o l u m n s \ c a p a c i t y < / K e y > < / D i a g r a m O b j e c t K e y > < D i a g r a m O b j e c t K e y > < K e y > T a b l e s \ f a c t _ a g g r e g a t e d _ b o o k i n g s \ M e a s u r e s \ S u m   o f   c a p a c i t y < / K e y > < / D i a g r a m O b j e c t K e y > < D i a g r a m O b j e c t K e y > < K e y > T a b l e s \ f a c t _ a g g r e g a t e d _ b o o k i n g s \ S u m   o f   c a p a c i t y \ A d d i t i o n a l   I n f o \ I m p l i c i t   M e a s u r e < / K e y > < / D i a g r a m O b j e c t K e y > < D i a g r a m O b j e c t K e y > < K e y > T a b l e s \ f a c t _ a g g r e g a t e d _ b o o k i n g s \ M e a s u r e s \ A v e r a g e   o f   c a p a c i t y < / K e y > < / D i a g r a m O b j e c t K e y > < D i a g r a m O b j e c t K e y > < K e y > T a b l e s \ f a c t _ a g g r e g a t e d _ b o o k i n g s \ A v e r a g e   o f   c a p a c i t y \ A d d i t i o n a l   I n f o \ I m p l i c i t   M e a s u r e < / K e y > < / D i a g r a m O b j e c t K e y > < D i a g r a m O b j e c t K e y > < K e y > T a b l e s \ f a c t _ a g g r e g a t e d _ b o o k i n g s \ M e a s u r e s \ S u m   o f   s u c c e s s f u l _ b o o k i n g s < / K e y > < / D i a g r a m O b j e c t K e y > < D i a g r a m O b j e c t K e y > < K e y > T a b l e s \ f a c t _ a g g r e g a t e d _ b o o k i n g s \ S u m   o f   s u c c e s s f u l _ b o o k i n g s \ A d d i t i o n a l   I n f o \ I m p l i c i t   M e a s u r e < / 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 T a b l e s \ f a c t _ b o o k i n g s \ C o l u m n s \ c h e c k o u t _ d a t e   ( M o n t h   I n d e x ) < / K e y > < / D i a g r a m O b j e c t K e y > < D i a g r a m O b j e c t K e y > < K e y > T a b l e s \ f a c t _ b o o k i n g s \ C o l u m n s \ c h e c k o u t _ d a t e   ( M o n t h ) < / K e y > < / D i a g r a m O b j e c t K e y > < D i a g r a m O b j e c t K e y > < K e y > T a b l e s \ f a c t _ b o o k i n g s \ M e a s u r e s \ S u m   o f   r e v e n u e _ r e a l i z e d < / K e y > < / D i a g r a m O b j e c t K e y > < D i a g r a m O b j e c t K e y > < K e y > T a b l e s \ f a c t _ b o o k i n g s \ S u m   o f   r e v e n u e _ r e a l i z e d \ A d d i t i o n a l   I n f o \ I m p l i c i t   M e a s u r e < / K e y > < / D i a g r a m O b j e c t K e y > < D i a g r a m O b j e c t K e y > < K e y > T a b l e s \ f a c t _ b o o k i n g s \ M e a s u r e s \ C o u n t   o f   b o o k i n g _ i d < / K e y > < / D i a g r a m O b j e c t K e y > < D i a g r a m O b j e c t K e y > < K e y > T a b l e s \ f a c t _ b o o k i n g s \ C o u n t   o f   b o o k i n g _ i d \ A d d i t i o n a l   I n f o \ I m p l i c i t   M e a s u r e < / K e y > < / D i a g r a m O b j e c t K e y > < D i a g r a m O b j e c t K e y > < K e y > T a b l e s \ f a c t _ b o o k i n g s \ M e a s u r e s \ S u m   o f   r a t i n g s _ g i v e n < / K e y > < / D i a g r a m O b j e c t K e y > < D i a g r a m O b j e c t K e y > < K e y > T a b l e s \ f a c t _ b o o k i n g s \ S u m   o f   r a t i n g s _ g i v e n \ A d d i t i o n a l   I n f o \ I m p l i c i t   M e a s u r e < / K e y > < / D i a g r a m O b j e c t K e y > < D i a g r a m O b j e c t K e y > < K e y > T a b l e s \ f a c t _ b o o k i n g s \ M e a s u r e s \ A v e r a g e   o f   r a t i n g s _ g i v e n < / K e y > < / D i a g r a m O b j e c t K e y > < D i a g r a m O b j e c t K e y > < K e y > T a b l e s \ f a c t _ b o o k i n g s \ A v e r a g e   o f   r a t i n g s _ g i v e n \ A d d i t i o n a l   I n f o \ I m p l i c i t   M e a s u r e < / K e y > < / D i a g r a m O b j e c t K e y > < D i a g r a m O b j e c t K e y > < K e y > T a b l e s \ f a c t _ b o o k i n g s \ M e a s u r e s \ C o u n t   o f   c h e c k o u t _ d a t e < / K e y > < / D i a g r a m O b j e c t K e y > < D i a g r a m O b j e c t K e y > < K e y > T a b l e s \ f a c t _ b o o k i n g s \ C o u n t   o f   c h e c k o u t _ d a t e \ A d d i t i o n a l   I n f o \ I m p l i c i t   M e a s u r e < / K e y > < / D i a g r a m O b j e c t K e y > < D i a g r a m O b j e c t K e y > < K e y > T a b l e s \ f a c t _ b o o k i n g s \ M e a s u r e s \ C o u n t   o f   b o o k i n g _ s t a t u s < / K e y > < / D i a g r a m O b j e c t K e y > < D i a g r a m O b j e c t K e y > < K e y > T a b l e s \ f a c t _ b o o k i n g s \ C o u n t   o f   b o o k i n g _ s t a t u s \ A d d i t i o n a l   I n f o \ I m p l i c i t   M e a s u r e < / K e y > < / D i a g r a m O b j e c t K e y > < D i a g r a m O b j e c t K e y > < K e y > T a b l e s \ d i m _ d a t e < / K e y > < / D i a g r a m O b j e c t K e y > < D i a g r a m O b j e c t K e y > < K e y > T a b l e s \ d i m _ d a t e \ C o l u m n s \ d a t e < / K e y > < / D i a g r a m O b j e c t K e y > < D i a g r a m O b j e c t K e y > < K e y > T a b l e s \ d i m _ d a t e \ C o l u m n s \ m m m   y y < / K e y > < / D i a g r a m O b j e c t K e y > < D i a g r a m O b j e c t K e y > < K e y > T a b l e s \ d i m _ d a t e \ C o l u m n s \ w e e k   n o < / K e y > < / D i a g r a m O b j e c t K e y > < D i a g r a m O b j e c t K e y > < K e y > T a b l e s \ d i m _ d a t e \ C o l u m n s \ d a y _ t y p e < / K e y > < / D i a g r a m O b j e c t K e y > < D i a g r a m O b j e c t K e y > < K e y > T a b l e s \ d i m _ d a t e \ C o l u m n s \ d a t e   ( M o n t h   I n d e x ) < / K e y > < / D i a g r a m O b j e c t K e y > < D i a g r a m O b j e c t K e y > < K e y > T a b l e s \ d i m _ d a t e \ C o l u m n s \ d a t e   ( M o n t h ) < / K e y > < / D i a g r a m O b j e c t K e y > < D i a g r a m O b j e c t K e y > < K e y > T a b l e s \ d i m _ d a t e \ C o l u m n s \ m m m   y y   ( M o n t h   I n d e x ) < / K e y > < / D i a g r a m O b j e c t K e y > < D i a g r a m O b j e c t K e y > < K e y > T a b l e s \ d i m _ d a t e \ C o l u m n s \ m m m   y y   ( M o n t h ) < / K e y > < / D i a g r a m O b j e c t K e y > < D i a g r a m O b j e c t K e y > < K e y > T a b l e s \ d i m _ d a t e \ C o l u m n s \ W N < / K e y > < / D i a g r a m O b j e c t K e y > < D i a g r a m O b j e c t K e y > < K e y > T a b l e s \ d i m _ d a t e \ M e a s u r e s \ C o u n t   o f   d a t e < / K e y > < / D i a g r a m O b j e c t K e y > < D i a g r a m O b j e c t K e y > < K e y > T a b l e s \ d i m _ d a t e \ C o u n t   o f   d a t e \ A d d i t i o n a l   I n f o \ I m p l i c i t   M e a s u r e < / K e y > < / D i a g r a m O b j e c t K e y > < D i a g r a m O b j e c t K e y > < K e y > T a b l e s \ d i m _ h o t e l s < / K e y > < / D i a g r a m O b j e c t K e y > < D i a g r a m O b j e c t K e y > < K e y > T a b l e s \ d i m _ h o t e l s \ C o l u m n s \ p r o p e r t y _ i d < / K e y > < / D i a g r a m O b j e c t K e y > < D i a g r a m O b j e c t K e y > < K e y > T a b l e s \ d i m _ h o t e l s \ C o l u m n s \ p r o p e r t y _ n a m e < / K e y > < / D i a g r a m O b j e c t K e y > < D i a g r a m O b j e c t K e y > < K e y > T a b l e s \ d i m _ h o t e l s \ C o l u m n s \ c a t e g o r y < / K e y > < / D i a g r a m O b j e c t K e y > < D i a g r a m O b j e c t K e y > < K e y > T a b l e s \ d i m _ h o t e l s \ C o l u m n s \ c i t y < / K e y > < / D i a g r a m O b j e c t K e y > < D i a g r a m O b j e c t K e y > < K e y > T a b l e s \ d i m _ h o t e l s \ C o l u m n s \ S t a t e < / K e y > < / D i a g r a m O b j e c t K e y > < D i a g r a m O b j e c t K e y > < K e y > T a b l e s \ d i m _ r o o m s < / K e y > < / D i a g r a m O b j e c t K e y > < D i a g r a m O b j e c t K e y > < K e y > T a b l e s \ d i m _ r o o m s \ C o l u m n s \ r o o m _ i d < / K e y > < / D i a g r a m O b j e c t K e y > < D i a g r a m O b j e c t K e y > < K e y > T a b l e s \ d i m _ r o o m s \ C o l u m n s \ r o o m _ c l a s s < / K e y > < / D i a g r a m O b j e c t K e y > < D i a g r a m O b j e c t K e y > < K e y > R e l a t i o n s h i p s \ & l t ; T a b l e s \ f a c t _ a g g r e g a t e d _ b o o k i n g s \ C o l u m n s \ c h e c k _ i n _ d a t e & g t ; - & l t ; T a b l e s \ d i m _ d a t e \ C o l u m n s \ d a t e & g t ; < / K e y > < / D i a g r a m O b j e c t K e y > < D i a g r a m O b j e c t K e y > < K e y > R e l a t i o n s h i p s \ & l t ; T a b l e s \ f a c t _ a g g r e g a t e d _ b o o k i n g s \ C o l u m n s \ c h e c k _ i n _ d a t e & g t ; - & l t ; T a b l e s \ d i m _ d a t e \ C o l u m n s \ d a t e & g t ; \ F K < / K e y > < / D i a g r a m O b j e c t K e y > < D i a g r a m O b j e c t K e y > < K e y > R e l a t i o n s h i p s \ & l t ; T a b l e s \ f a c t _ a g g r e g a t e d _ b o o k i n g s \ C o l u m n s \ c h e c k _ i n _ d a t e & g t ; - & l t ; T a b l e s \ d i m _ d a t e \ C o l u m n s \ d a t e & g t ; \ P K < / K e y > < / D i a g r a m O b j e c t K e y > < D i a g r a m O b j e c t K e y > < K e y > R e l a t i o n s h i p s \ & l t ; T a b l e s \ f a c t _ a g g r e g a t e d _ b o o k i n g s \ C o l u m n s \ c h e c k _ i n _ d a t e & g t ; - & l t ; T a b l e s \ d i m _ d a t e \ C o l u m n s \ d a t e & g t ; \ C r o s s F i l t e r < / K e y > < / D i a g r a m O b j e c t K e y > < D i a g r a m O b j e c t K e y > < K e y > R e l a t i o n s h i p s \ & l t ; T a b l e s \ f a c t _ a g g r e g a t e d _ b o o k i n g s \ C o l u m n s \ p r o p e r t y _ i d & g t ; - & l t ; T a b l e s \ d i m _ h o t e l s \ C o l u m n s \ p r o p e r t y _ i d & g t ; < / K e y > < / D i a g r a m O b j e c t K e y > < D i a g r a m O b j e c t K e y > < K e y > R e l a t i o n s h i p s \ & l t ; T a b l e s \ f a c t _ a g g r e g a t e d _ b o o k i n g s \ C o l u m n s \ p r o p e r t y _ i d & g t ; - & l t ; T a b l e s \ d i m _ h o t e l s \ C o l u m n s \ p r o p e r t y _ i d & g t ; \ F K < / K e y > < / D i a g r a m O b j e c t K e y > < D i a g r a m O b j e c t K e y > < K e y > R e l a t i o n s h i p s \ & l t ; T a b l e s \ f a c t _ a g g r e g a t e d _ b o o k i n g s \ C o l u m n s \ p r o p e r t y _ i d & g t ; - & l t ; T a b l e s \ d i m _ h o t e l s \ C o l u m n s \ p r o p e r t y _ i d & g t ; \ P K < / K e y > < / D i a g r a m O b j e c t K e y > < D i a g r a m O b j e c t K e y > < K e y > R e l a t i o n s h i p s \ & l t ; T a b l e s \ f a c t _ a g g r e g a t e d _ b o o k i n g s \ C o l u m n s \ p r o p e r t y _ i d & g t ; - & l t ; T a b l e s \ d i m _ h o t e l s \ C o l u m n s \ p r o p e r t y _ i d & g t ; \ C r o s s F i l t e r < / K e y > < / D i a g r a m O b j e c t K e y > < D i a g r a m O b j e c t K e y > < K e y > R e l a t i o n s h i p s \ & l t ; T a b l e s \ f a c t _ a g g r e g a t e d _ b o o k i n g s \ C o l u m n s \ r o o m _ c a t e g o r y & g t ; - & l t ; T a b l e s \ d i m _ r o o m s \ C o l u m n s \ r o o m _ i d & g t ; < / K e y > < / D i a g r a m O b j e c t K e y > < D i a g r a m O b j e c t K e y > < K e y > R e l a t i o n s h i p s \ & l t ; T a b l e s \ f a c t _ a g g r e g a t e d _ b o o k i n g s \ C o l u m n s \ r o o m _ c a t e g o r y & g t ; - & l t ; T a b l e s \ d i m _ r o o m s \ C o l u m n s \ r o o m _ i d & g t ; \ F K < / K e y > < / D i a g r a m O b j e c t K e y > < D i a g r a m O b j e c t K e y > < K e y > R e l a t i o n s h i p s \ & l t ; T a b l e s \ f a c t _ a g g r e g a t e d _ b o o k i n g s \ C o l u m n s \ r o o m _ c a t e g o r y & g t ; - & l t ; T a b l e s \ d i m _ r o o m s \ C o l u m n s \ r o o m _ i d & g t ; \ P K < / K e y > < / D i a g r a m O b j e c t K e y > < D i a g r a m O b j e c t K e y > < K e y > R e l a t i o n s h i p s \ & l t ; T a b l e s \ f a c t _ a g g r e g a t e d _ b o o k i n g s \ C o l u m n s \ r o o m _ c a t e g o r y & g t ; - & l t ; T a b l e s \ d i m _ r o o m s \ C o l u m n s \ r o o m _ i d & g t ; \ C r o s s F i l t e r < / K e y > < / D i a g r a m O b j e c t K e y > < D i a g r a m O b j e c t K e y > < K e y > R e l a t i o n s h i p s \ & l t ; T a b l e s \ f a c t _ b o o k i n g s \ C o l u m n s \ c h e c k _ i n _ d a t e & g t ; - & l t ; T a b l e s \ d i m _ d a t e \ C o l u m n s \ d a t e & g t ; < / K e y > < / D i a g r a m O b j e c t K e y > < D i a g r a m O b j e c t K e y > < K e y > R e l a t i o n s h i p s \ & l t ; T a b l e s \ f a c t _ b o o k i n g s \ C o l u m n s \ c h e c k _ i n _ d a t e & g t ; - & l t ; T a b l e s \ d i m _ d a t e \ C o l u m n s \ d a t e & g t ; \ F K < / K e y > < / D i a g r a m O b j e c t K e y > < D i a g r a m O b j e c t K e y > < K e y > R e l a t i o n s h i p s \ & l t ; T a b l e s \ f a c t _ b o o k i n g s \ C o l u m n s \ c h e c k _ i n _ d a t e & g t ; - & l t ; T a b l e s \ d i m _ d a t e \ C o l u m n s \ d a t e & g t ; \ P K < / K e y > < / D i a g r a m O b j e c t K e y > < D i a g r a m O b j e c t K e y > < K e y > R e l a t i o n s h i p s \ & l t ; T a b l e s \ f a c t _ b o o k i n g s \ C o l u m n s \ c h e c k _ i n _ d a t e & g t ; - & l t ; T a b l e s \ d i m _ d a t e \ C o l u m n s \ d a t e & g t ; \ C r o s s F i l t e r < / K e y > < / D i a g r a m O b j e c t K e y > < D i a g r a m O b j e c t K e y > < K e y > R e l a t i o n s h i p s \ & l t ; T a b l e s \ f a c t _ b o o k i n g s \ C o l u m n s \ p r o p e r t y _ i d & g t ; - & l t ; T a b l e s \ d i m _ h o t e l s \ C o l u m n s \ p r o p e r t y _ i d & g t ; < / K e y > < / D i a g r a m O b j e c t K e y > < D i a g r a m O b j e c t K e y > < K e y > R e l a t i o n s h i p s \ & l t ; T a b l e s \ f a c t _ b o o k i n g s \ C o l u m n s \ p r o p e r t y _ i d & g t ; - & l t ; T a b l e s \ d i m _ h o t e l s \ C o l u m n s \ p r o p e r t y _ i d & g t ; \ F K < / K e y > < / D i a g r a m O b j e c t K e y > < D i a g r a m O b j e c t K e y > < K e y > R e l a t i o n s h i p s \ & l t ; T a b l e s \ f a c t _ b o o k i n g s \ C o l u m n s \ p r o p e r t y _ i d & g t ; - & l t ; T a b l e s \ d i m _ h o t e l s \ C o l u m n s \ p r o p e r t y _ i d & g t ; \ P K < / K e y > < / D i a g r a m O b j e c t K e y > < D i a g r a m O b j e c t K e y > < K e y > R e l a t i o n s h i p s \ & l t ; T a b l e s \ f a c t _ b o o k i n g s \ C o l u m n s \ p r o p e r t y _ i d & g t ; - & l t ; T a b l e s \ d i m _ h o t e l s \ C o l u m n s \ p r o p e r t y _ i d & g t ; \ C r o s s F i l t e r < / K e y > < / D i a g r a m O b j e c t K e y > < D i a g r a m O b j e c t K e y > < K e y > R e l a t i o n s h i p s \ & l t ; T a b l e s \ f a c t _ b o o k i n g s \ C o l u m n s \ r o o m _ c a t e g o r y & g t ; - & l t ; T a b l e s \ d i m _ r o o m s \ C o l u m n s \ r o o m _ i d & g t ; < / K e y > < / D i a g r a m O b j e c t K e y > < D i a g r a m O b j e c t K e y > < K e y > R e l a t i o n s h i p s \ & l t ; T a b l e s \ f a c t _ b o o k i n g s \ C o l u m n s \ r o o m _ c a t e g o r y & g t ; - & l t ; T a b l e s \ d i m _ r o o m s \ C o l u m n s \ r o o m _ i d & g t ; \ F K < / K e y > < / D i a g r a m O b j e c t K e y > < D i a g r a m O b j e c t K e y > < K e y > R e l a t i o n s h i p s \ & l t ; T a b l e s \ f a c t _ b o o k i n g s \ C o l u m n s \ r o o m _ c a t e g o r y & g t ; - & l t ; T a b l e s \ d i m _ r o o m s \ C o l u m n s \ r o o m _ i d & g t ; \ P K < / K e y > < / D i a g r a m O b j e c t K e y > < D i a g r a m O b j e c t K e y > < K e y > R e l a t i o n s h i p s \ & l t ; T a b l e s \ f a c t _ b o o k i n g s \ C o l u m n s \ r o o m _ c a t e g o r y & g t ; - & l t ; T a b l e s \ d i m _ r o o m s \ C o l u m n s \ r o o m _ i d & g t ; \ C r o s s F i l t e r < / K e y > < / D i a g r a m O b j e c t K e y > < / A l l K e y s > < S e l e c t e d K e y s > < D i a g r a m O b j e c t K e y > < K e y > T a b l e s \ f a c t _ a g g r e g a t e d _ b o o k i n g s 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 4 4 . 0 0 0 0 0 0 0 0 0 0 0 0 2 2 7 < / 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 T a g s \ T a b l e s \ & l t ; T a b l e s \ f a c t _ a g g r e g a t e d _ b o o k i n g s & g t ; 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 T a g s \ T a b l e s \ & l t ; T a b l e s \ d i m _ h o t e l s & g t ; < / K e y > < / a : K e y > < a : V a l u e   i : t y p e = " D i a g r a m D i s p l a y T a g V i e w S t a t e " > < I s N o t F i l t e r e d O u t > t r u e < / I s N o t F i l t e r e d O u t > < / a : V a l u e > < / a : K e y V a l u e O f D i a g r a m O b j e c t K e y a n y T y p e z b w N T n L X > < a : K e y V a l u e O f D i a g r a m O b j e c t K e y a n y T y p e z b w N T n L X > < a : K e y > < K e y > D y n a m i c   T a g s \ T a b l e s \ & l t ; T a b l e s \ d i m _ r o o m s & g t ; < / K e y > < / a : K e y > < a : V a l u e   i : t y p e = " D i a g r a m D i s p l a y T a g V i e w S t a t e " > < I s N o t F i l t e r e d O u t > t r u e < / I s N o t F i l t e r e d O u t > < / a : V a l u e > < / a : K e y V a l u e O f D i a g r a m O b j e c t K e y a n y T y p e z b w N T n L X > < a : K e y V a l u e O f D i a g r a m O b j e c t K e y a n y T y p e z b w N T n L X > < a : K e y > < K e y > T a b l e s \ f a c t _ a g g r e g a t e d _ b o o k i n g s < / K e y > < / a : K e y > < a : V a l u e   i : t y p e = " D i a g r a m D i s p l a y N o d e V i e w S t a t e " > < H e i g h t > 2 3 8 . 8 < / H e i g h t > < I s E x p a n d e d > t r u e < / I s E x p a n d e d > < L a y e d O u t > t r u e < / L a y e d O u t > < L e f t > 1 2 6 5 . 6 0 0 0 0 0 0 0 0 0 0 0 1 < / L e f t > < T a b I n d e x > 2 < / T a b I n d e x > < T o p > 3 2 . 7 9 9 9 9 9 9 9 9 9 9 9 9 5 5 < / T o p > < W i d t h > 2 4 9 . 6 0 0 0 0 0 0 0 0 0 0 0 0 2 < / W i d t h > < / a : V a l u e > < / a : K e y V a l u e O f D i a g r a m O b j e c t K e y a n y T y p e z b w N T n L X > < a : K e y V a l u e O f D i a g r a m O b j e c t K e y a n y T y p e z b w N T n L X > < a : K e y > < K e y > T a b l e s \ f a c t _ a g g r e g a t e d _ b o o k i n g s \ C o l u m n s \ p r o p e r t y _ i d < / K e y > < / a : K e y > < a : V a l u e   i : t y p e = " D i a g r a m D i s p l a y N o d e V i e w S t a t e " > < H e i g h t > 1 5 0 < / H e i g h t > < I s E x p a n d e d > t r u e < / I s E x p a n d e d > < W i d t h > 2 0 0 < / W i d t h > < / a : V a l u e > < / a : K e y V a l u e O f D i a g r a m O b j e c t K e y a n y T y p e z b w N T n L X > < a : K e y V a l u e O f D i a g r a m O b j e c t K e y a n y T y p e z b w N T n L X > < a : K e y > < K e y > T a b l e s \ f a c t _ a g g r e g a t e d _ b o o k i n g s \ C o l u m n s \ c h e c k _ i n _ d a t e < / K e y > < / a : K e y > < a : V a l u e   i : t y p e = " D i a g r a m D i s p l a y N o d e V i e w S t a t e " > < H e i g h t > 1 5 0 < / H e i g h t > < I s E x p a n d e d > t r u e < / I s E x p a n d e d > < W i d t h > 2 0 0 < / W i d t h > < / a : V a l u e > < / a : K e y V a l u e O f D i a g r a m O b j e c t K e y a n y T y p e z b w N T n L X > < a : K e y V a l u e O f D i a g r a m O b j e c t K e y a n y T y p e z b w N T n L X > < a : K e y > < K e y > T a b l e s \ f a c t _ a g g r e g a t e d _ b o o k i n g s \ C o l u m n s \ r o o m _ c a t e g o r y < / K e y > < / a : K e y > < a : V a l u e   i : t y p e = " D i a g r a m D i s p l a y N o d e V i e w S t a t e " > < H e i g h t > 1 5 0 < / H e i g h t > < I s E x p a n d e d > t r u e < / I s E x p a n d e d > < W i d t h > 2 0 0 < / W i d t h > < / a : V a l u e > < / a : K e y V a l u e O f D i a g r a m O b j e c t K e y a n y T y p e z b w N T n L X > < a : K e y V a l u e O f D i a g r a m O b j e c t K e y a n y T y p e z b w N T n L X > < a : K e y > < K e y > T a b l e s \ f a c t _ a g g r e g a t e d _ b o o k i n g s \ C o l u m n s \ s u c c e s s f u l _ b o o k i n g s < / K e y > < / a : K e y > < a : V a l u e   i : t y p e = " D i a g r a m D i s p l a y N o d e V i e w S t a t e " > < H e i g h t > 1 5 0 < / H e i g h t > < I s E x p a n d e d > t r u e < / I s E x p a n d e d > < W i d t h > 2 0 0 < / W i d t h > < / a : V a l u e > < / a : K e y V a l u e O f D i a g r a m O b j e c t K e y a n y T y p e z b w N T n L X > < a : K e y V a l u e O f D i a g r a m O b j e c t K e y a n y T y p e z b w N T n L X > < a : K e y > < K e y > T a b l e s \ f a c t _ a g g r e g a t e d _ b o o k i n g s \ C o l u m n s \ c a p a c i t y < / K e y > < / a : K e y > < a : V a l u e   i : t y p e = " D i a g r a m D i s p l a y N o d e V i e w S t a t e " > < H e i g h t > 1 5 0 < / H e i g h t > < I s E x p a n d e d > t r u e < / I s E x p a n d e d > < W i d t h > 2 0 0 < / W i d t h > < / a : V a l u e > < / a : K e y V a l u e O f D i a g r a m O b j e c t K e y a n y T y p e z b w N T n L X > < a : K e y V a l u e O f D i a g r a m O b j e c t K e y a n y T y p e z b w N T n L X > < a : K e y > < K e y > T a b l e s \ f a c t _ a g g r e g a t e d _ b o o k i n g s \ M e a s u r e s \ S u m   o f   c a p a c i t y < / K e y > < / a : K e y > < a : V a l u e   i : t y p e = " D i a g r a m D i s p l a y N o d e V i e w S t a t e " > < H e i g h t > 1 5 0 < / H e i g h t > < I s E x p a n d e d > t r u e < / I s E x p a n d e d > < W i d t h > 2 0 0 < / W i d t h > < / a : V a l u e > < / a : K e y V a l u e O f D i a g r a m O b j e c t K e y a n y T y p e z b w N T n L X > < a : K e y V a l u e O f D i a g r a m O b j e c t K e y a n y T y p e z b w N T n L X > < a : K e y > < K e y > T a b l e s \ f a c t _ a g g r e g a t e d _ b o o k i n g s \ S u m   o f   c a p a c i t y \ A d d i t i o n a l   I n f o \ I m p l i c i t   M e a s u r e < / K e y > < / a : K e y > < a : V a l u e   i : t y p e = " D i a g r a m D i s p l a y V i e w S t a t e I D i a g r a m T a g A d d i t i o n a l I n f o " / > < / a : K e y V a l u e O f D i a g r a m O b j e c t K e y a n y T y p e z b w N T n L X > < a : K e y V a l u e O f D i a g r a m O b j e c t K e y a n y T y p e z b w N T n L X > < a : K e y > < K e y > T a b l e s \ f a c t _ a g g r e g a t e d _ b o o k i n g s \ M e a s u r e s \ A v e r a g e   o f   c a p a c i t y < / K e y > < / a : K e y > < a : V a l u e   i : t y p e = " D i a g r a m D i s p l a y N o d e V i e w S t a t e " > < H e i g h t > 1 5 0 < / H e i g h t > < I s E x p a n d e d > t r u e < / I s E x p a n d e d > < W i d t h > 2 0 0 < / W i d t h > < / a : V a l u e > < / a : K e y V a l u e O f D i a g r a m O b j e c t K e y a n y T y p e z b w N T n L X > < a : K e y V a l u e O f D i a g r a m O b j e c t K e y a n y T y p e z b w N T n L X > < a : K e y > < K e y > T a b l e s \ f a c t _ a g g r e g a t e d _ b o o k i n g s \ A v e r a g e   o f   c a p a c i t y \ A d d i t i o n a l   I n f o \ I m p l i c i t   M e a s u r e < / K e y > < / a : K e y > < a : V a l u e   i : t y p e = " D i a g r a m D i s p l a y V i e w S t a t e I D i a g r a m T a g A d d i t i o n a l I n f o " / > < / a : K e y V a l u e O f D i a g r a m O b j e c t K e y a n y T y p e z b w N T n L X > < a : K e y V a l u e O f D i a g r a m O b j e c t K e y a n y T y p e z b w N T n L X > < a : K e y > < K e y > T a b l e s \ f a c t _ a g g r e g a t e d _ b o o k i n g s \ M e a s u r e s \ S u m   o f   s u c c e s s f u l _ b o o k i n g s < / K e y > < / a : K e y > < a : V a l u e   i : t y p e = " D i a g r a m D i s p l a y N o d e V i e w S t a t e " > < H e i g h t > 1 5 0 < / H e i g h t > < I s E x p a n d e d > t r u e < / I s E x p a n d e d > < W i d t h > 2 0 0 < / W i d t h > < / a : V a l u e > < / a : K e y V a l u e O f D i a g r a m O b j e c t K e y a n y T y p e z b w N T n L X > < a : K e y V a l u e O f D i a g r a m O b j e c t K e y a n y T y p e z b w N T n L X > < a : K e y > < K e y > T a b l e s \ f a c t _ a g g r e g a t e d _ b o o k i n g s \ S u m   o f   s u c c e s s f u l _ b o o k i n g s \ A d d i t i o n a l   I n f o \ I m p l i c i t   M e a s u r e < / K e y > < / a : K e y > < a : V a l u e   i : t y p e = " D i a g r a m D i s p l a y V i e w S t a t e I D i a g r a m T a g A d d i t i o n a l I n f o " / > < / a : K e y V a l u e O f D i a g r a m O b j e c t K e y a n y T y p e z b w N T n L X > < a : K e y V a l u e O f D i a g r a m O b j e c t K e y a n y T y p e z b w N T n L X > < a : K e y > < K e y > T a b l e s \ f a c t _ b o o k i n g s < / K e y > < / a : K e y > < a : V a l u e   i : t y p e = " D i a g r a m D i s p l a y N o d e V i e w S t a t e " > < H e i g h t > 3 5 3 . 2 0 0 0 0 0 0 0 0 0 0 0 1 6 < / H e i g h t > < I s E x p a n d e d > t r u e < / I s E x p a n d e d > < L a y e d O u t > t r u e < / L a y e d O u t > < L e f t > 1 4 6 . 7 0 3 8 1 0 5 6 7 6 6 5 8 7 < / L e f t > < W i d t h > 2 4 7 . 2 0 0 0 0 0 0 0 0 0 0 0 0 5 < / 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 T a b l e s \ f a c t _ b o o k i n g s \ C o l u m n s \ c h e c k o u t _ d a t e   ( M o n t h   I n d e x ) < / K e y > < / a : K e y > < a : V a l u e   i : t y p e = " D i a g r a m D i s p l a y N o d e V i e w S t a t e " > < H e i g h t > 1 5 0 < / H e i g h t > < I s E x p a n d e d > t r u e < / I s E x p a n d e d > < W i d t h > 2 0 0 < / W i d t h > < / a : V a l u e > < / a : K e y V a l u e O f D i a g r a m O b j e c t K e y a n y T y p e z b w N T n L X > < a : K e y V a l u e O f D i a g r a m O b j e c t K e y a n y T y p e z b w N T n L X > < a : K e y > < K e y > T a b l e s \ f a c t _ b o o k i n g s \ C o l u m n s \ c h e c k o u t _ d a t e   ( M o n t h ) < / K e y > < / a : K e y > < a : V a l u e   i : t y p e = " D i a g r a m D i s p l a y N o d e V i e w S t a t e " > < H e i g h t > 1 5 0 < / H e i g h t > < I s E x p a n d e d > t r u e < / I s E x p a n d e d > < W i d t h > 2 0 0 < / W i d t h > < / a : V a l u e > < / a : K e y V a l u e O f D i a g r a m O b j e c t K e y a n y T y p e z b w N T n L X > < a : K e y V a l u e O f D i a g r a m O b j e c t K e y a n y T y p e z b w N T n L X > < a : K e y > < K e y > T a b l e s \ f a c t _ b o o k i n g s \ M e a s u r e s \ S u m   o f   r e v e n u e _ r e a l i z e d < / K e y > < / a : K e y > < a : V a l u e   i : t y p e = " D i a g r a m D i s p l a y N o d e V i e w S t a t e " > < H e i g h t > 1 5 0 < / H e i g h t > < I s E x p a n d e d > t r u e < / I s E x p a n d e d > < W i d t h > 2 0 0 < / W i d t h > < / a : V a l u e > < / a : K e y V a l u e O f D i a g r a m O b j e c t K e y a n y T y p e z b w N T n L X > < a : K e y V a l u e O f D i a g r a m O b j e c t K e y a n y T y p e z b w N T n L X > < a : K e y > < K e y > T a b l e s \ f a c t _ b o o k i n g s \ S u m   o f   r e v e n u e _ r e a l i z e d \ A d d i t i o n a l   I n f o \ I m p l i c i t   M e a s u r e < / K e y > < / a : K e y > < a : V a l u e   i : t y p e = " D i a g r a m D i s p l a y V i e w S t a t e I D i a g r a m T a g A d d i t i o n a l I n f o " / > < / a : K e y V a l u e O f D i a g r a m O b j e c t K e y a n y T y p e z b w N T n L X > < a : K e y V a l u e O f D i a g r a m O b j e c t K e y a n y T y p e z b w N T n L X > < a : K e y > < K e y > T a b l e s \ f a c t _ b o o k i n g s \ M e a s u r e s \ C o u n t   o f   b o o k i n g _ i d < / K e y > < / a : K e y > < a : V a l u e   i : t y p e = " D i a g r a m D i s p l a y N o d e V i e w S t a t e " > < H e i g h t > 1 5 0 < / H e i g h t > < I s E x p a n d e d > t r u e < / I s E x p a n d e d > < W i d t h > 2 0 0 < / W i d t h > < / a : V a l u e > < / a : K e y V a l u e O f D i a g r a m O b j e c t K e y a n y T y p e z b w N T n L X > < a : K e y V a l u e O f D i a g r a m O b j e c t K e y a n y T y p e z b w N T n L X > < a : K e y > < K e y > T a b l e s \ f a c t _ b o o k i n g s \ C o u n t   o f   b o o k i n g _ i d \ A d d i t i o n a l   I n f o \ I m p l i c i t   M e a s u r e < / K e y > < / a : K e y > < a : V a l u e   i : t y p e = " D i a g r a m D i s p l a y V i e w S t a t e I D i a g r a m T a g A d d i t i o n a l I n f o " / > < / a : K e y V a l u e O f D i a g r a m O b j e c t K e y a n y T y p e z b w N T n L X > < a : K e y V a l u e O f D i a g r a m O b j e c t K e y a n y T y p e z b w N T n L X > < a : K e y > < K e y > T a b l e s \ f a c t _ b o o k i n g s \ M e a s u r e s \ S u m   o f   r a t i n g s _ g i v e n < / K e y > < / a : K e y > < a : V a l u e   i : t y p e = " D i a g r a m D i s p l a y N o d e V i e w S t a t e " > < H e i g h t > 1 5 0 < / H e i g h t > < I s E x p a n d e d > t r u e < / I s E x p a n d e d > < W i d t h > 2 0 0 < / W i d t h > < / a : V a l u e > < / a : K e y V a l u e O f D i a g r a m O b j e c t K e y a n y T y p e z b w N T n L X > < a : K e y V a l u e O f D i a g r a m O b j e c t K e y a n y T y p e z b w N T n L X > < a : K e y > < K e y > T a b l e s \ f a c t _ b o o k i n g s \ S u m   o f   r a t i n g s _ g i v e n \ A d d i t i o n a l   I n f o \ I m p l i c i t   M e a s u r e < / K e y > < / a : K e y > < a : V a l u e   i : t y p e = " D i a g r a m D i s p l a y V i e w S t a t e I D i a g r a m T a g A d d i t i o n a l I n f o " / > < / a : K e y V a l u e O f D i a g r a m O b j e c t K e y a n y T y p e z b w N T n L X > < a : K e y V a l u e O f D i a g r a m O b j e c t K e y a n y T y p e z b w N T n L X > < a : K e y > < K e y > T a b l e s \ f a c t _ b o o k i n g s \ M e a s u r e s \ A v e r a g e   o f   r a t i n g s _ g i v e n < / K e y > < / a : K e y > < a : V a l u e   i : t y p e = " D i a g r a m D i s p l a y N o d e V i e w S t a t e " > < H e i g h t > 1 5 0 < / H e i g h t > < I s E x p a n d e d > t r u e < / I s E x p a n d e d > < W i d t h > 2 0 0 < / W i d t h > < / a : V a l u e > < / a : K e y V a l u e O f D i a g r a m O b j e c t K e y a n y T y p e z b w N T n L X > < a : K e y V a l u e O f D i a g r a m O b j e c t K e y a n y T y p e z b w N T n L X > < a : K e y > < K e y > T a b l e s \ f a c t _ b o o k i n g s \ A v e r a g e   o f   r a t i n g s _ g i v e n \ A d d i t i o n a l   I n f o \ I m p l i c i t   M e a s u r e < / K e y > < / a : K e y > < a : V a l u e   i : t y p e = " D i a g r a m D i s p l a y V i e w S t a t e I D i a g r a m T a g A d d i t i o n a l I n f o " / > < / a : K e y V a l u e O f D i a g r a m O b j e c t K e y a n y T y p e z b w N T n L X > < a : K e y V a l u e O f D i a g r a m O b j e c t K e y a n y T y p e z b w N T n L X > < a : K e y > < K e y > T a b l e s \ f a c t _ b o o k i n g s \ M e a s u r e s \ C o u n t   o f   c h e c k o u t _ d a t e < / K e y > < / a : K e y > < a : V a l u e   i : t y p e = " D i a g r a m D i s p l a y N o d e V i e w S t a t e " > < H e i g h t > 1 5 0 < / H e i g h t > < I s E x p a n d e d > t r u e < / I s E x p a n d e d > < W i d t h > 2 0 0 < / W i d t h > < / a : V a l u e > < / a : K e y V a l u e O f D i a g r a m O b j e c t K e y a n y T y p e z b w N T n L X > < a : K e y V a l u e O f D i a g r a m O b j e c t K e y a n y T y p e z b w N T n L X > < a : K e y > < K e y > T a b l e s \ f a c t _ b o o k i n g s \ C o u n t   o f   c h e c k o u t _ d a t e \ A d d i t i o n a l   I n f o \ I m p l i c i t   M e a s u r e < / K e y > < / a : K e y > < a : V a l u e   i : t y p e = " D i a g r a m D i s p l a y V i e w S t a t e I D i a g r a m T a g A d d i t i o n a l I n f o " / > < / a : K e y V a l u e O f D i a g r a m O b j e c t K e y a n y T y p e z b w N T n L X > < a : K e y V a l u e O f D i a g r a m O b j e c t K e y a n y T y p e z b w N T n L X > < a : K e y > < K e y > T a b l e s \ f a c t _ b o o k i n g s \ M e a s u r e s \ C o u n t   o f   b o o k i n g _ s t a t u s < / K e y > < / a : K e y > < a : V a l u e   i : t y p e = " D i a g r a m D i s p l a y N o d e V i e w S t a t e " > < H e i g h t > 1 5 0 < / H e i g h t > < I s E x p a n d e d > t r u e < / I s E x p a n d e d > < W i d t h > 2 0 0 < / W i d t h > < / a : V a l u e > < / a : K e y V a l u e O f D i a g r a m O b j e c t K e y a n y T y p e z b w N T n L X > < a : K e y V a l u e O f D i a g r a m O b j e c t K e y a n y T y p e z b w N T n L X > < a : K e y > < K e y > T a b l e s \ f a c t _ b o o k i n g s \ C o u n t   o f   b o o k i n g _ s t a t u s \ A d d i t i o n a l   I n f o \ I m p l i c i t   M e a s u r e < / K e y > < / a : K e y > < a : V a l u e   i : t y p e = " D i a g r a m D i s p l a y V i e w S t a t e I D i a g r a m T a g A d d i t i o n a l I n f o " / > < / a : K e y V a l u e O f D i a g r a m O b j e c t K e y a n y T y p e z b w N T n L X > < a : K e y V a l u e O f D i a g r a m O b j e c t K e y a n y T y p e z b w N T n L X > < a : K e y > < K e y > T a b l e s \ d i m _ d a t e < / K e y > < / a : K e y > < a : V a l u e   i : t y p e = " D i a g r a m D i s p l a y N o d e V i e w S t a t e " > < H e i g h t > 1 6 5 . 9 9 9 9 9 9 9 9 9 9 9 9 8 6 < / H e i g h t > < I s E x p a n d e d > t r u e < / I s E x p a n d e d > < L a y e d O u t > t r u e < / L a y e d O u t > < L e f t > 7 1 4 . 6 0 7 6 2 1 1 3 5 3 3 1 5 6 < / L e f t > < T a b I n d e x > 1 < / T a b I n d e x > < T o p > 7 . 5 9 9 9 9 9 9 9 9 9 9 9 9 9 4 3 < / T o p > < W i d t h > 2 1 6 < / 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 T a b l e s \ d i m _ d a t e \ C o l u m n s \ w e e k   n o < / 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 T a b l e s \ d i m _ d a t e \ C o l u m n s \ d a t e   ( M o n t h   I n d e x ) < / K e y > < / a : K e y > < a : V a l u e   i : t y p e = " D i a g r a m D i s p l a y N o d e V i e w S t a t e " > < H e i g h t > 1 5 0 < / H e i g h t > < I s E x p a n d e d > t r u e < / I s E x p a n d e d > < W i d t h > 2 0 0 < / W i d t h > < / a : V a l u e > < / a : K e y V a l u e O f D i a g r a m O b j e c t K e y a n y T y p e z b w N T n L X > < a : K e y V a l u e O f D i a g r a m O b j e c t K e y a n y T y p e z b w N T n L X > < a : K e y > < K e y > T a b l e s \ d i m _ d a t e \ C o l u m n s \ d a t e   ( M o n t h ) < / K e y > < / a : K e y > < a : V a l u e   i : t y p e = " D i a g r a m D i s p l a y N o d e V i e w S t a t e " > < H e i g h t > 1 5 0 < / H e i g h t > < I s E x p a n d e d > t r u e < / I s E x p a n d e d > < W i d t h > 2 0 0 < / W i d t h > < / a : V a l u e > < / a : K e y V a l u e O f D i a g r a m O b j e c t K e y a n y T y p e z b w N T n L X > < a : K e y V a l u e O f D i a g r a m O b j e c t K e y a n y T y p e z b w N T n L X > < a : K e y > < K e y > T a b l e s \ d i m _ d a t e \ C o l u m n s \ m m m   y y   ( M o n t h   I n d e x ) < / K e y > < / a : K e y > < a : V a l u e   i : t y p e = " D i a g r a m D i s p l a y N o d e V i e w S t a t e " > < H e i g h t > 1 5 0 < / H e i g h t > < I s E x p a n d e d > t r u e < / I s E x p a n d e d > < W i d t h > 2 0 0 < / W i d t h > < / a : V a l u e > < / a : K e y V a l u e O f D i a g r a m O b j e c t K e y a n y T y p e z b w N T n L X > < a : K e y V a l u e O f D i a g r a m O b j e c t K e y a n y T y p e z b w N T n L X > < a : K e y > < K e y > T a b l e s \ d i m _ d a t e \ C o l u m n s \ m m m   y y   ( M o n t h ) < / K e y > < / a : K e y > < a : V a l u e   i : t y p e = " D i a g r a m D i s p l a y N o d e V i e w S t a t e " > < H e i g h t > 1 5 0 < / H e i g h t > < I s E x p a n d e d > t r u e < / I s E x p a n d e d > < W i d t h > 2 0 0 < / W i d t h > < / a : V a l u e > < / a : K e y V a l u e O f D i a g r a m O b j e c t K e y a n y T y p e z b w N T n L X > < a : K e y V a l u e O f D i a g r a m O b j e c t K e y a n y T y p e z b w N T n L X > < a : K e y > < K e y > T a b l e s \ d i m _ d a t e \ C o l u m n s \ W N < / K e y > < / a : K e y > < a : V a l u e   i : t y p e = " D i a g r a m D i s p l a y N o d e V i e w S t a t e " > < H e i g h t > 1 5 0 < / H e i g h t > < I s E x p a n d e d > t r u e < / I s E x p a n d e d > < W i d t h > 2 0 0 < / W i d t h > < / a : V a l u e > < / a : K e y V a l u e O f D i a g r a m O b j e c t K e y a n y T y p e z b w N T n L X > < a : K e y V a l u e O f D i a g r a m O b j e c t K e y a n y T y p e z b w N T n L X > < a : K e y > < K e y > T a b l e s \ d i m _ d a t e \ M e a s u r e s \ C o u n t   o f   d a t e < / K e y > < / a : K e y > < a : V a l u e   i : t y p e = " D i a g r a m D i s p l a y N o d e V i e w S t a t e " > < H e i g h t > 1 5 0 < / H e i g h t > < I s E x p a n d e d > t r u e < / I s E x p a n d e d > < W i d t h > 2 0 0 < / W i d t h > < / a : V a l u e > < / a : K e y V a l u e O f D i a g r a m O b j e c t K e y a n y T y p e z b w N T n L X > < a : K e y V a l u e O f D i a g r a m O b j e c t K e y a n y T y p e z b w N T n L X > < a : K e y > < K e y > T a b l e s \ d i m _ d a t e \ C o u n t   o f   d a t e \ A d d i t i o n a l   I n f o \ I m p l i c i t   M e a s u r e < / K e y > < / a : K e y > < a : V a l u e   i : t y p e = " D i a g r a m D i s p l a y V i e w S t a t e I D i a g r a m T a g A d d i t i o n a l I n f o " / > < / a : K e y V a l u e O f D i a g r a m O b j e c t K e y a n y T y p e z b w N T n L X > < a : K e y V a l u e O f D i a g r a m O b j e c t K e y a n y T y p e z b w N T n L X > < a : K e y > < K e y > T a b l e s \ d i m _ h o t e l s < / K e y > < / a : K e y > < a : V a l u e   i : t y p e = " D i a g r a m D i s p l a y N o d e V i e w S t a t e " > < H e i g h t > 1 4 0 . 4 0 0 0 0 0 0 0 0 0 0 0 0 3 < / H e i g h t > < I s E x p a n d e d > t r u e < / I s E x p a n d e d > < L a y e d O u t > t r u e < / L a y e d O u t > < L e f t > 7 3 2 . 9 1 1 4 3 1 7 0 2 9 9 7 3 3 < / L e f t > < T a b I n d e x > 3 < / T a b I n d e x > < T o p > 2 1 3 . 6 0 0 0 0 0 0 0 0 0 0 0 0 5 < / T o p > < W i d t h > 2 0 3 . 2 0 0 0 0 0 0 0 0 0 0 0 0 5 < / W i d t h > < / a : V a l u e > < / a : K e y V a l u e O f D i a g r a m O b j e c t K e y a n y T y p e z b w N T n L X > < a : K e y V a l u e O f D i a g r a m O b j e c t K e y a n y T y p e z b w N T n L X > < a : K e y > < K e y > T a b l e s \ d i m _ h o t e l s \ C o l u m n s \ p r o p e r t y _ i d < / K e y > < / a : K e y > < a : V a l u e   i : t y p e = " D i a g r a m D i s p l a y N o d e V i e w S t a t e " > < H e i g h t > 1 5 0 < / H e i g h t > < I s E x p a n d e d > t r u e < / I s E x p a n d e d > < W i d t h > 2 0 0 < / W i d t h > < / a : V a l u e > < / a : K e y V a l u e O f D i a g r a m O b j e c t K e y a n y T y p e z b w N T n L X > < a : K e y V a l u e O f D i a g r a m O b j e c t K e y a n y T y p e z b w N T n L X > < a : K e y > < K e y > T a b l e s \ d i m _ h o t e l s \ C o l u m n s \ p r o p e r t y _ n a m e < / K e y > < / a : K e y > < a : V a l u e   i : t y p e = " D i a g r a m D i s p l a y N o d e V i e w S t a t e " > < H e i g h t > 1 5 0 < / H e i g h t > < I s E x p a n d e d > t r u e < / I s E x p a n d e d > < W i d t h > 2 0 0 < / W i d t h > < / a : V a l u e > < / a : K e y V a l u e O f D i a g r a m O b j e c t K e y a n y T y p e z b w N T n L X > < a : K e y V a l u e O f D i a g r a m O b j e c t K e y a n y T y p e z b w N T n L X > < a : K e y > < K e y > T a b l e s \ d i m _ h o t e l s \ C o l u m n s \ c a t e g o r y < / K e y > < / a : K e y > < a : V a l u e   i : t y p e = " D i a g r a m D i s p l a y N o d e V i e w S t a t e " > < H e i g h t > 1 5 0 < / H e i g h t > < I s E x p a n d e d > t r u e < / I s E x p a n d e d > < W i d t h > 2 0 0 < / W i d t h > < / a : V a l u e > < / a : K e y V a l u e O f D i a g r a m O b j e c t K e y a n y T y p e z b w N T n L X > < a : K e y V a l u e O f D i a g r a m O b j e c t K e y a n y T y p e z b w N T n L X > < a : K e y > < K e y > T a b l e s \ d i m _ h o t e l s \ C o l u m n s \ c i t y < / K e y > < / a : K e y > < a : V a l u e   i : t y p e = " D i a g r a m D i s p l a y N o d e V i e w S t a t e " > < H e i g h t > 1 5 0 < / H e i g h t > < I s E x p a n d e d > t r u e < / I s E x p a n d e d > < W i d t h > 2 0 0 < / W i d t h > < / a : V a l u e > < / a : K e y V a l u e O f D i a g r a m O b j e c t K e y a n y T y p e z b w N T n L X > < a : K e y V a l u e O f D i a g r a m O b j e c t K e y a n y T y p e z b w N T n L X > < a : K e y > < K e y > T a b l e s \ d i m _ h o t e l s \ C o l u m n s \ S t a t e < / K e y > < / a : K e y > < a : V a l u e   i : t y p e = " D i a g r a m D i s p l a y N o d e V i e w S t a t e " > < H e i g h t > 1 5 0 < / H e i g h t > < I s E x p a n d e d > t r u e < / I s E x p a n d e d > < W i d t h > 2 0 0 < / W i d t h > < / a : V a l u e > < / a : K e y V a l u e O f D i a g r a m O b j e c t K e y a n y T y p e z b w N T n L X > < a : K e y V a l u e O f D i a g r a m O b j e c t K e y a n y T y p e z b w N T n L X > < a : K e y > < K e y > T a b l e s \ d i m _ r o o m s < / K e y > < / a : K e y > < a : V a l u e   i : t y p e = " D i a g r a m D i s p l a y N o d e V i e w S t a t e " > < H e i g h t > 1 5 0 < / H e i g h t > < I s E x p a n d e d > t r u e < / I s E x p a n d e d > < L a y e d O u t > t r u e < / L a y e d O u t > < L e f t > 8 4 0 . 8 1 5 2 4 2 2 7 0 6 6 3 2 5 < / L e f t > < T a b I n d e x > 4 < / T a b I n d e x > < T o p > 3 9 1 . 6 < / T o p > < W i d t h > 1 9 7 . 6 0 0 0 0 0 0 0 0 0 0 0 0 2 < / W i d t h > < / a : V a l u e > < / a : K e y V a l u e O f D i a g r a m O b j e c t K e y a n y T y p e z b w N T n L X > < a : K e y V a l u e O f D i a g r a m O b j e c t K e y a n y T y p e z b w N T n L X > < a : K e y > < K e y > T a b l e s \ d i m _ r o o m s \ C o l u m n s \ r o o m _ i d < / K e y > < / a : K e y > < a : V a l u e   i : t y p e = " D i a g r a m D i s p l a y N o d e V i e w S t a t e " > < H e i g h t > 1 5 0 < / H e i g h t > < I s E x p a n d e d > t r u e < / I s E x p a n d e d > < W i d t h > 2 0 0 < / W i d t h > < / a : V a l u e > < / a : K e y V a l u e O f D i a g r a m O b j e c t K e y a n y T y p e z b w N T n L X > < a : K e y V a l u e O f D i a g r a m O b j e c t K e y a n y T y p e z b w N T n L X > < a : K e y > < K e y > T a b l e s \ d i m _ r o o m s \ C o l u m n s \ r o o m _ c l a s s < / K e y > < / a : K e y > < a : V a l u e   i : t y p e = " D i a g r a m D i s p l a y N o d e V i e w S t a t e " > < H e i g h t > 1 5 0 < / H e i g h t > < I s E x p a n d e d > t r u e < / I s E x p a n d e d > < W i d t h > 2 0 0 < / W i d t h > < / a : V a l u e > < / a : K e y V a l u e O f D i a g r a m O b j e c t K e y a n y T y p e z b w N T n L X > < a : K e y V a l u e O f D i a g r a m O b j e c t K e y a n y T y p e z b w N T n L X > < a : K e y > < K e y > R e l a t i o n s h i p s \ & l t ; T a b l e s \ f a c t _ a g g r e g a t e d _ b o o k i n g s \ C o l u m n s \ c h e c k _ i n _ d a t e & g t ; - & l t ; T a b l e s \ d i m _ d a t e \ C o l u m n s \ d a t e & g t ; < / K e y > < / a : K e y > < a : V a l u e   i : t y p e = " D i a g r a m D i s p l a y L i n k V i e w S t a t e " > < A u t o m a t i o n P r o p e r t y H e l p e r T e x t > E n d   p o i n t   1 :   ( 1 2 4 9 . 6 , 1 3 2 . 2 ) .   E n d   p o i n t   2 :   ( 9 4 6 . 6 0 7 6 2 1 1 3 5 3 3 2 , 9 0 . 6 )   < / A u t o m a t i o n P r o p e r t y H e l p e r T e x t > < L a y e d O u t > t r u e < / L a y e d O u t > < P o i n t s   x m l n s : b = " h t t p : / / s c h e m a s . d a t a c o n t r a c t . o r g / 2 0 0 4 / 0 7 / S y s t e m . W i n d o w s " > < b : P o i n t > < b : _ x > 1 2 4 9 . 6 0 0 0 0 0 0 0 0 0 0 0 1 < / b : _ x > < b : _ y > 1 3 2 . 2 < / b : _ y > < / b : P o i n t > < b : P o i n t > < b : _ x > 1 1 0 0 . 1 0 3 8 1 0 5 < / b : _ x > < b : _ y > 1 3 2 . 2 < / b : _ y > < / b : P o i n t > < b : P o i n t > < b : _ x > 1 0 9 8 . 1 0 3 8 1 0 5 < / b : _ x > < b : _ y > 1 3 0 . 2 < / b : _ y > < / b : P o i n t > < b : P o i n t > < b : _ x > 1 0 9 8 . 1 0 3 8 1 0 5 < / b : _ x > < b : _ y > 9 2 . 6 < / b : _ y > < / b : P o i n t > < b : P o i n t > < b : _ x > 1 0 9 6 . 1 0 3 8 1 0 5 < / b : _ x > < b : _ y > 9 0 . 6 < / b : _ y > < / b : P o i n t > < b : P o i n t > < b : _ x > 9 4 6 . 6 0 7 6 2 1 1 3 5 3 3 1 6 7 < / b : _ x > < b : _ y > 9 0 . 6 < / b : _ y > < / b : P o i n t > < / P o i n t s > < / a : V a l u e > < / a : K e y V a l u e O f D i a g r a m O b j e c t K e y a n y T y p e z b w N T n L X > < a : K e y V a l u e O f D i a g r a m O b j e c t K e y a n y T y p e z b w N T n L X > < a : K e y > < K e y > R e l a t i o n s h i p s \ & l t ; T a b l e s \ f a c t _ a g g r e g a t e d _ b o o k i n g s \ C o l u m n s \ c h e c k _ i n _ d a t e & g t ; - & l t ; T a b l e s \ d i m _ d a t e \ C o l u m n s \ d a t e & g t ; \ F K < / K e y > < / a : K e y > < a : V a l u e   i : t y p e = " D i a g r a m D i s p l a y L i n k E n d p o i n t V i e w S t a t e " > < H e i g h t > 1 6 < / H e i g h t > < L a b e l L o c a t i o n   x m l n s : b = " h t t p : / / s c h e m a s . d a t a c o n t r a c t . o r g / 2 0 0 4 / 0 7 / S y s t e m . W i n d o w s " > < b : _ x > 1 2 4 9 . 6 0 0 0 0 0 0 0 0 0 0 0 1 < / b : _ x > < b : _ y > 1 2 4 . 1 9 9 9 9 9 9 9 9 9 9 9 9 9 < / b : _ y > < / L a b e l L o c a t i o n > < L o c a t i o n   x m l n s : b = " h t t p : / / s c h e m a s . d a t a c o n t r a c t . o r g / 2 0 0 4 / 0 7 / S y s t e m . W i n d o w s " > < b : _ x > 1 2 6 5 . 6 0 0 0 0 0 0 0 0 0 0 0 1 < / b : _ x > < b : _ y > 1 3 2 . 2 < / b : _ y > < / L o c a t i o n > < S h a p e R o t a t e A n g l e > 1 8 0 < / S h a p e R o t a t e A n g l e > < W i d t h > 1 6 < / W i d t h > < / a : V a l u e > < / a : K e y V a l u e O f D i a g r a m O b j e c t K e y a n y T y p e z b w N T n L X > < a : K e y V a l u e O f D i a g r a m O b j e c t K e y a n y T y p e z b w N T n L X > < a : K e y > < K e y > R e l a t i o n s h i p s \ & l t ; T a b l e s \ f a c t _ a g g r e g a t e d _ b o o k i n g s \ C o l u m n s \ c h e c k _ i n _ d a t e & g t ; - & l t ; T a b l e s \ d i m _ d a t e \ C o l u m n s \ d a t e & g t ; \ P K < / K e y > < / a : K e y > < a : V a l u e   i : t y p e = " D i a g r a m D i s p l a y L i n k E n d p o i n t V i e w S t a t e " > < H e i g h t > 1 6 < / H e i g h t > < L a b e l L o c a t i o n   x m l n s : b = " h t t p : / / s c h e m a s . d a t a c o n t r a c t . o r g / 2 0 0 4 / 0 7 / S y s t e m . W i n d o w s " > < b : _ x > 9 3 0 . 6 0 7 6 2 1 1 3 5 3 3 1 6 7 < / b : _ x > < b : _ y > 8 2 . 6 < / b : _ y > < / L a b e l L o c a t i o n > < L o c a t i o n   x m l n s : b = " h t t p : / / s c h e m a s . d a t a c o n t r a c t . o r g / 2 0 0 4 / 0 7 / S y s t e m . W i n d o w s " > < b : _ x > 9 3 0 . 6 0 7 6 2 1 1 3 5 3 3 1 5 6 < / b : _ x > < b : _ y > 9 0 . 6 < / b : _ y > < / L o c a t i o n > < S h a p e R o t a t e A n g l e > 3 6 0 < / S h a p e R o t a t e A n g l e > < W i d t h > 1 6 < / W i d t h > < / a : V a l u e > < / a : K e y V a l u e O f D i a g r a m O b j e c t K e y a n y T y p e z b w N T n L X > < a : K e y V a l u e O f D i a g r a m O b j e c t K e y a n y T y p e z b w N T n L X > < a : K e y > < K e y > R e l a t i o n s h i p s \ & l t ; T a b l e s \ f a c t _ a g g r e g a t e d _ b o o k i n g s \ C o l u m n s \ c h e c k _ i n _ d a t e & g t ; - & l t ; T a b l e s \ d i m _ d a t e \ C o l u m n s \ d a t e & g t ; \ C r o s s F i l t e r < / K e y > < / a : K e y > < a : V a l u e   i : t y p e = " D i a g r a m D i s p l a y L i n k C r o s s F i l t e r V i e w S t a t e " > < P o i n t s   x m l n s : b = " h t t p : / / s c h e m a s . d a t a c o n t r a c t . o r g / 2 0 0 4 / 0 7 / S y s t e m . W i n d o w s " > < b : P o i n t > < b : _ x > 1 2 4 9 . 6 0 0 0 0 0 0 0 0 0 0 0 1 < / b : _ x > < b : _ y > 1 3 2 . 2 < / b : _ y > < / b : P o i n t > < b : P o i n t > < b : _ x > 1 1 0 0 . 1 0 3 8 1 0 5 < / b : _ x > < b : _ y > 1 3 2 . 2 < / b : _ y > < / b : P o i n t > < b : P o i n t > < b : _ x > 1 0 9 8 . 1 0 3 8 1 0 5 < / b : _ x > < b : _ y > 1 3 0 . 2 < / b : _ y > < / b : P o i n t > < b : P o i n t > < b : _ x > 1 0 9 8 . 1 0 3 8 1 0 5 < / b : _ x > < b : _ y > 9 2 . 6 < / b : _ y > < / b : P o i n t > < b : P o i n t > < b : _ x > 1 0 9 6 . 1 0 3 8 1 0 5 < / b : _ x > < b : _ y > 9 0 . 6 < / b : _ y > < / b : P o i n t > < b : P o i n t > < b : _ x > 9 4 6 . 6 0 7 6 2 1 1 3 5 3 3 1 6 7 < / b : _ x > < b : _ y > 9 0 . 6 < / b : _ y > < / b : P o i n t > < / P o i n t s > < / a : V a l u e > < / a : K e y V a l u e O f D i a g r a m O b j e c t K e y a n y T y p e z b w N T n L X > < a : K e y V a l u e O f D i a g r a m O b j e c t K e y a n y T y p e z b w N T n L X > < a : K e y > < K e y > R e l a t i o n s h i p s \ & l t ; T a b l e s \ f a c t _ a g g r e g a t e d _ b o o k i n g s \ C o l u m n s \ p r o p e r t y _ i d & g t ; - & l t ; T a b l e s \ d i m _ h o t e l s \ C o l u m n s \ p r o p e r t y _ i d & g t ; < / K e y > < / a : K e y > < a : V a l u e   i : t y p e = " D i a g r a m D i s p l a y L i n k V i e w S t a t e " > < A u t o m a t i o n P r o p e r t y H e l p e r T e x t > E n d   p o i n t   1 :   ( 1 2 4 9 . 6 , 1 5 2 . 2 ) .   E n d   p o i n t   2 :   ( 9 5 2 . 1 1 1 4 3 1 7 0 2 9 9 7 , 2 8 3 . 8 )   < / A u t o m a t i o n P r o p e r t y H e l p e r T e x t > < L a y e d O u t > t r u e < / L a y e d O u t > < P o i n t s   x m l n s : b = " h t t p : / / s c h e m a s . d a t a c o n t r a c t . o r g / 2 0 0 4 / 0 7 / S y s t e m . W i n d o w s " > < b : P o i n t > < b : _ x > 1 2 4 9 . 6 < / b : _ x > < b : _ y > 1 5 2 . 2 < / b : _ y > < / b : P o i n t > < b : P o i n t > < b : _ x > 1 1 0 2 . 8 5 5 7 1 6 < / b : _ x > < b : _ y > 1 5 2 . 2 < / b : _ y > < / b : P o i n t > < b : P o i n t > < b : _ x > 1 1 0 0 . 8 5 5 7 1 6 < / b : _ x > < b : _ y > 1 5 4 . 2 < / b : _ y > < / b : P o i n t > < b : P o i n t > < b : _ x > 1 1 0 0 . 8 5 5 7 1 6 < / b : _ x > < b : _ y > 2 8 1 . 8 < / b : _ y > < / b : P o i n t > < b : P o i n t > < b : _ x > 1 0 9 8 . 8 5 5 7 1 6 < / b : _ x > < b : _ y > 2 8 3 . 8 < / b : _ y > < / b : P o i n t > < b : P o i n t > < b : _ x > 9 5 2 . 1 1 1 4 3 1 7 0 2 9 9 7 3 8 < / b : _ x > < b : _ y > 2 8 3 . 8 < / b : _ y > < / b : P o i n t > < / P o i n t s > < / a : V a l u e > < / a : K e y V a l u e O f D i a g r a m O b j e c t K e y a n y T y p e z b w N T n L X > < a : K e y V a l u e O f D i a g r a m O b j e c t K e y a n y T y p e z b w N T n L X > < a : K e y > < K e y > R e l a t i o n s h i p s \ & l t ; T a b l e s \ f a c t _ a g g r e g a t e d _ b o o k i n g s \ C o l u m n s \ p r o p e r t y _ i d & g t ; - & l t ; T a b l e s \ d i m _ h o t e l s \ C o l u m n s \ p r o p e r t y _ i d & g t ; \ F K < / K e y > < / a : K e y > < a : V a l u e   i : t y p e = " D i a g r a m D i s p l a y L i n k E n d p o i n t V i e w S t a t e " > < H e i g h t > 1 6 < / H e i g h t > < L a b e l L o c a t i o n   x m l n s : b = " h t t p : / / s c h e m a s . d a t a c o n t r a c t . o r g / 2 0 0 4 / 0 7 / S y s t e m . W i n d o w s " > < b : _ x > 1 2 4 9 . 6 < / b : _ x > < b : _ y > 1 4 4 . 2 < / b : _ y > < / L a b e l L o c a t i o n > < L o c a t i o n   x m l n s : b = " h t t p : / / s c h e m a s . d a t a c o n t r a c t . o r g / 2 0 0 4 / 0 7 / S y s t e m . W i n d o w s " > < b : _ x > 1 2 6 5 . 6 < / b : _ x > < b : _ y > 1 5 2 . 2 < / b : _ y > < / L o c a t i o n > < S h a p e R o t a t e A n g l e > 1 8 0 < / S h a p e R o t a t e A n g l e > < W i d t h > 1 6 < / W i d t h > < / a : V a l u e > < / a : K e y V a l u e O f D i a g r a m O b j e c t K e y a n y T y p e z b w N T n L X > < a : K e y V a l u e O f D i a g r a m O b j e c t K e y a n y T y p e z b w N T n L X > < a : K e y > < K e y > R e l a t i o n s h i p s \ & l t ; T a b l e s \ f a c t _ a g g r e g a t e d _ b o o k i n g s \ C o l u m n s \ p r o p e r t y _ i d & g t ; - & l t ; T a b l e s \ d i m _ h o t e l s \ C o l u m n s \ p r o p e r t y _ i d & g t ; \ P K < / K e y > < / a : K e y > < a : V a l u e   i : t y p e = " D i a g r a m D i s p l a y L i n k E n d p o i n t V i e w S t a t e " > < H e i g h t > 1 6 < / H e i g h t > < L a b e l L o c a t i o n   x m l n s : b = " h t t p : / / s c h e m a s . d a t a c o n t r a c t . o r g / 2 0 0 4 / 0 7 / S y s t e m . W i n d o w s " > < b : _ x > 9 3 6 . 1 1 1 4 3 1 7 0 2 9 9 7 3 8 < / b : _ x > < b : _ y > 2 7 5 . 8 < / b : _ y > < / L a b e l L o c a t i o n > < L o c a t i o n   x m l n s : b = " h t t p : / / s c h e m a s . d a t a c o n t r a c t . o r g / 2 0 0 4 / 0 7 / S y s t e m . W i n d o w s " > < b : _ x > 9 3 6 . 1 1 1 4 3 1 7 0 2 9 9 7 3 8 < / b : _ x > < b : _ y > 2 8 3 . 8 < / b : _ y > < / L o c a t i o n > < S h a p e R o t a t e A n g l e > 3 6 0 < / S h a p e R o t a t e A n g l e > < W i d t h > 1 6 < / W i d t h > < / a : V a l u e > < / a : K e y V a l u e O f D i a g r a m O b j e c t K e y a n y T y p e z b w N T n L X > < a : K e y V a l u e O f D i a g r a m O b j e c t K e y a n y T y p e z b w N T n L X > < a : K e y > < K e y > R e l a t i o n s h i p s \ & l t ; T a b l e s \ f a c t _ a g g r e g a t e d _ b o o k i n g s \ C o l u m n s \ p r o p e r t y _ i d & g t ; - & l t ; T a b l e s \ d i m _ h o t e l s \ C o l u m n s \ p r o p e r t y _ i d & g t ; \ C r o s s F i l t e r < / K e y > < / a : K e y > < a : V a l u e   i : t y p e = " D i a g r a m D i s p l a y L i n k C r o s s F i l t e r V i e w S t a t e " > < P o i n t s   x m l n s : b = " h t t p : / / s c h e m a s . d a t a c o n t r a c t . o r g / 2 0 0 4 / 0 7 / S y s t e m . W i n d o w s " > < b : P o i n t > < b : _ x > 1 2 4 9 . 6 < / b : _ x > < b : _ y > 1 5 2 . 2 < / b : _ y > < / b : P o i n t > < b : P o i n t > < b : _ x > 1 1 0 2 . 8 5 5 7 1 6 < / b : _ x > < b : _ y > 1 5 2 . 2 < / b : _ y > < / b : P o i n t > < b : P o i n t > < b : _ x > 1 1 0 0 . 8 5 5 7 1 6 < / b : _ x > < b : _ y > 1 5 4 . 2 < / b : _ y > < / b : P o i n t > < b : P o i n t > < b : _ x > 1 1 0 0 . 8 5 5 7 1 6 < / b : _ x > < b : _ y > 2 8 1 . 8 < / b : _ y > < / b : P o i n t > < b : P o i n t > < b : _ x > 1 0 9 8 . 8 5 5 7 1 6 < / b : _ x > < b : _ y > 2 8 3 . 8 < / b : _ y > < / b : P o i n t > < b : P o i n t > < b : _ x > 9 5 2 . 1 1 1 4 3 1 7 0 2 9 9 7 3 8 < / b : _ x > < b : _ y > 2 8 3 . 8 < / b : _ y > < / b : P o i n t > < / P o i n t s > < / a : V a l u e > < / a : K e y V a l u e O f D i a g r a m O b j e c t K e y a n y T y p e z b w N T n L X > < a : K e y V a l u e O f D i a g r a m O b j e c t K e y a n y T y p e z b w N T n L X > < a : K e y > < K e y > R e l a t i o n s h i p s \ & l t ; T a b l e s \ f a c t _ a g g r e g a t e d _ b o o k i n g s \ C o l u m n s \ r o o m _ c a t e g o r y & g t ; - & l t ; T a b l e s \ d i m _ r o o m s \ C o l u m n s \ r o o m _ i d & g t ; < / K e y > < / a : K e y > < a : V a l u e   i : t y p e = " D i a g r a m D i s p l a y L i n k V i e w S t a t e " > < A u t o m a t i o n P r o p e r t y H e l p e r T e x t > E n d   p o i n t   1 :   ( 1 2 4 9 . 6 , 1 7 2 . 2 ) .   E n d   p o i n t   2 :   ( 1 0 5 4 . 4 1 5 2 4 2 2 7 0 6 6 , 4 6 6 . 6 )   < / A u t o m a t i o n P r o p e r t y H e l p e r T e x t > < L a y e d O u t > t r u e < / L a y e d O u t > < P o i n t s   x m l n s : b = " h t t p : / / s c h e m a s . d a t a c o n t r a c t . o r g / 2 0 0 4 / 0 7 / S y s t e m . W i n d o w s " > < b : P o i n t > < b : _ x > 1 2 4 9 . 6 0 0 0 0 0 0 0 0 0 0 0 1 < / b : _ x > < b : _ y > 1 7 2 . 2 < / b : _ y > < / b : P o i n t > < b : P o i n t > < b : _ x > 1 1 5 4 . 0 0 7 6 2 1 < / b : _ x > < b : _ y > 1 7 2 . 2 < / b : _ y > < / b : P o i n t > < b : P o i n t > < b : _ x > 1 1 5 2 . 0 0 7 6 2 1 < / b : _ x > < b : _ y > 1 7 4 . 2 < / b : _ y > < / b : P o i n t > < b : P o i n t > < b : _ x > 1 1 5 2 . 0 0 7 6 2 1 < / b : _ x > < b : _ y > 4 6 4 . 6 < / b : _ y > < / b : P o i n t > < b : P o i n t > < b : _ x > 1 1 5 0 . 0 0 7 6 2 1 < / b : _ x > < b : _ y > 4 6 6 . 6 < / b : _ y > < / b : P o i n t > < b : P o i n t > < b : _ x > 1 0 5 4 . 4 1 5 2 4 2 2 7 0 6 6 3 4 < / b : _ x > < b : _ y > 4 6 6 . 6 < / b : _ y > < / b : P o i n t > < / P o i n t s > < / a : V a l u e > < / a : K e y V a l u e O f D i a g r a m O b j e c t K e y a n y T y p e z b w N T n L X > < a : K e y V a l u e O f D i a g r a m O b j e c t K e y a n y T y p e z b w N T n L X > < a : K e y > < K e y > R e l a t i o n s h i p s \ & l t ; T a b l e s \ f a c t _ a g g r e g a t e d _ b o o k i n g s \ C o l u m n s \ r o o m _ c a t e g o r y & g t ; - & l t ; T a b l e s \ d i m _ r o o m s \ C o l u m n s \ r o o m _ i d & g t ; \ F K < / K e y > < / a : K e y > < a : V a l u e   i : t y p e = " D i a g r a m D i s p l a y L i n k E n d p o i n t V i e w S t a t e " > < H e i g h t > 1 6 < / H e i g h t > < L a b e l L o c a t i o n   x m l n s : b = " h t t p : / / s c h e m a s . d a t a c o n t r a c t . o r g / 2 0 0 4 / 0 7 / S y s t e m . W i n d o w s " > < b : _ x > 1 2 4 9 . 6 0 0 0 0 0 0 0 0 0 0 0 1 < / b : _ x > < b : _ y > 1 6 4 . 2 < / b : _ y > < / L a b e l L o c a t i o n > < L o c a t i o n   x m l n s : b = " h t t p : / / s c h e m a s . d a t a c o n t r a c t . o r g / 2 0 0 4 / 0 7 / S y s t e m . W i n d o w s " > < b : _ x > 1 2 6 5 . 6 0 0 0 0 0 0 0 0 0 0 0 1 < / b : _ x > < b : _ y > 1 7 2 . 2 < / b : _ y > < / L o c a t i o n > < S h a p e R o t a t e A n g l e > 1 8 0 < / S h a p e R o t a t e A n g l e > < W i d t h > 1 6 < / W i d t h > < / a : V a l u e > < / a : K e y V a l u e O f D i a g r a m O b j e c t K e y a n y T y p e z b w N T n L X > < a : K e y V a l u e O f D i a g r a m O b j e c t K e y a n y T y p e z b w N T n L X > < a : K e y > < K e y > R e l a t i o n s h i p s \ & l t ; T a b l e s \ f a c t _ a g g r e g a t e d _ b o o k i n g s \ C o l u m n s \ r o o m _ c a t e g o r y & g t ; - & l t ; T a b l e s \ d i m _ r o o m s \ C o l u m n s \ r o o m _ i d & g t ; \ P K < / K e y > < / a : K e y > < a : V a l u e   i : t y p e = " D i a g r a m D i s p l a y L i n k E n d p o i n t V i e w S t a t e " > < H e i g h t > 1 6 < / H e i g h t > < L a b e l L o c a t i o n   x m l n s : b = " h t t p : / / s c h e m a s . d a t a c o n t r a c t . o r g / 2 0 0 4 / 0 7 / S y s t e m . W i n d o w s " > < b : _ x > 1 0 3 8 . 4 1 5 2 4 2 2 7 0 6 6 3 4 < / b : _ x > < b : _ y > 4 5 8 . 6 < / b : _ y > < / L a b e l L o c a t i o n > < L o c a t i o n   x m l n s : b = " h t t p : / / s c h e m a s . d a t a c o n t r a c t . o r g / 2 0 0 4 / 0 7 / S y s t e m . W i n d o w s " > < b : _ x > 1 0 3 8 . 4 1 5 2 4 2 2 7 0 6 6 3 4 < / b : _ x > < b : _ y > 4 6 6 . 6 < / b : _ y > < / L o c a t i o n > < S h a p e R o t a t e A n g l e > 3 6 0 < / S h a p e R o t a t e A n g l e > < W i d t h > 1 6 < / W i d t h > < / a : V a l u e > < / a : K e y V a l u e O f D i a g r a m O b j e c t K e y a n y T y p e z b w N T n L X > < a : K e y V a l u e O f D i a g r a m O b j e c t K e y a n y T y p e z b w N T n L X > < a : K e y > < K e y > R e l a t i o n s h i p s \ & l t ; T a b l e s \ f a c t _ a g g r e g a t e d _ b o o k i n g s \ C o l u m n s \ r o o m _ c a t e g o r y & g t ; - & l t ; T a b l e s \ d i m _ r o o m s \ C o l u m n s \ r o o m _ i d & g t ; \ C r o s s F i l t e r < / K e y > < / a : K e y > < a : V a l u e   i : t y p e = " D i a g r a m D i s p l a y L i n k C r o s s F i l t e r V i e w S t a t e " > < P o i n t s   x m l n s : b = " h t t p : / / s c h e m a s . d a t a c o n t r a c t . o r g / 2 0 0 4 / 0 7 / S y s t e m . W i n d o w s " > < b : P o i n t > < b : _ x > 1 2 4 9 . 6 0 0 0 0 0 0 0 0 0 0 0 1 < / b : _ x > < b : _ y > 1 7 2 . 2 < / b : _ y > < / b : P o i n t > < b : P o i n t > < b : _ x > 1 1 5 4 . 0 0 7 6 2 1 < / b : _ x > < b : _ y > 1 7 2 . 2 < / b : _ y > < / b : P o i n t > < b : P o i n t > < b : _ x > 1 1 5 2 . 0 0 7 6 2 1 < / b : _ x > < b : _ y > 1 7 4 . 2 < / b : _ y > < / b : P o i n t > < b : P o i n t > < b : _ x > 1 1 5 2 . 0 0 7 6 2 1 < / b : _ x > < b : _ y > 4 6 4 . 6 < / b : _ y > < / b : P o i n t > < b : P o i n t > < b : _ x > 1 1 5 0 . 0 0 7 6 2 1 < / b : _ x > < b : _ y > 4 6 6 . 6 < / b : _ y > < / b : P o i n t > < b : P o i n t > < b : _ x > 1 0 5 4 . 4 1 5 2 4 2 2 7 0 6 6 3 4 < / b : _ x > < b : _ y > 4 6 6 . 6 < / b : _ y > < / b : P o i n t > < / P o i n t s > < / a : V a l u e > < / a : K e y V a l u e O f D i a g r a m O b j e c t K e y a n y T y p e z b w N T n L X > < a : K e y V a l u e O f D i a g r a m O b j e c t K e y a n y T y p e z b w N T n L X > < a : K e y > < K e y > R e l a t i o n s h i p s \ & l t ; T a b l e s \ f a c t _ b o o k i n g s \ C o l u m n s \ c h e c k _ i n _ d a t e & g t ; - & l t ; T a b l e s \ d i m _ d a t e \ C o l u m n s \ d a t e & g t ; < / K e y > < / a : K e y > < a : V a l u e   i : t y p e = " D i a g r a m D i s p l a y L i n k V i e w S t a t e " > < A u t o m a t i o n P r o p e r t y H e l p e r T e x t > E n d   p o i n t   1 :   ( 4 0 9 . 9 0 3 8 1 0 5 6 7 6 6 6 , 1 6 6 . 6 ) .   E n d   p o i n t   2 :   ( 6 9 8 . 6 0 7 6 2 1 1 3 5 3 3 2 , 9 0 . 6 )   < / A u t o m a t i o n P r o p e r t y H e l p e r T e x t > < L a y e d O u t > t r u e < / L a y e d O u t > < P o i n t s   x m l n s : b = " h t t p : / / s c h e m a s . d a t a c o n t r a c t . o r g / 2 0 0 4 / 0 7 / S y s t e m . W i n d o w s " > < b : P o i n t > < b : _ x > 4 0 9 . 9 0 3 8 1 0 5 6 7 6 6 5 9 1 < / b : _ x > < b : _ y > 1 6 6 . 6 < / b : _ y > < / b : P o i n t > < b : P o i n t > < b : _ x > 5 5 2 . 2 5 5 7 1 6 < / b : _ x > < b : _ y > 1 6 6 . 6 < / b : _ y > < / b : P o i n t > < b : P o i n t > < b : _ x > 5 5 4 . 2 5 5 7 1 6 < / b : _ x > < b : _ y > 1 6 4 . 6 < / b : _ y > < / b : P o i n t > < b : P o i n t > < b : _ x > 5 5 4 . 2 5 5 7 1 6 < / b : _ x > < b : _ y > 9 2 . 6 < / b : _ y > < / b : P o i n t > < b : P o i n t > < b : _ x > 5 5 6 . 2 5 5 7 1 6 < / b : _ x > < b : _ y > 9 0 . 6 < / b : _ y > < / b : P o i n t > < b : P o i n t > < b : _ x > 6 9 8 . 6 0 7 6 2 1 1 3 5 3 3 1 6 7 < / b : _ x > < b : _ y > 9 0 . 6 < / b : _ y > < / b : P o i n t > < / P o i n t s > < / a : V a l u e > < / a : K e y V a l u e O f D i a g r a m O b j e c t K e y a n y T y p e z b w N T n L X > < a : K e y V a l u e O f D i a g r a m O b j e c t K e y a n y T y p e z b w N T n L X > < a : K e y > < K e y > R e l a t i o n s h i p s \ & l t ; T a b l e s \ f a c t _ b o o k i n g s \ C o l u m n s \ c h e c k _ i n _ d a t e & g t ; - & l t ; T a b l e s \ d i m _ d a t e \ C o l u m n s \ d a t e & g t ; \ F K < / K e y > < / a : K e y > < a : V a l u e   i : t y p e = " D i a g r a m D i s p l a y L i n k E n d p o i n t V i e w S t a t e " > < H e i g h t > 1 6 < / H e i g h t > < L a b e l L o c a t i o n   x m l n s : b = " h t t p : / / s c h e m a s . d a t a c o n t r a c t . o r g / 2 0 0 4 / 0 7 / S y s t e m . W i n d o w s " > < b : _ x > 3 9 3 . 9 0 3 8 1 0 5 6 7 6 6 5 9 1 < / b : _ x > < b : _ y > 1 5 8 . 6 < / b : _ y > < / L a b e l L o c a t i o n > < L o c a t i o n   x m l n s : b = " h t t p : / / s c h e m a s . d a t a c o n t r a c t . o r g / 2 0 0 4 / 0 7 / S y s t e m . W i n d o w s " > < b : _ x > 3 9 3 . 9 0 3 8 1 0 5 6 7 6 6 5 9 1 < / b : _ x > < b : _ y > 1 6 6 . 6 < / b : _ y > < / L o c a t i o n > < S h a p e R o t a t e A n g l e > 3 6 0 < / S h a p e R o t a t e A n g l e > < W i d t h > 1 6 < / W i d t h > < / a : V a l u e > < / a : K e y V a l u e O f D i a g r a m O b j e c t K e y a n y T y p e z b w N T n L X > < a : K e y V a l u e O f D i a g r a m O b j e c t K e y a n y T y p e z b w N T n L X > < a : K e y > < K e y > R e l a t i o n s h i p s \ & l t ; T a b l e s \ f a c t _ b o o k i n g s \ C o l u m n s \ c h e c k _ i n _ d a t e & g t ; - & l t ; T a b l e s \ d i m _ d a t e \ C o l u m n s \ d a t e & g t ; \ P K < / K e y > < / a : K e y > < a : V a l u e   i : t y p e = " D i a g r a m D i s p l a y L i n k E n d p o i n t V i e w S t a t e " > < H e i g h t > 1 6 < / H e i g h t > < L a b e l L o c a t i o n   x m l n s : b = " h t t p : / / s c h e m a s . d a t a c o n t r a c t . o r g / 2 0 0 4 / 0 7 / S y s t e m . W i n d o w s " > < b : _ x > 6 9 8 . 6 0 7 6 2 1 1 3 5 3 3 1 6 7 < / b : _ x > < b : _ y > 8 2 . 6 < / b : _ y > < / L a b e l L o c a t i o n > < L o c a t i o n   x m l n s : b = " h t t p : / / s c h e m a s . d a t a c o n t r a c t . o r g / 2 0 0 4 / 0 7 / S y s t e m . W i n d o w s " > < b : _ x > 7 1 4 . 6 0 7 6 2 1 1 3 5 3 3 1 6 7 < / b : _ x > < b : _ y > 9 0 . 6 < / b : _ y > < / L o c a t i o n > < S h a p e R o t a t e A n g l e > 1 8 0 < / S h a p e R o t a t e A n g l e > < W i d t h > 1 6 < / W i d t h > < / a : V a l u e > < / a : K e y V a l u e O f D i a g r a m O b j e c t K e y a n y T y p e z b w N T n L X > < a : K e y V a l u e O f D i a g r a m O b j e c t K e y a n y T y p e z b w N T n L X > < a : K e y > < K e y > R e l a t i o n s h i p s \ & l t ; T a b l e s \ f a c t _ b o o k i n g s \ C o l u m n s \ c h e c k _ i n _ d a t e & g t ; - & l t ; T a b l e s \ d i m _ d a t e \ C o l u m n s \ d a t e & g t ; \ C r o s s F i l t e r < / K e y > < / a : K e y > < a : V a l u e   i : t y p e = " D i a g r a m D i s p l a y L i n k C r o s s F i l t e r V i e w S t a t e " > < P o i n t s   x m l n s : b = " h t t p : / / s c h e m a s . d a t a c o n t r a c t . o r g / 2 0 0 4 / 0 7 / S y s t e m . W i n d o w s " > < b : P o i n t > < b : _ x > 4 0 9 . 9 0 3 8 1 0 5 6 7 6 6 5 9 1 < / b : _ x > < b : _ y > 1 6 6 . 6 < / b : _ y > < / b : P o i n t > < b : P o i n t > < b : _ x > 5 5 2 . 2 5 5 7 1 6 < / b : _ x > < b : _ y > 1 6 6 . 6 < / b : _ y > < / b : P o i n t > < b : P o i n t > < b : _ x > 5 5 4 . 2 5 5 7 1 6 < / b : _ x > < b : _ y > 1 6 4 . 6 < / b : _ y > < / b : P o i n t > < b : P o i n t > < b : _ x > 5 5 4 . 2 5 5 7 1 6 < / b : _ x > < b : _ y > 9 2 . 6 < / b : _ y > < / b : P o i n t > < b : P o i n t > < b : _ x > 5 5 6 . 2 5 5 7 1 6 < / b : _ x > < b : _ y > 9 0 . 6 < / b : _ y > < / b : P o i n t > < b : P o i n t > < b : _ x > 6 9 8 . 6 0 7 6 2 1 1 3 5 3 3 1 6 7 < / b : _ x > < b : _ y > 9 0 . 6 < / b : _ y > < / b : P o i n t > < / P o i n t s > < / a : V a l u e > < / a : K e y V a l u e O f D i a g r a m O b j e c t K e y a n y T y p e z b w N T n L X > < a : K e y V a l u e O f D i a g r a m O b j e c t K e y a n y T y p e z b w N T n L X > < a : K e y > < K e y > R e l a t i o n s h i p s \ & l t ; T a b l e s \ f a c t _ b o o k i n g s \ C o l u m n s \ p r o p e r t y _ i d & g t ; - & l t ; T a b l e s \ d i m _ h o t e l s \ C o l u m n s \ p r o p e r t y _ i d & g t ; < / K e y > < / a : K e y > < a : V a l u e   i : t y p e = " D i a g r a m D i s p l a y L i n k V i e w S t a t e " > < A u t o m a t i o n P r o p e r t y H e l p e r T e x t > E n d   p o i n t   1 :   ( 4 0 9 . 9 0 3 8 1 0 5 6 7 6 6 6 , 1 8 6 . 6 ) .   E n d   p o i n t   2 :   ( 7 1 6 . 9 1 1 4 3 1 7 0 2 9 9 7 , 2 8 3 . 8 )   < / A u t o m a t i o n P r o p e r t y H e l p e r T e x t > < L a y e d O u t > t r u e < / L a y e d O u t > < P o i n t s   x m l n s : b = " h t t p : / / s c h e m a s . d a t a c o n t r a c t . o r g / 2 0 0 4 / 0 7 / S y s t e m . W i n d o w s " > < b : P o i n t > < b : _ x > 4 0 9 . 9 0 3 8 1 0 5 6 7 6 6 5 9 1 < / b : _ x > < b : _ y > 1 8 6 . 6 0 0 0 0 0 0 0 0 0 0 0 0 2 < / b : _ y > < / b : P o i n t > < b : P o i n t > < b : _ x > 5 6 1 . 4 0 7 6 2 1 5 < / b : _ x > < b : _ y > 1 8 6 . 6 < / b : _ y > < / b : P o i n t > < b : P o i n t > < b : _ x > 5 6 3 . 4 0 7 6 2 1 5 < / b : _ x > < b : _ y > 1 8 8 . 6 < / b : _ y > < / b : P o i n t > < b : P o i n t > < b : _ x > 5 6 3 . 4 0 7 6 2 1 5 < / b : _ x > < b : _ y > 2 8 1 . 8 < / b : _ y > < / b : P o i n t > < b : P o i n t > < b : _ x > 5 6 5 . 4 0 7 6 2 1 5 < / b : _ x > < b : _ y > 2 8 3 . 8 < / b : _ y > < / b : P o i n t > < b : P o i n t > < b : _ x > 7 1 6 . 9 1 1 4 3 1 7 0 2 9 9 7 3 3 < / b : _ x > < b : _ y > 2 8 3 . 8 < / b : _ y > < / b : P o i n t > < / P o i n t s > < / a : V a l u e > < / a : K e y V a l u e O f D i a g r a m O b j e c t K e y a n y T y p e z b w N T n L X > < a : K e y V a l u e O f D i a g r a m O b j e c t K e y a n y T y p e z b w N T n L X > < a : K e y > < K e y > R e l a t i o n s h i p s \ & l t ; T a b l e s \ f a c t _ b o o k i n g s \ C o l u m n s \ p r o p e r t y _ i d & g t ; - & l t ; T a b l e s \ d i m _ h o t e l s \ C o l u m n s \ p r o p e r t y _ i d & g t ; \ F K < / K e y > < / a : K e y > < a : V a l u e   i : t y p e = " D i a g r a m D i s p l a y L i n k E n d p o i n t V i e w S t a t e " > < H e i g h t > 1 6 < / H e i g h t > < L a b e l L o c a t i o n   x m l n s : b = " h t t p : / / s c h e m a s . d a t a c o n t r a c t . o r g / 2 0 0 4 / 0 7 / S y s t e m . W i n d o w s " > < b : _ x > 3 9 3 . 9 0 3 8 1 0 5 6 7 6 6 5 9 1 < / b : _ x > < b : _ y > 1 7 8 . 6 0 0 0 0 0 0 0 0 0 0 0 0 2 < / b : _ y > < / L a b e l L o c a t i o n > < L o c a t i o n   x m l n s : b = " h t t p : / / s c h e m a s . d a t a c o n t r a c t . o r g / 2 0 0 4 / 0 7 / S y s t e m . W i n d o w s " > < b : _ x > 3 9 3 . 9 0 3 8 1 0 5 6 7 6 6 5 9 1 < / b : _ x > < b : _ y > 1 8 6 . 6 0 0 0 0 0 0 0 0 0 0 0 0 2 < / b : _ y > < / L o c a t i o n > < S h a p e R o t a t e A n g l e > 3 6 0 < / S h a p e R o t a t e A n g l e > < W i d t h > 1 6 < / W i d t h > < / a : V a l u e > < / a : K e y V a l u e O f D i a g r a m O b j e c t K e y a n y T y p e z b w N T n L X > < a : K e y V a l u e O f D i a g r a m O b j e c t K e y a n y T y p e z b w N T n L X > < a : K e y > < K e y > R e l a t i o n s h i p s \ & l t ; T a b l e s \ f a c t _ b o o k i n g s \ C o l u m n s \ p r o p e r t y _ i d & g t ; - & l t ; T a b l e s \ d i m _ h o t e l s \ C o l u m n s \ p r o p e r t y _ i d & g t ; \ P K < / K e y > < / a : K e y > < a : V a l u e   i : t y p e = " D i a g r a m D i s p l a y L i n k E n d p o i n t V i e w S t a t e " > < H e i g h t > 1 6 < / H e i g h t > < L a b e l L o c a t i o n   x m l n s : b = " h t t p : / / s c h e m a s . d a t a c o n t r a c t . o r g / 2 0 0 4 / 0 7 / S y s t e m . W i n d o w s " > < b : _ x > 7 1 6 . 9 1 1 4 3 1 7 0 2 9 9 7 3 3 < / b : _ x > < b : _ y > 2 7 5 . 8 < / b : _ y > < / L a b e l L o c a t i o n > < L o c a t i o n   x m l n s : b = " h t t p : / / s c h e m a s . d a t a c o n t r a c t . o r g / 2 0 0 4 / 0 7 / S y s t e m . W i n d o w s " > < b : _ x > 7 3 2 . 9 1 1 4 3 1 7 0 2 9 9 7 4 5 < / b : _ x > < b : _ y > 2 8 3 . 8 < / b : _ y > < / L o c a t i o n > < S h a p e R o t a t e A n g l e > 1 8 0 < / S h a p e R o t a t e A n g l e > < W i d t h > 1 6 < / W i d t h > < / a : V a l u e > < / a : K e y V a l u e O f D i a g r a m O b j e c t K e y a n y T y p e z b w N T n L X > < a : K e y V a l u e O f D i a g r a m O b j e c t K e y a n y T y p e z b w N T n L X > < a : K e y > < K e y > R e l a t i o n s h i p s \ & l t ; T a b l e s \ f a c t _ b o o k i n g s \ C o l u m n s \ p r o p e r t y _ i d & g t ; - & l t ; T a b l e s \ d i m _ h o t e l s \ C o l u m n s \ p r o p e r t y _ i d & g t ; \ C r o s s F i l t e r < / K e y > < / a : K e y > < a : V a l u e   i : t y p e = " D i a g r a m D i s p l a y L i n k C r o s s F i l t e r V i e w S t a t e " > < P o i n t s   x m l n s : b = " h t t p : / / s c h e m a s . d a t a c o n t r a c t . o r g / 2 0 0 4 / 0 7 / S y s t e m . W i n d o w s " > < b : P o i n t > < b : _ x > 4 0 9 . 9 0 3 8 1 0 5 6 7 6 6 5 9 1 < / b : _ x > < b : _ y > 1 8 6 . 6 0 0 0 0 0 0 0 0 0 0 0 0 2 < / b : _ y > < / b : P o i n t > < b : P o i n t > < b : _ x > 5 6 1 . 4 0 7 6 2 1 5 < / b : _ x > < b : _ y > 1 8 6 . 6 < / b : _ y > < / b : P o i n t > < b : P o i n t > < b : _ x > 5 6 3 . 4 0 7 6 2 1 5 < / b : _ x > < b : _ y > 1 8 8 . 6 < / b : _ y > < / b : P o i n t > < b : P o i n t > < b : _ x > 5 6 3 . 4 0 7 6 2 1 5 < / b : _ x > < b : _ y > 2 8 1 . 8 < / b : _ y > < / b : P o i n t > < b : P o i n t > < b : _ x > 5 6 5 . 4 0 7 6 2 1 5 < / b : _ x > < b : _ y > 2 8 3 . 8 < / b : _ y > < / b : P o i n t > < b : P o i n t > < b : _ x > 7 1 6 . 9 1 1 4 3 1 7 0 2 9 9 7 3 3 < / b : _ x > < b : _ y > 2 8 3 . 8 < / b : _ y > < / b : P o i n t > < / P o i n t s > < / a : V a l u e > < / a : K e y V a l u e O f D i a g r a m O b j e c t K e y a n y T y p e z b w N T n L X > < a : K e y V a l u e O f D i a g r a m O b j e c t K e y a n y T y p e z b w N T n L X > < a : K e y > < K e y > R e l a t i o n s h i p s \ & l t ; T a b l e s \ f a c t _ b o o k i n g s \ C o l u m n s \ r o o m _ c a t e g o r y & g t ; - & l t ; T a b l e s \ d i m _ r o o m s \ C o l u m n s \ r o o m _ i d & g t ; < / K e y > < / a : K e y > < a : V a l u e   i : t y p e = " D i a g r a m D i s p l a y L i n k V i e w S t a t e " > < A u t o m a t i o n P r o p e r t y H e l p e r T e x t > E n d   p o i n t   1 :   ( 2 7 0 . 3 0 3 8 1 1 , 3 6 9 . 2 ) .   E n d   p o i n t   2 :   ( 8 2 4 . 8 1 5 2 4 2 2 7 0 6 6 3 , 4 6 6 . 6 )   < / A u t o m a t i o n P r o p e r t y H e l p e r T e x t > < L a y e d O u t > t r u e < / L a y e d O u t > < P o i n t s   x m l n s : b = " h t t p : / / s c h e m a s . d a t a c o n t r a c t . o r g / 2 0 0 4 / 0 7 / S y s t e m . W i n d o w s " > < b : P o i n t > < b : _ x > 2 7 0 . 3 0 3 8 1 1 < / b : _ x > < b : _ y > 3 6 9 . 2 0 0 0 0 0 0 0 0 0 0 0 1 6 < / b : _ y > < / b : P o i n t > < b : P o i n t > < b : _ x > 2 7 0 . 3 0 3 8 1 1 < / b : _ x > < b : _ y > 4 6 4 . 6 < / b : _ y > < / b : P o i n t > < b : P o i n t > < b : _ x > 2 7 2 . 3 0 3 8 1 1 < / b : _ x > < b : _ y > 4 6 6 . 6 < / b : _ y > < / b : P o i n t > < b : P o i n t > < b : _ x > 8 2 4 . 8 1 5 2 4 2 2 7 0 6 6 3 2 5 < / b : _ x > < b : _ y > 4 6 6 . 6 < / b : _ y > < / b : P o i n t > < / P o i n t s > < / a : V a l u e > < / a : K e y V a l u e O f D i a g r a m O b j e c t K e y a n y T y p e z b w N T n L X > < a : K e y V a l u e O f D i a g r a m O b j e c t K e y a n y T y p e z b w N T n L X > < a : K e y > < K e y > R e l a t i o n s h i p s \ & l t ; T a b l e s \ f a c t _ b o o k i n g s \ C o l u m n s \ r o o m _ c a t e g o r y & g t ; - & l t ; T a b l e s \ d i m _ r o o m s \ C o l u m n s \ r o o m _ i d & g t ; \ F K < / K e y > < / a : K e y > < a : V a l u e   i : t y p e = " D i a g r a m D i s p l a y L i n k E n d p o i n t V i e w S t a t e " > < H e i g h t > 1 6 < / H e i g h t > < L a b e l L o c a t i o n   x m l n s : b = " h t t p : / / s c h e m a s . d a t a c o n t r a c t . o r g / 2 0 0 4 / 0 7 / S y s t e m . W i n d o w s " > < b : _ x > 2 6 2 . 3 0 3 8 1 1 < / b : _ x > < b : _ y > 3 5 3 . 2 0 0 0 0 0 0 0 0 0 0 0 1 6 < / b : _ y > < / L a b e l L o c a t i o n > < L o c a t i o n   x m l n s : b = " h t t p : / / s c h e m a s . d a t a c o n t r a c t . o r g / 2 0 0 4 / 0 7 / S y s t e m . W i n d o w s " > < b : _ x > 2 7 0 . 3 0 3 8 1 1 < / b : _ x > < b : _ y > 3 5 3 . 2 0 0 0 0 0 0 0 0 0 0 0 1 < / b : _ y > < / L o c a t i o n > < S h a p e R o t a t e A n g l e > 9 0 < / S h a p e R o t a t e A n g l e > < W i d t h > 1 6 < / W i d t h > < / a : V a l u e > < / a : K e y V a l u e O f D i a g r a m O b j e c t K e y a n y T y p e z b w N T n L X > < a : K e y V a l u e O f D i a g r a m O b j e c t K e y a n y T y p e z b w N T n L X > < a : K e y > < K e y > R e l a t i o n s h i p s \ & l t ; T a b l e s \ f a c t _ b o o k i n g s \ C o l u m n s \ r o o m _ c a t e g o r y & g t ; - & l t ; T a b l e s \ d i m _ r o o m s \ C o l u m n s \ r o o m _ i d & g t ; \ P K < / K e y > < / a : K e y > < a : V a l u e   i : t y p e = " D i a g r a m D i s p l a y L i n k E n d p o i n t V i e w S t a t e " > < H e i g h t > 1 6 < / H e i g h t > < L a b e l L o c a t i o n   x m l n s : b = " h t t p : / / s c h e m a s . d a t a c o n t r a c t . o r g / 2 0 0 4 / 0 7 / S y s t e m . W i n d o w s " > < b : _ x > 8 2 4 . 8 1 5 2 4 2 2 7 0 6 6 3 2 5 < / b : _ x > < b : _ y > 4 5 8 . 6 < / b : _ y > < / L a b e l L o c a t i o n > < L o c a t i o n   x m l n s : b = " h t t p : / / s c h e m a s . d a t a c o n t r a c t . o r g / 2 0 0 4 / 0 7 / S y s t e m . W i n d o w s " > < b : _ x > 8 4 0 . 8 1 5 2 4 2 2 7 0 6 6 3 2 5 < / b : _ x > < b : _ y > 4 6 6 . 6 < / b : _ y > < / L o c a t i o n > < S h a p e R o t a t e A n g l e > 1 8 0 < / S h a p e R o t a t e A n g l e > < W i d t h > 1 6 < / W i d t h > < / a : V a l u e > < / a : K e y V a l u e O f D i a g r a m O b j e c t K e y a n y T y p e z b w N T n L X > < a : K e y V a l u e O f D i a g r a m O b j e c t K e y a n y T y p e z b w N T n L X > < a : K e y > < K e y > R e l a t i o n s h i p s \ & l t ; T a b l e s \ f a c t _ b o o k i n g s \ C o l u m n s \ r o o m _ c a t e g o r y & g t ; - & l t ; T a b l e s \ d i m _ r o o m s \ C o l u m n s \ r o o m _ i d & g t ; \ C r o s s F i l t e r < / K e y > < / a : K e y > < a : V a l u e   i : t y p e = " D i a g r a m D i s p l a y L i n k C r o s s F i l t e r V i e w S t a t e " > < P o i n t s   x m l n s : b = " h t t p : / / s c h e m a s . d a t a c o n t r a c t . o r g / 2 0 0 4 / 0 7 / S y s t e m . W i n d o w s " > < b : P o i n t > < b : _ x > 2 7 0 . 3 0 3 8 1 1 < / b : _ x > < b : _ y > 3 6 9 . 2 0 0 0 0 0 0 0 0 0 0 0 1 6 < / b : _ y > < / b : P o i n t > < b : P o i n t > < b : _ x > 2 7 0 . 3 0 3 8 1 1 < / b : _ x > < b : _ y > 4 6 4 . 6 < / b : _ y > < / b : P o i n t > < b : P o i n t > < b : _ x > 2 7 2 . 3 0 3 8 1 1 < / b : _ x > < b : _ y > 4 6 6 . 6 < / b : _ y > < / b : P o i n t > < b : P o i n t > < b : _ x > 8 2 4 . 8 1 5 2 4 2 2 7 0 6 6 3 2 5 < / b : _ x > < b : _ y > 4 6 6 . 6 < / 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C l i e n t W i n d o w X M L " > < C u s t o m C o n t e n t > < ! [ C D A T A [ d i m _ d a t e _ 6 1 b c 8 5 5 7 - 7 4 3 9 - 4 1 6 2 - a d 6 d - 2 d 8 1 a e 8 2 b d 8 5 ] ] > < / 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 2 0 2 4 - 0 4 - 0 6 T 2 3 : 0 6 : 0 0 . 4 0 6 0 4 9 8 + 0 5 : 3 0 < / L a s t P r o c e s s e d T i m e > < / D a t a M o d e l i n g S a n d b o x . S e r i a l i z e d S a n d b o x E r r o r C a c h e > ] ] > < / C u s t o m C o n t e n t > < / G e m i n i > 
</file>

<file path=customXml/item3.xml>��< ? x m l   v e r s i o n = " 1 . 0 "   e n c o d i n g = " U T F - 1 6 " ? > < G e m i n i   x m l n s = " h t t p : / / g e m i n i / p i v o t c u s t o m i z a t i o n / T a b l e X M L _ f a c t _ a g g r e g a t e d _ b o o k i n g s _ c f a d f e f 8 - 9 a 6 e - 4 c c 4 - b 0 0 4 - 3 2 f 2 1 2 a 0 7 9 f b " > < 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 c h e c k _ i n _ d a t e < / s t r i n g > < / k e y > < v a l u e > < i n t > 1 5 3 < / i n t > < / v a l u e > < / i t e m > < i t e m > < k e y > < s t r i n g > r o o m _ c a t e g o r y < / s t r i n g > < / k e y > < v a l u e > < i n t > 1 6 1 < / i n t > < / v a l u e > < / i t e m > < i t e m > < k e y > < s t r i n g > s u c c e s s f u l _ b o o k i n g s < / s t r i n g > < / k e y > < v a l u e > < i n t > 2 0 1 < / i n t > < / v a l u e > < / i t e m > < i t e m > < k e y > < s t r i n g > c a p a c i t y < / s t r i n g > < / k e y > < v a l u e > < i n t > 1 0 6 < / 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f a c t _ a g g r e g a t e d _ b o o k i n g s _ c f a d f e f 8 - 9 a 6 e - 4 c c 4 - b 0 0 4 - 3 2 f 2 1 2 a 0 7 9 f b , f a c t _ b o o k i n g s _ a 0 9 0 0 4 d 0 - 2 5 8 d - 4 c 8 8 - 9 b 2 e - 0 e 4 c e 0 a c 4 9 c 6 , d i m _ d a t e _ 6 1 b c 8 5 5 7 - 7 4 3 9 - 4 1 6 2 - a d 6 d - 2 d 8 1 a e 8 2 b d 8 5 , d i m _ h o t e l s _ 3 a 6 3 d f 5 5 - 3 2 2 8 - 4 c 6 3 - a 9 0 a - 7 6 6 7 9 c c 4 e 4 2 4 , d i m _ r o o m s _ 6 0 f 4 0 3 3 9 - c 2 6 8 - 4 3 e 4 - b 8 8 4 - c 4 3 2 1 3 9 a 2 d c 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 f a c t _ a g g r e g a t e d _ b o o k i n g s 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 C o l u m n s \ m m m   y y   ( M o n t h   I n d e x ) < / K e y > < / a : K e y > < a : V a l u e   i : t y p e = " T a b l e W i d g e t B a s e V i e w S t a t e " / > < / a : K e y V a l u e O f D i a g r a m O b j e c t K e y a n y T y p e z b w N T n L X > < a : K e y V a l u e O f D i a g r a m O b j e c t K e y a n y T y p e z b w N T n L X > < a : K e y > < K e y > C o l u m n s \ m m m   y y   ( M o n t h ) < / K e y > < / a : K e y > < a : V a l u e   i : t y p e = " T a b l e W i d g e t B a s e V i e w S t a t e " / > < / a : K e y V a l u e O f D i a g r a m O b j e c t K e y a n y T y p e z b w N T n L X > < a : K e y V a l u e O f D i a g r a m O b j e c t K e y a n y T y p e z b w N T n L X > < a : K e y > < K e y > C o l u m n s \ W N 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6 5 e b 1 8 7 9 - 7 5 5 3 - 4 a a 5 - b 9 d 1 - b e d 5 e 2 f b 4 c 3 1 " > < C u s t o m C o n t e n t > < ! [ C D A T A [ < ? x m l   v e r s i o n = " 1 . 0 "   e n c o d i n g = " u t f - 1 6 " ? > < S e t t i n g s > < C a l c u l a t e d F i e l d s > < i t e m > < M e a s u r e N a m e > r e v e n u e _ r e a l i s e d < / M e a s u r e N a m e > < D i s p l a y N a m e > r e v e n u e _ r e a l i s e d < / D i s p l a y N a m e > < V i s i b l e > F a l s e < / V i s i b l e > < / i t e m > < i t e m > < M e a s u r e N a m e > T o t a l � _ B o o k i n g s < / M e a s u r e N a m e > < D i s p l a y N a m e > T o t a l � _ B o o k i n g s < / 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d i m _ d a t e _ 6 1 b c 8 5 5 7 - 7 4 3 9 - 4 1 6 2 - a d 6 d - 2 d 8 1 a e 8 2 b d 8 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 m m m   y y < / s t r i n g > < / k e y > < v a l u e > < i n t > 1 1 0 < / i n t > < / v a l u e > < / i t e m > < i t e m > < k e y > < s t r i n g > w e e k   n o < / s t r i n g > < / k e y > < v a l u e > < i n t > 1 0 8 < / i n t > < / v a l u e > < / i t e m > < i t e m > < k e y > < s t r i n g > d a y _ t y p e < / s t r i n g > < / k e y > < v a l u e > < i n t > 1 1 4 < / i n t > < / v a l u e > < / i t e m > < i t e m > < k e y > < s t r i n g > d a t e   ( M o n t h   I n d e x ) < / s t r i n g > < / k e y > < v a l u e > < i n t > 1 9 2 < / i n t > < / v a l u e > < / i t e m > < i t e m > < k e y > < s t r i n g > d a t e   ( M o n t h ) < / s t r i n g > < / k e y > < v a l u e > < i n t > 1 4 5 < / i n t > < / v a l u e > < / i t e m > < i t e m > < k e y > < s t r i n g > m m m   y y   ( M o n t h   I n d e x ) < / s t r i n g > < / k e y > < v a l u e > < i n t > 2 2 5 < / i n t > < / v a l u e > < / i t e m > < i t e m > < k e y > < s t r i n g > m m m   y y   ( M o n t h ) < / s t r i n g > < / k e y > < v a l u e > < i n t > 1 7 8 < / i n t > < / v a l u e > < / i t e m > < i t e m > < k e y > < s t r i n g > W N < / s t r i n g > < / k e y > < v a l u e > < i n t > 1 4 7 < / i n t > < / v a l u e > < / i t e m > < / C o l u m n W i d t h s > < C o l u m n D i s p l a y I n d e x > < i t e m > < k e y > < s t r i n g > d a t e < / s t r i n g > < / k e y > < v a l u e > < i n t > 0 < / i n t > < / v a l u e > < / i t e m > < i t e m > < k e y > < s t r i n g > m m m   y y < / s t r i n g > < / k e y > < v a l u e > < i n t > 1 < / i n t > < / v a l u e > < / i t e m > < i t e m > < k e y > < s t r i n g > w e e k   n o < / s t r i n g > < / k e y > < v a l u e > < i n t > 2 < / i n t > < / v a l u e > < / i t e m > < i t e m > < k e y > < s t r i n g > d a y _ t y p e < / s t r i n g > < / k e y > < v a l u e > < i n t > 3 < / i n t > < / v a l u e > < / i t e m > < i t e m > < k e y > < s t r i n g > d a t e   ( M o n t h   I n d e x ) < / s t r i n g > < / k e y > < v a l u e > < i n t > 4 < / i n t > < / v a l u e > < / i t e m > < i t e m > < k e y > < s t r i n g > d a t e   ( M o n t h ) < / s t r i n g > < / k e y > < v a l u e > < i n t > 5 < / i n t > < / v a l u e > < / i t e m > < i t e m > < k e y > < s t r i n g > m m m   y y   ( M o n t h   I n d e x ) < / s t r i n g > < / k e y > < v a l u e > < i n t > 6 < / i n t > < / v a l u e > < / i t e m > < i t e m > < k e y > < s t r i n g > m m m   y y   ( M o n t h ) < / s t r i n g > < / k e y > < v a l u e > < i n t > 7 < / i n t > < / v a l u e > < / i t e m > < i t e m > < k e y > < s t r i n g > W N < / 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47C71566-0D61-4F75-BFDB-BFDEC1755C76}">
  <ds:schemaRefs/>
</ds:datastoreItem>
</file>

<file path=customXml/itemProps10.xml><?xml version="1.0" encoding="utf-8"?>
<ds:datastoreItem xmlns:ds="http://schemas.openxmlformats.org/officeDocument/2006/customXml" ds:itemID="{11FF09B1-254A-455B-B37C-6C307C63474D}">
  <ds:schemaRefs/>
</ds:datastoreItem>
</file>

<file path=customXml/itemProps11.xml><?xml version="1.0" encoding="utf-8"?>
<ds:datastoreItem xmlns:ds="http://schemas.openxmlformats.org/officeDocument/2006/customXml" ds:itemID="{FF88E638-A28D-4EEE-9D6E-0ED022C795A9}">
  <ds:schemaRefs/>
</ds:datastoreItem>
</file>

<file path=customXml/itemProps12.xml><?xml version="1.0" encoding="utf-8"?>
<ds:datastoreItem xmlns:ds="http://schemas.openxmlformats.org/officeDocument/2006/customXml" ds:itemID="{94AF95B6-E678-4AE2-9556-423A4063EB14}">
  <ds:schemaRefs/>
</ds:datastoreItem>
</file>

<file path=customXml/itemProps13.xml><?xml version="1.0" encoding="utf-8"?>
<ds:datastoreItem xmlns:ds="http://schemas.openxmlformats.org/officeDocument/2006/customXml" ds:itemID="{947FB0EA-6B11-495B-BECE-5EB3C46E603E}">
  <ds:schemaRefs/>
</ds:datastoreItem>
</file>

<file path=customXml/itemProps14.xml><?xml version="1.0" encoding="utf-8"?>
<ds:datastoreItem xmlns:ds="http://schemas.openxmlformats.org/officeDocument/2006/customXml" ds:itemID="{A5133CED-EB58-4885-A03F-27414CBC0F19}">
  <ds:schemaRefs/>
</ds:datastoreItem>
</file>

<file path=customXml/itemProps15.xml><?xml version="1.0" encoding="utf-8"?>
<ds:datastoreItem xmlns:ds="http://schemas.openxmlformats.org/officeDocument/2006/customXml" ds:itemID="{19E159D5-255C-4A0F-AD6F-3E9DFEC322C5}">
  <ds:schemaRefs/>
</ds:datastoreItem>
</file>

<file path=customXml/itemProps16.xml><?xml version="1.0" encoding="utf-8"?>
<ds:datastoreItem xmlns:ds="http://schemas.openxmlformats.org/officeDocument/2006/customXml" ds:itemID="{B8DDF306-C9B5-473A-9BD1-2FCEA453EE79}">
  <ds:schemaRefs/>
</ds:datastoreItem>
</file>

<file path=customXml/itemProps17.xml><?xml version="1.0" encoding="utf-8"?>
<ds:datastoreItem xmlns:ds="http://schemas.openxmlformats.org/officeDocument/2006/customXml" ds:itemID="{EFC8E704-DF06-4A68-958A-094BEDCC243D}">
  <ds:schemaRefs/>
</ds:datastoreItem>
</file>

<file path=customXml/itemProps18.xml><?xml version="1.0" encoding="utf-8"?>
<ds:datastoreItem xmlns:ds="http://schemas.openxmlformats.org/officeDocument/2006/customXml" ds:itemID="{39B74EFA-CB10-44AD-937E-947440A875D5}">
  <ds:schemaRefs/>
</ds:datastoreItem>
</file>

<file path=customXml/itemProps19.xml><?xml version="1.0" encoding="utf-8"?>
<ds:datastoreItem xmlns:ds="http://schemas.openxmlformats.org/officeDocument/2006/customXml" ds:itemID="{E4200ABA-4090-415A-939B-4D3B90BB1393}">
  <ds:schemaRefs/>
</ds:datastoreItem>
</file>

<file path=customXml/itemProps2.xml><?xml version="1.0" encoding="utf-8"?>
<ds:datastoreItem xmlns:ds="http://schemas.openxmlformats.org/officeDocument/2006/customXml" ds:itemID="{03A2F531-45BA-47F7-89B6-87E32E51D6AD}">
  <ds:schemaRefs/>
</ds:datastoreItem>
</file>

<file path=customXml/itemProps20.xml><?xml version="1.0" encoding="utf-8"?>
<ds:datastoreItem xmlns:ds="http://schemas.openxmlformats.org/officeDocument/2006/customXml" ds:itemID="{B6C0615D-D667-4E8D-B6CD-A67B193C286D}">
  <ds:schemaRefs/>
</ds:datastoreItem>
</file>

<file path=customXml/itemProps21.xml><?xml version="1.0" encoding="utf-8"?>
<ds:datastoreItem xmlns:ds="http://schemas.openxmlformats.org/officeDocument/2006/customXml" ds:itemID="{1012F601-EA42-439E-A28B-7DA8A85C2E20}">
  <ds:schemaRefs/>
</ds:datastoreItem>
</file>

<file path=customXml/itemProps3.xml><?xml version="1.0" encoding="utf-8"?>
<ds:datastoreItem xmlns:ds="http://schemas.openxmlformats.org/officeDocument/2006/customXml" ds:itemID="{1633C23B-EAD6-4BC5-AE63-D74314DE146C}">
  <ds:schemaRefs/>
</ds:datastoreItem>
</file>

<file path=customXml/itemProps4.xml><?xml version="1.0" encoding="utf-8"?>
<ds:datastoreItem xmlns:ds="http://schemas.openxmlformats.org/officeDocument/2006/customXml" ds:itemID="{1D10F561-47E2-40DD-A715-39574EC4CF49}">
  <ds:schemaRefs/>
</ds:datastoreItem>
</file>

<file path=customXml/itemProps5.xml><?xml version="1.0" encoding="utf-8"?>
<ds:datastoreItem xmlns:ds="http://schemas.openxmlformats.org/officeDocument/2006/customXml" ds:itemID="{DEB17BF8-B1D1-4C6C-946B-3251D1C995C7}">
  <ds:schemaRefs/>
</ds:datastoreItem>
</file>

<file path=customXml/itemProps6.xml><?xml version="1.0" encoding="utf-8"?>
<ds:datastoreItem xmlns:ds="http://schemas.openxmlformats.org/officeDocument/2006/customXml" ds:itemID="{AB36415F-0952-402C-93D2-E98CD83B06DB}">
  <ds:schemaRefs/>
</ds:datastoreItem>
</file>

<file path=customXml/itemProps7.xml><?xml version="1.0" encoding="utf-8"?>
<ds:datastoreItem xmlns:ds="http://schemas.openxmlformats.org/officeDocument/2006/customXml" ds:itemID="{FD5FE631-163F-4165-942A-CC30465272C5}">
  <ds:schemaRefs/>
</ds:datastoreItem>
</file>

<file path=customXml/itemProps8.xml><?xml version="1.0" encoding="utf-8"?>
<ds:datastoreItem xmlns:ds="http://schemas.openxmlformats.org/officeDocument/2006/customXml" ds:itemID="{BECDE3E4-22B1-446E-9F1C-35D808D09315}">
  <ds:schemaRefs/>
</ds:datastoreItem>
</file>

<file path=customXml/itemProps9.xml><?xml version="1.0" encoding="utf-8"?>
<ds:datastoreItem xmlns:ds="http://schemas.openxmlformats.org/officeDocument/2006/customXml" ds:itemID="{56436939-EAE7-4026-A4B8-A003BD3371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 1</vt:lpstr>
      <vt:lpstr>KPI 2</vt:lpstr>
      <vt:lpstr>KPI 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BASHA</dc:creator>
  <cp:lastModifiedBy>Medha Yaji</cp:lastModifiedBy>
  <dcterms:created xsi:type="dcterms:W3CDTF">2024-04-05T10:07:21Z</dcterms:created>
  <dcterms:modified xsi:type="dcterms:W3CDTF">2024-04-06T17:36:01Z</dcterms:modified>
</cp:coreProperties>
</file>