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Kampus\SEMESTER 7\Swarm Intelligence\"/>
    </mc:Choice>
  </mc:AlternateContent>
  <xr:revisionPtr revIDLastSave="0" documentId="13_ncr:1_{1C216A7B-94E8-4F8E-A421-906CB272D320}" xr6:coauthVersionLast="40" xr6:coauthVersionMax="40" xr10:uidLastSave="{00000000-0000-0000-0000-000000000000}"/>
  <bookViews>
    <workbookView xWindow="0" yWindow="0" windowWidth="28800" windowHeight="12225" xr2:uid="{131D8304-9C72-422B-89F7-75EDEB699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O22" i="1" s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O3" i="1"/>
  <c r="P3" i="1"/>
  <c r="Q3" i="1"/>
  <c r="R3" i="1"/>
  <c r="S3" i="1"/>
  <c r="N3" i="1"/>
  <c r="K3" i="1"/>
  <c r="J3" i="1"/>
  <c r="I3" i="1"/>
  <c r="P22" i="1" l="1"/>
  <c r="S22" i="1"/>
  <c r="T22" i="1" s="1"/>
  <c r="U22" i="1" l="1"/>
  <c r="V22" i="1" s="1"/>
  <c r="AB22" i="1" l="1"/>
  <c r="I22" i="1" s="1"/>
  <c r="AE22" i="1"/>
  <c r="L22" i="1" s="1"/>
  <c r="AC22" i="1"/>
  <c r="J22" i="1" s="1"/>
  <c r="AD22" i="1"/>
  <c r="K22" i="1" s="1"/>
  <c r="AA22" i="1"/>
  <c r="H22" i="1" s="1"/>
  <c r="Y22" i="1"/>
  <c r="W22" i="1"/>
  <c r="Q22" i="1" s="1"/>
  <c r="X22" i="1"/>
  <c r="R22" i="1" s="1"/>
  <c r="AF22" i="1" l="1"/>
  <c r="M22" i="1" s="1"/>
  <c r="N23" i="1" s="1"/>
  <c r="O23" i="1" s="1"/>
  <c r="P23" i="1" s="1"/>
  <c r="Z22" i="1"/>
  <c r="S23" i="1" l="1"/>
  <c r="T23" i="1" s="1"/>
  <c r="U23" i="1" l="1"/>
  <c r="V23" i="1" s="1"/>
  <c r="AC23" i="1" l="1"/>
  <c r="J23" i="1" s="1"/>
  <c r="AB23" i="1"/>
  <c r="I23" i="1" s="1"/>
  <c r="AA23" i="1"/>
  <c r="H23" i="1" s="1"/>
  <c r="X23" i="1"/>
  <c r="R23" i="1" s="1"/>
  <c r="Y23" i="1"/>
  <c r="AD23" i="1"/>
  <c r="K23" i="1" s="1"/>
  <c r="W23" i="1"/>
  <c r="Q23" i="1" s="1"/>
  <c r="AE23" i="1"/>
  <c r="L23" i="1" s="1"/>
  <c r="AF23" i="1" l="1"/>
  <c r="M23" i="1" s="1"/>
  <c r="N24" i="1" s="1"/>
  <c r="O24" i="1" s="1"/>
  <c r="P24" i="1" s="1"/>
  <c r="Z23" i="1"/>
  <c r="S24" i="1" l="1"/>
  <c r="T24" i="1" s="1"/>
  <c r="U24" i="1" s="1"/>
  <c r="V24" i="1" s="1"/>
  <c r="AD24" i="1" l="1"/>
  <c r="K24" i="1" s="1"/>
  <c r="W24" i="1"/>
  <c r="Q24" i="1" s="1"/>
  <c r="AE24" i="1"/>
  <c r="L24" i="1" s="1"/>
  <c r="AA24" i="1"/>
  <c r="H24" i="1" s="1"/>
  <c r="AB24" i="1"/>
  <c r="I24" i="1" s="1"/>
  <c r="X24" i="1"/>
  <c r="R24" i="1" s="1"/>
  <c r="Y24" i="1"/>
  <c r="AC24" i="1"/>
  <c r="J24" i="1" s="1"/>
  <c r="AF24" i="1" l="1"/>
  <c r="M24" i="1" s="1"/>
  <c r="N25" i="1" s="1"/>
  <c r="O25" i="1" s="1"/>
  <c r="P25" i="1" s="1"/>
  <c r="Z24" i="1"/>
  <c r="S25" i="1" l="1"/>
  <c r="T25" i="1" s="1"/>
  <c r="U25" i="1" s="1"/>
  <c r="V25" i="1" s="1"/>
  <c r="W25" i="1" l="1"/>
  <c r="Q25" i="1" s="1"/>
  <c r="AA25" i="1"/>
  <c r="H25" i="1" s="1"/>
  <c r="AE25" i="1"/>
  <c r="L25" i="1" s="1"/>
  <c r="AD25" i="1"/>
  <c r="K25" i="1" s="1"/>
  <c r="AB25" i="1"/>
  <c r="I25" i="1" s="1"/>
  <c r="AC25" i="1"/>
  <c r="J25" i="1" s="1"/>
  <c r="X25" i="1"/>
  <c r="R25" i="1" s="1"/>
  <c r="Y25" i="1"/>
  <c r="AF25" i="1" l="1"/>
  <c r="M25" i="1" s="1"/>
  <c r="N26" i="1" s="1"/>
  <c r="O26" i="1" s="1"/>
  <c r="P26" i="1" s="1"/>
  <c r="Z25" i="1"/>
  <c r="S26" i="1" l="1"/>
  <c r="T26" i="1" s="1"/>
  <c r="U26" i="1" s="1"/>
  <c r="V26" i="1" s="1"/>
  <c r="AB26" i="1" l="1"/>
  <c r="I26" i="1" s="1"/>
  <c r="AE26" i="1"/>
  <c r="L26" i="1" s="1"/>
  <c r="AD26" i="1"/>
  <c r="K26" i="1" s="1"/>
  <c r="X26" i="1"/>
  <c r="R26" i="1" s="1"/>
  <c r="Y26" i="1"/>
  <c r="AC26" i="1"/>
  <c r="J26" i="1" s="1"/>
  <c r="W26" i="1"/>
  <c r="Q26" i="1" s="1"/>
  <c r="AA26" i="1"/>
  <c r="H26" i="1" s="1"/>
  <c r="AF26" i="1" l="1"/>
  <c r="M26" i="1" s="1"/>
  <c r="N27" i="1" s="1"/>
  <c r="O27" i="1" s="1"/>
  <c r="P27" i="1" s="1"/>
  <c r="Z26" i="1"/>
  <c r="S27" i="1" l="1"/>
  <c r="T27" i="1" s="1"/>
  <c r="U27" i="1" s="1"/>
  <c r="V27" i="1" l="1"/>
  <c r="AD27" i="1" s="1"/>
  <c r="K27" i="1" s="1"/>
  <c r="AB27" i="1"/>
  <c r="I27" i="1" s="1"/>
  <c r="AA27" i="1" l="1"/>
  <c r="H27" i="1" s="1"/>
  <c r="AC27" i="1"/>
  <c r="J27" i="1" s="1"/>
  <c r="Y27" i="1"/>
  <c r="X27" i="1"/>
  <c r="R27" i="1" s="1"/>
  <c r="AE27" i="1"/>
  <c r="L27" i="1" s="1"/>
  <c r="W27" i="1"/>
  <c r="Q27" i="1" s="1"/>
  <c r="AF27" i="1"/>
  <c r="M27" i="1" s="1"/>
  <c r="N28" i="1" s="1"/>
  <c r="O28" i="1" s="1"/>
  <c r="P28" i="1" s="1"/>
  <c r="Z27" i="1"/>
  <c r="S28" i="1" l="1"/>
  <c r="T28" i="1" s="1"/>
  <c r="U28" i="1" l="1"/>
  <c r="V28" i="1" s="1"/>
  <c r="AA28" i="1" l="1"/>
  <c r="H28" i="1" s="1"/>
  <c r="AC28" i="1"/>
  <c r="J28" i="1" s="1"/>
  <c r="AD28" i="1"/>
  <c r="K28" i="1" s="1"/>
  <c r="W28" i="1"/>
  <c r="Q28" i="1" s="1"/>
  <c r="AE28" i="1"/>
  <c r="L28" i="1" s="1"/>
  <c r="Y28" i="1"/>
  <c r="AB28" i="1"/>
  <c r="I28" i="1" s="1"/>
  <c r="X28" i="1"/>
  <c r="R28" i="1" s="1"/>
  <c r="AF28" i="1" l="1"/>
  <c r="M28" i="1" s="1"/>
  <c r="N29" i="1" s="1"/>
  <c r="O29" i="1" s="1"/>
  <c r="P29" i="1" s="1"/>
  <c r="Z28" i="1"/>
  <c r="S29" i="1" l="1"/>
  <c r="T29" i="1" s="1"/>
  <c r="U29" i="1" s="1"/>
  <c r="V29" i="1" s="1"/>
  <c r="AB29" i="1" s="1"/>
  <c r="I29" i="1" s="1"/>
  <c r="AA29" i="1" l="1"/>
  <c r="H29" i="1" s="1"/>
  <c r="Y29" i="1"/>
  <c r="Z29" i="1" s="1"/>
  <c r="X29" i="1"/>
  <c r="R29" i="1" s="1"/>
  <c r="AE29" i="1"/>
  <c r="L29" i="1" s="1"/>
  <c r="W29" i="1"/>
  <c r="Q29" i="1" s="1"/>
  <c r="AD29" i="1"/>
  <c r="K29" i="1" s="1"/>
  <c r="AC29" i="1"/>
  <c r="J29" i="1" s="1"/>
  <c r="AF29" i="1"/>
  <c r="M29" i="1" s="1"/>
  <c r="N30" i="1" s="1"/>
  <c r="O30" i="1" s="1"/>
  <c r="P30" i="1" s="1"/>
  <c r="S30" i="1" l="1"/>
  <c r="T30" i="1" s="1"/>
  <c r="U30" i="1" s="1"/>
  <c r="V30" i="1" l="1"/>
  <c r="AA30" i="1" s="1"/>
  <c r="H30" i="1" s="1"/>
  <c r="Y30" i="1"/>
  <c r="AC30" i="1"/>
  <c r="J30" i="1" s="1"/>
  <c r="AD30" i="1"/>
  <c r="K30" i="1" s="1"/>
  <c r="W30" i="1"/>
  <c r="Q30" i="1" s="1"/>
  <c r="AE30" i="1"/>
  <c r="L30" i="1" s="1"/>
  <c r="X30" i="1"/>
  <c r="R30" i="1" s="1"/>
  <c r="AB30" i="1" l="1"/>
  <c r="I30" i="1" s="1"/>
  <c r="Z30" i="1"/>
  <c r="AF30" i="1"/>
  <c r="M30" i="1" s="1"/>
  <c r="N31" i="1" l="1"/>
  <c r="O31" i="1" s="1"/>
  <c r="P31" i="1" l="1"/>
  <c r="S31" i="1"/>
  <c r="T31" i="1" s="1"/>
  <c r="U31" i="1" l="1"/>
  <c r="V31" i="1" s="1"/>
  <c r="AA31" i="1" l="1"/>
  <c r="H31" i="1" s="1"/>
  <c r="AB31" i="1"/>
  <c r="I31" i="1" s="1"/>
  <c r="X31" i="1"/>
  <c r="R31" i="1" s="1"/>
  <c r="AC31" i="1"/>
  <c r="J31" i="1" s="1"/>
  <c r="AD31" i="1"/>
  <c r="K31" i="1" s="1"/>
  <c r="W31" i="1"/>
  <c r="Q31" i="1" s="1"/>
  <c r="AE31" i="1"/>
  <c r="L31" i="1" s="1"/>
  <c r="Y31" i="1"/>
  <c r="Z31" i="1" l="1"/>
  <c r="AF31" i="1"/>
  <c r="M31" i="1" s="1"/>
  <c r="N32" i="1" l="1"/>
  <c r="O32" i="1" s="1"/>
  <c r="P32" i="1" l="1"/>
  <c r="S32" i="1"/>
  <c r="T32" i="1" s="1"/>
  <c r="U32" i="1" l="1"/>
  <c r="V32" i="1" s="1"/>
  <c r="Y32" i="1" l="1"/>
  <c r="AA32" i="1"/>
  <c r="H32" i="1" s="1"/>
  <c r="X32" i="1"/>
  <c r="R32" i="1" s="1"/>
  <c r="AB32" i="1"/>
  <c r="I32" i="1" s="1"/>
  <c r="W32" i="1"/>
  <c r="Q32" i="1" s="1"/>
  <c r="AC32" i="1"/>
  <c r="J32" i="1" s="1"/>
  <c r="AD32" i="1"/>
  <c r="K32" i="1" s="1"/>
  <c r="AE32" i="1"/>
  <c r="L32" i="1" s="1"/>
  <c r="Z32" i="1" l="1"/>
  <c r="AF32" i="1"/>
  <c r="M32" i="1" s="1"/>
  <c r="N33" i="1" l="1"/>
  <c r="O33" i="1" s="1"/>
  <c r="P33" i="1" l="1"/>
  <c r="S33" i="1"/>
  <c r="T33" i="1" s="1"/>
  <c r="U33" i="1" l="1"/>
  <c r="V33" i="1" s="1"/>
  <c r="X33" i="1" l="1"/>
  <c r="R33" i="1" s="1"/>
  <c r="AD33" i="1"/>
  <c r="K33" i="1" s="1"/>
  <c r="Y33" i="1"/>
  <c r="AE33" i="1"/>
  <c r="L33" i="1" s="1"/>
  <c r="AC33" i="1"/>
  <c r="J33" i="1" s="1"/>
  <c r="AA33" i="1"/>
  <c r="H33" i="1" s="1"/>
  <c r="W33" i="1"/>
  <c r="Q33" i="1" s="1"/>
  <c r="AB33" i="1"/>
  <c r="I33" i="1" s="1"/>
  <c r="AF33" i="1" l="1"/>
  <c r="M33" i="1" s="1"/>
  <c r="Z33" i="1"/>
</calcChain>
</file>

<file path=xl/sharedStrings.xml><?xml version="1.0" encoding="utf-8"?>
<sst xmlns="http://schemas.openxmlformats.org/spreadsheetml/2006/main" count="99" uniqueCount="66">
  <si>
    <t>No</t>
  </si>
  <si>
    <t>x1</t>
  </si>
  <si>
    <t>x2</t>
  </si>
  <si>
    <t>x3</t>
  </si>
  <si>
    <t>x4</t>
  </si>
  <si>
    <t>x5</t>
  </si>
  <si>
    <t>t</t>
  </si>
  <si>
    <t>DATA AWAL</t>
  </si>
  <si>
    <t>Hasil Normalisasi (Min-Max)</t>
  </si>
  <si>
    <t>min</t>
  </si>
  <si>
    <t>max</t>
  </si>
  <si>
    <t>range</t>
  </si>
  <si>
    <t>DATA TRAINING</t>
  </si>
  <si>
    <t>DATA TESTING</t>
  </si>
  <si>
    <t>PSO</t>
  </si>
  <si>
    <t>Posisi Awal</t>
  </si>
  <si>
    <t>v1(0)</t>
  </si>
  <si>
    <t>v2(0)</t>
  </si>
  <si>
    <t>v3(0)</t>
  </si>
  <si>
    <t>v4(0)</t>
  </si>
  <si>
    <t>v5(0)</t>
  </si>
  <si>
    <t>j=1</t>
  </si>
  <si>
    <t>j=2</t>
  </si>
  <si>
    <t>j=3</t>
  </si>
  <si>
    <t>j=4</t>
  </si>
  <si>
    <t>j=5</t>
  </si>
  <si>
    <t>Kecepatan Awal</t>
  </si>
  <si>
    <t>x1(0)</t>
  </si>
  <si>
    <t>x2(0)</t>
  </si>
  <si>
    <t>x3(0)</t>
  </si>
  <si>
    <t>x4(0)</t>
  </si>
  <si>
    <t>x5(0)</t>
  </si>
  <si>
    <t>Fitness</t>
  </si>
  <si>
    <t>Backpropagation</t>
  </si>
  <si>
    <t>Feedforward</t>
  </si>
  <si>
    <t>v11</t>
  </si>
  <si>
    <t>v21</t>
  </si>
  <si>
    <t>v31</t>
  </si>
  <si>
    <t>v41</t>
  </si>
  <si>
    <t>v51</t>
  </si>
  <si>
    <t>v01</t>
  </si>
  <si>
    <t>z_in1</t>
  </si>
  <si>
    <t>Z1</t>
  </si>
  <si>
    <t>w01</t>
  </si>
  <si>
    <t>w11</t>
  </si>
  <si>
    <t>y_in1</t>
  </si>
  <si>
    <t>y1</t>
  </si>
  <si>
    <t>δ1</t>
  </si>
  <si>
    <t>f'(y1)</t>
  </si>
  <si>
    <t>Δw01</t>
  </si>
  <si>
    <t>Δw11</t>
  </si>
  <si>
    <t>Alpha</t>
  </si>
  <si>
    <t>δ_in1</t>
  </si>
  <si>
    <t>f'(z_in1)</t>
  </si>
  <si>
    <t>Δv11</t>
  </si>
  <si>
    <t>Δv21</t>
  </si>
  <si>
    <t>Δv31</t>
  </si>
  <si>
    <t>Δv41</t>
  </si>
  <si>
    <t>Δv51</t>
  </si>
  <si>
    <t>Δv01</t>
  </si>
  <si>
    <t>output</t>
  </si>
  <si>
    <t>hidden</t>
  </si>
  <si>
    <t>Epoch 2</t>
  </si>
  <si>
    <t>Epoch 3</t>
  </si>
  <si>
    <t>Epoch 4</t>
  </si>
  <si>
    <t>Epoch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</si>
</sst>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/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Fill="1" applyBorder="1"/>
    <xf numFmtId="167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7779-E5BF-47FD-92E7-2F0262F0A030}">
  <dimension ref="A1:AI33"/>
  <sheetViews>
    <sheetView tabSelected="1" workbookViewId="0">
      <selection activeCell="P12" sqref="P12"/>
    </sheetView>
  </sheetViews>
  <sheetFormatPr defaultRowHeight="15" x14ac:dyDescent="0.25"/>
  <cols>
    <col min="14" max="14" width="9.140625" customWidth="1"/>
    <col min="21" max="21" width="7.5703125" bestFit="1" customWidth="1"/>
  </cols>
  <sheetData>
    <row r="1" spans="2:35" x14ac:dyDescent="0.25">
      <c r="B1" s="7" t="s">
        <v>7</v>
      </c>
      <c r="C1" s="7"/>
      <c r="D1" s="8"/>
      <c r="E1" s="8"/>
      <c r="F1" s="8"/>
      <c r="G1" s="8"/>
      <c r="H1" s="8"/>
      <c r="I1" s="8"/>
      <c r="J1" s="8"/>
      <c r="K1" s="8"/>
      <c r="L1" s="8"/>
      <c r="M1" s="9" t="s">
        <v>8</v>
      </c>
      <c r="N1" s="9"/>
      <c r="O1" s="9"/>
      <c r="U1" s="7" t="s">
        <v>12</v>
      </c>
      <c r="V1" s="7"/>
      <c r="W1" s="8"/>
      <c r="X1" s="8"/>
      <c r="Y1" s="8"/>
      <c r="Z1" s="8"/>
      <c r="AA1" s="8"/>
      <c r="AB1" s="8"/>
      <c r="AC1" s="9" t="s">
        <v>13</v>
      </c>
      <c r="AD1" s="9"/>
    </row>
    <row r="2" spans="2:3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9</v>
      </c>
      <c r="J2" s="6" t="s">
        <v>10</v>
      </c>
      <c r="K2" s="6" t="s">
        <v>11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U2" s="4" t="s">
        <v>0</v>
      </c>
      <c r="V2" s="4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4" t="s">
        <v>6</v>
      </c>
      <c r="AC2" s="4" t="s">
        <v>0</v>
      </c>
      <c r="AD2" s="4" t="s">
        <v>1</v>
      </c>
      <c r="AE2" s="4" t="s">
        <v>2</v>
      </c>
      <c r="AF2" s="4" t="s">
        <v>3</v>
      </c>
      <c r="AG2" s="4" t="s">
        <v>4</v>
      </c>
      <c r="AH2" s="4" t="s">
        <v>5</v>
      </c>
      <c r="AI2" s="4" t="s">
        <v>6</v>
      </c>
    </row>
    <row r="3" spans="2:35" x14ac:dyDescent="0.25">
      <c r="B3" s="3">
        <v>1</v>
      </c>
      <c r="C3" s="3">
        <v>562</v>
      </c>
      <c r="D3" s="3">
        <v>572</v>
      </c>
      <c r="E3" s="3">
        <v>598</v>
      </c>
      <c r="F3" s="3">
        <v>702</v>
      </c>
      <c r="G3" s="3">
        <v>801</v>
      </c>
      <c r="H3" s="3">
        <v>726</v>
      </c>
      <c r="I3" s="2">
        <f>MIN(C3:H7)</f>
        <v>562</v>
      </c>
      <c r="J3">
        <f>MAX(C3:H7)</f>
        <v>801</v>
      </c>
      <c r="K3">
        <f>J3-I3</f>
        <v>239</v>
      </c>
      <c r="M3" s="3">
        <v>1</v>
      </c>
      <c r="N3" s="3">
        <f>(C3-$I$3)/$K$3</f>
        <v>0</v>
      </c>
      <c r="O3" s="3">
        <f t="shared" ref="O3:S3" si="0">(D3-$I$3)/$K$3</f>
        <v>4.1841004184100417E-2</v>
      </c>
      <c r="P3" s="3">
        <f t="shared" si="0"/>
        <v>0.15062761506276151</v>
      </c>
      <c r="Q3" s="3">
        <f t="shared" si="0"/>
        <v>0.58577405857740583</v>
      </c>
      <c r="R3" s="3">
        <f t="shared" si="0"/>
        <v>1</v>
      </c>
      <c r="S3" s="3">
        <f t="shared" si="0"/>
        <v>0.68619246861924688</v>
      </c>
      <c r="U3" s="3">
        <v>1</v>
      </c>
      <c r="V3" s="3">
        <v>0</v>
      </c>
      <c r="W3" s="3">
        <v>4.1841004184100417E-2</v>
      </c>
      <c r="X3" s="3">
        <v>0.15062761506276151</v>
      </c>
      <c r="Y3" s="3">
        <v>0.58577405857740583</v>
      </c>
      <c r="Z3" s="3">
        <v>1</v>
      </c>
      <c r="AA3" s="3">
        <v>0.68619246861924688</v>
      </c>
      <c r="AC3" s="3">
        <v>1</v>
      </c>
      <c r="AD3" s="3">
        <v>0.58577405857740583</v>
      </c>
      <c r="AE3" s="3">
        <v>1</v>
      </c>
      <c r="AF3" s="3">
        <v>0.68619246861924688</v>
      </c>
      <c r="AG3" s="3">
        <v>0.32217573221757323</v>
      </c>
      <c r="AH3" s="3">
        <v>0.67364016736401677</v>
      </c>
      <c r="AI3" s="3">
        <v>0.46861924686192469</v>
      </c>
    </row>
    <row r="4" spans="2:35" x14ac:dyDescent="0.25">
      <c r="B4" s="3">
        <v>2</v>
      </c>
      <c r="C4" s="3">
        <v>572</v>
      </c>
      <c r="D4" s="3">
        <v>598</v>
      </c>
      <c r="E4" s="3">
        <v>702</v>
      </c>
      <c r="F4" s="3">
        <v>801</v>
      </c>
      <c r="G4" s="3">
        <v>726</v>
      </c>
      <c r="H4" s="3">
        <v>639</v>
      </c>
      <c r="I4" s="2"/>
      <c r="M4" s="3">
        <v>2</v>
      </c>
      <c r="N4" s="3">
        <f t="shared" ref="N4:N7" si="1">(C4-$I$3)/$K$3</f>
        <v>4.1841004184100417E-2</v>
      </c>
      <c r="O4" s="3">
        <f t="shared" ref="O4:O7" si="2">(D4-$I$3)/$K$3</f>
        <v>0.15062761506276151</v>
      </c>
      <c r="P4" s="3">
        <f t="shared" ref="P4:P7" si="3">(E4-$I$3)/$K$3</f>
        <v>0.58577405857740583</v>
      </c>
      <c r="Q4" s="3">
        <f t="shared" ref="Q4:Q7" si="4">(F4-$I$3)/$K$3</f>
        <v>1</v>
      </c>
      <c r="R4" s="3">
        <f t="shared" ref="R4:R7" si="5">(G4-$I$3)/$K$3</f>
        <v>0.68619246861924688</v>
      </c>
      <c r="S4" s="3">
        <f t="shared" ref="S4:S7" si="6">(H4-$I$3)/$K$3</f>
        <v>0.32217573221757323</v>
      </c>
      <c r="U4" s="3">
        <v>2</v>
      </c>
      <c r="V4" s="3">
        <v>4.1841004184100417E-2</v>
      </c>
      <c r="W4" s="3">
        <v>0.15062761506276151</v>
      </c>
      <c r="X4" s="3">
        <v>0.58577405857740583</v>
      </c>
      <c r="Y4" s="3">
        <v>1</v>
      </c>
      <c r="Z4" s="3">
        <v>0.68619246861924688</v>
      </c>
      <c r="AA4" s="3">
        <v>0.32217573221757323</v>
      </c>
      <c r="AC4" s="3">
        <v>2</v>
      </c>
      <c r="AD4" s="3">
        <v>1</v>
      </c>
      <c r="AE4" s="3">
        <v>0.68619246861924688</v>
      </c>
      <c r="AF4" s="3">
        <v>0.32217573221757323</v>
      </c>
      <c r="AG4" s="3">
        <v>0.67364016736401677</v>
      </c>
      <c r="AH4" s="3">
        <v>0.46861924686192469</v>
      </c>
      <c r="AI4" s="3">
        <v>0.49372384937238495</v>
      </c>
    </row>
    <row r="5" spans="2:35" x14ac:dyDescent="0.25">
      <c r="B5" s="3">
        <v>3</v>
      </c>
      <c r="C5" s="3">
        <v>598</v>
      </c>
      <c r="D5" s="3">
        <v>702</v>
      </c>
      <c r="E5" s="3">
        <v>801</v>
      </c>
      <c r="F5" s="3">
        <v>726</v>
      </c>
      <c r="G5" s="3">
        <v>639</v>
      </c>
      <c r="H5" s="3">
        <v>723</v>
      </c>
      <c r="I5" s="2"/>
      <c r="M5" s="3">
        <v>3</v>
      </c>
      <c r="N5" s="3">
        <f t="shared" si="1"/>
        <v>0.15062761506276151</v>
      </c>
      <c r="O5" s="3">
        <f t="shared" si="2"/>
        <v>0.58577405857740583</v>
      </c>
      <c r="P5" s="3">
        <f t="shared" si="3"/>
        <v>1</v>
      </c>
      <c r="Q5" s="3">
        <f t="shared" si="4"/>
        <v>0.68619246861924688</v>
      </c>
      <c r="R5" s="3">
        <f t="shared" si="5"/>
        <v>0.32217573221757323</v>
      </c>
      <c r="S5" s="3">
        <f t="shared" si="6"/>
        <v>0.67364016736401677</v>
      </c>
      <c r="U5" s="10">
        <v>3</v>
      </c>
      <c r="V5" s="10">
        <v>0.15062761506276151</v>
      </c>
      <c r="W5" s="10">
        <v>0.58577405857740583</v>
      </c>
      <c r="X5" s="10">
        <v>1</v>
      </c>
      <c r="Y5" s="10">
        <v>0.68619246861924688</v>
      </c>
      <c r="Z5" s="10">
        <v>0.32217573221757323</v>
      </c>
      <c r="AA5" s="10">
        <v>0.67364016736401677</v>
      </c>
    </row>
    <row r="6" spans="2:35" x14ac:dyDescent="0.25">
      <c r="B6" s="3">
        <v>4</v>
      </c>
      <c r="C6" s="3">
        <v>702</v>
      </c>
      <c r="D6" s="3">
        <v>801</v>
      </c>
      <c r="E6" s="3">
        <v>726</v>
      </c>
      <c r="F6" s="3">
        <v>639</v>
      </c>
      <c r="G6" s="3">
        <v>723</v>
      </c>
      <c r="H6" s="3">
        <v>674</v>
      </c>
      <c r="I6" s="2"/>
      <c r="M6" s="3">
        <v>4</v>
      </c>
      <c r="N6" s="3">
        <f t="shared" si="1"/>
        <v>0.58577405857740583</v>
      </c>
      <c r="O6" s="3">
        <f t="shared" si="2"/>
        <v>1</v>
      </c>
      <c r="P6" s="3">
        <f t="shared" si="3"/>
        <v>0.68619246861924688</v>
      </c>
      <c r="Q6" s="3">
        <f t="shared" si="4"/>
        <v>0.32217573221757323</v>
      </c>
      <c r="R6" s="3">
        <f t="shared" si="5"/>
        <v>0.67364016736401677</v>
      </c>
      <c r="S6" s="3">
        <f t="shared" si="6"/>
        <v>0.46861924686192469</v>
      </c>
      <c r="U6" s="12"/>
      <c r="V6" s="12"/>
      <c r="W6" s="12"/>
      <c r="X6" s="12"/>
      <c r="Y6" s="12"/>
      <c r="Z6" s="12"/>
      <c r="AA6" s="12"/>
    </row>
    <row r="7" spans="2:35" x14ac:dyDescent="0.25">
      <c r="B7" s="3">
        <v>5</v>
      </c>
      <c r="C7" s="3">
        <v>801</v>
      </c>
      <c r="D7" s="3">
        <v>726</v>
      </c>
      <c r="E7" s="3">
        <v>639</v>
      </c>
      <c r="F7" s="3">
        <v>723</v>
      </c>
      <c r="G7" s="3">
        <v>674</v>
      </c>
      <c r="H7" s="3">
        <v>680</v>
      </c>
      <c r="I7" s="2"/>
      <c r="M7" s="3">
        <v>5</v>
      </c>
      <c r="N7" s="3">
        <f t="shared" si="1"/>
        <v>1</v>
      </c>
      <c r="O7" s="3">
        <f t="shared" si="2"/>
        <v>0.68619246861924688</v>
      </c>
      <c r="P7" s="3">
        <f t="shared" si="3"/>
        <v>0.32217573221757323</v>
      </c>
      <c r="Q7" s="3">
        <f t="shared" si="4"/>
        <v>0.67364016736401677</v>
      </c>
      <c r="R7" s="3">
        <f t="shared" si="5"/>
        <v>0.46861924686192469</v>
      </c>
      <c r="S7" s="3">
        <f t="shared" si="6"/>
        <v>0.49372384937238495</v>
      </c>
      <c r="U7" s="11"/>
      <c r="V7" s="11"/>
      <c r="W7" s="11"/>
      <c r="X7" s="11"/>
      <c r="Y7" s="11"/>
      <c r="Z7" s="11"/>
      <c r="AA7" s="11"/>
    </row>
    <row r="8" spans="2:35" x14ac:dyDescent="0.25">
      <c r="V8" s="14"/>
    </row>
    <row r="9" spans="2:35" x14ac:dyDescent="0.25">
      <c r="B9" s="8" t="s">
        <v>14</v>
      </c>
    </row>
    <row r="10" spans="2:35" x14ac:dyDescent="0.25">
      <c r="B10" s="9" t="s">
        <v>26</v>
      </c>
      <c r="C10" s="9"/>
      <c r="I10" s="9" t="s">
        <v>15</v>
      </c>
      <c r="J10" s="9"/>
    </row>
    <row r="11" spans="2:35" x14ac:dyDescent="0.25">
      <c r="B11" s="3"/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I11" s="3"/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15" t="s">
        <v>32</v>
      </c>
    </row>
    <row r="12" spans="2:35" x14ac:dyDescent="0.25">
      <c r="B12" s="13" t="s">
        <v>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13" t="s">
        <v>27</v>
      </c>
      <c r="J12" s="3">
        <v>0.57764171394419839</v>
      </c>
      <c r="K12" s="3">
        <v>0.7105938779782166</v>
      </c>
      <c r="L12" s="3">
        <v>0.26838260875938935</v>
      </c>
      <c r="M12" s="3">
        <v>0.77910455064548256</v>
      </c>
      <c r="N12" s="3">
        <v>5.3359199909104538E-2</v>
      </c>
      <c r="O12" s="1"/>
    </row>
    <row r="13" spans="2:35" x14ac:dyDescent="0.25">
      <c r="B13" s="13" t="s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I13" s="13" t="s">
        <v>28</v>
      </c>
      <c r="J13" s="3">
        <v>0.17573415448712548</v>
      </c>
      <c r="K13" s="3">
        <v>4.167662234074665E-2</v>
      </c>
      <c r="L13" s="3">
        <v>0.91735295046179754</v>
      </c>
      <c r="M13" s="3">
        <v>0.54285247716206875</v>
      </c>
      <c r="N13" s="3">
        <v>0.74418588231475513</v>
      </c>
      <c r="O13" s="1"/>
    </row>
    <row r="14" spans="2:35" x14ac:dyDescent="0.25">
      <c r="B14" s="13" t="s">
        <v>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I14" s="13" t="s">
        <v>29</v>
      </c>
      <c r="J14" s="3">
        <v>0.34247559427321306</v>
      </c>
      <c r="K14" s="3">
        <v>0.9807666474045813</v>
      </c>
      <c r="L14" s="3">
        <v>0.34628085755676385</v>
      </c>
      <c r="M14" s="3">
        <v>0.42516981386102737</v>
      </c>
      <c r="N14" s="3">
        <v>0.13866731631345564</v>
      </c>
      <c r="O14" s="1"/>
    </row>
    <row r="15" spans="2:35" x14ac:dyDescent="0.25">
      <c r="B15" s="13" t="s">
        <v>19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I15" s="13" t="s">
        <v>30</v>
      </c>
      <c r="J15" s="3">
        <v>0.37621263206845346</v>
      </c>
      <c r="K15" s="3">
        <v>0.91536933826433486</v>
      </c>
      <c r="L15" s="3">
        <v>0.907338954166647</v>
      </c>
      <c r="M15" s="3">
        <v>0.4112236708354825</v>
      </c>
      <c r="N15" s="3">
        <v>0.80582189330382425</v>
      </c>
      <c r="O15" s="1"/>
    </row>
    <row r="16" spans="2:35" x14ac:dyDescent="0.25">
      <c r="B16" s="13" t="s">
        <v>20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I16" s="13" t="s">
        <v>31</v>
      </c>
      <c r="J16" s="3">
        <v>0.49818877059626476</v>
      </c>
      <c r="K16" s="3">
        <v>0.14790829231200708</v>
      </c>
      <c r="L16" s="3">
        <v>0.5610662902680702</v>
      </c>
      <c r="M16" s="3">
        <v>0.52965580923053379</v>
      </c>
      <c r="N16" s="3">
        <v>0.17034390394248045</v>
      </c>
      <c r="O16" s="1"/>
    </row>
    <row r="18" spans="1:32" x14ac:dyDescent="0.25">
      <c r="B18" s="9" t="s">
        <v>33</v>
      </c>
      <c r="C18" s="9"/>
      <c r="U18" t="s">
        <v>51</v>
      </c>
      <c r="V18">
        <v>0.5</v>
      </c>
    </row>
    <row r="19" spans="1:32" x14ac:dyDescent="0.25">
      <c r="B19" s="9" t="s">
        <v>34</v>
      </c>
      <c r="C19" s="9"/>
      <c r="V19" t="s">
        <v>60</v>
      </c>
      <c r="Z19" t="s">
        <v>61</v>
      </c>
    </row>
    <row r="20" spans="1:32" x14ac:dyDescent="0.25">
      <c r="B20" s="16" t="s">
        <v>1</v>
      </c>
      <c r="C20" s="16" t="s">
        <v>2</v>
      </c>
      <c r="D20" s="16" t="s">
        <v>3</v>
      </c>
      <c r="E20" s="16" t="s">
        <v>4</v>
      </c>
      <c r="F20" s="16" t="s">
        <v>5</v>
      </c>
      <c r="G20" s="16" t="s">
        <v>6</v>
      </c>
      <c r="H20" s="17" t="s">
        <v>35</v>
      </c>
      <c r="I20" s="17" t="s">
        <v>36</v>
      </c>
      <c r="J20" s="17" t="s">
        <v>37</v>
      </c>
      <c r="K20" s="17" t="s">
        <v>38</v>
      </c>
      <c r="L20" s="17" t="s">
        <v>39</v>
      </c>
      <c r="M20" s="1" t="s">
        <v>40</v>
      </c>
      <c r="N20" s="1" t="s">
        <v>41</v>
      </c>
      <c r="O20" s="1" t="s">
        <v>42</v>
      </c>
      <c r="P20" s="22" t="s">
        <v>53</v>
      </c>
      <c r="Q20" s="22" t="s">
        <v>43</v>
      </c>
      <c r="R20" s="22" t="s">
        <v>44</v>
      </c>
      <c r="S20" s="22" t="s">
        <v>45</v>
      </c>
      <c r="T20" s="22" t="s">
        <v>46</v>
      </c>
      <c r="U20" s="22" t="s">
        <v>48</v>
      </c>
      <c r="V20" s="1" t="s">
        <v>47</v>
      </c>
      <c r="W20" s="1" t="s">
        <v>49</v>
      </c>
      <c r="X20" s="1" t="s">
        <v>50</v>
      </c>
      <c r="Y20" s="1" t="s">
        <v>52</v>
      </c>
      <c r="Z20" s="1" t="s">
        <v>47</v>
      </c>
      <c r="AA20" s="1" t="s">
        <v>54</v>
      </c>
      <c r="AB20" s="1" t="s">
        <v>55</v>
      </c>
      <c r="AC20" s="1" t="s">
        <v>56</v>
      </c>
      <c r="AD20" s="1" t="s">
        <v>57</v>
      </c>
      <c r="AE20" s="1" t="s">
        <v>58</v>
      </c>
      <c r="AF20" s="1" t="s">
        <v>59</v>
      </c>
    </row>
    <row r="21" spans="1:32" x14ac:dyDescent="0.25">
      <c r="B21" s="18"/>
      <c r="C21" s="18"/>
      <c r="D21" s="18"/>
      <c r="E21" s="18"/>
      <c r="F21" s="18"/>
      <c r="G21" s="18"/>
      <c r="H21" s="18">
        <v>0.20767445870041834</v>
      </c>
      <c r="I21" s="18">
        <v>0.3480538039516059</v>
      </c>
      <c r="J21" s="18">
        <v>0.12953661979161479</v>
      </c>
      <c r="K21" s="18">
        <v>0.40705224668959228</v>
      </c>
      <c r="L21" s="18">
        <v>0.44418538972086929</v>
      </c>
      <c r="M21" s="18">
        <v>1</v>
      </c>
      <c r="N21" s="18"/>
      <c r="O21" s="18"/>
      <c r="P21" s="1"/>
      <c r="Q21" s="23">
        <v>1</v>
      </c>
      <c r="R21" s="23">
        <v>0.1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t="s">
        <v>65</v>
      </c>
      <c r="B22" s="3">
        <v>0</v>
      </c>
      <c r="C22" s="3">
        <v>4.1841004184100417E-2</v>
      </c>
      <c r="D22" s="3">
        <v>0.15062761506276151</v>
      </c>
      <c r="E22" s="3">
        <v>0.58577405857740583</v>
      </c>
      <c r="F22" s="3">
        <v>1</v>
      </c>
      <c r="G22" s="3">
        <v>0.68619246861924688</v>
      </c>
      <c r="H22" s="18">
        <f>H21+AA22</f>
        <v>0.20767445870041834</v>
      </c>
      <c r="I22" s="18">
        <f t="shared" ref="I22:M22" si="7">I21+AB22</f>
        <v>0.35386931881259098</v>
      </c>
      <c r="J22" s="18">
        <f t="shared" si="7"/>
        <v>0.15047247329116106</v>
      </c>
      <c r="K22" s="18">
        <f t="shared" si="7"/>
        <v>0.48846945474338338</v>
      </c>
      <c r="L22" s="18">
        <f t="shared" si="7"/>
        <v>0.58317619489841266</v>
      </c>
      <c r="M22" s="18">
        <f t="shared" si="7"/>
        <v>1.0138990805177543</v>
      </c>
      <c r="N22" s="18">
        <f>M21+SUMPRODUCT(B22:F22,H21:L21)</f>
        <v>1.716700749087217</v>
      </c>
      <c r="O22" s="18">
        <f>1/1+EXP(-N22)</f>
        <v>1.1796579077086862</v>
      </c>
      <c r="P22" s="1">
        <f>O22*(1-O22)</f>
        <v>-0.21193487151094897</v>
      </c>
      <c r="Q22" s="18">
        <f>Q21+W22</f>
        <v>1.1389908051775435</v>
      </c>
      <c r="R22" s="18">
        <f>R21+X22</f>
        <v>0.26396160242648647</v>
      </c>
      <c r="S22" s="21">
        <f>Q21+O22*R21</f>
        <v>1.1179657907708687</v>
      </c>
      <c r="T22" s="18">
        <f>1/1+EXP(-S22)</f>
        <v>1.3269441915245888</v>
      </c>
      <c r="U22" s="1">
        <f>T22*(1-T22)</f>
        <v>-0.43383669589625573</v>
      </c>
      <c r="V22" s="18">
        <f>(G22-T22)*U22</f>
        <v>0.27798161035508673</v>
      </c>
      <c r="W22" s="1">
        <f>$V$18*V22</f>
        <v>0.13899080517754336</v>
      </c>
      <c r="X22" s="1">
        <f>$V$18*V22*O22</f>
        <v>0.16396160242648644</v>
      </c>
      <c r="Y22" s="1">
        <f>V22*R21</f>
        <v>2.7798161035508674E-2</v>
      </c>
      <c r="Z22" s="1">
        <f>Y22*P22</f>
        <v>-5.8913996873011989E-3</v>
      </c>
      <c r="AA22" s="1">
        <f>$V$18*$V22*B22</f>
        <v>0</v>
      </c>
      <c r="AB22" s="1">
        <f t="shared" ref="AB22:AE22" si="8">$V$18*$V22*C22</f>
        <v>5.8155148609850774E-3</v>
      </c>
      <c r="AC22" s="1">
        <f t="shared" si="8"/>
        <v>2.093585349954628E-2</v>
      </c>
      <c r="AD22" s="1">
        <f t="shared" si="8"/>
        <v>8.1417208053791087E-2</v>
      </c>
      <c r="AE22" s="1">
        <f t="shared" si="8"/>
        <v>0.13899080517754336</v>
      </c>
      <c r="AF22" s="1">
        <f>$V$18*Y22</f>
        <v>1.3899080517754337E-2</v>
      </c>
    </row>
    <row r="23" spans="1:32" x14ac:dyDescent="0.25">
      <c r="B23" s="3">
        <v>4.1841004184100417E-2</v>
      </c>
      <c r="C23" s="3">
        <v>0.15062761506276151</v>
      </c>
      <c r="D23" s="3">
        <v>0.58577405857740583</v>
      </c>
      <c r="E23" s="3">
        <v>1</v>
      </c>
      <c r="F23" s="3">
        <v>0.68619246861924688</v>
      </c>
      <c r="G23" s="3">
        <v>0.32217573221757323</v>
      </c>
      <c r="H23" s="18">
        <f t="shared" ref="H23:H24" si="9">H22+AA23</f>
        <v>0.21330857096877506</v>
      </c>
      <c r="I23" s="18">
        <f t="shared" ref="I23:I24" si="10">I22+AB23</f>
        <v>0.37415212297867523</v>
      </c>
      <c r="J23" s="18">
        <f t="shared" ref="J23:J24" si="11">J22+AC23</f>
        <v>0.22935004504815526</v>
      </c>
      <c r="K23" s="18">
        <f t="shared" ref="K23:K24" si="12">K22+AD23</f>
        <v>0.62312473795710921</v>
      </c>
      <c r="L23" s="18">
        <f t="shared" ref="L23:L24" si="13">L22+AE23</f>
        <v>0.67557563609946303</v>
      </c>
      <c r="M23" s="18">
        <f t="shared" ref="M23:M24" si="14">M22+AF23</f>
        <v>1.0494429048500418</v>
      </c>
      <c r="N23" s="18">
        <f t="shared" ref="N23:N24" si="15">M22+SUMPRODUCT(B23:F23,H22:L22)</f>
        <v>2.0526743188944421</v>
      </c>
      <c r="O23" s="18">
        <f t="shared" ref="O23:O33" si="16">1/1+EXP(-N23)</f>
        <v>1.1283910853474886</v>
      </c>
      <c r="P23" s="1">
        <f t="shared" ref="P23:P33" si="17">O23*(1-O23)</f>
        <v>-0.14487535614419464</v>
      </c>
      <c r="Q23" s="18">
        <f t="shared" ref="Q23:Q24" si="18">Q22+W23</f>
        <v>1.2736460883912692</v>
      </c>
      <c r="R23" s="18">
        <f t="shared" ref="R23:R24" si="19">R22+X23</f>
        <v>0.41590542359979599</v>
      </c>
      <c r="S23" s="21">
        <f t="shared" ref="S23:S24" si="20">Q22+O23*R22</f>
        <v>1.4368427242296289</v>
      </c>
      <c r="T23" s="18">
        <f t="shared" ref="T23:T33" si="21">1/1+EXP(-S23)</f>
        <v>1.2376769870919062</v>
      </c>
      <c r="U23" s="1">
        <f t="shared" ref="U23:U33" si="22">T23*(1-T23)</f>
        <v>-0.29416733728499234</v>
      </c>
      <c r="V23" s="18">
        <f t="shared" ref="V23:V24" si="23">(G23-T23)*U23</f>
        <v>0.26931056642745166</v>
      </c>
      <c r="W23" s="1">
        <f t="shared" ref="W23:W33" si="24">$V$18*V23</f>
        <v>0.13465528321372583</v>
      </c>
      <c r="X23" s="1">
        <f t="shared" ref="X23:X24" si="25">$V$18*V23*O23</f>
        <v>0.15194382117330954</v>
      </c>
      <c r="Y23" s="1">
        <f t="shared" ref="Y23:Y24" si="26">V23*R22</f>
        <v>7.1087648664574871E-2</v>
      </c>
      <c r="Z23" s="1">
        <f t="shared" ref="Z23:Z24" si="27">Y23*P23</f>
        <v>-1.0298848417733666E-2</v>
      </c>
      <c r="AA23" s="1">
        <f t="shared" ref="AA23:AA24" si="28">$V$18*$V23*B23</f>
        <v>5.6341122683567293E-3</v>
      </c>
      <c r="AB23" s="1">
        <f t="shared" ref="AB23:AB24" si="29">$V$18*$V23*C23</f>
        <v>2.0282804166084224E-2</v>
      </c>
      <c r="AC23" s="1">
        <f t="shared" ref="AC23:AC24" si="30">$V$18*$V23*D23</f>
        <v>7.8877571756994211E-2</v>
      </c>
      <c r="AD23" s="1">
        <f t="shared" ref="AD23:AD24" si="31">$V$18*$V23*E23</f>
        <v>0.13465528321372583</v>
      </c>
      <c r="AE23" s="1">
        <f t="shared" ref="AE23:AE24" si="32">$V$18*$V23*F23</f>
        <v>9.2399441201050356E-2</v>
      </c>
      <c r="AF23" s="1">
        <f t="shared" ref="AF23:AF24" si="33">$V$18*Y23</f>
        <v>3.5543824332287435E-2</v>
      </c>
    </row>
    <row r="24" spans="1:32" x14ac:dyDescent="0.25">
      <c r="B24" s="3">
        <v>0.15062761506276151</v>
      </c>
      <c r="C24" s="3">
        <v>0.58577405857740583</v>
      </c>
      <c r="D24" s="3">
        <v>1</v>
      </c>
      <c r="E24" s="3">
        <v>0.68619246861924688</v>
      </c>
      <c r="F24" s="3">
        <v>0.32217573221757323</v>
      </c>
      <c r="G24" s="3">
        <v>0.67364016736401677</v>
      </c>
      <c r="H24" s="18">
        <f t="shared" si="9"/>
        <v>0.2211451320418085</v>
      </c>
      <c r="I24" s="18">
        <f t="shared" si="10"/>
        <v>0.4046276382626941</v>
      </c>
      <c r="J24" s="18">
        <f t="shared" si="11"/>
        <v>0.28137610328301604</v>
      </c>
      <c r="K24" s="18">
        <f t="shared" si="12"/>
        <v>0.65882462728981706</v>
      </c>
      <c r="L24" s="18">
        <f t="shared" si="13"/>
        <v>0.69233716950567337</v>
      </c>
      <c r="M24" s="18">
        <f t="shared" si="14"/>
        <v>1.0710808246384391</v>
      </c>
      <c r="N24" s="18">
        <f t="shared" si="15"/>
        <v>2.1753292962434481</v>
      </c>
      <c r="O24" s="18">
        <f t="shared" si="16"/>
        <v>1.1135707490914666</v>
      </c>
      <c r="P24" s="1">
        <f t="shared" si="17"/>
        <v>-0.12646906414066345</v>
      </c>
      <c r="Q24" s="18">
        <f t="shared" si="18"/>
        <v>1.3256721466261301</v>
      </c>
      <c r="R24" s="18">
        <f t="shared" si="19"/>
        <v>0.47384012024066618</v>
      </c>
      <c r="S24" s="21">
        <f t="shared" si="20"/>
        <v>1.7367862025004979</v>
      </c>
      <c r="T24" s="18">
        <f t="shared" si="21"/>
        <v>1.176085395044155</v>
      </c>
      <c r="U24" s="1">
        <f t="shared" si="22"/>
        <v>-0.20709146139201112</v>
      </c>
      <c r="V24" s="18">
        <f t="shared" si="23"/>
        <v>0.10405211646972158</v>
      </c>
      <c r="W24" s="1">
        <f t="shared" si="24"/>
        <v>5.2026058234860791E-2</v>
      </c>
      <c r="X24" s="1">
        <f t="shared" si="25"/>
        <v>5.7934696640870191E-2</v>
      </c>
      <c r="Y24" s="1">
        <f t="shared" si="26"/>
        <v>4.3275839576794865E-2</v>
      </c>
      <c r="Z24" s="1">
        <f t="shared" si="27"/>
        <v>-5.4730549311787311E-3</v>
      </c>
      <c r="AA24" s="1">
        <f t="shared" si="28"/>
        <v>7.8365610730334254E-3</v>
      </c>
      <c r="AB24" s="1">
        <f t="shared" si="29"/>
        <v>3.0475515284018873E-2</v>
      </c>
      <c r="AC24" s="1">
        <f t="shared" si="30"/>
        <v>5.2026058234860791E-2</v>
      </c>
      <c r="AD24" s="1">
        <f t="shared" si="31"/>
        <v>3.5699889332707825E-2</v>
      </c>
      <c r="AE24" s="1">
        <f t="shared" si="32"/>
        <v>1.676153340621038E-2</v>
      </c>
      <c r="AF24" s="1">
        <f t="shared" si="33"/>
        <v>2.1637919788397433E-2</v>
      </c>
    </row>
    <row r="25" spans="1:32" x14ac:dyDescent="0.25">
      <c r="A25" t="s">
        <v>62</v>
      </c>
      <c r="B25" s="19">
        <v>0</v>
      </c>
      <c r="C25" s="19">
        <v>4.1841004184100417E-2</v>
      </c>
      <c r="D25" s="19">
        <v>0.15062761506276151</v>
      </c>
      <c r="E25" s="19">
        <v>0.58577405857740583</v>
      </c>
      <c r="F25" s="19">
        <v>1</v>
      </c>
      <c r="G25" s="20">
        <v>0.68619246861924688</v>
      </c>
      <c r="H25" s="18">
        <f t="shared" ref="H25:H33" si="34">H24+AA25</f>
        <v>0.2211451320418085</v>
      </c>
      <c r="I25" s="18">
        <f t="shared" ref="I25:I33" si="35">I24+AB25</f>
        <v>0.40641665515415087</v>
      </c>
      <c r="J25" s="18">
        <f t="shared" ref="J25:J33" si="36">J24+AC25</f>
        <v>0.28781656409226047</v>
      </c>
      <c r="K25" s="18">
        <f t="shared" ref="K25:K33" si="37">K24+AD25</f>
        <v>0.683870863770212</v>
      </c>
      <c r="L25" s="18">
        <f t="shared" ref="L25:L33" si="38">L24+AE25</f>
        <v>0.73509467321149058</v>
      </c>
      <c r="M25" s="18">
        <f t="shared" ref="M25:M33" si="39">M24+AF25</f>
        <v>1.0913410453355943</v>
      </c>
      <c r="N25" s="18">
        <f t="shared" ref="N25:N33" si="40">M24+SUMPRODUCT(B25:F25,H24:L24)</f>
        <v>2.2086534080411413</v>
      </c>
      <c r="O25" s="18">
        <f t="shared" si="16"/>
        <v>1.1098484700319795</v>
      </c>
      <c r="P25" s="1">
        <f t="shared" si="17"/>
        <v>-0.12191515640034621</v>
      </c>
      <c r="Q25" s="18">
        <f t="shared" ref="Q25:Q33" si="41">Q24+W25</f>
        <v>1.3684296503319473</v>
      </c>
      <c r="R25" s="18">
        <f t="shared" ref="R25:R33" si="42">R24+X25</f>
        <v>0.52129447031095411</v>
      </c>
      <c r="S25" s="21">
        <f t="shared" ref="S25:S33" si="43">Q24+O25*R24</f>
        <v>1.8515628791150025</v>
      </c>
      <c r="T25" s="18">
        <f t="shared" si="21"/>
        <v>1.1569916155633453</v>
      </c>
      <c r="U25" s="1">
        <f t="shared" si="22"/>
        <v>-0.18163798292053449</v>
      </c>
      <c r="V25" s="18">
        <f t="shared" ref="V25:V33" si="44">(G25-T25)*U25</f>
        <v>8.5515007411634356E-2</v>
      </c>
      <c r="W25" s="1">
        <f t="shared" si="24"/>
        <v>4.2757503705817178E-2</v>
      </c>
      <c r="X25" s="1">
        <f t="shared" ref="X25:X33" si="45">$V$18*V25*O25</f>
        <v>4.7454350070287886E-2</v>
      </c>
      <c r="Y25" s="1">
        <f t="shared" ref="Y25:Y33" si="46">V25*R24</f>
        <v>4.0520441394310283E-2</v>
      </c>
      <c r="Z25" s="1">
        <f t="shared" ref="Z25:Z33" si="47">Y25*P25</f>
        <v>-4.9400559499984007E-3</v>
      </c>
      <c r="AA25" s="1">
        <f t="shared" ref="AA25:AA33" si="48">$V$18*$V25*B25</f>
        <v>0</v>
      </c>
      <c r="AB25" s="1">
        <f t="shared" ref="AB25:AB33" si="49">$V$18*$V25*C25</f>
        <v>1.7890168914567856E-3</v>
      </c>
      <c r="AC25" s="1">
        <f t="shared" ref="AC25:AC33" si="50">$V$18*$V25*D25</f>
        <v>6.4404608092444287E-3</v>
      </c>
      <c r="AD25" s="1">
        <f t="shared" ref="AD25:AD33" si="51">$V$18*$V25*E25</f>
        <v>2.5046236480394998E-2</v>
      </c>
      <c r="AE25" s="1">
        <f t="shared" ref="AE25:AE33" si="52">$V$18*$V25*F25</f>
        <v>4.2757503705817178E-2</v>
      </c>
      <c r="AF25" s="1">
        <f t="shared" ref="AF25:AF33" si="53">$V$18*Y25</f>
        <v>2.0260220697155142E-2</v>
      </c>
    </row>
    <row r="26" spans="1:32" x14ac:dyDescent="0.25">
      <c r="B26" s="19">
        <v>4.1841004184100417E-2</v>
      </c>
      <c r="C26" s="19">
        <v>0.15062761506276151</v>
      </c>
      <c r="D26" s="19">
        <v>0.58577405857740583</v>
      </c>
      <c r="E26" s="19">
        <v>1</v>
      </c>
      <c r="F26" s="19">
        <v>0.68619246861924688</v>
      </c>
      <c r="G26" s="19">
        <v>0.32217573221757323</v>
      </c>
      <c r="H26" s="18">
        <f t="shared" si="34"/>
        <v>0.2240004622037419</v>
      </c>
      <c r="I26" s="18">
        <f t="shared" si="35"/>
        <v>0.4166958437371111</v>
      </c>
      <c r="J26" s="18">
        <f t="shared" si="36"/>
        <v>0.32779118635932802</v>
      </c>
      <c r="K26" s="18">
        <f t="shared" si="37"/>
        <v>0.75211325464042023</v>
      </c>
      <c r="L26" s="18">
        <f t="shared" si="38"/>
        <v>0.7819220878671983</v>
      </c>
      <c r="M26" s="18">
        <f t="shared" si="39"/>
        <v>1.1269154263370325</v>
      </c>
      <c r="N26" s="18">
        <f t="shared" si="40"/>
        <v>2.5186943203424943</v>
      </c>
      <c r="O26" s="18">
        <f t="shared" si="16"/>
        <v>1.0805647298349188</v>
      </c>
      <c r="P26" s="1">
        <f t="shared" si="17"/>
        <v>-8.705540552829226E-2</v>
      </c>
      <c r="Q26" s="18">
        <f t="shared" si="41"/>
        <v>1.4366720412021554</v>
      </c>
      <c r="R26" s="18">
        <f t="shared" si="42"/>
        <v>0.59503479096490952</v>
      </c>
      <c r="S26" s="21">
        <f t="shared" si="43"/>
        <v>1.9317220688079404</v>
      </c>
      <c r="T26" s="18">
        <f t="shared" si="21"/>
        <v>1.1448984583950121</v>
      </c>
      <c r="U26" s="1">
        <f t="shared" si="22"/>
        <v>-0.16589402164026321</v>
      </c>
      <c r="V26" s="18">
        <f t="shared" si="44"/>
        <v>0.13648478174041639</v>
      </c>
      <c r="W26" s="1">
        <f t="shared" si="24"/>
        <v>6.8242390870208197E-2</v>
      </c>
      <c r="X26" s="1">
        <f t="shared" si="45"/>
        <v>7.3740320653955443E-2</v>
      </c>
      <c r="Y26" s="1">
        <f t="shared" si="46"/>
        <v>7.1148762002876551E-2</v>
      </c>
      <c r="Z26" s="1">
        <f t="shared" si="47"/>
        <v>-6.1938843289963694E-3</v>
      </c>
      <c r="AA26" s="1">
        <f t="shared" si="48"/>
        <v>2.8553301619333974E-3</v>
      </c>
      <c r="AB26" s="1">
        <f t="shared" si="49"/>
        <v>1.027918858296023E-2</v>
      </c>
      <c r="AC26" s="1">
        <f t="shared" si="50"/>
        <v>3.9974622267067564E-2</v>
      </c>
      <c r="AD26" s="1">
        <f t="shared" si="51"/>
        <v>6.8242390870208197E-2</v>
      </c>
      <c r="AE26" s="1">
        <f t="shared" si="52"/>
        <v>4.6827414655707715E-2</v>
      </c>
      <c r="AF26" s="1">
        <f t="shared" si="53"/>
        <v>3.5574381001438275E-2</v>
      </c>
    </row>
    <row r="27" spans="1:32" x14ac:dyDescent="0.25">
      <c r="B27" s="19">
        <v>0.15062761506276151</v>
      </c>
      <c r="C27" s="19">
        <v>0.58577405857740583</v>
      </c>
      <c r="D27" s="19">
        <v>1</v>
      </c>
      <c r="E27" s="19">
        <v>0.68619246861924688</v>
      </c>
      <c r="F27" s="19">
        <v>0.32217573221757323</v>
      </c>
      <c r="G27" s="19">
        <v>0.67364016736401677</v>
      </c>
      <c r="H27" s="18">
        <f t="shared" si="34"/>
        <v>0.22877364296558436</v>
      </c>
      <c r="I27" s="18">
        <f t="shared" si="35"/>
        <v>0.4352582133664985</v>
      </c>
      <c r="J27" s="18">
        <f t="shared" si="36"/>
        <v>0.35947980308378225</v>
      </c>
      <c r="K27" s="18">
        <f t="shared" si="37"/>
        <v>0.77385774477770264</v>
      </c>
      <c r="L27" s="18">
        <f t="shared" si="38"/>
        <v>0.7921313911633614</v>
      </c>
      <c r="M27" s="18">
        <f t="shared" si="39"/>
        <v>1.1457712557656352</v>
      </c>
      <c r="N27" s="18">
        <f t="shared" si="40"/>
        <v>2.5005476557479653</v>
      </c>
      <c r="O27" s="18">
        <f t="shared" si="16"/>
        <v>1.0820400566100801</v>
      </c>
      <c r="P27" s="1">
        <f t="shared" si="17"/>
        <v>-8.8770627498665211E-2</v>
      </c>
      <c r="Q27" s="18">
        <f t="shared" si="41"/>
        <v>1.4683606579266095</v>
      </c>
      <c r="R27" s="18">
        <f t="shared" si="42"/>
        <v>0.62932314359933306</v>
      </c>
      <c r="S27" s="21">
        <f t="shared" si="43"/>
        <v>2.0805235201027932</v>
      </c>
      <c r="T27" s="18">
        <f t="shared" si="21"/>
        <v>1.1248648258380807</v>
      </c>
      <c r="U27" s="1">
        <f t="shared" si="22"/>
        <v>-0.14045605056965491</v>
      </c>
      <c r="V27" s="18">
        <f t="shared" si="44"/>
        <v>6.3377233448908388E-2</v>
      </c>
      <c r="W27" s="1">
        <f t="shared" si="24"/>
        <v>3.1688616724454194E-2</v>
      </c>
      <c r="X27" s="1">
        <f t="shared" si="45"/>
        <v>3.4288352634423543E-2</v>
      </c>
      <c r="Y27" s="1">
        <f t="shared" si="46"/>
        <v>3.7711658857205475E-2</v>
      </c>
      <c r="Z27" s="1">
        <f t="shared" si="47"/>
        <v>-3.3476876207697258E-3</v>
      </c>
      <c r="AA27" s="1">
        <f t="shared" si="48"/>
        <v>4.7731807618424729E-3</v>
      </c>
      <c r="AB27" s="1">
        <f t="shared" si="49"/>
        <v>1.8562369629387392E-2</v>
      </c>
      <c r="AC27" s="1">
        <f t="shared" si="50"/>
        <v>3.1688616724454194E-2</v>
      </c>
      <c r="AD27" s="1">
        <f t="shared" si="51"/>
        <v>2.1744490137282375E-2</v>
      </c>
      <c r="AE27" s="1">
        <f t="shared" si="52"/>
        <v>1.0209303296163067E-2</v>
      </c>
      <c r="AF27" s="1">
        <f t="shared" si="53"/>
        <v>1.8855829428602738E-2</v>
      </c>
    </row>
    <row r="28" spans="1:32" x14ac:dyDescent="0.25">
      <c r="A28" t="s">
        <v>63</v>
      </c>
      <c r="B28" s="19">
        <v>0</v>
      </c>
      <c r="C28" s="19">
        <v>4.1841004184100417E-2</v>
      </c>
      <c r="D28" s="19">
        <v>0.15062761506276151</v>
      </c>
      <c r="E28" s="19">
        <v>0.58577405857740583</v>
      </c>
      <c r="F28" s="19">
        <v>1</v>
      </c>
      <c r="G28" s="20">
        <v>0.68619246861924688</v>
      </c>
      <c r="H28" s="18">
        <f t="shared" si="34"/>
        <v>0.22877364296558436</v>
      </c>
      <c r="I28" s="18">
        <f t="shared" si="35"/>
        <v>0.43642691335378558</v>
      </c>
      <c r="J28" s="18">
        <f t="shared" si="36"/>
        <v>0.36368712303801576</v>
      </c>
      <c r="K28" s="18">
        <f t="shared" si="37"/>
        <v>0.79021954459972188</v>
      </c>
      <c r="L28" s="18">
        <f t="shared" si="38"/>
        <v>0.82006332085952272</v>
      </c>
      <c r="M28" s="18">
        <f t="shared" si="39"/>
        <v>1.163349465568819</v>
      </c>
      <c r="N28" s="18">
        <f t="shared" si="40"/>
        <v>2.4635676649773628</v>
      </c>
      <c r="O28" s="18">
        <f t="shared" si="16"/>
        <v>1.0851306907568854</v>
      </c>
      <c r="P28" s="1">
        <f t="shared" si="17"/>
        <v>-9.2377925265629851E-2</v>
      </c>
      <c r="Q28" s="18">
        <f t="shared" si="41"/>
        <v>1.4962925876227708</v>
      </c>
      <c r="R28" s="18">
        <f t="shared" si="42"/>
        <v>0.65963293776470133</v>
      </c>
      <c r="S28" s="21">
        <f t="shared" si="43"/>
        <v>2.1512585154498485</v>
      </c>
      <c r="T28" s="18">
        <f t="shared" si="21"/>
        <v>1.1163376528699556</v>
      </c>
      <c r="U28" s="1">
        <f t="shared" si="22"/>
        <v>-0.12987210234524585</v>
      </c>
      <c r="V28" s="18">
        <f t="shared" si="44"/>
        <v>5.5863859392322669E-2</v>
      </c>
      <c r="W28" s="1">
        <f t="shared" si="24"/>
        <v>2.7931929696161335E-2</v>
      </c>
      <c r="X28" s="1">
        <f t="shared" si="45"/>
        <v>3.030979416536831E-2</v>
      </c>
      <c r="Y28" s="1">
        <f t="shared" si="46"/>
        <v>3.5156419606367631E-2</v>
      </c>
      <c r="Z28" s="1">
        <f t="shared" si="47"/>
        <v>-3.247677103004153E-3</v>
      </c>
      <c r="AA28" s="1">
        <f t="shared" si="48"/>
        <v>0</v>
      </c>
      <c r="AB28" s="1">
        <f t="shared" si="49"/>
        <v>1.168699987287085E-3</v>
      </c>
      <c r="AC28" s="1">
        <f t="shared" si="50"/>
        <v>4.2073199542335066E-3</v>
      </c>
      <c r="AD28" s="1">
        <f t="shared" si="51"/>
        <v>1.6361799822019192E-2</v>
      </c>
      <c r="AE28" s="1">
        <f t="shared" si="52"/>
        <v>2.7931929696161335E-2</v>
      </c>
      <c r="AF28" s="1">
        <f t="shared" si="53"/>
        <v>1.7578209803183815E-2</v>
      </c>
    </row>
    <row r="29" spans="1:32" x14ac:dyDescent="0.25">
      <c r="B29" s="19">
        <v>4.1841004184100417E-2</v>
      </c>
      <c r="C29" s="19">
        <v>0.15062761506276151</v>
      </c>
      <c r="D29" s="19">
        <v>0.58577405857740583</v>
      </c>
      <c r="E29" s="19">
        <v>1</v>
      </c>
      <c r="F29" s="19">
        <v>0.68619246861924688</v>
      </c>
      <c r="G29" s="19">
        <v>0.32217573221757323</v>
      </c>
      <c r="H29" s="18">
        <f t="shared" si="34"/>
        <v>0.23081476118809136</v>
      </c>
      <c r="I29" s="18">
        <f t="shared" si="35"/>
        <v>0.44377493895481074</v>
      </c>
      <c r="J29" s="18">
        <f t="shared" si="36"/>
        <v>0.39226277815311367</v>
      </c>
      <c r="K29" s="18">
        <f t="shared" si="37"/>
        <v>0.83900227011763895</v>
      </c>
      <c r="L29" s="18">
        <f t="shared" si="38"/>
        <v>0.85353765970863738</v>
      </c>
      <c r="M29" s="18">
        <f t="shared" si="39"/>
        <v>1.1955281581143717</v>
      </c>
      <c r="N29" s="18">
        <f t="shared" si="40"/>
        <v>2.8046388309077712</v>
      </c>
      <c r="O29" s="18">
        <f t="shared" si="16"/>
        <v>1.0605286282950195</v>
      </c>
      <c r="P29" s="1">
        <f t="shared" si="17"/>
        <v>-6.419234313829611E-2</v>
      </c>
      <c r="Q29" s="18">
        <f t="shared" si="41"/>
        <v>1.545075313140688</v>
      </c>
      <c r="R29" s="18">
        <f t="shared" si="42"/>
        <v>0.7113684147427104</v>
      </c>
      <c r="S29" s="21">
        <f t="shared" si="43"/>
        <v>2.1958522022885836</v>
      </c>
      <c r="T29" s="18">
        <f t="shared" si="21"/>
        <v>1.111263701909468</v>
      </c>
      <c r="U29" s="1">
        <f t="shared" si="22"/>
        <v>-0.12364331327206694</v>
      </c>
      <c r="V29" s="18">
        <f t="shared" si="44"/>
        <v>9.7565451035834208E-2</v>
      </c>
      <c r="W29" s="1">
        <f t="shared" si="24"/>
        <v>4.8782725517917104E-2</v>
      </c>
      <c r="X29" s="1">
        <f t="shared" si="45"/>
        <v>5.1735476978009072E-2</v>
      </c>
      <c r="Y29" s="1">
        <f t="shared" si="46"/>
        <v>6.4357385091105446E-2</v>
      </c>
      <c r="Z29" s="1">
        <f t="shared" si="47"/>
        <v>-4.1312513472517029E-3</v>
      </c>
      <c r="AA29" s="1">
        <f t="shared" si="48"/>
        <v>2.0411182225069918E-3</v>
      </c>
      <c r="AB29" s="1">
        <f t="shared" si="49"/>
        <v>7.3480256010251708E-3</v>
      </c>
      <c r="AC29" s="1">
        <f t="shared" si="50"/>
        <v>2.8575655115097885E-2</v>
      </c>
      <c r="AD29" s="1">
        <f t="shared" si="51"/>
        <v>4.8782725517917104E-2</v>
      </c>
      <c r="AE29" s="1">
        <f t="shared" si="52"/>
        <v>3.3474338849114667E-2</v>
      </c>
      <c r="AF29" s="1">
        <f t="shared" si="53"/>
        <v>3.2178692545552723E-2</v>
      </c>
    </row>
    <row r="30" spans="1:32" x14ac:dyDescent="0.25">
      <c r="B30" s="19">
        <v>0.15062761506276151</v>
      </c>
      <c r="C30" s="19">
        <v>0.58577405857740583</v>
      </c>
      <c r="D30" s="19">
        <v>1</v>
      </c>
      <c r="E30" s="19">
        <v>0.68619246861924688</v>
      </c>
      <c r="F30" s="19">
        <v>0.32217573221757323</v>
      </c>
      <c r="G30" s="19">
        <v>0.67364016736401677</v>
      </c>
      <c r="H30" s="18">
        <f t="shared" si="34"/>
        <v>0.23434645752987787</v>
      </c>
      <c r="I30" s="18">
        <f t="shared" si="35"/>
        <v>0.4575093136173139</v>
      </c>
      <c r="J30" s="18">
        <f t="shared" si="36"/>
        <v>0.41570931775552977</v>
      </c>
      <c r="K30" s="18">
        <f t="shared" si="37"/>
        <v>0.85509110900799978</v>
      </c>
      <c r="L30" s="18">
        <f t="shared" si="38"/>
        <v>0.86109156577301416</v>
      </c>
      <c r="M30" s="18">
        <f t="shared" si="39"/>
        <v>1.2122072858225448</v>
      </c>
      <c r="N30" s="18">
        <f t="shared" si="40"/>
        <v>2.7332160197541073</v>
      </c>
      <c r="O30" s="18">
        <f t="shared" si="16"/>
        <v>1.0650098800574181</v>
      </c>
      <c r="P30" s="1">
        <f t="shared" si="17"/>
        <v>-6.9236164562498037E-2</v>
      </c>
      <c r="Q30" s="18">
        <f t="shared" si="41"/>
        <v>1.5685218527431042</v>
      </c>
      <c r="R30" s="18">
        <f t="shared" si="42"/>
        <v>0.73633921107244116</v>
      </c>
      <c r="S30" s="21">
        <f t="shared" si="43"/>
        <v>2.3026897032024576</v>
      </c>
      <c r="T30" s="18">
        <f t="shared" si="21"/>
        <v>1.0999895395263044</v>
      </c>
      <c r="U30" s="1">
        <f t="shared" si="22"/>
        <v>-0.1099874475409868</v>
      </c>
      <c r="V30" s="18">
        <f t="shared" si="44"/>
        <v>4.6893079204832266E-2</v>
      </c>
      <c r="W30" s="1">
        <f t="shared" si="24"/>
        <v>2.3446539602416133E-2</v>
      </c>
      <c r="X30" s="1">
        <f t="shared" si="45"/>
        <v>2.4970796329730711E-2</v>
      </c>
      <c r="Y30" s="1">
        <f t="shared" si="46"/>
        <v>3.3358255416345885E-2</v>
      </c>
      <c r="Z30" s="1">
        <f t="shared" si="47"/>
        <v>-2.309597661523965E-3</v>
      </c>
      <c r="AA30" s="1">
        <f t="shared" si="48"/>
        <v>3.5316963417865305E-3</v>
      </c>
      <c r="AB30" s="1">
        <f t="shared" si="49"/>
        <v>1.3734374662503174E-2</v>
      </c>
      <c r="AC30" s="1">
        <f t="shared" si="50"/>
        <v>2.3446539602416133E-2</v>
      </c>
      <c r="AD30" s="1">
        <f t="shared" si="51"/>
        <v>1.6088838890360863E-2</v>
      </c>
      <c r="AE30" s="1">
        <f t="shared" si="52"/>
        <v>7.5539060643767461E-3</v>
      </c>
      <c r="AF30" s="1">
        <f t="shared" si="53"/>
        <v>1.6679127708172942E-2</v>
      </c>
    </row>
    <row r="31" spans="1:32" x14ac:dyDescent="0.25">
      <c r="A31" t="s">
        <v>64</v>
      </c>
      <c r="B31" s="19">
        <v>0</v>
      </c>
      <c r="C31" s="19">
        <v>4.1841004184100417E-2</v>
      </c>
      <c r="D31" s="19">
        <v>0.15062761506276151</v>
      </c>
      <c r="E31" s="19">
        <v>0.58577405857740583</v>
      </c>
      <c r="F31" s="19">
        <v>1</v>
      </c>
      <c r="G31" s="20">
        <v>0.68619246861924688</v>
      </c>
      <c r="H31" s="18">
        <f t="shared" si="34"/>
        <v>0.23434645752987787</v>
      </c>
      <c r="I31" s="18">
        <f t="shared" si="35"/>
        <v>0.45839582397133755</v>
      </c>
      <c r="J31" s="18">
        <f t="shared" si="36"/>
        <v>0.41890075503001495</v>
      </c>
      <c r="K31" s="18">
        <f t="shared" si="37"/>
        <v>0.867502253964331</v>
      </c>
      <c r="L31" s="18">
        <f t="shared" si="38"/>
        <v>0.88227916323417965</v>
      </c>
      <c r="M31" s="18">
        <f t="shared" si="39"/>
        <v>1.2278085446216198</v>
      </c>
      <c r="N31" s="18">
        <f t="shared" si="40"/>
        <v>2.6559489931708402</v>
      </c>
      <c r="O31" s="18">
        <f t="shared" si="16"/>
        <v>1.0702321571925526</v>
      </c>
      <c r="P31" s="1">
        <f t="shared" si="17"/>
        <v>-7.5164713096472019E-2</v>
      </c>
      <c r="Q31" s="18">
        <f t="shared" si="41"/>
        <v>1.5897094502042697</v>
      </c>
      <c r="R31" s="18">
        <f t="shared" si="42"/>
        <v>0.75901485920903178</v>
      </c>
      <c r="S31" s="21">
        <f t="shared" si="43"/>
        <v>2.3565757550346254</v>
      </c>
      <c r="T31" s="18">
        <f t="shared" si="21"/>
        <v>1.0947440953625669</v>
      </c>
      <c r="U31" s="1">
        <f t="shared" si="22"/>
        <v>-0.10372053896863806</v>
      </c>
      <c r="V31" s="18">
        <f t="shared" si="44"/>
        <v>4.2375194922330994E-2</v>
      </c>
      <c r="W31" s="1">
        <f t="shared" si="24"/>
        <v>2.1187597461165497E-2</v>
      </c>
      <c r="X31" s="1">
        <f t="shared" si="45"/>
        <v>2.26756481365906E-2</v>
      </c>
      <c r="Y31" s="1">
        <f t="shared" si="46"/>
        <v>3.1202517598150119E-2</v>
      </c>
      <c r="Z31" s="1">
        <f t="shared" si="47"/>
        <v>-2.3453282831525728E-3</v>
      </c>
      <c r="AA31" s="1">
        <f t="shared" si="48"/>
        <v>0</v>
      </c>
      <c r="AB31" s="1">
        <f t="shared" si="49"/>
        <v>8.8651035402366094E-4</v>
      </c>
      <c r="AC31" s="1">
        <f t="shared" si="50"/>
        <v>3.1914372744851795E-3</v>
      </c>
      <c r="AD31" s="1">
        <f t="shared" si="51"/>
        <v>1.2411144956331253E-2</v>
      </c>
      <c r="AE31" s="1">
        <f t="shared" si="52"/>
        <v>2.1187597461165497E-2</v>
      </c>
      <c r="AF31" s="1">
        <f t="shared" si="53"/>
        <v>1.5601258799075059E-2</v>
      </c>
    </row>
    <row r="32" spans="1:32" x14ac:dyDescent="0.25">
      <c r="B32" s="19">
        <v>4.1841004184100417E-2</v>
      </c>
      <c r="C32" s="19">
        <v>0.15062761506276151</v>
      </c>
      <c r="D32" s="19">
        <v>0.58577405857740583</v>
      </c>
      <c r="E32" s="19">
        <v>1</v>
      </c>
      <c r="F32" s="19">
        <v>0.68619246861924688</v>
      </c>
      <c r="G32" s="19">
        <v>0.32217573221757323</v>
      </c>
      <c r="H32" s="18">
        <f t="shared" si="34"/>
        <v>0.23596519082916445</v>
      </c>
      <c r="I32" s="18">
        <f t="shared" si="35"/>
        <v>0.46422326384876922</v>
      </c>
      <c r="J32" s="18">
        <f t="shared" si="36"/>
        <v>0.44156302122002694</v>
      </c>
      <c r="K32" s="18">
        <f t="shared" si="37"/>
        <v>0.90618997981728</v>
      </c>
      <c r="L32" s="18">
        <f t="shared" si="38"/>
        <v>0.90882638934247939</v>
      </c>
      <c r="M32" s="18">
        <f t="shared" si="39"/>
        <v>1.2571731034130136</v>
      </c>
      <c r="N32" s="18">
        <f t="shared" si="40"/>
        <v>3.0249576718615763</v>
      </c>
      <c r="O32" s="18">
        <f t="shared" si="16"/>
        <v>1.0485598766756907</v>
      </c>
      <c r="P32" s="1">
        <f t="shared" si="17"/>
        <v>-5.0917938298449018E-2</v>
      </c>
      <c r="Q32" s="18">
        <f t="shared" si="41"/>
        <v>1.6283971760572187</v>
      </c>
      <c r="R32" s="18">
        <f t="shared" si="42"/>
        <v>0.79958125625826293</v>
      </c>
      <c r="S32" s="21">
        <f t="shared" si="43"/>
        <v>2.3855819773715088</v>
      </c>
      <c r="T32" s="18">
        <f t="shared" si="21"/>
        <v>1.0920354014691367</v>
      </c>
      <c r="U32" s="1">
        <f t="shared" si="22"/>
        <v>-0.10050591659272186</v>
      </c>
      <c r="V32" s="18">
        <f t="shared" si="44"/>
        <v>7.7375451705898074E-2</v>
      </c>
      <c r="W32" s="1">
        <f t="shared" si="24"/>
        <v>3.8687725852949037E-2</v>
      </c>
      <c r="X32" s="1">
        <f t="shared" si="45"/>
        <v>4.0566397049231172E-2</v>
      </c>
      <c r="Y32" s="1">
        <f t="shared" si="46"/>
        <v>5.8729117582787461E-2</v>
      </c>
      <c r="Z32" s="1">
        <f t="shared" si="47"/>
        <v>-2.9903655854027294E-3</v>
      </c>
      <c r="AA32" s="1">
        <f t="shared" si="48"/>
        <v>1.6187332992865706E-3</v>
      </c>
      <c r="AB32" s="1">
        <f t="shared" si="49"/>
        <v>5.8274398774316545E-3</v>
      </c>
      <c r="AC32" s="1">
        <f t="shared" si="50"/>
        <v>2.2662266190011986E-2</v>
      </c>
      <c r="AD32" s="1">
        <f t="shared" si="51"/>
        <v>3.8687725852949037E-2</v>
      </c>
      <c r="AE32" s="1">
        <f t="shared" si="52"/>
        <v>2.6547226108299758E-2</v>
      </c>
      <c r="AF32" s="1">
        <f t="shared" si="53"/>
        <v>2.9364558791393731E-2</v>
      </c>
    </row>
    <row r="33" spans="2:32" x14ac:dyDescent="0.25">
      <c r="B33" s="19">
        <v>0.15062761506276151</v>
      </c>
      <c r="C33" s="19">
        <v>0.58577405857740583</v>
      </c>
      <c r="D33" s="19">
        <v>1</v>
      </c>
      <c r="E33" s="19">
        <v>0.68619246861924688</v>
      </c>
      <c r="F33" s="19">
        <v>0.32217573221757323</v>
      </c>
      <c r="G33" s="19">
        <v>0.67364016736401677</v>
      </c>
      <c r="H33" s="18">
        <f t="shared" si="34"/>
        <v>0.23880062335984037</v>
      </c>
      <c r="I33" s="18">
        <f t="shared" si="35"/>
        <v>0.47524994591250891</v>
      </c>
      <c r="J33" s="18">
        <f t="shared" si="36"/>
        <v>0.46038714274312542</v>
      </c>
      <c r="K33" s="18">
        <f t="shared" si="37"/>
        <v>0.9191069502348036</v>
      </c>
      <c r="L33" s="18">
        <f t="shared" si="38"/>
        <v>0.91489106447753621</v>
      </c>
      <c r="M33" s="18">
        <f t="shared" si="39"/>
        <v>1.2722245181484109</v>
      </c>
      <c r="N33" s="18">
        <f t="shared" si="40"/>
        <v>2.920831490650122</v>
      </c>
      <c r="O33" s="18">
        <f t="shared" si="16"/>
        <v>1.0538888605827201</v>
      </c>
      <c r="P33" s="1">
        <f t="shared" si="17"/>
        <v>-5.6792869877623983E-2</v>
      </c>
      <c r="Q33" s="18">
        <f t="shared" si="41"/>
        <v>1.6472212975803171</v>
      </c>
      <c r="R33" s="18">
        <f t="shared" si="42"/>
        <v>0.8194197882417118</v>
      </c>
      <c r="S33" s="21">
        <f t="shared" si="43"/>
        <v>2.4710669551585394</v>
      </c>
      <c r="T33" s="18">
        <f t="shared" si="21"/>
        <v>1.0844946588782189</v>
      </c>
      <c r="U33" s="1">
        <f t="shared" si="22"/>
        <v>-9.1634006257165529E-2</v>
      </c>
      <c r="V33" s="18">
        <f t="shared" si="44"/>
        <v>3.7648243046196961E-2</v>
      </c>
      <c r="W33" s="1">
        <f t="shared" si="24"/>
        <v>1.882412152309848E-2</v>
      </c>
      <c r="X33" s="1">
        <f t="shared" si="45"/>
        <v>1.9838531983448916E-2</v>
      </c>
      <c r="Y33" s="1">
        <f t="shared" si="46"/>
        <v>3.0102829470794578E-2</v>
      </c>
      <c r="Z33" s="1">
        <f t="shared" si="47"/>
        <v>-1.709626077083141E-3</v>
      </c>
      <c r="AA33" s="1">
        <f t="shared" si="48"/>
        <v>2.8354325306759218E-3</v>
      </c>
      <c r="AB33" s="1">
        <f t="shared" si="49"/>
        <v>1.1026682063739695E-2</v>
      </c>
      <c r="AC33" s="1">
        <f t="shared" si="50"/>
        <v>1.882412152309848E-2</v>
      </c>
      <c r="AD33" s="1">
        <f t="shared" si="51"/>
        <v>1.2916970417523644E-2</v>
      </c>
      <c r="AE33" s="1">
        <f t="shared" si="52"/>
        <v>6.0646751350568332E-3</v>
      </c>
      <c r="AF33" s="1">
        <f t="shared" si="53"/>
        <v>1.5051414735397289E-2</v>
      </c>
    </row>
  </sheetData>
  <mergeCells count="8">
    <mergeCell ref="B18:C18"/>
    <mergeCell ref="B19:C19"/>
    <mergeCell ref="B1:C1"/>
    <mergeCell ref="M1:O1"/>
    <mergeCell ref="U1:V1"/>
    <mergeCell ref="AC1:AD1"/>
    <mergeCell ref="B10:C10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2018-12-12T15:36:49Z</dcterms:created>
  <dcterms:modified xsi:type="dcterms:W3CDTF">2018-12-12T17:12:31Z</dcterms:modified>
</cp:coreProperties>
</file>