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lastic\Projects\COVID-19_Jobs_Paper\_FINAL\"/>
    </mc:Choice>
  </mc:AlternateContent>
  <xr:revisionPtr revIDLastSave="0" documentId="13_ncr:1_{A93936C7-FE3A-40CE-9D7C-D30F26C17817}" xr6:coauthVersionLast="47" xr6:coauthVersionMax="47" xr10:uidLastSave="{00000000-0000-0000-0000-000000000000}"/>
  <bookViews>
    <workbookView xWindow="-120" yWindow="-120" windowWidth="29040" windowHeight="15840" xr2:uid="{118E56A9-B8F6-49ED-9368-CBEA1ABECC08}"/>
  </bookViews>
  <sheets>
    <sheet name="Results" sheetId="1" r:id="rId1"/>
    <sheet name="Ensemble Param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2" i="1"/>
  <c r="V3" i="1"/>
  <c r="V4" i="1"/>
  <c r="V5" i="1"/>
  <c r="V6" i="1"/>
  <c r="V7" i="1"/>
  <c r="V8" i="1"/>
  <c r="V9" i="1"/>
  <c r="V2" i="1"/>
  <c r="T15" i="1"/>
  <c r="S15" i="1"/>
  <c r="Q15" i="1"/>
  <c r="P15" i="1"/>
  <c r="M15" i="1"/>
  <c r="L15" i="1"/>
  <c r="T3" i="1"/>
  <c r="T4" i="1"/>
  <c r="T5" i="1"/>
  <c r="T6" i="1"/>
  <c r="T7" i="1"/>
  <c r="T8" i="1"/>
  <c r="T9" i="1"/>
  <c r="T2" i="1"/>
  <c r="S3" i="1"/>
  <c r="S4" i="1"/>
  <c r="S5" i="1"/>
  <c r="S6" i="1"/>
  <c r="S7" i="1"/>
  <c r="S8" i="1"/>
  <c r="S9" i="1"/>
  <c r="S2" i="1"/>
  <c r="R3" i="1"/>
  <c r="R4" i="1"/>
  <c r="R5" i="1"/>
  <c r="R6" i="1"/>
  <c r="R7" i="1"/>
  <c r="R8" i="1"/>
  <c r="R9" i="1"/>
  <c r="R2" i="1"/>
  <c r="Q3" i="1"/>
  <c r="Q4" i="1"/>
  <c r="Q5" i="1"/>
  <c r="Q6" i="1"/>
  <c r="Q7" i="1"/>
  <c r="Q8" i="1"/>
  <c r="Q9" i="1"/>
  <c r="Q2" i="1"/>
  <c r="P3" i="1"/>
  <c r="P4" i="1"/>
  <c r="P5" i="1"/>
  <c r="P6" i="1"/>
  <c r="P7" i="1"/>
  <c r="P8" i="1"/>
  <c r="P9" i="1"/>
  <c r="P2" i="1"/>
  <c r="O3" i="1"/>
  <c r="O4" i="1"/>
  <c r="O5" i="1"/>
  <c r="O6" i="1"/>
  <c r="O7" i="1"/>
  <c r="O8" i="1"/>
  <c r="O9" i="1"/>
  <c r="O2" i="1"/>
  <c r="N3" i="1"/>
  <c r="N4" i="1"/>
  <c r="N5" i="1"/>
  <c r="N6" i="1"/>
  <c r="N7" i="1"/>
  <c r="N8" i="1"/>
  <c r="N9" i="1"/>
  <c r="N2" i="1"/>
  <c r="M3" i="1"/>
  <c r="M4" i="1"/>
  <c r="M5" i="1"/>
  <c r="M6" i="1"/>
  <c r="M7" i="1"/>
  <c r="M8" i="1"/>
  <c r="M9" i="1"/>
  <c r="M2" i="1"/>
  <c r="L3" i="1"/>
  <c r="L4" i="1"/>
  <c r="L5" i="1"/>
  <c r="L6" i="1"/>
  <c r="L7" i="1"/>
  <c r="L8" i="1"/>
  <c r="L9" i="1"/>
  <c r="L2" i="1"/>
  <c r="V15" i="1" l="1"/>
  <c r="W15" i="1"/>
  <c r="O15" i="1"/>
  <c r="R15" i="1"/>
  <c r="N15" i="1"/>
</calcChain>
</file>

<file path=xl/sharedStrings.xml><?xml version="1.0" encoding="utf-8"?>
<sst xmlns="http://schemas.openxmlformats.org/spreadsheetml/2006/main" count="63" uniqueCount="63">
  <si>
    <t>Dates</t>
  </si>
  <si>
    <t>ARIMA</t>
  </si>
  <si>
    <t>SARIMAX</t>
  </si>
  <si>
    <t>Prophet</t>
  </si>
  <si>
    <t>LSTM</t>
  </si>
  <si>
    <t>SVR</t>
  </si>
  <si>
    <t>Original</t>
  </si>
  <si>
    <t>6.69770336</t>
  </si>
  <si>
    <t xml:space="preserve"> 6.65783834</t>
  </si>
  <si>
    <t xml:space="preserve"> 6.62567425</t>
  </si>
  <si>
    <t xml:space="preserve"> 6.59982109</t>
  </si>
  <si>
    <t xml:space="preserve"> 6.57908773</t>
  </si>
  <si>
    <t xml:space="preserve"> 6.56251287</t>
  </si>
  <si>
    <t xml:space="preserve"> 6.5493412 </t>
  </si>
  <si>
    <t xml:space="preserve"> 6.5389123 </t>
  </si>
  <si>
    <t xml:space="preserve"> 6.5306673 </t>
  </si>
  <si>
    <t xml:space="preserve"> 6.52416897</t>
  </si>
  <si>
    <t xml:space="preserve"> 6.5190649 </t>
  </si>
  <si>
    <t xml:space="preserve"> 6.51506186</t>
  </si>
  <si>
    <t xml:space="preserve"> 6.51192904</t>
  </si>
  <si>
    <t>OurModel_v1</t>
  </si>
  <si>
    <t>OurModel_v2</t>
  </si>
  <si>
    <t>v1:(-0.09740659459376946, 1.092627828757697), 
v2: (-0.048202676032452735, 0.5519294759069717), 
v3:(-0.049203918561316735, 0.5406983528507252))</t>
  </si>
  <si>
    <t>4.238</t>
  </si>
  <si>
    <t>4.086</t>
  </si>
  <si>
    <t>4.148</t>
  </si>
  <si>
    <t>3.999</t>
  </si>
  <si>
    <t>4.242</t>
  </si>
  <si>
    <t>4.090</t>
  </si>
  <si>
    <t>4.248</t>
  </si>
  <si>
    <t>4.096</t>
  </si>
  <si>
    <t>4.632</t>
  </si>
  <si>
    <t>4.467</t>
  </si>
  <si>
    <t>4.648</t>
  </si>
  <si>
    <t>4.483</t>
  </si>
  <si>
    <t>4.334</t>
  </si>
  <si>
    <t>4.179</t>
  </si>
  <si>
    <t>4.247</t>
  </si>
  <si>
    <t>4.094</t>
  </si>
  <si>
    <t>4.375</t>
  </si>
  <si>
    <t>4.218</t>
  </si>
  <si>
    <t>4.344</t>
  </si>
  <si>
    <t>4.189</t>
  </si>
  <si>
    <t>4.363</t>
  </si>
  <si>
    <t>4.207</t>
  </si>
  <si>
    <t>4.347</t>
  </si>
  <si>
    <t>4.192</t>
  </si>
  <si>
    <t>4.398</t>
  </si>
  <si>
    <t>4.240</t>
  </si>
  <si>
    <t>5.95513196</t>
  </si>
  <si>
    <t>FARIMA</t>
  </si>
  <si>
    <t>ARIMA_error</t>
  </si>
  <si>
    <t>SARIMAX_error</t>
  </si>
  <si>
    <t>FARIMA_error</t>
  </si>
  <si>
    <t>OurModel_v3</t>
  </si>
  <si>
    <t>Prophet_error</t>
  </si>
  <si>
    <t>LSTM_error</t>
  </si>
  <si>
    <t>SVR_error</t>
  </si>
  <si>
    <t>v1_error</t>
  </si>
  <si>
    <t>v2_error</t>
  </si>
  <si>
    <t>v3_error</t>
  </si>
  <si>
    <t>Prophet_signed_error</t>
  </si>
  <si>
    <t>v1_signed_error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</si>
</sst>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ourier New"/>
      <family val="3"/>
    </font>
    <font>
      <sz val="10"/>
      <color rgb="FF21212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0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0" fontId="2" fillId="0" borderId="0" xfId="0" applyFont="1" applyAlignment="1">
      <alignment vertical="center" wrapText="1"/>
    </xf>
    <xf numFmtId="0" fontId="0" fillId="0" borderId="0" xfId="0" applyBorder="1"/>
    <xf numFmtId="0" fontId="1" fillId="0" borderId="0" xfId="0" applyFont="1" applyFill="1" applyBorder="1"/>
    <xf numFmtId="0" fontId="1" fillId="0" borderId="1" xfId="0" applyFont="1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08130-B036-4992-9E2B-D0922DFB6874}">
  <dimension ref="A1:AC31"/>
  <sheetViews>
    <sheetView tabSelected="1" workbookViewId="0">
      <selection activeCell="K16" sqref="K16"/>
    </sheetView>
  </sheetViews>
  <sheetFormatPr defaultRowHeight="15" x14ac:dyDescent="0.25"/>
  <cols>
    <col min="1" max="1" width="10.42578125" style="7" bestFit="1" customWidth="1"/>
    <col min="2" max="2" width="12" style="7" bestFit="1" customWidth="1"/>
    <col min="3" max="3" width="11.5703125" style="7" bestFit="1" customWidth="1"/>
    <col min="4" max="4" width="8.140625" style="7" bestFit="1" customWidth="1"/>
    <col min="5" max="5" width="12" style="7" bestFit="1" customWidth="1"/>
    <col min="6" max="7" width="11" style="7" bestFit="1" customWidth="1"/>
    <col min="8" max="10" width="13.28515625" style="7" bestFit="1" customWidth="1"/>
    <col min="11" max="11" width="8" style="7" bestFit="1" customWidth="1"/>
    <col min="12" max="12" width="12.5703125" style="7" bestFit="1" customWidth="1"/>
    <col min="13" max="13" width="14.85546875" style="7" bestFit="1" customWidth="1"/>
    <col min="14" max="15" width="13.7109375" style="7" bestFit="1" customWidth="1"/>
    <col min="16" max="19" width="12" style="7" bestFit="1" customWidth="1"/>
    <col min="20" max="20" width="11" style="7" bestFit="1" customWidth="1"/>
    <col min="21" max="21" width="9.140625" style="7"/>
    <col min="22" max="22" width="20.7109375" style="7" bestFit="1" customWidth="1"/>
    <col min="23" max="23" width="15.42578125" style="7" bestFit="1" customWidth="1"/>
    <col min="24" max="16384" width="9.140625" style="7"/>
  </cols>
  <sheetData>
    <row r="1" spans="1:29" x14ac:dyDescent="0.25">
      <c r="A1" s="5" t="s">
        <v>0</v>
      </c>
      <c r="B1" s="5" t="s">
        <v>1</v>
      </c>
      <c r="C1" s="5" t="s">
        <v>2</v>
      </c>
      <c r="D1" s="5" t="s">
        <v>50</v>
      </c>
      <c r="E1" s="5" t="s">
        <v>3</v>
      </c>
      <c r="F1" s="5" t="s">
        <v>4</v>
      </c>
      <c r="G1" s="5" t="s">
        <v>5</v>
      </c>
      <c r="H1" s="5" t="s">
        <v>20</v>
      </c>
      <c r="I1" s="5" t="s">
        <v>21</v>
      </c>
      <c r="J1" s="5" t="s">
        <v>54</v>
      </c>
      <c r="K1" s="5" t="s">
        <v>6</v>
      </c>
      <c r="L1" s="9" t="s">
        <v>51</v>
      </c>
      <c r="M1" s="9" t="s">
        <v>52</v>
      </c>
      <c r="N1" s="9" t="s">
        <v>53</v>
      </c>
      <c r="O1" s="9" t="s">
        <v>55</v>
      </c>
      <c r="P1" s="9" t="s">
        <v>56</v>
      </c>
      <c r="Q1" s="9" t="s">
        <v>57</v>
      </c>
      <c r="R1" s="9" t="s">
        <v>58</v>
      </c>
      <c r="S1" s="9" t="s">
        <v>59</v>
      </c>
      <c r="T1" s="9" t="s">
        <v>60</v>
      </c>
      <c r="U1" s="8"/>
      <c r="V1" s="8" t="s">
        <v>61</v>
      </c>
      <c r="W1" s="8" t="s">
        <v>62</v>
      </c>
      <c r="X1" s="8"/>
      <c r="Y1" s="8"/>
      <c r="Z1" s="8"/>
      <c r="AA1" s="8"/>
      <c r="AB1" s="8"/>
      <c r="AC1" s="8"/>
    </row>
    <row r="2" spans="1:29" x14ac:dyDescent="0.25">
      <c r="A2" s="4">
        <v>44196</v>
      </c>
      <c r="B2" s="3">
        <v>6.2539427854463201E-3</v>
      </c>
      <c r="C2" s="2">
        <v>5.8462834948406197</v>
      </c>
      <c r="D2" s="2">
        <v>3.2000000000000003E-4</v>
      </c>
      <c r="E2" s="3">
        <v>8.2242581944067297</v>
      </c>
      <c r="F2" s="3" t="s">
        <v>7</v>
      </c>
      <c r="G2" s="3">
        <v>5.9551319600000001</v>
      </c>
      <c r="H2" s="3">
        <v>8.6402075282505706</v>
      </c>
      <c r="I2" s="3" t="s">
        <v>23</v>
      </c>
      <c r="J2" s="3" t="s">
        <v>24</v>
      </c>
      <c r="K2" s="3">
        <v>9.06</v>
      </c>
      <c r="L2" s="10">
        <f xml:space="preserve"> POWER((B2 - K2), 2)</f>
        <v>81.970317668528068</v>
      </c>
      <c r="M2" s="10">
        <f xml:space="preserve"> POWER((C2 - K2), 2)</f>
        <v>10.327973775533824</v>
      </c>
      <c r="N2" s="10">
        <f xml:space="preserve"> POWER((D2 - K2),2)</f>
        <v>82.077801702400009</v>
      </c>
      <c r="O2" s="3">
        <f>POWER((E2-K2),2)</f>
        <v>0.69846436561630054</v>
      </c>
      <c r="P2" s="3">
        <f>POWER((F2-K2),2)</f>
        <v>5.5804454153552907</v>
      </c>
      <c r="Q2" s="10">
        <f>POWER((G2-K2),2)</f>
        <v>9.6402055458134441</v>
      </c>
      <c r="R2" s="10">
        <f>POWER((H2-K2),2)</f>
        <v>0.1762257193374959</v>
      </c>
      <c r="S2" s="10">
        <f>POWER((I2-K2),2)</f>
        <v>23.251684000000001</v>
      </c>
      <c r="T2" s="10">
        <f>POWER((J2-K2),2)</f>
        <v>24.740676000000001</v>
      </c>
      <c r="V2" s="7">
        <f>(E2-K2)</f>
        <v>-0.83574180559327083</v>
      </c>
      <c r="W2" s="7">
        <f>(H2-K2)</f>
        <v>-0.41979247174942991</v>
      </c>
    </row>
    <row r="3" spans="1:29" x14ac:dyDescent="0.25">
      <c r="A3" s="4">
        <v>44227</v>
      </c>
      <c r="B3" s="3">
        <v>6.2539427854463201E-3</v>
      </c>
      <c r="C3" s="2">
        <v>5.84413569220703</v>
      </c>
      <c r="D3" s="2">
        <v>3.2000000000000003E-4</v>
      </c>
      <c r="E3" s="3">
        <v>8.2583140000000004</v>
      </c>
      <c r="F3" s="3" t="s">
        <v>8</v>
      </c>
      <c r="G3" s="3">
        <v>5.9551319600000001</v>
      </c>
      <c r="H3" s="3">
        <v>8.2511654502464609</v>
      </c>
      <c r="I3" s="3" t="s">
        <v>25</v>
      </c>
      <c r="J3" s="3" t="s">
        <v>26</v>
      </c>
      <c r="K3" s="3">
        <v>6.53</v>
      </c>
      <c r="L3" s="10">
        <f t="shared" ref="L3:L14" si="0" xml:space="preserve"> POWER((B3 - K3), 2)</f>
        <v>42.559262619022441</v>
      </c>
      <c r="M3" s="10">
        <f t="shared" ref="M3:M14" si="1" xml:space="preserve"> POWER((C3 - K3), 2)</f>
        <v>0.47040984870433022</v>
      </c>
      <c r="N3" s="10">
        <f t="shared" ref="N3:N14" si="2" xml:space="preserve"> POWER((D3 - K3),2)</f>
        <v>42.6367209024</v>
      </c>
      <c r="O3" s="3">
        <f t="shared" ref="O3:O14" si="3">POWER((E3-K3),2)</f>
        <v>2.9870692825960004</v>
      </c>
      <c r="P3" s="3">
        <f t="shared" ref="P3:P9" si="4">POWER((F3-K3),2)</f>
        <v>1.6342641173955442E-2</v>
      </c>
      <c r="Q3" s="10">
        <f t="shared" ref="Q3:Q9" si="5">POWER((G3-K3),2)</f>
        <v>0.33047326341344174</v>
      </c>
      <c r="R3" s="10">
        <f t="shared" ref="R3:R9" si="6">POWER((H3-K3),2)</f>
        <v>2.9624105071221014</v>
      </c>
      <c r="S3" s="10">
        <f t="shared" ref="S3:S9" si="7">POWER((I3-K3),2)</f>
        <v>5.6739240000000031</v>
      </c>
      <c r="T3" s="10">
        <f t="shared" ref="T3:T9" si="8">POWER((J3-K3),2)</f>
        <v>6.4059610000000005</v>
      </c>
      <c r="V3" s="7">
        <f t="shared" ref="V3:V9" si="9">(E3-K3)</f>
        <v>1.7283140000000001</v>
      </c>
      <c r="W3" s="7">
        <f t="shared" ref="W3:W9" si="10">(H3-K3)</f>
        <v>1.7211654502464606</v>
      </c>
    </row>
    <row r="4" spans="1:29" x14ac:dyDescent="0.25">
      <c r="A4" s="4">
        <v>44255</v>
      </c>
      <c r="B4" s="3">
        <v>6.2539427854463201E-3</v>
      </c>
      <c r="C4" s="2">
        <v>5.8419821635264304</v>
      </c>
      <c r="D4" s="2">
        <v>3.2000000000000003E-4</v>
      </c>
      <c r="E4" s="3">
        <v>8.4002940000000006</v>
      </c>
      <c r="F4" s="3" t="s">
        <v>9</v>
      </c>
      <c r="G4" s="3">
        <v>5.9551319600000001</v>
      </c>
      <c r="H4" s="3">
        <v>8.4814644760357591</v>
      </c>
      <c r="I4" s="3" t="s">
        <v>27</v>
      </c>
      <c r="J4" s="3" t="s">
        <v>28</v>
      </c>
      <c r="K4" s="3">
        <v>6.9</v>
      </c>
      <c r="L4" s="10">
        <f t="shared" si="0"/>
        <v>47.523734701361214</v>
      </c>
      <c r="M4" s="10">
        <f t="shared" si="1"/>
        <v>1.1194017422962137</v>
      </c>
      <c r="N4" s="10">
        <f t="shared" si="2"/>
        <v>47.605584102400002</v>
      </c>
      <c r="O4" s="3">
        <f t="shared" si="3"/>
        <v>2.2508820864360009</v>
      </c>
      <c r="P4" s="3">
        <f t="shared" si="4"/>
        <v>7.5254617113062514E-2</v>
      </c>
      <c r="Q4" s="10">
        <f t="shared" si="5"/>
        <v>0.8927756130134421</v>
      </c>
      <c r="R4" s="10">
        <f t="shared" si="6"/>
        <v>2.5010298889630569</v>
      </c>
      <c r="S4" s="10">
        <f t="shared" si="7"/>
        <v>7.0649640000000016</v>
      </c>
      <c r="T4" s="10">
        <f t="shared" si="8"/>
        <v>7.8961000000000032</v>
      </c>
      <c r="V4" s="7">
        <f t="shared" si="9"/>
        <v>1.5002940000000002</v>
      </c>
      <c r="W4" s="7">
        <f t="shared" si="10"/>
        <v>1.5814644760357588</v>
      </c>
    </row>
    <row r="5" spans="1:29" x14ac:dyDescent="0.25">
      <c r="A5" s="4">
        <v>44286</v>
      </c>
      <c r="B5" s="3">
        <v>6.2539427854463201E-3</v>
      </c>
      <c r="C5" s="2">
        <v>5.8398303453793101</v>
      </c>
      <c r="D5" s="2">
        <v>3.2000000000000003E-4</v>
      </c>
      <c r="E5" s="3">
        <v>8.451511</v>
      </c>
      <c r="F5" s="3" t="s">
        <v>10</v>
      </c>
      <c r="G5" s="3">
        <v>5.9551319600000001</v>
      </c>
      <c r="H5" s="3">
        <v>8.4761944460823795</v>
      </c>
      <c r="I5" s="3" t="s">
        <v>29</v>
      </c>
      <c r="J5" s="3" t="s">
        <v>30</v>
      </c>
      <c r="K5" s="3">
        <v>6.52</v>
      </c>
      <c r="L5" s="10">
        <f t="shared" si="0"/>
        <v>42.428887697878139</v>
      </c>
      <c r="M5" s="10">
        <f t="shared" si="1"/>
        <v>0.46263075906682799</v>
      </c>
      <c r="N5" s="10">
        <f t="shared" si="2"/>
        <v>42.506227302399992</v>
      </c>
      <c r="O5" s="3">
        <f t="shared" si="3"/>
        <v>3.7307347431210016</v>
      </c>
      <c r="P5" s="3">
        <f t="shared" si="4"/>
        <v>6.3714064087881418E-3</v>
      </c>
      <c r="Q5" s="10">
        <f t="shared" si="5"/>
        <v>0.31907590261344099</v>
      </c>
      <c r="R5" s="10">
        <f t="shared" si="6"/>
        <v>3.826696710883549</v>
      </c>
      <c r="S5" s="10">
        <f t="shared" si="7"/>
        <v>5.1619839999999968</v>
      </c>
      <c r="T5" s="10">
        <f t="shared" si="8"/>
        <v>5.8757759999999974</v>
      </c>
      <c r="V5" s="7">
        <f t="shared" si="9"/>
        <v>1.9315110000000004</v>
      </c>
      <c r="W5" s="7">
        <f t="shared" si="10"/>
        <v>1.9561944460823799</v>
      </c>
    </row>
    <row r="6" spans="1:29" x14ac:dyDescent="0.25">
      <c r="A6" s="4">
        <v>44316</v>
      </c>
      <c r="B6" s="3">
        <v>6.2539427854463201E-3</v>
      </c>
      <c r="C6" s="2">
        <v>5.8376780160790203</v>
      </c>
      <c r="D6" s="2">
        <v>3.2000000000000003E-4</v>
      </c>
      <c r="E6" s="3">
        <v>9.9120659999999994</v>
      </c>
      <c r="F6" s="3" t="s">
        <v>11</v>
      </c>
      <c r="G6" s="3">
        <v>5.9551319600000001</v>
      </c>
      <c r="H6" s="3">
        <v>8.9604946963907501</v>
      </c>
      <c r="I6" s="3" t="s">
        <v>31</v>
      </c>
      <c r="J6" s="3" t="s">
        <v>32</v>
      </c>
      <c r="K6" s="3">
        <v>7.6</v>
      </c>
      <c r="L6" s="10">
        <f t="shared" si="0"/>
        <v>57.664979181461575</v>
      </c>
      <c r="M6" s="10">
        <f t="shared" si="1"/>
        <v>3.1057787750111769</v>
      </c>
      <c r="N6" s="10">
        <f t="shared" si="2"/>
        <v>57.755136102399987</v>
      </c>
      <c r="O6" s="3">
        <f t="shared" si="3"/>
        <v>5.3456491883559991</v>
      </c>
      <c r="P6" s="3">
        <f t="shared" si="4"/>
        <v>1.0422618630365514</v>
      </c>
      <c r="Q6" s="10">
        <f t="shared" si="5"/>
        <v>2.7055908690134403</v>
      </c>
      <c r="R6" s="10">
        <f t="shared" si="6"/>
        <v>1.8509458189073604</v>
      </c>
      <c r="S6" s="10">
        <f t="shared" si="7"/>
        <v>8.8090239999999991</v>
      </c>
      <c r="T6" s="10">
        <f t="shared" si="8"/>
        <v>9.8156890000000008</v>
      </c>
      <c r="V6" s="7">
        <f t="shared" si="9"/>
        <v>2.3120659999999997</v>
      </c>
      <c r="W6" s="7">
        <f t="shared" si="10"/>
        <v>1.3604946963907505</v>
      </c>
    </row>
    <row r="7" spans="1:29" x14ac:dyDescent="0.25">
      <c r="A7" s="4">
        <v>44347</v>
      </c>
      <c r="B7" s="3">
        <v>6.2539427854463201E-3</v>
      </c>
      <c r="C7" s="2">
        <v>5.8355258400795202</v>
      </c>
      <c r="D7" s="2">
        <v>3.2000000000000003E-4</v>
      </c>
      <c r="E7" s="3">
        <v>9.9828790000000005</v>
      </c>
      <c r="F7" s="3" t="s">
        <v>12</v>
      </c>
      <c r="G7" s="3">
        <v>5.9551319600000001</v>
      </c>
      <c r="H7" s="3">
        <v>10.0309882996733</v>
      </c>
      <c r="I7" s="3" t="s">
        <v>33</v>
      </c>
      <c r="J7" s="3" t="s">
        <v>34</v>
      </c>
      <c r="K7" s="3">
        <v>11.9</v>
      </c>
      <c r="L7" s="10">
        <f t="shared" si="0"/>
        <v>141.46119527350672</v>
      </c>
      <c r="M7" s="10">
        <f t="shared" si="1"/>
        <v>36.777846836343215</v>
      </c>
      <c r="N7" s="10">
        <f t="shared" si="2"/>
        <v>141.60238410240001</v>
      </c>
      <c r="O7" s="3">
        <f t="shared" si="3"/>
        <v>3.6753529286409994</v>
      </c>
      <c r="P7" s="3">
        <f t="shared" si="4"/>
        <v>28.488768862915641</v>
      </c>
      <c r="Q7" s="10">
        <f t="shared" si="5"/>
        <v>35.341456013013442</v>
      </c>
      <c r="R7" s="10">
        <f t="shared" si="6"/>
        <v>3.4932047359581029</v>
      </c>
      <c r="S7" s="10">
        <f t="shared" si="7"/>
        <v>52.591504000000008</v>
      </c>
      <c r="T7" s="10">
        <f t="shared" si="8"/>
        <v>55.011889000000011</v>
      </c>
      <c r="V7" s="7">
        <f t="shared" si="9"/>
        <v>-1.9171209999999999</v>
      </c>
      <c r="W7" s="7">
        <f t="shared" si="10"/>
        <v>-1.8690117003267002</v>
      </c>
    </row>
    <row r="8" spans="1:29" x14ac:dyDescent="0.25">
      <c r="A8" s="4">
        <v>44377</v>
      </c>
      <c r="B8" s="3">
        <v>6.2539427854463201E-3</v>
      </c>
      <c r="C8" s="2">
        <v>5.83337361627449</v>
      </c>
      <c r="D8" s="2">
        <v>3.2000000000000003E-4</v>
      </c>
      <c r="E8" s="3">
        <v>8.7027850000000004</v>
      </c>
      <c r="F8" s="3" t="s">
        <v>13</v>
      </c>
      <c r="G8" s="3">
        <v>5.9551319600000001</v>
      </c>
      <c r="H8" s="3">
        <v>8.9445884170517207</v>
      </c>
      <c r="I8" s="3" t="s">
        <v>35</v>
      </c>
      <c r="J8" s="3" t="s">
        <v>36</v>
      </c>
      <c r="K8" s="3">
        <v>9.17</v>
      </c>
      <c r="L8" s="10">
        <f t="shared" si="0"/>
        <v>83.974241801115269</v>
      </c>
      <c r="M8" s="10">
        <f t="shared" si="1"/>
        <v>11.133075624573173</v>
      </c>
      <c r="N8" s="10">
        <f t="shared" si="2"/>
        <v>84.083031302399988</v>
      </c>
      <c r="O8" s="3">
        <f t="shared" si="3"/>
        <v>0.21828985622499952</v>
      </c>
      <c r="P8" s="3">
        <f t="shared" si="4"/>
        <v>6.8678525460174411</v>
      </c>
      <c r="Q8" s="10">
        <f t="shared" si="5"/>
        <v>10.33537651461344</v>
      </c>
      <c r="R8" s="10">
        <f t="shared" si="6"/>
        <v>5.0810381727248971E-2</v>
      </c>
      <c r="S8" s="10">
        <f t="shared" si="7"/>
        <v>23.386896000000004</v>
      </c>
      <c r="T8" s="10">
        <f t="shared" si="8"/>
        <v>24.910080999999998</v>
      </c>
      <c r="V8" s="7">
        <f t="shared" si="9"/>
        <v>-0.46721499999999949</v>
      </c>
      <c r="W8" s="7">
        <f t="shared" si="10"/>
        <v>-0.22541158294827923</v>
      </c>
    </row>
    <row r="9" spans="1:29" x14ac:dyDescent="0.25">
      <c r="A9" s="4">
        <v>44408</v>
      </c>
      <c r="B9" s="3">
        <v>6.2539427854463201E-3</v>
      </c>
      <c r="C9" s="2">
        <v>5.8312214134565998</v>
      </c>
      <c r="D9" s="2">
        <v>3.2000000000000003E-4</v>
      </c>
      <c r="E9" s="3">
        <v>8.3572369999999996</v>
      </c>
      <c r="F9" s="3" t="s">
        <v>14</v>
      </c>
      <c r="G9" s="3">
        <v>5.9551319600000001</v>
      </c>
      <c r="H9" s="3">
        <v>8.3465659112915702</v>
      </c>
      <c r="I9" s="3" t="s">
        <v>37</v>
      </c>
      <c r="J9" s="3" t="s">
        <v>38</v>
      </c>
      <c r="K9" s="3">
        <v>6.95</v>
      </c>
      <c r="L9" s="10">
        <f t="shared" si="0"/>
        <v>48.215609307082666</v>
      </c>
      <c r="M9" s="10">
        <f t="shared" si="1"/>
        <v>1.2516655257080487</v>
      </c>
      <c r="N9" s="10">
        <f t="shared" si="2"/>
        <v>48.2980521024</v>
      </c>
      <c r="O9" s="3">
        <f t="shared" si="3"/>
        <v>1.9803159741689984</v>
      </c>
      <c r="P9" s="3">
        <f t="shared" si="4"/>
        <v>0.16899309709129032</v>
      </c>
      <c r="Q9" s="10">
        <f t="shared" si="5"/>
        <v>0.9897624170134417</v>
      </c>
      <c r="R9" s="10">
        <f t="shared" si="6"/>
        <v>1.9503963445816535</v>
      </c>
      <c r="S9" s="10">
        <f t="shared" si="7"/>
        <v>7.3062090000000017</v>
      </c>
      <c r="T9" s="10">
        <f t="shared" si="8"/>
        <v>8.1567359999999987</v>
      </c>
      <c r="V9" s="7">
        <f t="shared" si="9"/>
        <v>1.4072369999999994</v>
      </c>
      <c r="W9" s="7">
        <f t="shared" si="10"/>
        <v>1.39656591129157</v>
      </c>
    </row>
    <row r="10" spans="1:29" x14ac:dyDescent="0.25">
      <c r="A10" s="4">
        <v>44439</v>
      </c>
      <c r="B10" s="3">
        <v>6.2539427854463201E-3</v>
      </c>
      <c r="C10" s="2">
        <v>5.8341751046937</v>
      </c>
      <c r="D10" s="2">
        <v>3.2000000000000003E-4</v>
      </c>
      <c r="E10" s="3">
        <v>8.7418569999999995</v>
      </c>
      <c r="F10" s="3" t="s">
        <v>15</v>
      </c>
      <c r="G10" s="3">
        <v>5.9551319600000001</v>
      </c>
      <c r="H10" s="3">
        <v>8.7759666244414394</v>
      </c>
      <c r="I10" s="3" t="s">
        <v>39</v>
      </c>
      <c r="J10" s="3" t="s">
        <v>40</v>
      </c>
      <c r="K10" s="3"/>
      <c r="L10" s="10"/>
      <c r="M10" s="10"/>
      <c r="N10" s="10"/>
      <c r="O10" s="3"/>
      <c r="P10" s="3"/>
      <c r="Q10" s="10"/>
      <c r="R10" s="10"/>
      <c r="S10" s="10"/>
      <c r="T10" s="10"/>
    </row>
    <row r="11" spans="1:29" x14ac:dyDescent="0.25">
      <c r="A11" s="4">
        <v>44469</v>
      </c>
      <c r="B11" s="3">
        <v>6.2539427854463201E-3</v>
      </c>
      <c r="C11" s="2">
        <v>5.8395353003200601</v>
      </c>
      <c r="D11" s="2">
        <v>3.2000000000000003E-4</v>
      </c>
      <c r="E11" s="3">
        <v>8.8064359999999997</v>
      </c>
      <c r="F11" s="3" t="s">
        <v>16</v>
      </c>
      <c r="G11" s="3">
        <v>5.9551319600000001</v>
      </c>
      <c r="H11" s="3">
        <v>8.8447830402372993</v>
      </c>
      <c r="I11" s="3" t="s">
        <v>41</v>
      </c>
      <c r="J11" s="3" t="s">
        <v>42</v>
      </c>
      <c r="K11" s="3"/>
      <c r="L11" s="10"/>
      <c r="M11" s="10"/>
      <c r="N11" s="10"/>
      <c r="O11" s="3"/>
      <c r="P11" s="3"/>
      <c r="Q11" s="10"/>
      <c r="R11" s="10"/>
      <c r="S11" s="10"/>
      <c r="T11" s="10"/>
    </row>
    <row r="12" spans="1:29" x14ac:dyDescent="0.25">
      <c r="A12" s="4">
        <v>44500</v>
      </c>
      <c r="B12" s="3">
        <v>6.2539427854463201E-3</v>
      </c>
      <c r="C12" s="2">
        <v>5.8441769678843896</v>
      </c>
      <c r="D12" s="2">
        <v>3.2000000000000003E-4</v>
      </c>
      <c r="E12" s="3">
        <v>8.8796959999999991</v>
      </c>
      <c r="F12" s="3" t="s">
        <v>17</v>
      </c>
      <c r="G12" s="3">
        <v>5.9551319600000001</v>
      </c>
      <c r="H12" s="3">
        <v>8.9088581161408396</v>
      </c>
      <c r="I12" s="3" t="s">
        <v>43</v>
      </c>
      <c r="J12" s="3" t="s">
        <v>44</v>
      </c>
      <c r="K12" s="3"/>
      <c r="L12" s="10"/>
      <c r="M12" s="10"/>
      <c r="N12" s="10"/>
      <c r="O12" s="3"/>
      <c r="P12" s="3"/>
      <c r="Q12" s="10"/>
      <c r="R12" s="10"/>
      <c r="S12" s="10"/>
      <c r="T12" s="10"/>
    </row>
    <row r="13" spans="1:29" x14ac:dyDescent="0.25">
      <c r="A13" s="4">
        <v>44530</v>
      </c>
      <c r="B13" s="3">
        <v>6.2539427854463201E-3</v>
      </c>
      <c r="C13" s="2">
        <v>5.8490321230535898</v>
      </c>
      <c r="D13" s="2">
        <v>3.2000000000000003E-4</v>
      </c>
      <c r="E13" s="3">
        <v>8.8072759999999999</v>
      </c>
      <c r="F13" s="3" t="s">
        <v>18</v>
      </c>
      <c r="G13" s="3">
        <v>5.9551319600000001</v>
      </c>
      <c r="H13" s="3">
        <v>8.8329771561382699</v>
      </c>
      <c r="I13" s="3" t="s">
        <v>45</v>
      </c>
      <c r="J13" s="3" t="s">
        <v>46</v>
      </c>
      <c r="K13" s="3"/>
      <c r="L13" s="10"/>
      <c r="M13" s="10"/>
      <c r="N13" s="10"/>
      <c r="O13" s="3"/>
      <c r="P13" s="3"/>
      <c r="Q13" s="10"/>
      <c r="R13" s="10"/>
      <c r="S13" s="10"/>
      <c r="T13" s="10"/>
    </row>
    <row r="14" spans="1:29" x14ac:dyDescent="0.25">
      <c r="A14" s="4">
        <v>44561</v>
      </c>
      <c r="B14" s="3">
        <v>6.2539427854463201E-3</v>
      </c>
      <c r="C14" s="2">
        <v>5.8538273150128601</v>
      </c>
      <c r="D14" s="2">
        <v>3.2000000000000003E-4</v>
      </c>
      <c r="E14" s="3">
        <v>8.8227320000000002</v>
      </c>
      <c r="F14" s="3" t="s">
        <v>19</v>
      </c>
      <c r="G14" s="3" t="s">
        <v>49</v>
      </c>
      <c r="H14" s="3">
        <v>8.9055567921547194</v>
      </c>
      <c r="I14" s="3" t="s">
        <v>47</v>
      </c>
      <c r="J14" s="3" t="s">
        <v>48</v>
      </c>
      <c r="K14" s="3"/>
      <c r="L14" s="10"/>
      <c r="M14" s="10"/>
      <c r="N14" s="10"/>
      <c r="O14" s="3"/>
      <c r="P14" s="3"/>
      <c r="Q14" s="10"/>
      <c r="R14" s="10"/>
      <c r="S14" s="10"/>
      <c r="T14" s="10"/>
    </row>
    <row r="15" spans="1:29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>
        <f>SUM(L2:L9)/8</f>
        <v>68.22477853124451</v>
      </c>
      <c r="M15" s="3">
        <f>SUM(M2:M9)/8</f>
        <v>8.0810978609046025</v>
      </c>
      <c r="N15" s="3">
        <f>SUM(N2:N9)/8</f>
        <v>68.320617202400001</v>
      </c>
      <c r="O15" s="3">
        <f>SUM(O2:O9)/8</f>
        <v>2.6108448031450373</v>
      </c>
      <c r="P15" s="3">
        <f>SUM(P2:P9)/8</f>
        <v>5.2807863061390021</v>
      </c>
      <c r="Q15" s="3">
        <f>SUM(Q2:Q9)/8</f>
        <v>7.5693395173134421</v>
      </c>
      <c r="R15" s="3">
        <f>SUM(R2:R9)/8</f>
        <v>2.101465013435071</v>
      </c>
      <c r="S15" s="3">
        <f>SUM(S2:S9)/8</f>
        <v>16.655773625000002</v>
      </c>
      <c r="T15" s="3">
        <f>SUM(T2:T9)/8</f>
        <v>17.851613499999999</v>
      </c>
      <c r="V15" s="7">
        <f>SUM(V2:V9)/8</f>
        <v>0.70741802430084122</v>
      </c>
      <c r="W15" s="7">
        <f>SUM(W2:W9)/8</f>
        <v>0.68770865312781382</v>
      </c>
    </row>
    <row r="19" spans="10:10" x14ac:dyDescent="0.25">
      <c r="J19" s="1"/>
    </row>
    <row r="20" spans="10:10" x14ac:dyDescent="0.25">
      <c r="J20" s="1"/>
    </row>
    <row r="21" spans="10:10" x14ac:dyDescent="0.25">
      <c r="J21" s="1"/>
    </row>
    <row r="22" spans="10:10" x14ac:dyDescent="0.25">
      <c r="J22" s="1"/>
    </row>
    <row r="23" spans="10:10" x14ac:dyDescent="0.25">
      <c r="J23" s="1"/>
    </row>
    <row r="24" spans="10:10" x14ac:dyDescent="0.25">
      <c r="J24" s="1"/>
    </row>
    <row r="25" spans="10:10" x14ac:dyDescent="0.25">
      <c r="J25" s="1"/>
    </row>
    <row r="26" spans="10:10" x14ac:dyDescent="0.25">
      <c r="J26" s="1"/>
    </row>
    <row r="27" spans="10:10" x14ac:dyDescent="0.25">
      <c r="J27" s="1"/>
    </row>
    <row r="28" spans="10:10" x14ac:dyDescent="0.25">
      <c r="J28" s="1"/>
    </row>
    <row r="29" spans="10:10" x14ac:dyDescent="0.25">
      <c r="J29" s="1"/>
    </row>
    <row r="30" spans="10:10" x14ac:dyDescent="0.25">
      <c r="J30" s="1"/>
    </row>
    <row r="31" spans="10:10" x14ac:dyDescent="0.25">
      <c r="J3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1380-20C4-4981-B888-2925530CA762}">
  <dimension ref="A1"/>
  <sheetViews>
    <sheetView workbookViewId="0">
      <selection activeCell="A5" sqref="A5"/>
    </sheetView>
  </sheetViews>
  <sheetFormatPr defaultRowHeight="15" x14ac:dyDescent="0.25"/>
  <cols>
    <col min="1" max="1" width="80.28515625" customWidth="1"/>
  </cols>
  <sheetData>
    <row r="1" spans="1:1" ht="137.25" customHeight="1" x14ac:dyDescent="0.25">
      <c r="A1" s="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Ensemble 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Agrahari</dc:creator>
  <cp:lastModifiedBy>Ashutosh Agrahari</cp:lastModifiedBy>
  <dcterms:created xsi:type="dcterms:W3CDTF">2021-08-23T14:08:36Z</dcterms:created>
  <dcterms:modified xsi:type="dcterms:W3CDTF">2021-08-23T20:42:50Z</dcterms:modified>
</cp:coreProperties>
</file>