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Ashutosh\Excel Project(National Air Quality)\"/>
    </mc:Choice>
  </mc:AlternateContent>
  <xr:revisionPtr revIDLastSave="0" documentId="13_ncr:1_{7866F2BA-6A77-421D-B4F3-04E9A407BD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eaning" sheetId="1" r:id="rId1"/>
    <sheet name="KPI's" sheetId="4" r:id="rId2"/>
  </sheets>
  <definedNames>
    <definedName name="_xlnm._FilterDatabase" localSheetId="0" hidden="1">Cleaning!$A$1:$S$28</definedName>
  </definedNames>
  <calcPr calcId="181029"/>
  <pivotCaches>
    <pivotCache cacheId="68" r:id="rId3"/>
    <pivotCache cacheId="88" r:id="rId4"/>
  </pivotCaches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2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<sst xmlns="http://schemas.openxmlformats.org/spreadsheetml/2006/main" count="120" uniqueCount="51">
  <si>
    <t>City</t>
  </si>
  <si>
    <t>Date</t>
  </si>
  <si>
    <t>PM2.5</t>
  </si>
  <si>
    <t>PM10</t>
  </si>
  <si>
    <t>NO</t>
  </si>
  <si>
    <t>NO2</t>
  </si>
  <si>
    <t>NOx</t>
  </si>
  <si>
    <t>NH3</t>
  </si>
  <si>
    <t>CO</t>
  </si>
  <si>
    <t>SO2</t>
  </si>
  <si>
    <t>O3</t>
  </si>
  <si>
    <t>AQI</t>
  </si>
  <si>
    <t>AQI_Bucket</t>
  </si>
  <si>
    <t>Bengaluru</t>
  </si>
  <si>
    <t>Good</t>
  </si>
  <si>
    <t>Satisfactory</t>
  </si>
  <si>
    <t>NA</t>
  </si>
  <si>
    <t>Delhi</t>
  </si>
  <si>
    <t>Very Poor</t>
  </si>
  <si>
    <t>Poor</t>
  </si>
  <si>
    <t>Severe</t>
  </si>
  <si>
    <t>Gurugram</t>
  </si>
  <si>
    <t>Moderate</t>
  </si>
  <si>
    <t>Hyderabad</t>
  </si>
  <si>
    <t>Kolkata</t>
  </si>
  <si>
    <t>PM2.5_Clean</t>
  </si>
  <si>
    <t>Sum</t>
  </si>
  <si>
    <t>Average</t>
  </si>
  <si>
    <t>Running Total</t>
  </si>
  <si>
    <t>Count</t>
  </si>
  <si>
    <t>Row Labels</t>
  </si>
  <si>
    <t>Grand Total</t>
  </si>
  <si>
    <t>AQI Avg</t>
  </si>
  <si>
    <t>(All)</t>
  </si>
  <si>
    <t>Average of AQI Avg</t>
  </si>
  <si>
    <t>Daily Average AQI</t>
  </si>
  <si>
    <t>Avg PM2.5</t>
  </si>
  <si>
    <t>Average of Avg PM2.5</t>
  </si>
  <si>
    <t>PM2.5_Zero_Filled</t>
  </si>
  <si>
    <t>AQI_Zero_Filled</t>
  </si>
  <si>
    <t>AQI_Zero_Filled-2</t>
  </si>
  <si>
    <t>Average of PM10</t>
  </si>
  <si>
    <t>Average of PM2.5_Zero_Filled</t>
  </si>
  <si>
    <t>Average of NO</t>
  </si>
  <si>
    <t>Average of NO2</t>
  </si>
  <si>
    <t>Average of NH3</t>
  </si>
  <si>
    <t>Average of CO</t>
  </si>
  <si>
    <t>Average of SO2</t>
  </si>
  <si>
    <t>Average of O3</t>
  </si>
  <si>
    <t>Average of NOx</t>
  </si>
  <si>
    <t>City vise Air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</si>
</sst>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NumberFormat="1"/>
    <xf numFmtId="14" fontId="1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 National Air Quality.xlsx]KPI's!PivotTable7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Avg AQI</a:t>
            </a:r>
          </a:p>
        </c:rich>
      </c:tx>
      <c:layout>
        <c:manualLayout>
          <c:xMode val="edge"/>
          <c:yMode val="edge"/>
          <c:x val="0.38853630861950461"/>
          <c:y val="2.192908211917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4324685281928"/>
          <c:y val="0.12244286589271067"/>
          <c:w val="0.81095497990384313"/>
          <c:h val="0.75104039572219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'KPI''s'!$B$5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'KPI''s'!$A$6:$A$11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'KPI''s'!$B$6:$B$11</c:f>
              <c:numCache>
                <c:formatCode>0.00</c:formatCode>
                <c:ptCount val="5"/>
                <c:pt idx="0">
                  <c:v>207.41582175795219</c:v>
                </c:pt>
                <c:pt idx="1">
                  <c:v>211.40133372647307</c:v>
                </c:pt>
                <c:pt idx="2">
                  <c:v>176.810989010989</c:v>
                </c:pt>
                <c:pt idx="3">
                  <c:v>157.61798340548341</c:v>
                </c:pt>
                <c:pt idx="4">
                  <c:v>169.10333333333332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7-41F1-807D-C54AC7BB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95648272"/>
        <c:axId val="1995631952"/>
      </c:barChart>
      <c:catAx>
        <c:axId val="199564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>
            <c:manualLayout>
              <c:xMode val="edge"/>
              <c:yMode val="edge"/>
              <c:x val="4.1947603322623865E-3"/>
              <c:y val="0.4542334990579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31952"/>
        <c:crosses val="autoZero"/>
        <c:auto val="1"/>
        <c:lblAlgn val="ctr"/>
        <c:lblOffset val="100"/>
        <c:noMultiLvlLbl val="0"/>
      </c:catAx>
      <c:valAx>
        <c:axId val="19956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AQI</a:t>
                </a:r>
              </a:p>
            </c:rich>
          </c:tx>
          <c:layout>
            <c:manualLayout>
              <c:xMode val="edge"/>
              <c:yMode val="edge"/>
              <c:x val="0.49994347475915163"/>
              <c:y val="0.94607653812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 National Air Quality.xlsx]KPI's!PivotTable24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Avg</a:t>
            </a:r>
            <a:r>
              <a:rPr lang="en-US" baseline="0"/>
              <a:t> PM 2.5 </a:t>
            </a:r>
            <a:endParaRPr lang="en-US"/>
          </a:p>
        </c:rich>
      </c:tx>
      <c:layout>
        <c:manualLayout>
          <c:xMode val="edge"/>
          <c:yMode val="edge"/>
          <c:x val="0.37385136284134013"/>
          <c:y val="3.8278890392331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00494686445147"/>
          <c:y val="0.12567523973943176"/>
          <c:w val="0.85050159116402269"/>
          <c:h val="0.76929832926647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'KPI''s'!$N$5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'KPI''s'!$M$6:$M$11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'KPI''s'!$N$6:$N$11</c:f>
              <c:numCache>
                <c:formatCode>0.00</c:formatCode>
                <c:ptCount val="5"/>
                <c:pt idx="0">
                  <c:v>26.634000000000004</c:v>
                </c:pt>
                <c:pt idx="1">
                  <c:v>166.02600000000001</c:v>
                </c:pt>
                <c:pt idx="2">
                  <c:v>165.83166666666665</c:v>
                </c:pt>
                <c:pt idx="3">
                  <c:v>93.36</c:v>
                </c:pt>
                <c:pt idx="4">
                  <c:v>61.751999999999995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2-49B0-8190-55CF62C9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229344"/>
        <c:axId val="127242304"/>
      </c:barChart>
      <c:catAx>
        <c:axId val="1272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layout>
            <c:manualLayout>
              <c:xMode val="edge"/>
              <c:yMode val="edge"/>
              <c:x val="0.48175196871453524"/>
              <c:y val="0.94788676679208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2304"/>
        <c:crosses val="autoZero"/>
        <c:auto val="1"/>
        <c:lblAlgn val="ctr"/>
        <c:lblOffset val="100"/>
        <c:noMultiLvlLbl val="0"/>
      </c:catAx>
      <c:valAx>
        <c:axId val="1272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pm</a:t>
                </a:r>
                <a:r>
                  <a:rPr lang="en-IN" baseline="0"/>
                  <a:t> 2.5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026190746083032E-2"/>
              <c:y val="0.41960004746097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 National Air Quality.xlsx]KPI's!PivotTable25</c:name>
    <c:fmtId val="4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vise Air Quality </a:t>
            </a:r>
          </a:p>
        </c:rich>
      </c:tx>
      <c:layout>
        <c:manualLayout>
          <c:xMode val="edge"/>
          <c:yMode val="edge"/>
          <c:x val="2.2950268091055864E-2"/>
          <c:y val="0.90681617255453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4947741680361E-2"/>
          <c:y val="0.11858532797992691"/>
          <c:w val="0.89003406573471977"/>
          <c:h val="0.81355040925376421"/>
        </c:manualLayout>
      </c:layout>
      <c:pie3DChart>
        <c:varyColors val="1"/>
        <c:ser>
          <c:idx val="0"/>
          <c:order val="0"/>
          <c:tx>
            <c:strRef>
              <c:f>'KPI''s'!$Z$4</c:f>
              <c:strCache>
                <c:ptCount val="1"/>
                <c:pt idx="0">
                  <c:v>Average of PM2.5_Zero_Filled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'KPI''s'!$Z$5:$Z$10</c:f>
              <c:numCache>
                <c:formatCode>0.00</c:formatCode>
                <c:ptCount val="5"/>
                <c:pt idx="0">
                  <c:v>26.634000000000004</c:v>
                </c:pt>
                <c:pt idx="1">
                  <c:v>166.02600000000001</c:v>
                </c:pt>
                <c:pt idx="2">
                  <c:v>165.83166666666665</c:v>
                </c:pt>
                <c:pt idx="3">
                  <c:v>93.36</c:v>
                </c:pt>
                <c:pt idx="4">
                  <c:v>61.751999999999995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A2F-9848-16BFE03A7142}"/>
            </c:ext>
          </c:extLst>
        </c:ser>
        <c:ser>
          <c:idx val="1"/>
          <c:order val="1"/>
          <c:tx>
            <c:strRef>
              <c:f>'KPI''s'!$AA$4</c:f>
              <c:strCache>
                <c:ptCount val="1"/>
                <c:pt idx="0">
                  <c:v>Average of PM10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'KPI''s'!$AA$5:$AA$10</c:f>
              <c:numCache>
                <c:formatCode>0.00</c:formatCode>
                <c:ptCount val="5"/>
                <c:pt idx="0">
                  <c:v>66.56</c:v>
                </c:pt>
                <c:pt idx="1">
                  <c:v>249.46800000000002</c:v>
                </c:pt>
                <c:pt idx="2">
                  <c:v>90.234999999999999</c:v>
                </c:pt>
                <c:pt idx="3">
                  <c:v>41.68333333333333</c:v>
                </c:pt>
                <c:pt idx="4">
                  <c:v>132.05599999999998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A2F-9848-16BFE03A7142}"/>
            </c:ext>
          </c:extLst>
        </c:ser>
        <c:ser>
          <c:idx val="2"/>
          <c:order val="2"/>
          <c:tx>
            <c:strRef>
              <c:f>'KPI''s'!$AB$4</c:f>
              <c:strCache>
                <c:ptCount val="1"/>
                <c:pt idx="0">
                  <c:v>Average of 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'KPI''s'!$AB$5:$AB$10</c:f>
              <c:numCache>
                <c:formatCode>0.00</c:formatCode>
                <c:ptCount val="5"/>
                <c:pt idx="0">
                  <c:v>5.9799999999999995</c:v>
                </c:pt>
                <c:pt idx="1">
                  <c:v>35.956000000000003</c:v>
                </c:pt>
                <c:pt idx="2">
                  <c:v>33.54666666666666</c:v>
                </c:pt>
                <c:pt idx="3">
                  <c:v>5.376666666666666</c:v>
                </c:pt>
                <c:pt idx="4">
                  <c:v>16.125999999999998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4-4A2F-9848-16BFE03A7142}"/>
            </c:ext>
          </c:extLst>
        </c:ser>
        <c:ser>
          <c:idx val="3"/>
          <c:order val="3"/>
          <c:tx>
            <c:strRef>
              <c:f>'KPI''s'!$AC$4</c:f>
              <c:strCache>
                <c:ptCount val="1"/>
                <c:pt idx="0">
                  <c:v>Average of NOx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'KPI''s'!$AC$5:$AC$10</c:f>
              <c:numCache>
                <c:formatCode>General</c:formatCode>
                <c:ptCount val="5"/>
                <c:pt idx="0">
                  <c:v>2.335</c:v>
                </c:pt>
                <c:pt idx="1">
                  <c:v>72.311999999999998</c:v>
                </c:pt>
                <c:pt idx="2">
                  <c:v>42.829999999999991</c:v>
                </c:pt>
                <c:pt idx="3">
                  <c:v>14.771666666666668</c:v>
                </c:pt>
                <c:pt idx="4">
                  <c:v>76.323999999999998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4-4A2F-9848-16BFE03A7142}"/>
            </c:ext>
          </c:extLst>
        </c:ser>
        <c:ser>
          <c:idx val="4"/>
          <c:order val="4"/>
          <c:tx>
            <c:strRef>
              <c:f>'KPI''s'!$AD$4</c:f>
              <c:strCache>
                <c:ptCount val="1"/>
                <c:pt idx="0">
                  <c:v>Average of NO2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'KPI''s'!$AD$5:$AD$10</c:f>
              <c:numCache>
                <c:formatCode>0.00</c:formatCode>
                <c:ptCount val="5"/>
                <c:pt idx="0">
                  <c:v>21.895999999999997</c:v>
                </c:pt>
                <c:pt idx="1">
                  <c:v>47.886000000000003</c:v>
                </c:pt>
                <c:pt idx="2">
                  <c:v>40.858333333333334</c:v>
                </c:pt>
                <c:pt idx="3">
                  <c:v>11.816666666666668</c:v>
                </c:pt>
                <c:pt idx="4">
                  <c:v>60.519999999999996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4-4A2F-9848-16BFE03A7142}"/>
            </c:ext>
          </c:extLst>
        </c:ser>
        <c:ser>
          <c:idx val="5"/>
          <c:order val="5"/>
          <c:tx>
            <c:strRef>
              <c:f>'KPI''s'!$AE$4</c:f>
              <c:strCache>
                <c:ptCount val="1"/>
                <c:pt idx="0">
                  <c:v>Average of NH3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'KPI''s'!$AE$5:$AE$10</c:f>
              <c:numCache>
                <c:formatCode>0.00</c:formatCode>
                <c:ptCount val="5"/>
                <c:pt idx="0">
                  <c:v>26.339999999999996</c:v>
                </c:pt>
                <c:pt idx="1">
                  <c:v>32.898000000000003</c:v>
                </c:pt>
                <c:pt idx="2">
                  <c:v>0</c:v>
                </c:pt>
                <c:pt idx="3">
                  <c:v>6.3416666666666659</c:v>
                </c:pt>
                <c:pt idx="4">
                  <c:v>22.463999999999999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E4-4A2F-9848-16BFE03A7142}"/>
            </c:ext>
          </c:extLst>
        </c:ser>
        <c:ser>
          <c:idx val="6"/>
          <c:order val="6"/>
          <c:tx>
            <c:strRef>
              <c:f>'KPI''s'!$AF$4</c:f>
              <c:strCache>
                <c:ptCount val="1"/>
                <c:pt idx="0">
                  <c:v>Average of CO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'KPI''s'!$AF$5:$AF$10</c:f>
              <c:numCache>
                <c:formatCode>0.00</c:formatCode>
                <c:ptCount val="5"/>
                <c:pt idx="0">
                  <c:v>0.39600000000000002</c:v>
                </c:pt>
                <c:pt idx="1">
                  <c:v>2.0699999999999998</c:v>
                </c:pt>
                <c:pt idx="2">
                  <c:v>1.0283333333333333</c:v>
                </c:pt>
                <c:pt idx="3">
                  <c:v>0.86833333333333329</c:v>
                </c:pt>
                <c:pt idx="4">
                  <c:v>1.0580000000000001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4-4A2F-9848-16BFE03A7142}"/>
            </c:ext>
          </c:extLst>
        </c:ser>
        <c:ser>
          <c:idx val="7"/>
          <c:order val="7"/>
          <c:tx>
            <c:strRef>
              <c:f>'KPI''s'!$AG$4</c:f>
              <c:strCache>
                <c:ptCount val="1"/>
                <c:pt idx="0">
                  <c:v>Average of SO2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'KPI''s'!$AG$5:$AG$10</c:f>
              <c:numCache>
                <c:formatCode>0.00</c:formatCode>
                <c:ptCount val="5"/>
                <c:pt idx="0">
                  <c:v>3.6479999999999997</c:v>
                </c:pt>
                <c:pt idx="1">
                  <c:v>21.612000000000002</c:v>
                </c:pt>
                <c:pt idx="2">
                  <c:v>7.9583333333333321</c:v>
                </c:pt>
                <c:pt idx="3">
                  <c:v>8.14</c:v>
                </c:pt>
                <c:pt idx="4">
                  <c:v>10.304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E4-4A2F-9848-16BFE03A7142}"/>
            </c:ext>
          </c:extLst>
        </c:ser>
        <c:ser>
          <c:idx val="8"/>
          <c:order val="8"/>
          <c:tx>
            <c:strRef>
              <c:f>'KPI''s'!$AH$4</c:f>
              <c:strCache>
                <c:ptCount val="1"/>
                <c:pt idx="0">
                  <c:v>Average of O3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'KPI''s'!$Y$5:$Y$10</c:f>
              <c:strCache>
                <c:ptCount val="5"/>
                <c:pt idx="0">
                  <c:v>Bengaluru</c:v>
                </c:pt>
                <c:pt idx="1">
                  <c:v>Delhi</c:v>
                </c:pt>
                <c:pt idx="2">
                  <c:v>Gurugram</c:v>
                </c:pt>
                <c:pt idx="3">
                  <c:v>Hyderabad</c:v>
                </c:pt>
                <c:pt idx="4">
                  <c:v>Kolkata</c:v>
                </c:pt>
              </c:strCache>
            </c:strRef>
          </c:cat>
          <c:val>
            <c:numRef>
              <c:f>'KPI''s'!$AH$5:$AH$10</c:f>
              <c:numCache>
                <c:formatCode>0.00</c:formatCode>
                <c:ptCount val="5"/>
                <c:pt idx="0">
                  <c:v>33.613999999999997</c:v>
                </c:pt>
                <c:pt idx="1">
                  <c:v>66.622</c:v>
                </c:pt>
                <c:pt idx="2">
                  <c:v>34.12833333333333</c:v>
                </c:pt>
                <c:pt idx="3">
                  <c:v>19.335000000000001</c:v>
                </c:pt>
                <c:pt idx="4">
                  <c:v>52.763999999999996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E4-4A2F-9848-16BFE03A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chemeClr val="tx2">
            <a:lumMod val="75000"/>
            <a:lumOff val="2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40470311531821"/>
          <c:y val="5.9761717074699964E-3"/>
          <c:w val="0.28600709933114338"/>
          <c:h val="0.14396565185613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75000"/>
        <a:lumOff val="2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60832</xdr:colOff>
      <xdr:row>12</xdr:row>
      <xdr:rowOff>18409</xdr:rowOff>
    </xdr:from>
    <xdr:to>
      <xdr:col>7</xdr:col>
      <xdr:colOff>336177</xdr:colOff>
      <xdr:row>42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03053-EC29-1E22-8081-C4C1C3A7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549089</xdr:colOff>
      <xdr:row>11</xdr:row>
      <xdr:rowOff>146275</xdr:rowOff>
    </xdr:from>
    <xdr:to>
      <xdr:col>20</xdr:col>
      <xdr:colOff>93890</xdr:colOff>
      <xdr:row>42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16C19-D1C4-0456-6549-80872A67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565896</xdr:colOff>
      <xdr:row>11</xdr:row>
      <xdr:rowOff>79560</xdr:rowOff>
    </xdr:from>
    <xdr:to>
      <xdr:col>34</xdr:col>
      <xdr:colOff>56028</xdr:colOff>
      <xdr:row>43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49B6A-0A77-57D0-DB24-4C63B014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0.414019212963" createdVersion="8" refreshedVersion="8" minRefreshableVersion="3" recordCount="27" xr:uid="{E91B5DFC-9AE5-404F-BF9D-1CB069DD74EF}">
  <cacheSource type="worksheet">
    <worksheetSource ref="A1:R28" sheet="Cleaning"/>
  </cacheSource>
  <cacheFields count="18">
    <cacheField name="City" numFmtId="0">
      <sharedItems count="5">
        <s v="Bengaluru"/>
        <s v="Delhi"/>
        <s v="Gurugram"/>
        <s v="Hyderabad"/>
        <s v="Kolkata"/>
      </sharedItems>
    </cacheField>
    <cacheField name="Date" numFmtId="14">
      <sharedItems containsSemiMixedTypes="0" containsNonDate="0" containsDate="1" containsString="0" minDate="2015-10-04T00:00:00" maxDate="2020-01-27T00:00:00" count="27">
        <d v="2016-08-31T00:00:00"/>
        <d v="2016-09-01T00:00:00"/>
        <d v="2017-01-13T00:00:00"/>
        <d v="2017-01-14T00:00:00"/>
        <d v="2017-07-07T00:00:00"/>
        <d v="2015-10-28T00:00:00"/>
        <d v="2015-10-29T00:00:00"/>
        <d v="2015-10-30T00:00:00"/>
        <d v="2015-10-31T00:00:00"/>
        <d v="2015-11-01T00:00:00"/>
        <d v="2016-03-07T00:00:00"/>
        <d v="2016-03-08T00:00:00"/>
        <d v="2016-03-09T00:00:00"/>
        <d v="2019-05-03T00:00:00"/>
        <d v="2020-01-25T00:00:00"/>
        <d v="2020-01-26T00:00:00"/>
        <d v="2015-10-04T00:00:00"/>
        <d v="2015-10-05T00:00:00"/>
        <d v="2015-10-06T00:00:00"/>
        <d v="2016-07-04T00:00:00"/>
        <d v="2016-07-05T00:00:00"/>
        <d v="2016-07-06T00:00:00"/>
        <d v="2018-06-19T00:00:00"/>
        <d v="2018-06-20T00:00:00"/>
        <d v="2019-03-25T00:00:00"/>
        <d v="2019-03-26T00:00:00"/>
        <d v="2019-03-27T00:00:00"/>
      </sharedItems>
      <fieldGroup par="17"/>
    </cacheField>
    <cacheField name="PM2.5" numFmtId="2">
      <sharedItems containsSemiMixedTypes="0" containsString="0" containsNumber="1" minValue="0" maxValue="539.41"/>
    </cacheField>
    <cacheField name="PM10" numFmtId="2">
      <sharedItems containsSemiMixedTypes="0" containsString="0" containsNumber="1" minValue="0" maxValue="379.38"/>
    </cacheField>
    <cacheField name="NO" numFmtId="2">
      <sharedItems containsSemiMixedTypes="0" containsString="0" containsNumber="1" minValue="2.0299999999999998" maxValue="62.22"/>
    </cacheField>
    <cacheField name="NO2" numFmtId="2">
      <sharedItems containsSemiMixedTypes="0" containsString="0" containsNumber="1" minValue="7.2" maxValue="110.56"/>
    </cacheField>
    <cacheField name="NOx" numFmtId="2">
      <sharedItems containsMixedTypes="1" containsNumber="1" minValue="2.06" maxValue="171.26"/>
    </cacheField>
    <cacheField name="NH3" numFmtId="2">
      <sharedItems containsSemiMixedTypes="0" containsString="0" containsNumber="1" minValue="0" maxValue="51.64"/>
    </cacheField>
    <cacheField name="CO" numFmtId="2">
      <sharedItems containsSemiMixedTypes="0" containsString="0" containsNumber="1" minValue="0" maxValue="2.52"/>
    </cacheField>
    <cacheField name="SO2" numFmtId="2">
      <sharedItems containsSemiMixedTypes="0" containsString="0" containsNumber="1" minValue="1.93" maxValue="28.58"/>
    </cacheField>
    <cacheField name="O3" numFmtId="2">
      <sharedItems containsSemiMixedTypes="0" containsString="0" containsNumber="1" minValue="8.83" maxValue="84.99"/>
    </cacheField>
    <cacheField name="AQI" numFmtId="2">
      <sharedItems containsSemiMixedTypes="0" containsString="0" containsNumber="1" containsInteger="1" minValue="0" maxValue="442"/>
    </cacheField>
    <cacheField name="AQI_Bucket" numFmtId="2">
      <sharedItems containsBlank="1"/>
    </cacheField>
    <cacheField name="PM2.5_Clean" numFmtId="0">
      <sharedItems containsSemiMixedTypes="0" containsString="0" containsNumber="1" minValue="0" maxValue="539.41"/>
    </cacheField>
    <cacheField name="AQI Avg" numFmtId="2">
      <sharedItems containsSemiMixedTypes="0" containsString="0" containsNumber="1" minValue="141" maxValue="219.47619047619048" count="25">
        <n v="195.36"/>
        <n v="201.45833333333334"/>
        <n v="207.7391304347826"/>
        <n v="213.04545454545453"/>
        <n v="219.47619047619048"/>
        <n v="213.8"/>
        <n v="211.26315789473685"/>
        <n v="210.05555555555554"/>
        <n v="202.41176470588235"/>
        <n v="189.125"/>
        <n v="185.46666666666667"/>
        <n v="167.14285714285714"/>
        <n v="163.92307692307693"/>
        <n v="166.08333333333334"/>
        <n v="154.90909090909091"/>
        <n v="161.9"/>
        <n v="167.33333333333334"/>
        <n v="159.375"/>
        <n v="158.85714285714286"/>
        <n v="143.33333333333334"/>
        <n v="164.6"/>
        <n v="168.75"/>
        <n v="193.66666666666666"/>
        <n v="177.5"/>
        <n v="141"/>
      </sharedItems>
    </cacheField>
    <cacheField name="Months (Date)" numFmtId="0" databaseField="0">
      <fieldGroup base="1">
        <rangePr groupBy="months" startDate="2015-10-04T00:00:00" endDate="2020-01-27T00:00:00"/>
        <groupItems count="14">
          <s v="&lt;04-10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Quarters (Date)" numFmtId="0" databaseField="0">
      <fieldGroup base="1">
        <rangePr groupBy="quarters" startDate="2015-10-04T00:00:00" endDate="2020-01-27T00:00:00"/>
        <groupItems count="6">
          <s v="&lt;04-10-2015"/>
          <s v="Qtr1"/>
          <s v="Qtr2"/>
          <s v="Qtr3"/>
          <s v="Qtr4"/>
          <s v="&gt;27-01-2020"/>
        </groupItems>
      </fieldGroup>
    </cacheField>
    <cacheField name="Years (Date)" numFmtId="0" databaseField="0">
      <fieldGroup base="1">
        <rangePr groupBy="years" startDate="2015-10-04T00:00:00" endDate="2020-01-27T00:00:00"/>
        <groupItems count="8">
          <s v="&lt;04-10-2015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0.432887731484" createdVersion="8" refreshedVersion="8" minRefreshableVersion="3" recordCount="27" xr:uid="{059FD9B6-BAB0-4392-9D43-4D42EE3C1FB7}">
  <cacheSource type="worksheet">
    <worksheetSource ref="A1:S28" sheet="Cleaning"/>
  </cacheSource>
  <cacheFields count="19">
    <cacheField name="City" numFmtId="0">
      <sharedItems count="5">
        <s v="Bengaluru"/>
        <s v="Delhi"/>
        <s v="Gurugram"/>
        <s v="Hyderabad"/>
        <s v="Kolkata"/>
      </sharedItems>
    </cacheField>
    <cacheField name="Date" numFmtId="14">
      <sharedItems containsSemiMixedTypes="0" containsNonDate="0" containsDate="1" containsString="0" minDate="2015-10-04T00:00:00" maxDate="2020-01-27T00:00:00" count="27">
        <d v="2016-08-31T00:00:00"/>
        <d v="2016-09-01T00:00:00"/>
        <d v="2017-01-13T00:00:00"/>
        <d v="2017-01-14T00:00:00"/>
        <d v="2017-07-07T00:00:00"/>
        <d v="2015-10-28T00:00:00"/>
        <d v="2015-10-29T00:00:00"/>
        <d v="2015-10-30T00:00:00"/>
        <d v="2015-10-31T00:00:00"/>
        <d v="2015-11-01T00:00:00"/>
        <d v="2016-03-07T00:00:00"/>
        <d v="2016-03-08T00:00:00"/>
        <d v="2016-03-09T00:00:00"/>
        <d v="2019-05-03T00:00:00"/>
        <d v="2020-01-25T00:00:00"/>
        <d v="2020-01-26T00:00:00"/>
        <d v="2015-10-04T00:00:00"/>
        <d v="2015-10-05T00:00:00"/>
        <d v="2015-10-06T00:00:00"/>
        <d v="2016-07-04T00:00:00"/>
        <d v="2016-07-05T00:00:00"/>
        <d v="2016-07-06T00:00:00"/>
        <d v="2018-06-19T00:00:00"/>
        <d v="2018-06-20T00:00:00"/>
        <d v="2019-03-25T00:00:00"/>
        <d v="2019-03-26T00:00:00"/>
        <d v="2019-03-27T00:00:00"/>
      </sharedItems>
    </cacheField>
    <cacheField name="PM2.5" numFmtId="2">
      <sharedItems containsSemiMixedTypes="0" containsString="0" containsNumber="1" minValue="0" maxValue="539.41"/>
    </cacheField>
    <cacheField name="PM2.5_Zero_Filled" numFmtId="2">
      <sharedItems containsSemiMixedTypes="0" containsString="0" containsNumber="1" minValue="0" maxValue="539.41" count="27">
        <n v="35.17"/>
        <n v="37.57"/>
        <n v="31.22"/>
        <n v="29.21"/>
        <n v="0"/>
        <n v="113.18"/>
        <n v="93.86"/>
        <n v="106.16"/>
        <n v="245.97"/>
        <n v="270.95999999999998"/>
        <n v="78.56"/>
        <n v="97.88"/>
        <n v="539.41"/>
        <n v="62.53"/>
        <n v="84.59"/>
        <n v="132.02000000000001"/>
        <n v="42.69"/>
        <n v="75.040000000000006"/>
        <n v="136.44999999999999"/>
        <n v="121.18"/>
        <n v="21.64"/>
        <n v="163.16"/>
        <n v="39.25"/>
        <n v="24.44"/>
        <n v="100.22"/>
        <n v="82.49"/>
        <n v="62.36"/>
      </sharedItems>
    </cacheField>
    <cacheField name="PM10" numFmtId="2">
      <sharedItems containsSemiMixedTypes="0" containsString="0" containsNumber="1" minValue="0" maxValue="379.38" count="21">
        <n v="51.69"/>
        <n v="46.28"/>
        <n v="108.09"/>
        <n v="0"/>
        <n v="126.74"/>
        <n v="254.24"/>
        <n v="183.08"/>
        <n v="156.58000000000001"/>
        <n v="274.06"/>
        <n v="379.38"/>
        <n v="148.15"/>
        <n v="161.1"/>
        <n v="232.16"/>
        <n v="59.29"/>
        <n v="81.99"/>
        <n v="108.82"/>
        <n v="87.24"/>
        <n v="53.19"/>
        <n v="210.26"/>
        <n v="174.78"/>
        <n v="134.81"/>
      </sharedItems>
    </cacheField>
    <cacheField name="NO" numFmtId="2">
      <sharedItems containsSemiMixedTypes="0" containsString="0" containsNumber="1" minValue="2.0299999999999998" maxValue="62.22"/>
    </cacheField>
    <cacheField name="NO2" numFmtId="2">
      <sharedItems containsSemiMixedTypes="0" containsString="0" containsNumber="1" minValue="7.2" maxValue="110.56"/>
    </cacheField>
    <cacheField name="NOx" numFmtId="2">
      <sharedItems containsMixedTypes="1" containsNumber="1" minValue="2.06" maxValue="171.26" count="25">
        <n v="2.06"/>
        <n v="2.61"/>
        <s v="NA"/>
        <n v="74.53"/>
        <n v="77.86"/>
        <n v="55.71"/>
        <n v="58.72"/>
        <n v="94.74"/>
        <n v="47.62"/>
        <n v="17.260000000000002"/>
        <n v="36.5"/>
        <n v="28.1"/>
        <n v="59.05"/>
        <n v="68.45"/>
        <n v="13.74"/>
        <n v="12.57"/>
        <n v="16.37"/>
        <n v="9.91"/>
        <n v="14.15"/>
        <n v="21.89"/>
        <n v="33.450000000000003"/>
        <n v="43.79"/>
        <n v="171.26"/>
        <n v="55.92"/>
        <n v="77.2"/>
      </sharedItems>
    </cacheField>
    <cacheField name="NH3" numFmtId="2">
      <sharedItems containsSemiMixedTypes="0" containsString="0" containsNumber="1" minValue="0" maxValue="51.64"/>
    </cacheField>
    <cacheField name="CO" numFmtId="2">
      <sharedItems containsSemiMixedTypes="0" containsString="0" containsNumber="1" minValue="0" maxValue="2.52"/>
    </cacheField>
    <cacheField name="SO2" numFmtId="2">
      <sharedItems containsSemiMixedTypes="0" containsString="0" containsNumber="1" minValue="1.93" maxValue="28.58"/>
    </cacheField>
    <cacheField name="O3" numFmtId="2">
      <sharedItems containsSemiMixedTypes="0" containsString="0" containsNumber="1" minValue="8.83" maxValue="84.99"/>
    </cacheField>
    <cacheField name="AQI" numFmtId="2">
      <sharedItems containsSemiMixedTypes="0" containsString="0" containsNumber="1" containsInteger="1" minValue="0" maxValue="442"/>
    </cacheField>
    <cacheField name="AQI_Zero_Filled" numFmtId="2">
      <sharedItems containsSemiMixedTypes="0" containsString="0" containsNumber="1" containsInteger="1" minValue="0" maxValue="442" count="26">
        <n v="49"/>
        <n v="57"/>
        <n v="91"/>
        <n v="78"/>
        <n v="0"/>
        <n v="333"/>
        <n v="262"/>
        <n v="233"/>
        <n v="340"/>
        <n v="415"/>
        <n v="244"/>
        <n v="442"/>
        <n v="209"/>
        <n v="138"/>
        <n v="289"/>
        <n v="85"/>
        <n v="113"/>
        <n v="231"/>
        <n v="163"/>
        <n v="252"/>
        <n v="37"/>
        <n v="148"/>
        <n v="94"/>
        <n v="226"/>
        <n v="214"/>
        <n v="141"/>
      </sharedItems>
    </cacheField>
    <cacheField name="AQI_Bucket" numFmtId="2">
      <sharedItems containsBlank="1" count="7">
        <s v="Good"/>
        <s v="Satisfactory"/>
        <m/>
        <s v="Very Poor"/>
        <s v="Poor"/>
        <s v="Severe"/>
        <s v="Moderate"/>
      </sharedItems>
    </cacheField>
    <cacheField name="AQI_Zero_Filled-2" numFmtId="2">
      <sharedItems containsMixedTypes="1" containsNumber="1" containsInteger="1" minValue="0" maxValue="0" count="7">
        <s v="Good"/>
        <s v="Satisfactory"/>
        <n v="0"/>
        <s v="Very Poor"/>
        <s v="Poor"/>
        <s v="Severe"/>
        <s v="Moderate"/>
      </sharedItems>
    </cacheField>
    <cacheField name="PM2.5_Clean" numFmtId="0">
      <sharedItems containsSemiMixedTypes="0" containsString="0" containsNumber="1" minValue="0" maxValue="539.41"/>
    </cacheField>
    <cacheField name="AQI Avg" numFmtId="2">
      <sharedItems containsSemiMixedTypes="0" containsString="0" containsNumber="1" minValue="141" maxValue="219.47619047619048"/>
    </cacheField>
    <cacheField name="Avg PM2.5" numFmtId="2">
      <sharedItems containsSemiMixedTypes="0" containsString="0" containsNumber="1" minValue="0" maxValue="539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35.17"/>
    <n v="51.69"/>
    <n v="3.61"/>
    <n v="19.079999999999998"/>
    <n v="2.06"/>
    <n v="40.409999999999997"/>
    <n v="0.41"/>
    <n v="3.7"/>
    <n v="20.34"/>
    <n v="49"/>
    <s v="Good"/>
    <n v="35.17"/>
    <x v="0"/>
  </r>
  <r>
    <x v="0"/>
    <x v="1"/>
    <n v="37.57"/>
    <n v="46.28"/>
    <n v="4.82"/>
    <n v="22.32"/>
    <n v="2.61"/>
    <n v="40.49"/>
    <n v="0.46"/>
    <n v="3.72"/>
    <n v="21.4"/>
    <n v="57"/>
    <s v="Satisfactory"/>
    <n v="37.57"/>
    <x v="1"/>
  </r>
  <r>
    <x v="0"/>
    <x v="2"/>
    <n v="31.22"/>
    <n v="108.09"/>
    <n v="4.05"/>
    <n v="26.86"/>
    <s v="NA"/>
    <n v="26.04"/>
    <n v="0.55000000000000004"/>
    <n v="3.67"/>
    <n v="50.8"/>
    <n v="91"/>
    <s v="Satisfactory"/>
    <n v="31.22"/>
    <x v="2"/>
  </r>
  <r>
    <x v="0"/>
    <x v="3"/>
    <n v="29.21"/>
    <n v="0"/>
    <n v="2.0299999999999998"/>
    <n v="13.26"/>
    <s v="NA"/>
    <n v="24.76"/>
    <n v="0"/>
    <n v="3.29"/>
    <n v="63.14"/>
    <n v="78"/>
    <s v="Satisfactory"/>
    <n v="29.21"/>
    <x v="3"/>
  </r>
  <r>
    <x v="0"/>
    <x v="4"/>
    <n v="0"/>
    <n v="126.74"/>
    <n v="15.39"/>
    <n v="27.96"/>
    <s v="NA"/>
    <n v="0"/>
    <n v="0.56000000000000005"/>
    <n v="3.86"/>
    <n v="12.39"/>
    <n v="0"/>
    <m/>
    <n v="0"/>
    <x v="4"/>
  </r>
  <r>
    <x v="1"/>
    <x v="5"/>
    <n v="113.18"/>
    <n v="254.24"/>
    <n v="32.119999999999997"/>
    <n v="43.78"/>
    <n v="74.53"/>
    <n v="22.81"/>
    <n v="2.08"/>
    <n v="18.61"/>
    <n v="71.98"/>
    <n v="333"/>
    <s v="Very Poor"/>
    <n v="113.18"/>
    <x v="4"/>
  </r>
  <r>
    <x v="1"/>
    <x v="6"/>
    <n v="93.86"/>
    <n v="183.08"/>
    <n v="25.74"/>
    <n v="57.74"/>
    <n v="77.86"/>
    <n v="25.55"/>
    <n v="1.9"/>
    <n v="24.29"/>
    <n v="73.260000000000005"/>
    <n v="262"/>
    <s v="Poor"/>
    <n v="93.86"/>
    <x v="5"/>
  </r>
  <r>
    <x v="1"/>
    <x v="7"/>
    <n v="106.16"/>
    <n v="156.58000000000001"/>
    <n v="24.98"/>
    <n v="42.63"/>
    <n v="55.71"/>
    <n v="28.72"/>
    <n v="2.0699999999999998"/>
    <n v="18.920000000000002"/>
    <n v="60.56"/>
    <n v="233"/>
    <s v="Poor"/>
    <n v="106.16"/>
    <x v="6"/>
  </r>
  <r>
    <x v="1"/>
    <x v="8"/>
    <n v="245.97"/>
    <n v="274.06"/>
    <n v="36.549999999999997"/>
    <n v="35.11"/>
    <n v="58.72"/>
    <n v="35.770000000000003"/>
    <n v="1.78"/>
    <n v="17.66"/>
    <n v="42.32"/>
    <n v="340"/>
    <s v="Very Poor"/>
    <n v="245.97"/>
    <x v="7"/>
  </r>
  <r>
    <x v="1"/>
    <x v="9"/>
    <n v="270.95999999999998"/>
    <n v="379.38"/>
    <n v="60.39"/>
    <n v="60.17"/>
    <n v="94.74"/>
    <n v="51.64"/>
    <n v="2.52"/>
    <n v="28.58"/>
    <n v="84.99"/>
    <n v="415"/>
    <s v="Severe"/>
    <n v="270.95999999999998"/>
    <x v="8"/>
  </r>
  <r>
    <x v="2"/>
    <x v="10"/>
    <n v="78.56"/>
    <n v="0"/>
    <n v="51.15"/>
    <n v="78.83"/>
    <n v="47.62"/>
    <n v="0"/>
    <n v="0.27"/>
    <n v="10.039999999999999"/>
    <n v="30.93"/>
    <n v="0"/>
    <m/>
    <n v="78.56"/>
    <x v="9"/>
  </r>
  <r>
    <x v="2"/>
    <x v="11"/>
    <n v="97.88"/>
    <n v="0"/>
    <n v="13.69"/>
    <n v="34.119999999999997"/>
    <n v="17.260000000000002"/>
    <n v="0"/>
    <n v="0"/>
    <n v="9.58"/>
    <n v="28.46"/>
    <n v="244"/>
    <s v="Poor"/>
    <n v="97.88"/>
    <x v="9"/>
  </r>
  <r>
    <x v="2"/>
    <x v="12"/>
    <n v="539.41"/>
    <n v="0"/>
    <n v="20.239999999999998"/>
    <n v="40.799999999999997"/>
    <n v="36.5"/>
    <n v="0"/>
    <n v="1.36"/>
    <n v="7.28"/>
    <n v="21.86"/>
    <n v="442"/>
    <s v="Severe"/>
    <n v="539.41"/>
    <x v="10"/>
  </r>
  <r>
    <x v="2"/>
    <x v="13"/>
    <n v="62.53"/>
    <n v="148.15"/>
    <n v="17.73"/>
    <n v="17.47"/>
    <n v="28.1"/>
    <n v="0"/>
    <n v="0.55000000000000004"/>
    <n v="3.76"/>
    <n v="53.69"/>
    <n v="209"/>
    <s v="Poor"/>
    <n v="62.53"/>
    <x v="11"/>
  </r>
  <r>
    <x v="2"/>
    <x v="14"/>
    <n v="84.59"/>
    <n v="161.1"/>
    <n v="42.89"/>
    <n v="38.659999999999997"/>
    <n v="59.05"/>
    <n v="0"/>
    <n v="1.7"/>
    <n v="9.3000000000000007"/>
    <n v="41.64"/>
    <n v="138"/>
    <s v="Moderate"/>
    <n v="84.59"/>
    <x v="12"/>
  </r>
  <r>
    <x v="2"/>
    <x v="15"/>
    <n v="132.02000000000001"/>
    <n v="232.16"/>
    <n v="55.58"/>
    <n v="35.270000000000003"/>
    <n v="68.45"/>
    <n v="0"/>
    <n v="2.29"/>
    <n v="7.79"/>
    <n v="28.19"/>
    <n v="289"/>
    <s v="Poor"/>
    <n v="132.02000000000001"/>
    <x v="13"/>
  </r>
  <r>
    <x v="3"/>
    <x v="16"/>
    <n v="42.69"/>
    <n v="59.29"/>
    <n v="3.02"/>
    <n v="17.809999999999999"/>
    <n v="13.74"/>
    <n v="14.41"/>
    <n v="1.22"/>
    <n v="5.41"/>
    <n v="21.98"/>
    <n v="85"/>
    <s v="Satisfactory"/>
    <n v="42.69"/>
    <x v="14"/>
  </r>
  <r>
    <x v="3"/>
    <x v="17"/>
    <n v="75.040000000000006"/>
    <n v="81.99"/>
    <n v="2.27"/>
    <n v="16.05"/>
    <n v="12.57"/>
    <n v="15.02"/>
    <n v="0.93"/>
    <n v="6.88"/>
    <n v="33.520000000000003"/>
    <n v="113"/>
    <s v="Moderate"/>
    <n v="75.040000000000006"/>
    <x v="15"/>
  </r>
  <r>
    <x v="3"/>
    <x v="18"/>
    <n v="136.44999999999999"/>
    <n v="108.82"/>
    <n v="6.29"/>
    <n v="11.76"/>
    <n v="16.37"/>
    <n v="8.6199999999999992"/>
    <n v="0.66"/>
    <n v="7.34"/>
    <n v="32.21"/>
    <n v="231"/>
    <s v="Poor"/>
    <n v="136.44999999999999"/>
    <x v="16"/>
  </r>
  <r>
    <x v="3"/>
    <x v="19"/>
    <n v="121.18"/>
    <n v="0"/>
    <n v="2.71"/>
    <n v="7.2"/>
    <n v="9.91"/>
    <n v="0"/>
    <n v="1.03"/>
    <n v="9.0500000000000007"/>
    <n v="9.39"/>
    <n v="163"/>
    <s v="Moderate"/>
    <n v="121.18"/>
    <x v="17"/>
  </r>
  <r>
    <x v="3"/>
    <x v="20"/>
    <n v="21.64"/>
    <n v="0"/>
    <n v="6.62"/>
    <n v="7.53"/>
    <n v="14.15"/>
    <n v="0"/>
    <n v="1.05"/>
    <n v="7.03"/>
    <n v="8.83"/>
    <n v="252"/>
    <s v="Poor"/>
    <n v="21.64"/>
    <x v="18"/>
  </r>
  <r>
    <x v="3"/>
    <x v="21"/>
    <n v="163.16"/>
    <n v="0"/>
    <n v="11.35"/>
    <n v="10.55"/>
    <n v="21.89"/>
    <n v="0"/>
    <n v="0.32"/>
    <n v="13.13"/>
    <n v="10.08"/>
    <n v="37"/>
    <s v="Good"/>
    <n v="163.16"/>
    <x v="19"/>
  </r>
  <r>
    <x v="4"/>
    <x v="22"/>
    <n v="39.25"/>
    <n v="87.24"/>
    <n v="2.6"/>
    <n v="30.86"/>
    <n v="33.450000000000003"/>
    <n v="12.06"/>
    <n v="1.35"/>
    <n v="1.93"/>
    <n v="81.12"/>
    <n v="148"/>
    <s v="Moderate"/>
    <n v="39.25"/>
    <x v="20"/>
  </r>
  <r>
    <x v="4"/>
    <x v="23"/>
    <n v="24.44"/>
    <n v="53.19"/>
    <n v="5.77"/>
    <n v="38.03"/>
    <n v="43.79"/>
    <n v="9.14"/>
    <n v="1.7"/>
    <n v="6.88"/>
    <n v="49.58"/>
    <n v="94"/>
    <s v="Satisfactory"/>
    <n v="24.44"/>
    <x v="21"/>
  </r>
  <r>
    <x v="4"/>
    <x v="24"/>
    <n v="100.22"/>
    <n v="210.26"/>
    <n v="62.22"/>
    <n v="110.56"/>
    <n v="171.26"/>
    <n v="35.33"/>
    <n v="1.04"/>
    <n v="16.5"/>
    <n v="39.479999999999997"/>
    <n v="226"/>
    <s v="Poor"/>
    <n v="100.22"/>
    <x v="22"/>
  </r>
  <r>
    <x v="4"/>
    <x v="25"/>
    <n v="82.49"/>
    <n v="174.78"/>
    <n v="4.46"/>
    <n v="51.51"/>
    <n v="55.92"/>
    <n v="29.64"/>
    <n v="0.63"/>
    <n v="7.53"/>
    <n v="44.18"/>
    <n v="214"/>
    <s v="Poor"/>
    <n v="82.49"/>
    <x v="23"/>
  </r>
  <r>
    <x v="4"/>
    <x v="26"/>
    <n v="62.36"/>
    <n v="134.81"/>
    <n v="5.58"/>
    <n v="71.64"/>
    <n v="77.2"/>
    <n v="26.15"/>
    <n v="0.56999999999999995"/>
    <n v="18.68"/>
    <n v="49.46"/>
    <n v="141"/>
    <s v="Moderate"/>
    <n v="62.36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35.17"/>
    <x v="0"/>
    <x v="0"/>
    <n v="3.61"/>
    <n v="19.079999999999998"/>
    <x v="0"/>
    <n v="40.409999999999997"/>
    <n v="0.41"/>
    <n v="3.7"/>
    <n v="20.34"/>
    <n v="49"/>
    <x v="0"/>
    <x v="0"/>
    <x v="0"/>
    <n v="35.17"/>
    <n v="195.36"/>
    <n v="35.17"/>
  </r>
  <r>
    <x v="0"/>
    <x v="1"/>
    <n v="37.57"/>
    <x v="1"/>
    <x v="1"/>
    <n v="4.82"/>
    <n v="22.32"/>
    <x v="1"/>
    <n v="40.49"/>
    <n v="0.46"/>
    <n v="3.72"/>
    <n v="21.4"/>
    <n v="57"/>
    <x v="1"/>
    <x v="1"/>
    <x v="1"/>
    <n v="37.57"/>
    <n v="201.45833333333334"/>
    <n v="37.57"/>
  </r>
  <r>
    <x v="0"/>
    <x v="2"/>
    <n v="31.22"/>
    <x v="2"/>
    <x v="2"/>
    <n v="4.05"/>
    <n v="26.86"/>
    <x v="2"/>
    <n v="26.04"/>
    <n v="0.55000000000000004"/>
    <n v="3.67"/>
    <n v="50.8"/>
    <n v="91"/>
    <x v="2"/>
    <x v="1"/>
    <x v="1"/>
    <n v="31.22"/>
    <n v="207.7391304347826"/>
    <n v="31.22"/>
  </r>
  <r>
    <x v="0"/>
    <x v="3"/>
    <n v="29.21"/>
    <x v="3"/>
    <x v="3"/>
    <n v="2.0299999999999998"/>
    <n v="13.26"/>
    <x v="2"/>
    <n v="24.76"/>
    <n v="0"/>
    <n v="3.29"/>
    <n v="63.14"/>
    <n v="78"/>
    <x v="3"/>
    <x v="1"/>
    <x v="1"/>
    <n v="29.21"/>
    <n v="213.04545454545453"/>
    <n v="29.21"/>
  </r>
  <r>
    <x v="0"/>
    <x v="4"/>
    <n v="0"/>
    <x v="4"/>
    <x v="4"/>
    <n v="15.39"/>
    <n v="27.96"/>
    <x v="2"/>
    <n v="0"/>
    <n v="0.56000000000000005"/>
    <n v="3.86"/>
    <n v="12.39"/>
    <n v="0"/>
    <x v="4"/>
    <x v="2"/>
    <x v="2"/>
    <n v="0"/>
    <n v="219.47619047619048"/>
    <n v="0"/>
  </r>
  <r>
    <x v="1"/>
    <x v="5"/>
    <n v="113.18"/>
    <x v="5"/>
    <x v="5"/>
    <n v="32.119999999999997"/>
    <n v="43.78"/>
    <x v="3"/>
    <n v="22.81"/>
    <n v="2.08"/>
    <n v="18.61"/>
    <n v="71.98"/>
    <n v="333"/>
    <x v="5"/>
    <x v="3"/>
    <x v="3"/>
    <n v="113.18"/>
    <n v="219.47619047619048"/>
    <n v="113.18"/>
  </r>
  <r>
    <x v="1"/>
    <x v="6"/>
    <n v="93.86"/>
    <x v="6"/>
    <x v="6"/>
    <n v="25.74"/>
    <n v="57.74"/>
    <x v="4"/>
    <n v="25.55"/>
    <n v="1.9"/>
    <n v="24.29"/>
    <n v="73.260000000000005"/>
    <n v="262"/>
    <x v="6"/>
    <x v="4"/>
    <x v="4"/>
    <n v="93.86"/>
    <n v="213.8"/>
    <n v="93.86"/>
  </r>
  <r>
    <x v="1"/>
    <x v="7"/>
    <n v="106.16"/>
    <x v="7"/>
    <x v="7"/>
    <n v="24.98"/>
    <n v="42.63"/>
    <x v="5"/>
    <n v="28.72"/>
    <n v="2.0699999999999998"/>
    <n v="18.920000000000002"/>
    <n v="60.56"/>
    <n v="233"/>
    <x v="7"/>
    <x v="4"/>
    <x v="4"/>
    <n v="106.16"/>
    <n v="211.26315789473685"/>
    <n v="106.16"/>
  </r>
  <r>
    <x v="1"/>
    <x v="8"/>
    <n v="245.97"/>
    <x v="8"/>
    <x v="8"/>
    <n v="36.549999999999997"/>
    <n v="35.11"/>
    <x v="6"/>
    <n v="35.770000000000003"/>
    <n v="1.78"/>
    <n v="17.66"/>
    <n v="42.32"/>
    <n v="340"/>
    <x v="8"/>
    <x v="3"/>
    <x v="3"/>
    <n v="245.97"/>
    <n v="210.05555555555554"/>
    <n v="245.97"/>
  </r>
  <r>
    <x v="1"/>
    <x v="9"/>
    <n v="270.95999999999998"/>
    <x v="9"/>
    <x v="9"/>
    <n v="60.39"/>
    <n v="60.17"/>
    <x v="7"/>
    <n v="51.64"/>
    <n v="2.52"/>
    <n v="28.58"/>
    <n v="84.99"/>
    <n v="415"/>
    <x v="9"/>
    <x v="5"/>
    <x v="5"/>
    <n v="270.95999999999998"/>
    <n v="202.41176470588235"/>
    <n v="270.95999999999998"/>
  </r>
  <r>
    <x v="2"/>
    <x v="10"/>
    <n v="78.56"/>
    <x v="10"/>
    <x v="3"/>
    <n v="51.15"/>
    <n v="78.83"/>
    <x v="8"/>
    <n v="0"/>
    <n v="0.27"/>
    <n v="10.039999999999999"/>
    <n v="30.93"/>
    <n v="0"/>
    <x v="4"/>
    <x v="2"/>
    <x v="2"/>
    <n v="78.56"/>
    <n v="189.125"/>
    <n v="78.56"/>
  </r>
  <r>
    <x v="2"/>
    <x v="11"/>
    <n v="97.88"/>
    <x v="11"/>
    <x v="3"/>
    <n v="13.69"/>
    <n v="34.119999999999997"/>
    <x v="9"/>
    <n v="0"/>
    <n v="0"/>
    <n v="9.58"/>
    <n v="28.46"/>
    <n v="244"/>
    <x v="10"/>
    <x v="4"/>
    <x v="4"/>
    <n v="97.88"/>
    <n v="189.125"/>
    <n v="97.88"/>
  </r>
  <r>
    <x v="2"/>
    <x v="12"/>
    <n v="539.41"/>
    <x v="12"/>
    <x v="3"/>
    <n v="20.239999999999998"/>
    <n v="40.799999999999997"/>
    <x v="10"/>
    <n v="0"/>
    <n v="1.36"/>
    <n v="7.28"/>
    <n v="21.86"/>
    <n v="442"/>
    <x v="11"/>
    <x v="5"/>
    <x v="5"/>
    <n v="539.41"/>
    <n v="185.46666666666667"/>
    <n v="539.41"/>
  </r>
  <r>
    <x v="2"/>
    <x v="13"/>
    <n v="62.53"/>
    <x v="13"/>
    <x v="10"/>
    <n v="17.73"/>
    <n v="17.47"/>
    <x v="11"/>
    <n v="0"/>
    <n v="0.55000000000000004"/>
    <n v="3.76"/>
    <n v="53.69"/>
    <n v="209"/>
    <x v="12"/>
    <x v="4"/>
    <x v="4"/>
    <n v="62.53"/>
    <n v="167.14285714285714"/>
    <n v="62.53"/>
  </r>
  <r>
    <x v="2"/>
    <x v="14"/>
    <n v="84.59"/>
    <x v="14"/>
    <x v="11"/>
    <n v="42.89"/>
    <n v="38.659999999999997"/>
    <x v="12"/>
    <n v="0"/>
    <n v="1.7"/>
    <n v="9.3000000000000007"/>
    <n v="41.64"/>
    <n v="138"/>
    <x v="13"/>
    <x v="6"/>
    <x v="6"/>
    <n v="84.59"/>
    <n v="163.92307692307693"/>
    <n v="84.59"/>
  </r>
  <r>
    <x v="2"/>
    <x v="15"/>
    <n v="132.02000000000001"/>
    <x v="15"/>
    <x v="12"/>
    <n v="55.58"/>
    <n v="35.270000000000003"/>
    <x v="13"/>
    <n v="0"/>
    <n v="2.29"/>
    <n v="7.79"/>
    <n v="28.19"/>
    <n v="289"/>
    <x v="14"/>
    <x v="4"/>
    <x v="4"/>
    <n v="132.02000000000001"/>
    <n v="166.08333333333334"/>
    <n v="132.02000000000001"/>
  </r>
  <r>
    <x v="3"/>
    <x v="16"/>
    <n v="42.69"/>
    <x v="16"/>
    <x v="13"/>
    <n v="3.02"/>
    <n v="17.809999999999999"/>
    <x v="14"/>
    <n v="14.41"/>
    <n v="1.22"/>
    <n v="5.41"/>
    <n v="21.98"/>
    <n v="85"/>
    <x v="15"/>
    <x v="1"/>
    <x v="1"/>
    <n v="42.69"/>
    <n v="154.90909090909091"/>
    <n v="42.69"/>
  </r>
  <r>
    <x v="3"/>
    <x v="17"/>
    <n v="75.040000000000006"/>
    <x v="17"/>
    <x v="14"/>
    <n v="2.27"/>
    <n v="16.05"/>
    <x v="15"/>
    <n v="15.02"/>
    <n v="0.93"/>
    <n v="6.88"/>
    <n v="33.520000000000003"/>
    <n v="113"/>
    <x v="16"/>
    <x v="6"/>
    <x v="6"/>
    <n v="75.040000000000006"/>
    <n v="161.9"/>
    <n v="75.040000000000006"/>
  </r>
  <r>
    <x v="3"/>
    <x v="18"/>
    <n v="136.44999999999999"/>
    <x v="18"/>
    <x v="15"/>
    <n v="6.29"/>
    <n v="11.76"/>
    <x v="16"/>
    <n v="8.6199999999999992"/>
    <n v="0.66"/>
    <n v="7.34"/>
    <n v="32.21"/>
    <n v="231"/>
    <x v="17"/>
    <x v="4"/>
    <x v="4"/>
    <n v="136.44999999999999"/>
    <n v="167.33333333333334"/>
    <n v="136.44999999999999"/>
  </r>
  <r>
    <x v="3"/>
    <x v="19"/>
    <n v="121.18"/>
    <x v="19"/>
    <x v="3"/>
    <n v="2.71"/>
    <n v="7.2"/>
    <x v="17"/>
    <n v="0"/>
    <n v="1.03"/>
    <n v="9.0500000000000007"/>
    <n v="9.39"/>
    <n v="163"/>
    <x v="18"/>
    <x v="6"/>
    <x v="6"/>
    <n v="121.18"/>
    <n v="159.375"/>
    <n v="121.18"/>
  </r>
  <r>
    <x v="3"/>
    <x v="20"/>
    <n v="21.64"/>
    <x v="20"/>
    <x v="3"/>
    <n v="6.62"/>
    <n v="7.53"/>
    <x v="18"/>
    <n v="0"/>
    <n v="1.05"/>
    <n v="7.03"/>
    <n v="8.83"/>
    <n v="252"/>
    <x v="19"/>
    <x v="4"/>
    <x v="4"/>
    <n v="21.64"/>
    <n v="158.85714285714286"/>
    <n v="21.64"/>
  </r>
  <r>
    <x v="3"/>
    <x v="21"/>
    <n v="163.16"/>
    <x v="21"/>
    <x v="3"/>
    <n v="11.35"/>
    <n v="10.55"/>
    <x v="19"/>
    <n v="0"/>
    <n v="0.32"/>
    <n v="13.13"/>
    <n v="10.08"/>
    <n v="37"/>
    <x v="20"/>
    <x v="0"/>
    <x v="0"/>
    <n v="163.16"/>
    <n v="143.33333333333334"/>
    <n v="163.16"/>
  </r>
  <r>
    <x v="4"/>
    <x v="22"/>
    <n v="39.25"/>
    <x v="22"/>
    <x v="16"/>
    <n v="2.6"/>
    <n v="30.86"/>
    <x v="20"/>
    <n v="12.06"/>
    <n v="1.35"/>
    <n v="1.93"/>
    <n v="81.12"/>
    <n v="148"/>
    <x v="21"/>
    <x v="6"/>
    <x v="6"/>
    <n v="39.25"/>
    <n v="164.6"/>
    <n v="39.25"/>
  </r>
  <r>
    <x v="4"/>
    <x v="23"/>
    <n v="24.44"/>
    <x v="23"/>
    <x v="17"/>
    <n v="5.77"/>
    <n v="38.03"/>
    <x v="21"/>
    <n v="9.14"/>
    <n v="1.7"/>
    <n v="6.88"/>
    <n v="49.58"/>
    <n v="94"/>
    <x v="22"/>
    <x v="1"/>
    <x v="1"/>
    <n v="24.44"/>
    <n v="168.75"/>
    <n v="24.44"/>
  </r>
  <r>
    <x v="4"/>
    <x v="24"/>
    <n v="100.22"/>
    <x v="24"/>
    <x v="18"/>
    <n v="62.22"/>
    <n v="110.56"/>
    <x v="22"/>
    <n v="35.33"/>
    <n v="1.04"/>
    <n v="16.5"/>
    <n v="39.479999999999997"/>
    <n v="226"/>
    <x v="23"/>
    <x v="4"/>
    <x v="4"/>
    <n v="100.22"/>
    <n v="193.66666666666666"/>
    <n v="100.22"/>
  </r>
  <r>
    <x v="4"/>
    <x v="25"/>
    <n v="82.49"/>
    <x v="25"/>
    <x v="19"/>
    <n v="4.46"/>
    <n v="51.51"/>
    <x v="23"/>
    <n v="29.64"/>
    <n v="0.63"/>
    <n v="7.53"/>
    <n v="44.18"/>
    <n v="214"/>
    <x v="24"/>
    <x v="4"/>
    <x v="4"/>
    <n v="82.49"/>
    <n v="177.5"/>
    <n v="82.49"/>
  </r>
  <r>
    <x v="4"/>
    <x v="26"/>
    <n v="62.36"/>
    <x v="26"/>
    <x v="20"/>
    <n v="5.58"/>
    <n v="71.64"/>
    <x v="24"/>
    <n v="26.15"/>
    <n v="0.56999999999999995"/>
    <n v="18.68"/>
    <n v="49.46"/>
    <n v="141"/>
    <x v="25"/>
    <x v="6"/>
    <x v="6"/>
    <n v="62.36"/>
    <n v="141"/>
    <n v="62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E90BF-2421-46FA-8DA0-6CBCEFF67C15}" name="PivotTable25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ity vise Air Quality">
  <location ref="Y4:AH10" firstHeaderRow="0" firstDataRow="1" firstDataCol="1" rowPageCount="1" colPageCount="1"/>
  <pivotFields count="19">
    <pivotField axis="axisRow" showAll="0">
      <items count="6">
        <item x="0"/>
        <item x="1"/>
        <item x="2"/>
        <item x="3"/>
        <item x="4"/>
        <item t="default"/>
      </items>
    </pivotField>
    <pivotField numFmtId="166" showAll="0"/>
    <pivotField numFmtId="2" showAll="0"/>
    <pivotField dataField="1" numFmtId="2" showAll="0">
      <items count="28">
        <item x="4"/>
        <item x="20"/>
        <item x="23"/>
        <item x="3"/>
        <item x="2"/>
        <item x="0"/>
        <item x="1"/>
        <item x="22"/>
        <item x="16"/>
        <item x="26"/>
        <item x="13"/>
        <item x="17"/>
        <item x="10"/>
        <item x="25"/>
        <item x="14"/>
        <item x="6"/>
        <item x="11"/>
        <item x="24"/>
        <item x="7"/>
        <item x="5"/>
        <item x="19"/>
        <item x="15"/>
        <item x="18"/>
        <item x="21"/>
        <item x="8"/>
        <item x="9"/>
        <item x="12"/>
        <item t="default"/>
      </items>
    </pivotField>
    <pivotField dataField="1" numFmtId="2" showAll="0">
      <items count="22">
        <item x="3"/>
        <item x="1"/>
        <item x="0"/>
        <item x="17"/>
        <item x="13"/>
        <item x="14"/>
        <item x="16"/>
        <item x="2"/>
        <item x="15"/>
        <item x="4"/>
        <item x="20"/>
        <item x="10"/>
        <item x="7"/>
        <item x="11"/>
        <item x="19"/>
        <item x="6"/>
        <item x="18"/>
        <item x="12"/>
        <item x="5"/>
        <item x="8"/>
        <item x="9"/>
        <item t="default"/>
      </items>
    </pivotField>
    <pivotField dataField="1" numFmtId="2" showAll="0"/>
    <pivotField dataField="1" numFmtId="2" showAll="0"/>
    <pivotField dataField="1" showAll="0">
      <items count="26">
        <item x="0"/>
        <item x="1"/>
        <item x="17"/>
        <item x="15"/>
        <item x="14"/>
        <item x="18"/>
        <item x="16"/>
        <item x="9"/>
        <item x="19"/>
        <item x="11"/>
        <item x="20"/>
        <item x="10"/>
        <item x="21"/>
        <item x="8"/>
        <item x="5"/>
        <item x="23"/>
        <item x="6"/>
        <item x="12"/>
        <item x="13"/>
        <item x="3"/>
        <item x="24"/>
        <item x="4"/>
        <item x="7"/>
        <item x="22"/>
        <item x="2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>
      <items count="27">
        <item x="4"/>
        <item x="20"/>
        <item x="0"/>
        <item x="1"/>
        <item x="3"/>
        <item x="15"/>
        <item x="2"/>
        <item x="22"/>
        <item x="16"/>
        <item x="13"/>
        <item x="25"/>
        <item x="21"/>
        <item x="18"/>
        <item x="12"/>
        <item x="24"/>
        <item x="23"/>
        <item x="17"/>
        <item x="7"/>
        <item x="10"/>
        <item x="19"/>
        <item x="6"/>
        <item x="14"/>
        <item x="5"/>
        <item x="8"/>
        <item x="9"/>
        <item x="11"/>
        <item t="default"/>
      </items>
    </pivotField>
    <pivotField axis="axisPage" showAll="0">
      <items count="8">
        <item x="0"/>
        <item x="6"/>
        <item x="4"/>
        <item x="1"/>
        <item x="5"/>
        <item x="3"/>
        <item x="2"/>
        <item t="default"/>
      </items>
    </pivotField>
    <pivotField showAll="0">
      <items count="8">
        <item x="2"/>
        <item x="0"/>
        <item x="6"/>
        <item x="4"/>
        <item x="1"/>
        <item x="5"/>
        <item x="3"/>
        <item t="default"/>
      </items>
    </pivotField>
    <pivotField showAll="0"/>
    <pivotField numFmtId="2" showAll="0"/>
    <pivotField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4" hier="-1"/>
  </pageFields>
  <dataFields count="9">
    <dataField name="Average of PM2.5_Zero_Filled" fld="3" subtotal="average" baseField="0" baseItem="0" numFmtId="2"/>
    <dataField name="Average of PM10" fld="4" subtotal="average" baseField="0" baseItem="0" numFmtId="2"/>
    <dataField name="Average of NO" fld="5" subtotal="average" baseField="0" baseItem="0" numFmtId="2"/>
    <dataField name="Average of NOx" fld="7" subtotal="average" baseField="0" baseItem="0"/>
    <dataField name="Average of NO2" fld="6" subtotal="average" baseField="0" baseItem="0" numFmtId="2"/>
    <dataField name="Average of NH3" fld="8" subtotal="average" baseField="0" baseItem="0" numFmtId="2"/>
    <dataField name="Average of CO" fld="9" subtotal="average" baseField="0" baseItem="0" numFmtId="2"/>
    <dataField name="Average of SO2" fld="10" subtotal="average" baseField="0" baseItem="0" numFmtId="2"/>
    <dataField name="Average of O3" fld="11" subtotal="average" baseField="0" baseItem="0" numFmtId="2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513C0-5661-42E7-ADE7-D5806A3592A4}" name="PivotTable2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5:N11" firstHeaderRow="1" firstDataRow="1" firstDataCol="1" rowPageCount="1" colPageCount="1"/>
  <pivotFields count="19">
    <pivotField axis="axisRow" showAll="0">
      <items count="6">
        <item x="0"/>
        <item x="1"/>
        <item x="2"/>
        <item x="3"/>
        <item x="4"/>
        <item t="default"/>
      </items>
    </pivotField>
    <pivotField axis="axisPage" numFmtId="166" subtotalTop="0" showAll="0">
      <items count="28">
        <item x="16"/>
        <item x="17"/>
        <item x="18"/>
        <item x="5"/>
        <item x="6"/>
        <item x="7"/>
        <item x="8"/>
        <item x="9"/>
        <item x="10"/>
        <item x="11"/>
        <item x="12"/>
        <item x="19"/>
        <item x="20"/>
        <item x="21"/>
        <item x="0"/>
        <item x="1"/>
        <item x="2"/>
        <item x="3"/>
        <item x="4"/>
        <item x="22"/>
        <item x="23"/>
        <item x="24"/>
        <item x="25"/>
        <item x="26"/>
        <item x="13"/>
        <item x="14"/>
        <item x="15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Average of Avg PM2.5" fld="18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AFB99-6584-4692-B05F-63601CF48250}" name="PivotTable7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aily Average AQI">
  <location ref="A5:B11" firstHeaderRow="1" firstDataRow="1" firstDataCol="1" rowPageCount="1" colPageCount="1"/>
  <pivotFields count="18">
    <pivotField axis="axisRow" showAll="0" avgSubtotal="1">
      <items count="6">
        <item x="0"/>
        <item x="1"/>
        <item x="2"/>
        <item x="3"/>
        <item x="4"/>
        <item t="avg"/>
      </items>
    </pivotField>
    <pivotField axis="axisPage" numFmtId="166" showAll="0">
      <items count="28">
        <item x="16"/>
        <item x="17"/>
        <item x="18"/>
        <item x="5"/>
        <item x="6"/>
        <item x="7"/>
        <item x="8"/>
        <item x="9"/>
        <item x="10"/>
        <item x="11"/>
        <item x="12"/>
        <item x="19"/>
        <item x="20"/>
        <item x="21"/>
        <item x="0"/>
        <item x="1"/>
        <item x="2"/>
        <item x="3"/>
        <item x="4"/>
        <item x="22"/>
        <item x="23"/>
        <item x="24"/>
        <item x="25"/>
        <item x="26"/>
        <item x="13"/>
        <item x="14"/>
        <item x="15"/>
        <item t="default"/>
      </items>
    </pivotField>
    <pivotField showAll="0"/>
    <pivotField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2" showAll="0">
      <items count="26">
        <item x="24"/>
        <item x="19"/>
        <item x="14"/>
        <item x="18"/>
        <item x="17"/>
        <item x="15"/>
        <item x="12"/>
        <item x="20"/>
        <item x="13"/>
        <item x="11"/>
        <item x="16"/>
        <item x="21"/>
        <item x="23"/>
        <item x="10"/>
        <item x="9"/>
        <item x="22"/>
        <item x="0"/>
        <item x="1"/>
        <item x="8"/>
        <item x="2"/>
        <item x="7"/>
        <item x="6"/>
        <item x="3"/>
        <item x="5"/>
        <item x="4"/>
        <item t="default"/>
      </items>
    </pivotField>
    <pivotField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sortType="ascending">
      <items count="9">
        <item sd="0" x="0"/>
        <item sd="0" x="7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Average of AQI Avg" fld="14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8"/>
  <sheetViews>
    <sheetView showGridLines="0" zoomScale="70" zoomScaleNormal="70" workbookViewId="0">
      <pane ySplit="1" topLeftCell="A2" activePane="bottomLeft" state="frozen"/>
      <selection pane="bottomLeft" activeCell="D44" sqref="D44:D45"/>
    </sheetView>
  </sheetViews>
  <sheetFormatPr defaultColWidth="12.5703125" defaultRowHeight="15.75" customHeight="1" x14ac:dyDescent="0.2"/>
  <cols>
    <col min="1" max="1" width="13.85546875" bestFit="1" customWidth="1"/>
    <col min="2" max="2" width="25.5703125" style="2" customWidth="1"/>
    <col min="4" max="4" width="28.28515625" customWidth="1"/>
    <col min="14" max="14" width="23.5703125" customWidth="1"/>
    <col min="15" max="16" width="27.85546875" customWidth="1"/>
    <col min="17" max="17" width="17.85546875" customWidth="1"/>
  </cols>
  <sheetData>
    <row r="1" spans="1:27" ht="15.75" customHeight="1" x14ac:dyDescent="0.25">
      <c r="A1" s="3" t="s">
        <v>0</v>
      </c>
      <c r="B1" s="13" t="s">
        <v>1</v>
      </c>
      <c r="C1" s="5" t="s">
        <v>2</v>
      </c>
      <c r="D1" s="5" t="s">
        <v>38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0" t="s">
        <v>39</v>
      </c>
      <c r="O1" s="5" t="s">
        <v>12</v>
      </c>
      <c r="P1" s="10" t="s">
        <v>40</v>
      </c>
      <c r="Q1" s="3" t="s">
        <v>25</v>
      </c>
      <c r="R1" s="10" t="s">
        <v>32</v>
      </c>
      <c r="S1" s="10" t="s">
        <v>36</v>
      </c>
      <c r="T1" s="1"/>
      <c r="U1" s="1"/>
      <c r="V1" s="1"/>
      <c r="W1" s="1"/>
      <c r="X1" s="1"/>
      <c r="AA1" s="1"/>
    </row>
    <row r="2" spans="1:27" ht="14.25" x14ac:dyDescent="0.2">
      <c r="A2" s="4" t="s">
        <v>13</v>
      </c>
      <c r="B2" s="14">
        <v>42613</v>
      </c>
      <c r="C2" s="6">
        <v>35.17</v>
      </c>
      <c r="D2" s="6">
        <f>IF(ISBLANK(C2),0,C2)</f>
        <v>35.17</v>
      </c>
      <c r="E2" s="6">
        <v>51.69</v>
      </c>
      <c r="F2" s="6">
        <v>3.61</v>
      </c>
      <c r="G2" s="6">
        <v>19.079999999999998</v>
      </c>
      <c r="H2" s="6">
        <v>2.06</v>
      </c>
      <c r="I2" s="6">
        <v>40.409999999999997</v>
      </c>
      <c r="J2" s="6">
        <v>0.41</v>
      </c>
      <c r="K2" s="6">
        <v>3.7</v>
      </c>
      <c r="L2" s="6">
        <v>20.34</v>
      </c>
      <c r="M2" s="6">
        <v>49</v>
      </c>
      <c r="N2" s="6">
        <f>IF(ISBLANK(M2),0,M2)</f>
        <v>49</v>
      </c>
      <c r="O2" s="6" t="s">
        <v>14</v>
      </c>
      <c r="P2" s="6" t="str">
        <f>IF(ISBLANK(O2),0,O2)</f>
        <v>Good</v>
      </c>
      <c r="Q2" s="6">
        <v>35.17</v>
      </c>
      <c r="R2" s="6">
        <v>195.36</v>
      </c>
      <c r="S2" s="6">
        <f>AVERAGE(Q2,C2)</f>
        <v>35.17</v>
      </c>
    </row>
    <row r="3" spans="1:27" ht="14.25" x14ac:dyDescent="0.2">
      <c r="A3" s="4" t="s">
        <v>13</v>
      </c>
      <c r="B3" s="14">
        <v>42614</v>
      </c>
      <c r="C3" s="6">
        <v>37.57</v>
      </c>
      <c r="D3" s="6">
        <f t="shared" ref="D3:D28" si="0">IF(ISBLANK(C3),0,C3)</f>
        <v>37.57</v>
      </c>
      <c r="E3" s="6">
        <v>46.28</v>
      </c>
      <c r="F3" s="6">
        <v>4.82</v>
      </c>
      <c r="G3" s="6">
        <v>22.32</v>
      </c>
      <c r="H3" s="6">
        <v>2.61</v>
      </c>
      <c r="I3" s="6">
        <v>40.49</v>
      </c>
      <c r="J3" s="6">
        <v>0.46</v>
      </c>
      <c r="K3" s="6">
        <v>3.72</v>
      </c>
      <c r="L3" s="6">
        <v>21.4</v>
      </c>
      <c r="M3" s="6">
        <v>57</v>
      </c>
      <c r="N3" s="6">
        <f t="shared" ref="N3:N28" si="1">IF(ISBLANK(M3),0,M3)</f>
        <v>57</v>
      </c>
      <c r="O3" s="6" t="s">
        <v>15</v>
      </c>
      <c r="P3" s="6" t="str">
        <f t="shared" ref="P3:P28" si="2">IF(ISBLANK(O3),0,O3)</f>
        <v>Satisfactory</v>
      </c>
      <c r="Q3" s="6">
        <v>37.57</v>
      </c>
      <c r="R3" s="6">
        <v>201.45833333333334</v>
      </c>
      <c r="S3" s="6">
        <f t="shared" ref="S3:S28" si="3">AVERAGE(Q3,C3)</f>
        <v>37.57</v>
      </c>
    </row>
    <row r="4" spans="1:27" ht="15.75" customHeight="1" x14ac:dyDescent="0.25">
      <c r="A4" s="4" t="s">
        <v>13</v>
      </c>
      <c r="B4" s="14">
        <v>42748</v>
      </c>
      <c r="C4" s="6">
        <v>31.22</v>
      </c>
      <c r="D4" s="6">
        <f t="shared" si="0"/>
        <v>31.22</v>
      </c>
      <c r="E4" s="6">
        <v>108.09</v>
      </c>
      <c r="F4" s="6">
        <v>4.05</v>
      </c>
      <c r="G4" s="6">
        <v>26.86</v>
      </c>
      <c r="H4" s="7" t="s">
        <v>16</v>
      </c>
      <c r="I4" s="6">
        <v>26.04</v>
      </c>
      <c r="J4" s="6">
        <v>0.55000000000000004</v>
      </c>
      <c r="K4" s="6">
        <v>3.67</v>
      </c>
      <c r="L4" s="6">
        <v>50.8</v>
      </c>
      <c r="M4" s="6">
        <v>91</v>
      </c>
      <c r="N4" s="6">
        <f t="shared" si="1"/>
        <v>91</v>
      </c>
      <c r="O4" s="6" t="s">
        <v>15</v>
      </c>
      <c r="P4" s="6" t="str">
        <f t="shared" si="2"/>
        <v>Satisfactory</v>
      </c>
      <c r="Q4" s="6">
        <v>31.22</v>
      </c>
      <c r="R4" s="6">
        <v>207.7391304347826</v>
      </c>
      <c r="S4" s="6">
        <f t="shared" si="3"/>
        <v>31.22</v>
      </c>
    </row>
    <row r="5" spans="1:27" ht="15.75" customHeight="1" x14ac:dyDescent="0.25">
      <c r="A5" s="4" t="s">
        <v>13</v>
      </c>
      <c r="B5" s="14">
        <v>42749</v>
      </c>
      <c r="C5" s="6">
        <v>29.21</v>
      </c>
      <c r="D5" s="6">
        <f t="shared" si="0"/>
        <v>29.21</v>
      </c>
      <c r="E5" s="6">
        <v>0</v>
      </c>
      <c r="F5" s="6">
        <v>2.0299999999999998</v>
      </c>
      <c r="G5" s="6">
        <v>13.26</v>
      </c>
      <c r="H5" s="7" t="s">
        <v>16</v>
      </c>
      <c r="I5" s="6">
        <v>24.76</v>
      </c>
      <c r="J5" s="6">
        <v>0</v>
      </c>
      <c r="K5" s="6">
        <v>3.29</v>
      </c>
      <c r="L5" s="6">
        <v>63.14</v>
      </c>
      <c r="M5" s="6">
        <v>78</v>
      </c>
      <c r="N5" s="6">
        <f t="shared" si="1"/>
        <v>78</v>
      </c>
      <c r="O5" s="6" t="s">
        <v>15</v>
      </c>
      <c r="P5" s="6" t="str">
        <f t="shared" si="2"/>
        <v>Satisfactory</v>
      </c>
      <c r="Q5" s="6">
        <v>29.21</v>
      </c>
      <c r="R5" s="6">
        <v>213.04545454545453</v>
      </c>
      <c r="S5" s="6">
        <f t="shared" si="3"/>
        <v>29.21</v>
      </c>
    </row>
    <row r="6" spans="1:27" ht="15.75" customHeight="1" x14ac:dyDescent="0.25">
      <c r="A6" s="4" t="s">
        <v>13</v>
      </c>
      <c r="B6" s="14">
        <v>42923</v>
      </c>
      <c r="C6" s="6">
        <v>0</v>
      </c>
      <c r="D6" s="6">
        <f t="shared" si="0"/>
        <v>0</v>
      </c>
      <c r="E6" s="6">
        <v>126.74</v>
      </c>
      <c r="F6" s="6">
        <v>15.39</v>
      </c>
      <c r="G6" s="6">
        <v>27.96</v>
      </c>
      <c r="H6" s="7" t="s">
        <v>16</v>
      </c>
      <c r="I6" s="6">
        <v>0</v>
      </c>
      <c r="J6" s="6">
        <v>0.56000000000000005</v>
      </c>
      <c r="K6" s="6">
        <v>3.86</v>
      </c>
      <c r="L6" s="6">
        <v>12.39</v>
      </c>
      <c r="M6" s="6">
        <v>0</v>
      </c>
      <c r="N6" s="6">
        <f t="shared" si="1"/>
        <v>0</v>
      </c>
      <c r="O6" s="6"/>
      <c r="P6" s="6">
        <f t="shared" si="2"/>
        <v>0</v>
      </c>
      <c r="Q6" s="6">
        <v>0</v>
      </c>
      <c r="R6" s="6">
        <v>219.47619047619048</v>
      </c>
      <c r="S6" s="6">
        <f t="shared" si="3"/>
        <v>0</v>
      </c>
    </row>
    <row r="7" spans="1:27" ht="14.25" x14ac:dyDescent="0.2">
      <c r="A7" s="4" t="s">
        <v>17</v>
      </c>
      <c r="B7" s="14">
        <v>42305</v>
      </c>
      <c r="C7" s="6">
        <v>113.18</v>
      </c>
      <c r="D7" s="6">
        <f t="shared" si="0"/>
        <v>113.18</v>
      </c>
      <c r="E7" s="6">
        <v>254.24</v>
      </c>
      <c r="F7" s="6">
        <v>32.119999999999997</v>
      </c>
      <c r="G7" s="6">
        <v>43.78</v>
      </c>
      <c r="H7" s="6">
        <v>74.53</v>
      </c>
      <c r="I7" s="6">
        <v>22.81</v>
      </c>
      <c r="J7" s="6">
        <v>2.08</v>
      </c>
      <c r="K7" s="6">
        <v>18.61</v>
      </c>
      <c r="L7" s="6">
        <v>71.98</v>
      </c>
      <c r="M7" s="6">
        <v>333</v>
      </c>
      <c r="N7" s="6">
        <f t="shared" si="1"/>
        <v>333</v>
      </c>
      <c r="O7" s="6" t="s">
        <v>18</v>
      </c>
      <c r="P7" s="6" t="str">
        <f t="shared" si="2"/>
        <v>Very Poor</v>
      </c>
      <c r="Q7" s="6">
        <v>113.18</v>
      </c>
      <c r="R7" s="6">
        <v>219.47619047619048</v>
      </c>
      <c r="S7" s="6">
        <f t="shared" si="3"/>
        <v>113.18</v>
      </c>
    </row>
    <row r="8" spans="1:27" ht="14.25" x14ac:dyDescent="0.2">
      <c r="A8" s="4" t="s">
        <v>17</v>
      </c>
      <c r="B8" s="14">
        <v>42306</v>
      </c>
      <c r="C8" s="6">
        <v>93.86</v>
      </c>
      <c r="D8" s="6">
        <f t="shared" si="0"/>
        <v>93.86</v>
      </c>
      <c r="E8" s="6">
        <v>183.08</v>
      </c>
      <c r="F8" s="6">
        <v>25.74</v>
      </c>
      <c r="G8" s="6">
        <v>57.74</v>
      </c>
      <c r="H8" s="6">
        <v>77.86</v>
      </c>
      <c r="I8" s="6">
        <v>25.55</v>
      </c>
      <c r="J8" s="6">
        <v>1.9</v>
      </c>
      <c r="K8" s="6">
        <v>24.29</v>
      </c>
      <c r="L8" s="6">
        <v>73.260000000000005</v>
      </c>
      <c r="M8" s="6">
        <v>262</v>
      </c>
      <c r="N8" s="6">
        <f t="shared" si="1"/>
        <v>262</v>
      </c>
      <c r="O8" s="6" t="s">
        <v>19</v>
      </c>
      <c r="P8" s="6" t="str">
        <f t="shared" si="2"/>
        <v>Poor</v>
      </c>
      <c r="Q8" s="6">
        <v>93.86</v>
      </c>
      <c r="R8" s="6">
        <v>213.8</v>
      </c>
      <c r="S8" s="6">
        <f t="shared" si="3"/>
        <v>93.86</v>
      </c>
    </row>
    <row r="9" spans="1:27" ht="14.25" x14ac:dyDescent="0.2">
      <c r="A9" s="4" t="s">
        <v>17</v>
      </c>
      <c r="B9" s="14">
        <v>42307</v>
      </c>
      <c r="C9" s="6">
        <v>106.16</v>
      </c>
      <c r="D9" s="6">
        <f t="shared" si="0"/>
        <v>106.16</v>
      </c>
      <c r="E9" s="6">
        <v>156.58000000000001</v>
      </c>
      <c r="F9" s="6">
        <v>24.98</v>
      </c>
      <c r="G9" s="6">
        <v>42.63</v>
      </c>
      <c r="H9" s="6">
        <v>55.71</v>
      </c>
      <c r="I9" s="6">
        <v>28.72</v>
      </c>
      <c r="J9" s="6">
        <v>2.0699999999999998</v>
      </c>
      <c r="K9" s="6">
        <v>18.920000000000002</v>
      </c>
      <c r="L9" s="6">
        <v>60.56</v>
      </c>
      <c r="M9" s="6">
        <v>233</v>
      </c>
      <c r="N9" s="6">
        <f t="shared" si="1"/>
        <v>233</v>
      </c>
      <c r="O9" s="6" t="s">
        <v>19</v>
      </c>
      <c r="P9" s="6" t="str">
        <f t="shared" si="2"/>
        <v>Poor</v>
      </c>
      <c r="Q9" s="6">
        <v>106.16</v>
      </c>
      <c r="R9" s="6">
        <v>211.26315789473685</v>
      </c>
      <c r="S9" s="6">
        <f t="shared" si="3"/>
        <v>106.16</v>
      </c>
    </row>
    <row r="10" spans="1:27" ht="14.25" x14ac:dyDescent="0.2">
      <c r="A10" s="4" t="s">
        <v>17</v>
      </c>
      <c r="B10" s="14">
        <v>42308</v>
      </c>
      <c r="C10" s="6">
        <v>245.97</v>
      </c>
      <c r="D10" s="6">
        <f t="shared" si="0"/>
        <v>245.97</v>
      </c>
      <c r="E10" s="6">
        <v>274.06</v>
      </c>
      <c r="F10" s="6">
        <v>36.549999999999997</v>
      </c>
      <c r="G10" s="6">
        <v>35.11</v>
      </c>
      <c r="H10" s="6">
        <v>58.72</v>
      </c>
      <c r="I10" s="6">
        <v>35.770000000000003</v>
      </c>
      <c r="J10" s="6">
        <v>1.78</v>
      </c>
      <c r="K10" s="6">
        <v>17.66</v>
      </c>
      <c r="L10" s="6">
        <v>42.32</v>
      </c>
      <c r="M10" s="6">
        <v>340</v>
      </c>
      <c r="N10" s="6">
        <f t="shared" si="1"/>
        <v>340</v>
      </c>
      <c r="O10" s="6" t="s">
        <v>18</v>
      </c>
      <c r="P10" s="6" t="str">
        <f t="shared" si="2"/>
        <v>Very Poor</v>
      </c>
      <c r="Q10" s="6">
        <v>245.97</v>
      </c>
      <c r="R10" s="6">
        <v>210.05555555555554</v>
      </c>
      <c r="S10" s="6">
        <f t="shared" si="3"/>
        <v>245.97</v>
      </c>
    </row>
    <row r="11" spans="1:27" ht="14.25" x14ac:dyDescent="0.2">
      <c r="A11" s="4" t="s">
        <v>17</v>
      </c>
      <c r="B11" s="14">
        <v>42309</v>
      </c>
      <c r="C11" s="6">
        <v>270.95999999999998</v>
      </c>
      <c r="D11" s="6">
        <f t="shared" si="0"/>
        <v>270.95999999999998</v>
      </c>
      <c r="E11" s="6">
        <v>379.38</v>
      </c>
      <c r="F11" s="6">
        <v>60.39</v>
      </c>
      <c r="G11" s="6">
        <v>60.17</v>
      </c>
      <c r="H11" s="6">
        <v>94.74</v>
      </c>
      <c r="I11" s="6">
        <v>51.64</v>
      </c>
      <c r="J11" s="6">
        <v>2.52</v>
      </c>
      <c r="K11" s="6">
        <v>28.58</v>
      </c>
      <c r="L11" s="6">
        <v>84.99</v>
      </c>
      <c r="M11" s="6">
        <v>415</v>
      </c>
      <c r="N11" s="6">
        <f t="shared" si="1"/>
        <v>415</v>
      </c>
      <c r="O11" s="6" t="s">
        <v>20</v>
      </c>
      <c r="P11" s="6" t="str">
        <f t="shared" si="2"/>
        <v>Severe</v>
      </c>
      <c r="Q11" s="6">
        <v>270.95999999999998</v>
      </c>
      <c r="R11" s="6">
        <v>202.41176470588235</v>
      </c>
      <c r="S11" s="6">
        <f t="shared" si="3"/>
        <v>270.95999999999998</v>
      </c>
    </row>
    <row r="12" spans="1:27" ht="14.25" x14ac:dyDescent="0.2">
      <c r="A12" s="4" t="s">
        <v>21</v>
      </c>
      <c r="B12" s="14">
        <v>42436</v>
      </c>
      <c r="C12" s="6">
        <v>78.56</v>
      </c>
      <c r="D12" s="6">
        <f t="shared" si="0"/>
        <v>78.56</v>
      </c>
      <c r="E12" s="6">
        <v>0</v>
      </c>
      <c r="F12" s="6">
        <v>51.15</v>
      </c>
      <c r="G12" s="6">
        <v>78.83</v>
      </c>
      <c r="H12" s="6">
        <v>47.62</v>
      </c>
      <c r="I12" s="6">
        <v>0</v>
      </c>
      <c r="J12" s="6">
        <v>0.27</v>
      </c>
      <c r="K12" s="6">
        <v>10.039999999999999</v>
      </c>
      <c r="L12" s="6">
        <v>30.93</v>
      </c>
      <c r="M12" s="6">
        <v>0</v>
      </c>
      <c r="N12" s="6">
        <f t="shared" si="1"/>
        <v>0</v>
      </c>
      <c r="O12" s="6"/>
      <c r="P12" s="6">
        <f t="shared" si="2"/>
        <v>0</v>
      </c>
      <c r="Q12" s="6">
        <v>78.56</v>
      </c>
      <c r="R12" s="6">
        <v>189.125</v>
      </c>
      <c r="S12" s="6">
        <f t="shared" si="3"/>
        <v>78.56</v>
      </c>
      <c r="T12" s="1"/>
      <c r="U12" s="1"/>
      <c r="V12" s="1"/>
      <c r="W12" s="1"/>
      <c r="X12" s="1"/>
      <c r="AA12" s="1"/>
    </row>
    <row r="13" spans="1:27" ht="14.25" x14ac:dyDescent="0.2">
      <c r="A13" s="4" t="s">
        <v>21</v>
      </c>
      <c r="B13" s="14">
        <v>42437</v>
      </c>
      <c r="C13" s="6">
        <v>97.88</v>
      </c>
      <c r="D13" s="6">
        <f t="shared" si="0"/>
        <v>97.88</v>
      </c>
      <c r="E13" s="6">
        <v>0</v>
      </c>
      <c r="F13" s="6">
        <v>13.69</v>
      </c>
      <c r="G13" s="6">
        <v>34.119999999999997</v>
      </c>
      <c r="H13" s="6">
        <v>17.260000000000002</v>
      </c>
      <c r="I13" s="6">
        <v>0</v>
      </c>
      <c r="J13" s="6">
        <v>0</v>
      </c>
      <c r="K13" s="6">
        <v>9.58</v>
      </c>
      <c r="L13" s="6">
        <v>28.46</v>
      </c>
      <c r="M13" s="6">
        <v>244</v>
      </c>
      <c r="N13" s="6">
        <f t="shared" si="1"/>
        <v>244</v>
      </c>
      <c r="O13" s="6" t="s">
        <v>19</v>
      </c>
      <c r="P13" s="6" t="str">
        <f t="shared" si="2"/>
        <v>Poor</v>
      </c>
      <c r="Q13" s="6">
        <v>97.88</v>
      </c>
      <c r="R13" s="6">
        <v>189.125</v>
      </c>
      <c r="S13" s="6">
        <f t="shared" si="3"/>
        <v>97.88</v>
      </c>
      <c r="T13" s="1"/>
      <c r="U13" s="1"/>
      <c r="V13" s="1"/>
      <c r="W13" s="1"/>
      <c r="X13" s="1"/>
      <c r="AA13" s="1"/>
    </row>
    <row r="14" spans="1:27" ht="14.25" x14ac:dyDescent="0.2">
      <c r="A14" s="4" t="s">
        <v>21</v>
      </c>
      <c r="B14" s="14">
        <v>42438</v>
      </c>
      <c r="C14" s="6">
        <v>539.41</v>
      </c>
      <c r="D14" s="6">
        <f t="shared" si="0"/>
        <v>539.41</v>
      </c>
      <c r="E14" s="6">
        <v>0</v>
      </c>
      <c r="F14" s="6">
        <v>20.239999999999998</v>
      </c>
      <c r="G14" s="6">
        <v>40.799999999999997</v>
      </c>
      <c r="H14" s="6">
        <v>36.5</v>
      </c>
      <c r="I14" s="6">
        <v>0</v>
      </c>
      <c r="J14" s="6">
        <v>1.36</v>
      </c>
      <c r="K14" s="6">
        <v>7.28</v>
      </c>
      <c r="L14" s="6">
        <v>21.86</v>
      </c>
      <c r="M14" s="6">
        <v>442</v>
      </c>
      <c r="N14" s="6">
        <f t="shared" si="1"/>
        <v>442</v>
      </c>
      <c r="O14" s="6" t="s">
        <v>20</v>
      </c>
      <c r="P14" s="6" t="str">
        <f t="shared" si="2"/>
        <v>Severe</v>
      </c>
      <c r="Q14" s="6">
        <v>539.41</v>
      </c>
      <c r="R14" s="6">
        <v>185.46666666666667</v>
      </c>
      <c r="S14" s="6">
        <f t="shared" si="3"/>
        <v>539.41</v>
      </c>
      <c r="T14" s="1"/>
      <c r="U14" s="1"/>
      <c r="V14" s="1"/>
      <c r="W14" s="1"/>
      <c r="X14" s="1"/>
      <c r="AA14" s="1"/>
    </row>
    <row r="15" spans="1:27" ht="14.25" x14ac:dyDescent="0.2">
      <c r="A15" s="4" t="s">
        <v>21</v>
      </c>
      <c r="B15" s="14">
        <v>43588</v>
      </c>
      <c r="C15" s="6">
        <v>62.53</v>
      </c>
      <c r="D15" s="6">
        <f t="shared" si="0"/>
        <v>62.53</v>
      </c>
      <c r="E15" s="6">
        <v>148.15</v>
      </c>
      <c r="F15" s="6">
        <v>17.73</v>
      </c>
      <c r="G15" s="6">
        <v>17.47</v>
      </c>
      <c r="H15" s="6">
        <v>28.1</v>
      </c>
      <c r="I15" s="6">
        <v>0</v>
      </c>
      <c r="J15" s="6">
        <v>0.55000000000000004</v>
      </c>
      <c r="K15" s="6">
        <v>3.76</v>
      </c>
      <c r="L15" s="6">
        <v>53.69</v>
      </c>
      <c r="M15" s="6">
        <v>209</v>
      </c>
      <c r="N15" s="6">
        <f t="shared" si="1"/>
        <v>209</v>
      </c>
      <c r="O15" s="6" t="s">
        <v>19</v>
      </c>
      <c r="P15" s="6" t="str">
        <f t="shared" si="2"/>
        <v>Poor</v>
      </c>
      <c r="Q15" s="6">
        <v>62.53</v>
      </c>
      <c r="R15" s="6">
        <v>167.14285714285714</v>
      </c>
      <c r="S15" s="6">
        <f t="shared" si="3"/>
        <v>62.53</v>
      </c>
      <c r="T15" s="1"/>
      <c r="U15" s="1"/>
      <c r="V15" s="1"/>
      <c r="W15" s="1"/>
      <c r="X15" s="1"/>
      <c r="AA15" s="1"/>
    </row>
    <row r="16" spans="1:27" ht="14.25" x14ac:dyDescent="0.2">
      <c r="A16" s="4" t="s">
        <v>21</v>
      </c>
      <c r="B16" s="14">
        <v>43855</v>
      </c>
      <c r="C16" s="6">
        <v>84.59</v>
      </c>
      <c r="D16" s="6">
        <f t="shared" si="0"/>
        <v>84.59</v>
      </c>
      <c r="E16" s="6">
        <v>161.1</v>
      </c>
      <c r="F16" s="6">
        <v>42.89</v>
      </c>
      <c r="G16" s="6">
        <v>38.659999999999997</v>
      </c>
      <c r="H16" s="6">
        <v>59.05</v>
      </c>
      <c r="I16" s="6">
        <v>0</v>
      </c>
      <c r="J16" s="6">
        <v>1.7</v>
      </c>
      <c r="K16" s="6">
        <v>9.3000000000000007</v>
      </c>
      <c r="L16" s="6">
        <v>41.64</v>
      </c>
      <c r="M16" s="6">
        <v>138</v>
      </c>
      <c r="N16" s="6">
        <f t="shared" si="1"/>
        <v>138</v>
      </c>
      <c r="O16" s="6" t="s">
        <v>22</v>
      </c>
      <c r="P16" s="6" t="str">
        <f t="shared" si="2"/>
        <v>Moderate</v>
      </c>
      <c r="Q16" s="6">
        <v>84.59</v>
      </c>
      <c r="R16" s="6">
        <v>163.92307692307693</v>
      </c>
      <c r="S16" s="6">
        <f t="shared" si="3"/>
        <v>84.59</v>
      </c>
      <c r="T16" s="1"/>
      <c r="U16" s="1"/>
      <c r="V16" s="1"/>
      <c r="W16" s="1"/>
      <c r="X16" s="1"/>
      <c r="AA16" s="1"/>
    </row>
    <row r="17" spans="1:27" ht="14.25" x14ac:dyDescent="0.2">
      <c r="A17" s="4" t="s">
        <v>21</v>
      </c>
      <c r="B17" s="14">
        <v>43856</v>
      </c>
      <c r="C17" s="6">
        <v>132.02000000000001</v>
      </c>
      <c r="D17" s="6">
        <f t="shared" si="0"/>
        <v>132.02000000000001</v>
      </c>
      <c r="E17" s="6">
        <v>232.16</v>
      </c>
      <c r="F17" s="6">
        <v>55.58</v>
      </c>
      <c r="G17" s="6">
        <v>35.270000000000003</v>
      </c>
      <c r="H17" s="6">
        <v>68.45</v>
      </c>
      <c r="I17" s="6">
        <v>0</v>
      </c>
      <c r="J17" s="6">
        <v>2.29</v>
      </c>
      <c r="K17" s="6">
        <v>7.79</v>
      </c>
      <c r="L17" s="6">
        <v>28.19</v>
      </c>
      <c r="M17" s="6">
        <v>289</v>
      </c>
      <c r="N17" s="6">
        <f t="shared" si="1"/>
        <v>289</v>
      </c>
      <c r="O17" s="6" t="s">
        <v>19</v>
      </c>
      <c r="P17" s="6" t="str">
        <f t="shared" si="2"/>
        <v>Poor</v>
      </c>
      <c r="Q17" s="6">
        <v>132.02000000000001</v>
      </c>
      <c r="R17" s="6">
        <v>166.08333333333334</v>
      </c>
      <c r="S17" s="6">
        <f t="shared" si="3"/>
        <v>132.02000000000001</v>
      </c>
      <c r="T17" s="1"/>
      <c r="U17" s="1"/>
      <c r="V17" s="1"/>
      <c r="W17" s="1"/>
      <c r="X17" s="1"/>
      <c r="AA17" s="1"/>
    </row>
    <row r="18" spans="1:27" ht="14.25" x14ac:dyDescent="0.2">
      <c r="A18" s="4" t="s">
        <v>23</v>
      </c>
      <c r="B18" s="14">
        <v>42281</v>
      </c>
      <c r="C18" s="6">
        <v>42.69</v>
      </c>
      <c r="D18" s="6">
        <f t="shared" si="0"/>
        <v>42.69</v>
      </c>
      <c r="E18" s="6">
        <v>59.29</v>
      </c>
      <c r="F18" s="6">
        <v>3.02</v>
      </c>
      <c r="G18" s="6">
        <v>17.809999999999999</v>
      </c>
      <c r="H18" s="6">
        <v>13.74</v>
      </c>
      <c r="I18" s="6">
        <v>14.41</v>
      </c>
      <c r="J18" s="6">
        <v>1.22</v>
      </c>
      <c r="K18" s="6">
        <v>5.41</v>
      </c>
      <c r="L18" s="6">
        <v>21.98</v>
      </c>
      <c r="M18" s="6">
        <v>85</v>
      </c>
      <c r="N18" s="6">
        <f t="shared" si="1"/>
        <v>85</v>
      </c>
      <c r="O18" s="6" t="s">
        <v>15</v>
      </c>
      <c r="P18" s="6" t="str">
        <f t="shared" si="2"/>
        <v>Satisfactory</v>
      </c>
      <c r="Q18" s="6">
        <v>42.69</v>
      </c>
      <c r="R18" s="6">
        <v>154.90909090909091</v>
      </c>
      <c r="S18" s="6">
        <f t="shared" si="3"/>
        <v>42.69</v>
      </c>
    </row>
    <row r="19" spans="1:27" ht="14.25" x14ac:dyDescent="0.2">
      <c r="A19" s="4" t="s">
        <v>23</v>
      </c>
      <c r="B19" s="14">
        <v>42282</v>
      </c>
      <c r="C19" s="6">
        <v>75.040000000000006</v>
      </c>
      <c r="D19" s="6">
        <f t="shared" si="0"/>
        <v>75.040000000000006</v>
      </c>
      <c r="E19" s="6">
        <v>81.99</v>
      </c>
      <c r="F19" s="6">
        <v>2.27</v>
      </c>
      <c r="G19" s="6">
        <v>16.05</v>
      </c>
      <c r="H19" s="6">
        <v>12.57</v>
      </c>
      <c r="I19" s="6">
        <v>15.02</v>
      </c>
      <c r="J19" s="6">
        <v>0.93</v>
      </c>
      <c r="K19" s="6">
        <v>6.88</v>
      </c>
      <c r="L19" s="6">
        <v>33.520000000000003</v>
      </c>
      <c r="M19" s="6">
        <v>113</v>
      </c>
      <c r="N19" s="6">
        <f t="shared" si="1"/>
        <v>113</v>
      </c>
      <c r="O19" s="6" t="s">
        <v>22</v>
      </c>
      <c r="P19" s="6" t="str">
        <f t="shared" si="2"/>
        <v>Moderate</v>
      </c>
      <c r="Q19" s="6">
        <v>75.040000000000006</v>
      </c>
      <c r="R19" s="6">
        <v>161.9</v>
      </c>
      <c r="S19" s="6">
        <f t="shared" si="3"/>
        <v>75.040000000000006</v>
      </c>
    </row>
    <row r="20" spans="1:27" ht="14.25" x14ac:dyDescent="0.2">
      <c r="A20" s="4" t="s">
        <v>23</v>
      </c>
      <c r="B20" s="14">
        <v>42283</v>
      </c>
      <c r="C20" s="6">
        <v>136.44999999999999</v>
      </c>
      <c r="D20" s="6">
        <f t="shared" si="0"/>
        <v>136.44999999999999</v>
      </c>
      <c r="E20" s="6">
        <v>108.82</v>
      </c>
      <c r="F20" s="6">
        <v>6.29</v>
      </c>
      <c r="G20" s="6">
        <v>11.76</v>
      </c>
      <c r="H20" s="6">
        <v>16.37</v>
      </c>
      <c r="I20" s="6">
        <v>8.6199999999999992</v>
      </c>
      <c r="J20" s="6">
        <v>0.66</v>
      </c>
      <c r="K20" s="6">
        <v>7.34</v>
      </c>
      <c r="L20" s="6">
        <v>32.21</v>
      </c>
      <c r="M20" s="6">
        <v>231</v>
      </c>
      <c r="N20" s="6">
        <f t="shared" si="1"/>
        <v>231</v>
      </c>
      <c r="O20" s="6" t="s">
        <v>19</v>
      </c>
      <c r="P20" s="6" t="str">
        <f t="shared" si="2"/>
        <v>Poor</v>
      </c>
      <c r="Q20" s="6">
        <v>136.44999999999999</v>
      </c>
      <c r="R20" s="6">
        <v>167.33333333333334</v>
      </c>
      <c r="S20" s="6">
        <f t="shared" si="3"/>
        <v>136.44999999999999</v>
      </c>
    </row>
    <row r="21" spans="1:27" ht="14.25" x14ac:dyDescent="0.2">
      <c r="A21" s="4" t="s">
        <v>23</v>
      </c>
      <c r="B21" s="14">
        <v>42555</v>
      </c>
      <c r="C21" s="6">
        <v>121.18</v>
      </c>
      <c r="D21" s="6">
        <f t="shared" si="0"/>
        <v>121.18</v>
      </c>
      <c r="E21" s="6">
        <v>0</v>
      </c>
      <c r="F21" s="6">
        <v>2.71</v>
      </c>
      <c r="G21" s="6">
        <v>7.2</v>
      </c>
      <c r="H21" s="6">
        <v>9.91</v>
      </c>
      <c r="I21" s="6">
        <v>0</v>
      </c>
      <c r="J21" s="6">
        <v>1.03</v>
      </c>
      <c r="K21" s="6">
        <v>9.0500000000000007</v>
      </c>
      <c r="L21" s="6">
        <v>9.39</v>
      </c>
      <c r="M21" s="6">
        <v>163</v>
      </c>
      <c r="N21" s="6">
        <f t="shared" si="1"/>
        <v>163</v>
      </c>
      <c r="O21" s="6" t="s">
        <v>22</v>
      </c>
      <c r="P21" s="6" t="str">
        <f t="shared" si="2"/>
        <v>Moderate</v>
      </c>
      <c r="Q21" s="6">
        <v>121.18</v>
      </c>
      <c r="R21" s="6">
        <v>159.375</v>
      </c>
      <c r="S21" s="6">
        <f t="shared" si="3"/>
        <v>121.18</v>
      </c>
    </row>
    <row r="22" spans="1:27" ht="14.25" x14ac:dyDescent="0.2">
      <c r="A22" s="4" t="s">
        <v>23</v>
      </c>
      <c r="B22" s="14">
        <v>42556</v>
      </c>
      <c r="C22" s="6">
        <v>21.64</v>
      </c>
      <c r="D22" s="6">
        <f t="shared" si="0"/>
        <v>21.64</v>
      </c>
      <c r="E22" s="6">
        <v>0</v>
      </c>
      <c r="F22" s="6">
        <v>6.62</v>
      </c>
      <c r="G22" s="6">
        <v>7.53</v>
      </c>
      <c r="H22" s="6">
        <v>14.15</v>
      </c>
      <c r="I22" s="6">
        <v>0</v>
      </c>
      <c r="J22" s="6">
        <v>1.05</v>
      </c>
      <c r="K22" s="6">
        <v>7.03</v>
      </c>
      <c r="L22" s="6">
        <v>8.83</v>
      </c>
      <c r="M22" s="6">
        <v>252</v>
      </c>
      <c r="N22" s="6">
        <f t="shared" si="1"/>
        <v>252</v>
      </c>
      <c r="O22" s="6" t="s">
        <v>19</v>
      </c>
      <c r="P22" s="6" t="str">
        <f t="shared" si="2"/>
        <v>Poor</v>
      </c>
      <c r="Q22" s="6">
        <v>21.64</v>
      </c>
      <c r="R22" s="6">
        <v>158.85714285714286</v>
      </c>
      <c r="S22" s="6">
        <f t="shared" si="3"/>
        <v>21.64</v>
      </c>
    </row>
    <row r="23" spans="1:27" ht="14.25" x14ac:dyDescent="0.2">
      <c r="A23" s="4" t="s">
        <v>23</v>
      </c>
      <c r="B23" s="14">
        <v>42557</v>
      </c>
      <c r="C23" s="6">
        <v>163.16</v>
      </c>
      <c r="D23" s="6">
        <f t="shared" si="0"/>
        <v>163.16</v>
      </c>
      <c r="E23" s="6">
        <v>0</v>
      </c>
      <c r="F23" s="6">
        <v>11.35</v>
      </c>
      <c r="G23" s="6">
        <v>10.55</v>
      </c>
      <c r="H23" s="6">
        <v>21.89</v>
      </c>
      <c r="I23" s="6">
        <v>0</v>
      </c>
      <c r="J23" s="6">
        <v>0.32</v>
      </c>
      <c r="K23" s="6">
        <v>13.13</v>
      </c>
      <c r="L23" s="6">
        <v>10.08</v>
      </c>
      <c r="M23" s="6">
        <v>37</v>
      </c>
      <c r="N23" s="6">
        <f t="shared" si="1"/>
        <v>37</v>
      </c>
      <c r="O23" s="6" t="s">
        <v>14</v>
      </c>
      <c r="P23" s="6" t="str">
        <f t="shared" si="2"/>
        <v>Good</v>
      </c>
      <c r="Q23" s="6">
        <v>163.16</v>
      </c>
      <c r="R23" s="6">
        <v>143.33333333333334</v>
      </c>
      <c r="S23" s="6">
        <f t="shared" si="3"/>
        <v>163.16</v>
      </c>
    </row>
    <row r="24" spans="1:27" ht="14.25" x14ac:dyDescent="0.2">
      <c r="A24" s="4" t="s">
        <v>24</v>
      </c>
      <c r="B24" s="14">
        <v>43270</v>
      </c>
      <c r="C24" s="6">
        <v>39.25</v>
      </c>
      <c r="D24" s="6">
        <f t="shared" si="0"/>
        <v>39.25</v>
      </c>
      <c r="E24" s="6">
        <v>87.24</v>
      </c>
      <c r="F24" s="6">
        <v>2.6</v>
      </c>
      <c r="G24" s="6">
        <v>30.86</v>
      </c>
      <c r="H24" s="6">
        <v>33.450000000000003</v>
      </c>
      <c r="I24" s="6">
        <v>12.06</v>
      </c>
      <c r="J24" s="6">
        <v>1.35</v>
      </c>
      <c r="K24" s="6">
        <v>1.93</v>
      </c>
      <c r="L24" s="6">
        <v>81.12</v>
      </c>
      <c r="M24" s="6">
        <v>148</v>
      </c>
      <c r="N24" s="6">
        <f t="shared" si="1"/>
        <v>148</v>
      </c>
      <c r="O24" s="6" t="s">
        <v>22</v>
      </c>
      <c r="P24" s="6" t="str">
        <f t="shared" si="2"/>
        <v>Moderate</v>
      </c>
      <c r="Q24" s="6">
        <v>39.25</v>
      </c>
      <c r="R24" s="6">
        <v>164.6</v>
      </c>
      <c r="S24" s="6">
        <f t="shared" si="3"/>
        <v>39.25</v>
      </c>
    </row>
    <row r="25" spans="1:27" ht="14.25" x14ac:dyDescent="0.2">
      <c r="A25" s="4" t="s">
        <v>24</v>
      </c>
      <c r="B25" s="14">
        <v>43271</v>
      </c>
      <c r="C25" s="6">
        <v>24.44</v>
      </c>
      <c r="D25" s="6">
        <f t="shared" si="0"/>
        <v>24.44</v>
      </c>
      <c r="E25" s="6">
        <v>53.19</v>
      </c>
      <c r="F25" s="6">
        <v>5.77</v>
      </c>
      <c r="G25" s="6">
        <v>38.03</v>
      </c>
      <c r="H25" s="6">
        <v>43.79</v>
      </c>
      <c r="I25" s="6">
        <v>9.14</v>
      </c>
      <c r="J25" s="6">
        <v>1.7</v>
      </c>
      <c r="K25" s="6">
        <v>6.88</v>
      </c>
      <c r="L25" s="6">
        <v>49.58</v>
      </c>
      <c r="M25" s="6">
        <v>94</v>
      </c>
      <c r="N25" s="6">
        <f t="shared" si="1"/>
        <v>94</v>
      </c>
      <c r="O25" s="6" t="s">
        <v>15</v>
      </c>
      <c r="P25" s="6" t="str">
        <f t="shared" si="2"/>
        <v>Satisfactory</v>
      </c>
      <c r="Q25" s="6">
        <v>24.44</v>
      </c>
      <c r="R25" s="6">
        <v>168.75</v>
      </c>
      <c r="S25" s="6">
        <f t="shared" si="3"/>
        <v>24.44</v>
      </c>
    </row>
    <row r="26" spans="1:27" ht="14.25" x14ac:dyDescent="0.2">
      <c r="A26" s="4" t="s">
        <v>24</v>
      </c>
      <c r="B26" s="14">
        <v>43549</v>
      </c>
      <c r="C26" s="6">
        <v>100.22</v>
      </c>
      <c r="D26" s="6">
        <f t="shared" si="0"/>
        <v>100.22</v>
      </c>
      <c r="E26" s="6">
        <v>210.26</v>
      </c>
      <c r="F26" s="6">
        <v>62.22</v>
      </c>
      <c r="G26" s="6">
        <v>110.56</v>
      </c>
      <c r="H26" s="6">
        <v>171.26</v>
      </c>
      <c r="I26" s="6">
        <v>35.33</v>
      </c>
      <c r="J26" s="6">
        <v>1.04</v>
      </c>
      <c r="K26" s="6">
        <v>16.5</v>
      </c>
      <c r="L26" s="6">
        <v>39.479999999999997</v>
      </c>
      <c r="M26" s="6">
        <v>226</v>
      </c>
      <c r="N26" s="6">
        <f t="shared" si="1"/>
        <v>226</v>
      </c>
      <c r="O26" s="6" t="s">
        <v>19</v>
      </c>
      <c r="P26" s="6" t="str">
        <f t="shared" si="2"/>
        <v>Poor</v>
      </c>
      <c r="Q26" s="6">
        <v>100.22</v>
      </c>
      <c r="R26" s="6">
        <v>193.66666666666666</v>
      </c>
      <c r="S26" s="6">
        <f t="shared" si="3"/>
        <v>100.22</v>
      </c>
    </row>
    <row r="27" spans="1:27" ht="14.25" x14ac:dyDescent="0.2">
      <c r="A27" s="4" t="s">
        <v>24</v>
      </c>
      <c r="B27" s="14">
        <v>43550</v>
      </c>
      <c r="C27" s="6">
        <v>82.49</v>
      </c>
      <c r="D27" s="6">
        <f t="shared" si="0"/>
        <v>82.49</v>
      </c>
      <c r="E27" s="6">
        <v>174.78</v>
      </c>
      <c r="F27" s="6">
        <v>4.46</v>
      </c>
      <c r="G27" s="6">
        <v>51.51</v>
      </c>
      <c r="H27" s="6">
        <v>55.92</v>
      </c>
      <c r="I27" s="6">
        <v>29.64</v>
      </c>
      <c r="J27" s="6">
        <v>0.63</v>
      </c>
      <c r="K27" s="6">
        <v>7.53</v>
      </c>
      <c r="L27" s="6">
        <v>44.18</v>
      </c>
      <c r="M27" s="6">
        <v>214</v>
      </c>
      <c r="N27" s="6">
        <f t="shared" si="1"/>
        <v>214</v>
      </c>
      <c r="O27" s="6" t="s">
        <v>19</v>
      </c>
      <c r="P27" s="6" t="str">
        <f t="shared" si="2"/>
        <v>Poor</v>
      </c>
      <c r="Q27" s="6">
        <v>82.49</v>
      </c>
      <c r="R27" s="6">
        <v>177.5</v>
      </c>
      <c r="S27" s="6">
        <f t="shared" si="3"/>
        <v>82.49</v>
      </c>
    </row>
    <row r="28" spans="1:27" ht="14.25" x14ac:dyDescent="0.2">
      <c r="A28" s="4" t="s">
        <v>24</v>
      </c>
      <c r="B28" s="14">
        <v>43551</v>
      </c>
      <c r="C28" s="6">
        <v>62.36</v>
      </c>
      <c r="D28" s="6">
        <f t="shared" si="0"/>
        <v>62.36</v>
      </c>
      <c r="E28" s="6">
        <v>134.81</v>
      </c>
      <c r="F28" s="6">
        <v>5.58</v>
      </c>
      <c r="G28" s="6">
        <v>71.64</v>
      </c>
      <c r="H28" s="6">
        <v>77.2</v>
      </c>
      <c r="I28" s="6">
        <v>26.15</v>
      </c>
      <c r="J28" s="6">
        <v>0.56999999999999995</v>
      </c>
      <c r="K28" s="6">
        <v>18.68</v>
      </c>
      <c r="L28" s="6">
        <v>49.46</v>
      </c>
      <c r="M28" s="6">
        <v>141</v>
      </c>
      <c r="N28" s="6">
        <f t="shared" si="1"/>
        <v>141</v>
      </c>
      <c r="O28" s="6" t="s">
        <v>22</v>
      </c>
      <c r="P28" s="6" t="str">
        <f t="shared" si="2"/>
        <v>Moderate</v>
      </c>
      <c r="Q28" s="6">
        <v>62.36</v>
      </c>
      <c r="R28" s="6">
        <v>141</v>
      </c>
      <c r="S28" s="6">
        <f t="shared" si="3"/>
        <v>62.36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D14A-5D42-431C-9E13-29859A1B1B31}">
  <dimension ref="A2:AH11"/>
  <sheetViews>
    <sheetView showGridLines="0" tabSelected="1" topLeftCell="V1" zoomScale="85" zoomScaleNormal="85" workbookViewId="0">
      <selection activeCell="AD2" sqref="AD2"/>
    </sheetView>
  </sheetViews>
  <sheetFormatPr defaultRowHeight="12.75" x14ac:dyDescent="0.2"/>
  <cols>
    <col min="1" max="1" width="22.140625" customWidth="1"/>
    <col min="2" max="2" width="21.140625" bestFit="1" customWidth="1"/>
    <col min="3" max="3" width="12.5703125" bestFit="1" customWidth="1"/>
    <col min="4" max="4" width="19" bestFit="1" customWidth="1"/>
    <col min="13" max="13" width="14.5703125" bestFit="1" customWidth="1"/>
    <col min="14" max="14" width="21.42578125" bestFit="1" customWidth="1"/>
    <col min="19" max="19" width="13.85546875" bestFit="1" customWidth="1"/>
    <col min="25" max="25" width="22" bestFit="1" customWidth="1"/>
    <col min="26" max="26" width="29" bestFit="1" customWidth="1"/>
    <col min="27" max="27" width="16.7109375" bestFit="1" customWidth="1"/>
    <col min="28" max="28" width="14.42578125" bestFit="1" customWidth="1"/>
    <col min="29" max="30" width="15.42578125" bestFit="1" customWidth="1"/>
    <col min="31" max="31" width="15.28515625" bestFit="1" customWidth="1"/>
    <col min="32" max="32" width="14.5703125" bestFit="1" customWidth="1"/>
    <col min="33" max="33" width="15.42578125" bestFit="1" customWidth="1"/>
    <col min="34" max="34" width="14.28515625" bestFit="1" customWidth="1"/>
    <col min="35" max="35" width="26.85546875" bestFit="1" customWidth="1"/>
    <col min="36" max="46" width="6.7109375" bestFit="1" customWidth="1"/>
    <col min="47" max="47" width="11.7109375" bestFit="1" customWidth="1"/>
    <col min="48" max="48" width="7.5703125" bestFit="1" customWidth="1"/>
    <col min="49" max="49" width="10.7109375" bestFit="1" customWidth="1"/>
    <col min="50" max="50" width="7.5703125" bestFit="1" customWidth="1"/>
    <col min="51" max="51" width="10.7109375" bestFit="1" customWidth="1"/>
    <col min="52" max="52" width="7.5703125" bestFit="1" customWidth="1"/>
    <col min="53" max="53" width="10.7109375" bestFit="1" customWidth="1"/>
    <col min="54" max="54" width="7.5703125" bestFit="1" customWidth="1"/>
    <col min="55" max="55" width="10.7109375" bestFit="1" customWidth="1"/>
    <col min="56" max="56" width="7.5703125" bestFit="1" customWidth="1"/>
    <col min="57" max="57" width="10.7109375" bestFit="1" customWidth="1"/>
    <col min="58" max="58" width="7.5703125" bestFit="1" customWidth="1"/>
    <col min="59" max="59" width="10.7109375" bestFit="1" customWidth="1"/>
    <col min="60" max="60" width="8.5703125" bestFit="1" customWidth="1"/>
    <col min="61" max="61" width="11.7109375" bestFit="1" customWidth="1"/>
    <col min="62" max="62" width="8.5703125" bestFit="1" customWidth="1"/>
    <col min="63" max="63" width="11.7109375" bestFit="1" customWidth="1"/>
    <col min="64" max="64" width="8.5703125" bestFit="1" customWidth="1"/>
    <col min="65" max="65" width="11.7109375" bestFit="1" customWidth="1"/>
    <col min="66" max="66" width="8.5703125" bestFit="1" customWidth="1"/>
    <col min="67" max="67" width="11.7109375" bestFit="1" customWidth="1"/>
    <col min="68" max="68" width="8.5703125" bestFit="1" customWidth="1"/>
    <col min="69" max="69" width="11.7109375" bestFit="1" customWidth="1"/>
    <col min="70" max="70" width="8.5703125" bestFit="1" customWidth="1"/>
    <col min="71" max="71" width="11.7109375" bestFit="1" customWidth="1"/>
    <col min="72" max="72" width="8.5703125" bestFit="1" customWidth="1"/>
    <col min="73" max="73" width="11.7109375" bestFit="1" customWidth="1"/>
    <col min="74" max="74" width="8.5703125" bestFit="1" customWidth="1"/>
    <col min="75" max="75" width="11.7109375" bestFit="1" customWidth="1"/>
    <col min="76" max="76" width="8.5703125" bestFit="1" customWidth="1"/>
    <col min="77" max="77" width="11.7109375" bestFit="1" customWidth="1"/>
    <col min="78" max="78" width="8.5703125" bestFit="1" customWidth="1"/>
    <col min="79" max="80" width="11.7109375" bestFit="1" customWidth="1"/>
    <col min="81" max="96" width="5.7109375" bestFit="1" customWidth="1"/>
    <col min="97" max="106" width="6.7109375" bestFit="1" customWidth="1"/>
    <col min="107" max="107" width="11.5703125" bestFit="1" customWidth="1"/>
    <col min="108" max="123" width="5.7109375" bestFit="1" customWidth="1"/>
    <col min="124" max="133" width="6.7109375" bestFit="1" customWidth="1"/>
    <col min="134" max="134" width="11.7109375" bestFit="1" customWidth="1"/>
    <col min="135" max="150" width="5.7109375" bestFit="1" customWidth="1"/>
    <col min="151" max="160" width="6.7109375" bestFit="1" customWidth="1"/>
    <col min="161" max="161" width="10.85546875" bestFit="1" customWidth="1"/>
    <col min="162" max="177" width="5.7109375" bestFit="1" customWidth="1"/>
    <col min="178" max="187" width="6.7109375" bestFit="1" customWidth="1"/>
    <col min="188" max="188" width="10.5703125" bestFit="1" customWidth="1"/>
    <col min="189" max="204" width="5.7109375" bestFit="1" customWidth="1"/>
    <col min="205" max="214" width="6.7109375" bestFit="1" customWidth="1"/>
    <col min="215" max="215" width="23.140625" bestFit="1" customWidth="1"/>
    <col min="216" max="216" width="6.7109375" bestFit="1" customWidth="1"/>
    <col min="217" max="221" width="5.7109375" bestFit="1" customWidth="1"/>
    <col min="222" max="222" width="6.7109375" bestFit="1" customWidth="1"/>
    <col min="223" max="223" width="5.7109375" bestFit="1" customWidth="1"/>
    <col min="224" max="226" width="6.7109375" bestFit="1" customWidth="1"/>
    <col min="227" max="227" width="5.7109375" bestFit="1" customWidth="1"/>
    <col min="228" max="241" width="6.7109375" bestFit="1" customWidth="1"/>
    <col min="242" max="242" width="18.42578125" bestFit="1" customWidth="1"/>
    <col min="243" max="243" width="16" bestFit="1" customWidth="1"/>
    <col min="244" max="244" width="17" bestFit="1" customWidth="1"/>
    <col min="245" max="245" width="16.85546875" bestFit="1" customWidth="1"/>
    <col min="246" max="246" width="17" bestFit="1" customWidth="1"/>
    <col min="247" max="247" width="16.140625" bestFit="1" customWidth="1"/>
    <col min="248" max="248" width="15.7109375" bestFit="1" customWidth="1"/>
    <col min="249" max="249" width="28.42578125" bestFit="1" customWidth="1"/>
  </cols>
  <sheetData>
    <row r="2" spans="1:34" x14ac:dyDescent="0.2">
      <c r="Y2" s="8" t="s">
        <v>12</v>
      </c>
      <c r="Z2" t="s">
        <v>33</v>
      </c>
    </row>
    <row r="3" spans="1:34" x14ac:dyDescent="0.2">
      <c r="A3" s="8" t="s">
        <v>1</v>
      </c>
      <c r="B3" t="s">
        <v>33</v>
      </c>
      <c r="M3" s="8" t="s">
        <v>1</v>
      </c>
      <c r="N3" t="s">
        <v>33</v>
      </c>
    </row>
    <row r="4" spans="1:34" x14ac:dyDescent="0.2">
      <c r="Y4" s="8" t="s">
        <v>50</v>
      </c>
      <c r="Z4" t="s">
        <v>42</v>
      </c>
      <c r="AA4" t="s">
        <v>41</v>
      </c>
      <c r="AB4" t="s">
        <v>43</v>
      </c>
      <c r="AC4" t="s">
        <v>49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</row>
    <row r="5" spans="1:34" x14ac:dyDescent="0.2">
      <c r="A5" s="8" t="s">
        <v>35</v>
      </c>
      <c r="B5" t="s">
        <v>34</v>
      </c>
      <c r="M5" s="8" t="s">
        <v>30</v>
      </c>
      <c r="N5" t="s">
        <v>37</v>
      </c>
      <c r="Y5" s="9" t="s">
        <v>13</v>
      </c>
      <c r="Z5" s="11">
        <v>26.634000000000004</v>
      </c>
      <c r="AA5" s="11">
        <v>66.56</v>
      </c>
      <c r="AB5" s="11">
        <v>5.9799999999999995</v>
      </c>
      <c r="AC5" s="12">
        <v>2.335</v>
      </c>
      <c r="AD5" s="11">
        <v>21.895999999999997</v>
      </c>
      <c r="AE5" s="11">
        <v>26.339999999999996</v>
      </c>
      <c r="AF5" s="11">
        <v>0.39600000000000002</v>
      </c>
      <c r="AG5" s="11">
        <v>3.6479999999999997</v>
      </c>
      <c r="AH5" s="11">
        <v>33.613999999999997</v>
      </c>
    </row>
    <row r="6" spans="1:34" x14ac:dyDescent="0.2">
      <c r="A6" s="9" t="s">
        <v>13</v>
      </c>
      <c r="B6" s="11">
        <v>207.41582175795219</v>
      </c>
      <c r="M6" s="9" t="s">
        <v>13</v>
      </c>
      <c r="N6" s="11">
        <v>26.634000000000004</v>
      </c>
      <c r="Y6" s="9" t="s">
        <v>17</v>
      </c>
      <c r="Z6" s="11">
        <v>166.02600000000001</v>
      </c>
      <c r="AA6" s="11">
        <v>249.46800000000002</v>
      </c>
      <c r="AB6" s="11">
        <v>35.956000000000003</v>
      </c>
      <c r="AC6" s="12">
        <v>72.311999999999998</v>
      </c>
      <c r="AD6" s="11">
        <v>47.886000000000003</v>
      </c>
      <c r="AE6" s="11">
        <v>32.898000000000003</v>
      </c>
      <c r="AF6" s="11">
        <v>2.0699999999999998</v>
      </c>
      <c r="AG6" s="11">
        <v>21.612000000000002</v>
      </c>
      <c r="AH6" s="11">
        <v>66.622</v>
      </c>
    </row>
    <row r="7" spans="1:34" x14ac:dyDescent="0.2">
      <c r="A7" s="9" t="s">
        <v>17</v>
      </c>
      <c r="B7" s="11">
        <v>211.40133372647307</v>
      </c>
      <c r="M7" s="9" t="s">
        <v>17</v>
      </c>
      <c r="N7" s="11">
        <v>166.02600000000001</v>
      </c>
      <c r="Y7" s="9" t="s">
        <v>21</v>
      </c>
      <c r="Z7" s="11">
        <v>165.83166666666665</v>
      </c>
      <c r="AA7" s="11">
        <v>90.234999999999999</v>
      </c>
      <c r="AB7" s="11">
        <v>33.54666666666666</v>
      </c>
      <c r="AC7" s="12">
        <v>42.829999999999991</v>
      </c>
      <c r="AD7" s="11">
        <v>40.858333333333334</v>
      </c>
      <c r="AE7" s="11">
        <v>0</v>
      </c>
      <c r="AF7" s="11">
        <v>1.0283333333333333</v>
      </c>
      <c r="AG7" s="11">
        <v>7.9583333333333321</v>
      </c>
      <c r="AH7" s="11">
        <v>34.12833333333333</v>
      </c>
    </row>
    <row r="8" spans="1:34" x14ac:dyDescent="0.2">
      <c r="A8" s="9" t="s">
        <v>21</v>
      </c>
      <c r="B8" s="11">
        <v>176.810989010989</v>
      </c>
      <c r="M8" s="9" t="s">
        <v>21</v>
      </c>
      <c r="N8" s="11">
        <v>165.83166666666665</v>
      </c>
      <c r="Y8" s="9" t="s">
        <v>23</v>
      </c>
      <c r="Z8" s="11">
        <v>93.36</v>
      </c>
      <c r="AA8" s="11">
        <v>41.68333333333333</v>
      </c>
      <c r="AB8" s="11">
        <v>5.376666666666666</v>
      </c>
      <c r="AC8" s="12">
        <v>14.771666666666668</v>
      </c>
      <c r="AD8" s="11">
        <v>11.816666666666668</v>
      </c>
      <c r="AE8" s="11">
        <v>6.3416666666666659</v>
      </c>
      <c r="AF8" s="11">
        <v>0.86833333333333329</v>
      </c>
      <c r="AG8" s="11">
        <v>8.14</v>
      </c>
      <c r="AH8" s="11">
        <v>19.335000000000001</v>
      </c>
    </row>
    <row r="9" spans="1:34" x14ac:dyDescent="0.2">
      <c r="A9" s="9" t="s">
        <v>23</v>
      </c>
      <c r="B9" s="11">
        <v>157.61798340548341</v>
      </c>
      <c r="M9" s="9" t="s">
        <v>23</v>
      </c>
      <c r="N9" s="11">
        <v>93.36</v>
      </c>
      <c r="Y9" s="9" t="s">
        <v>24</v>
      </c>
      <c r="Z9" s="11">
        <v>61.751999999999995</v>
      </c>
      <c r="AA9" s="11">
        <v>132.05599999999998</v>
      </c>
      <c r="AB9" s="11">
        <v>16.125999999999998</v>
      </c>
      <c r="AC9" s="12">
        <v>76.323999999999998</v>
      </c>
      <c r="AD9" s="11">
        <v>60.519999999999996</v>
      </c>
      <c r="AE9" s="11">
        <v>22.463999999999999</v>
      </c>
      <c r="AF9" s="11">
        <v>1.0580000000000001</v>
      </c>
      <c r="AG9" s="11">
        <v>10.304</v>
      </c>
      <c r="AH9" s="11">
        <v>52.763999999999996</v>
      </c>
    </row>
    <row r="10" spans="1:34" x14ac:dyDescent="0.2">
      <c r="A10" s="9" t="s">
        <v>24</v>
      </c>
      <c r="B10" s="11">
        <v>169.10333333333332</v>
      </c>
      <c r="M10" s="9" t="s">
        <v>24</v>
      </c>
      <c r="N10" s="11">
        <v>61.751999999999995</v>
      </c>
      <c r="Y10" s="9" t="s">
        <v>31</v>
      </c>
      <c r="Z10" s="11">
        <v>104.71148148148143</v>
      </c>
      <c r="AA10" s="11">
        <v>112.29370370370368</v>
      </c>
      <c r="AB10" s="11">
        <v>19.401851851851852</v>
      </c>
      <c r="AC10" s="12">
        <v>45.560833333333335</v>
      </c>
      <c r="AD10" s="11">
        <v>35.835555555555551</v>
      </c>
      <c r="AE10" s="11">
        <v>16.539259259259257</v>
      </c>
      <c r="AF10" s="11">
        <v>1.0740740740740742</v>
      </c>
      <c r="AG10" s="11">
        <v>10.163333333333334</v>
      </c>
      <c r="AH10" s="11">
        <v>40.214074074074091</v>
      </c>
    </row>
    <row r="11" spans="1:34" x14ac:dyDescent="0.2">
      <c r="A11" s="9" t="s">
        <v>31</v>
      </c>
      <c r="B11" s="11">
        <v>183.19171402176403</v>
      </c>
      <c r="M11" s="9" t="s">
        <v>31</v>
      </c>
      <c r="N11" s="11">
        <v>104.71148148148143</v>
      </c>
    </row>
  </sheetData>
  <pageMargins left="0.7" right="0.7" top="0.75" bottom="0.75" header="0.3" footer="0.3"/>
  <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7859B29-7C73-4399-8852-47EE3F931C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'KPI''s'!M5:M11</xm:f>
              <xm:sqref>E36</xm:sqref>
            </x14:sparkline>
          </x14:sparklines>
        </x14:sparklineGroup>
        <x14:sparklineGroup displayEmptyCellsAs="gap" xr2:uid="{23CF10B5-498D-4CB8-8D5A-752B0523BA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'KPI''s'!B9:B9</xm:f>
              <xm:sqref>I3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</vt:lpstr>
      <vt:lpstr>KPI's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2025-10-20T05:11:04Z</dcterms:modified>
</cp:coreProperties>
</file>