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0" yWindow="2520" windowWidth="15480" windowHeight="6690"/>
  </bookViews>
  <sheets>
    <sheet name="ТРАФАРЕТ" sheetId="1" r:id="rId1"/>
  </sheets>
  <calcPr calcId="125725" iterateDelta="1E-4"/>
</workbook>
</file>

<file path=xl/calcChain.xml><?xml version="1.0" encoding="utf-8"?>
<calcChain xmlns="http://schemas.openxmlformats.org/spreadsheetml/2006/main">
  <c r="P22" i="1"/>
  <c r="O22"/>
  <c r="L22"/>
  <c r="G22" s="1"/>
  <c r="K22"/>
  <c r="D13"/>
  <c r="E13"/>
  <c r="F13"/>
  <c r="G13"/>
  <c r="D14"/>
  <c r="E14"/>
  <c r="F14"/>
  <c r="G14"/>
  <c r="D15"/>
  <c r="E15"/>
  <c r="F15"/>
  <c r="G15"/>
  <c r="D16"/>
  <c r="E16"/>
  <c r="F16"/>
  <c r="G16"/>
  <c r="F17"/>
  <c r="G17"/>
  <c r="D18"/>
  <c r="E18"/>
  <c r="F18"/>
  <c r="G18"/>
  <c r="F19"/>
  <c r="G19"/>
  <c r="D20"/>
  <c r="E20"/>
  <c r="F20"/>
  <c r="G20"/>
  <c r="D21"/>
  <c r="E21"/>
  <c r="F21"/>
  <c r="G21"/>
  <c r="H22"/>
  <c r="J22"/>
  <c r="M22"/>
  <c r="N22"/>
  <c r="E22" s="1"/>
  <c r="D26"/>
  <c r="G26"/>
  <c r="D27"/>
  <c r="G27"/>
  <c r="H71"/>
  <c r="H72"/>
  <c r="H73"/>
  <c r="H74"/>
  <c r="H75"/>
  <c r="H76"/>
  <c r="H77"/>
  <c r="H78"/>
  <c r="H79"/>
  <c r="H80"/>
  <c r="H81"/>
  <c r="H82"/>
  <c r="M83"/>
  <c r="N83"/>
  <c r="O83"/>
  <c r="H84"/>
  <c r="H85"/>
  <c r="H93"/>
  <c r="H115"/>
  <c r="J115"/>
  <c r="K115"/>
  <c r="N115"/>
  <c r="H116"/>
  <c r="J116"/>
  <c r="K116"/>
  <c r="N116"/>
  <c r="H117"/>
  <c r="J117"/>
  <c r="K117"/>
  <c r="N117"/>
  <c r="H118"/>
  <c r="J118"/>
  <c r="K118"/>
  <c r="N118"/>
  <c r="H119"/>
  <c r="J119"/>
  <c r="K119"/>
  <c r="N119"/>
  <c r="H120"/>
  <c r="J120"/>
  <c r="K120"/>
  <c r="N120"/>
  <c r="H121"/>
  <c r="J121"/>
  <c r="K121"/>
  <c r="N121"/>
  <c r="H122"/>
  <c r="J122"/>
  <c r="K122"/>
  <c r="N122"/>
  <c r="H123"/>
  <c r="J123"/>
  <c r="K123"/>
  <c r="G123" s="1"/>
  <c r="N123"/>
  <c r="H124"/>
  <c r="J124"/>
  <c r="K124"/>
  <c r="N124"/>
  <c r="H125"/>
  <c r="J125"/>
  <c r="K125"/>
  <c r="N125"/>
  <c r="H126"/>
  <c r="J126"/>
  <c r="K126"/>
  <c r="N126"/>
  <c r="H127"/>
  <c r="J127"/>
  <c r="K127"/>
  <c r="N127"/>
  <c r="H134"/>
  <c r="J134"/>
  <c r="K134"/>
  <c r="N134"/>
  <c r="H135"/>
  <c r="J135"/>
  <c r="K135"/>
  <c r="N135"/>
  <c r="H136"/>
  <c r="J136"/>
  <c r="K136"/>
  <c r="G136" s="1"/>
  <c r="O40" s="1"/>
  <c r="N136"/>
  <c r="H137"/>
  <c r="J137"/>
  <c r="K137"/>
  <c r="G137" s="1"/>
  <c r="O39" s="1"/>
  <c r="N137"/>
  <c r="H138"/>
  <c r="J138"/>
  <c r="K138"/>
  <c r="N138"/>
  <c r="H153"/>
  <c r="I153"/>
  <c r="J153"/>
  <c r="M153"/>
  <c r="N153"/>
  <c r="O153"/>
  <c r="P153"/>
  <c r="I156"/>
  <c r="M156"/>
  <c r="N156"/>
  <c r="O156"/>
  <c r="P156"/>
  <c r="H157"/>
  <c r="I157"/>
  <c r="J157"/>
  <c r="M157"/>
  <c r="N157"/>
  <c r="O157"/>
  <c r="P157"/>
  <c r="H158"/>
  <c r="I158"/>
  <c r="J158"/>
  <c r="M158"/>
  <c r="N158"/>
  <c r="O158"/>
  <c r="P158"/>
  <c r="H159"/>
  <c r="I159"/>
  <c r="J159"/>
  <c r="M159"/>
  <c r="N159"/>
  <c r="O159"/>
  <c r="P159"/>
  <c r="I160"/>
  <c r="M160"/>
  <c r="N160"/>
  <c r="O160"/>
  <c r="P160"/>
  <c r="H161"/>
  <c r="I161"/>
  <c r="J161"/>
  <c r="M161"/>
  <c r="N161"/>
  <c r="O161"/>
  <c r="P161"/>
  <c r="H162"/>
  <c r="I162"/>
  <c r="J162"/>
  <c r="M162"/>
  <c r="N162"/>
  <c r="O162"/>
  <c r="P162"/>
  <c r="H163"/>
  <c r="I163"/>
  <c r="J163"/>
  <c r="M163"/>
  <c r="N163"/>
  <c r="O163"/>
  <c r="P163"/>
  <c r="I164"/>
  <c r="M164"/>
  <c r="N164"/>
  <c r="O164"/>
  <c r="P164"/>
  <c r="J165"/>
  <c r="M165"/>
  <c r="N165"/>
  <c r="O165"/>
  <c r="P165"/>
  <c r="I166"/>
  <c r="M166"/>
  <c r="N166"/>
  <c r="O166"/>
  <c r="P166"/>
  <c r="H167"/>
  <c r="I167"/>
  <c r="J167"/>
  <c r="M167"/>
  <c r="N167"/>
  <c r="O167"/>
  <c r="P167"/>
  <c r="H168"/>
  <c r="I168"/>
  <c r="J168"/>
  <c r="M168"/>
  <c r="N168"/>
  <c r="O168"/>
  <c r="P168"/>
  <c r="H169"/>
  <c r="I169"/>
  <c r="J169"/>
  <c r="M169"/>
  <c r="N169"/>
  <c r="O169"/>
  <c r="P169"/>
  <c r="M170"/>
  <c r="N170"/>
  <c r="O170"/>
  <c r="P170"/>
  <c r="H171"/>
  <c r="I171"/>
  <c r="J171"/>
  <c r="M171"/>
  <c r="N171"/>
  <c r="O171"/>
  <c r="P171"/>
  <c r="M177"/>
  <c r="N177"/>
  <c r="O177"/>
  <c r="P177"/>
  <c r="M178"/>
  <c r="N178"/>
  <c r="O178"/>
  <c r="P178"/>
  <c r="H179"/>
  <c r="I179"/>
  <c r="J179"/>
  <c r="M179"/>
  <c r="N179"/>
  <c r="O179"/>
  <c r="P179"/>
  <c r="J180"/>
  <c r="M180"/>
  <c r="N180"/>
  <c r="O180"/>
  <c r="P180"/>
  <c r="J181"/>
  <c r="M181"/>
  <c r="N181"/>
  <c r="O181"/>
  <c r="P181"/>
  <c r="H182"/>
  <c r="I182"/>
  <c r="J182"/>
  <c r="M182"/>
  <c r="N182"/>
  <c r="O182"/>
  <c r="P182"/>
  <c r="I183"/>
  <c r="M183"/>
  <c r="N183"/>
  <c r="O183"/>
  <c r="P183"/>
  <c r="H184"/>
  <c r="I184"/>
  <c r="J184"/>
  <c r="M184"/>
  <c r="N184"/>
  <c r="O184"/>
  <c r="P184"/>
  <c r="M185"/>
  <c r="N185"/>
  <c r="O185"/>
  <c r="P185"/>
  <c r="M187"/>
  <c r="N187"/>
  <c r="O187"/>
  <c r="P187"/>
  <c r="M188"/>
  <c r="N188"/>
  <c r="O188"/>
  <c r="P188"/>
  <c r="H189"/>
  <c r="I189"/>
  <c r="J189"/>
  <c r="M189"/>
  <c r="N189"/>
  <c r="O189"/>
  <c r="P189"/>
  <c r="H190"/>
  <c r="I190"/>
  <c r="J190"/>
  <c r="M190"/>
  <c r="N190"/>
  <c r="O190"/>
  <c r="P190"/>
  <c r="I191"/>
  <c r="M191"/>
  <c r="N191"/>
  <c r="O191"/>
  <c r="P191"/>
  <c r="H192"/>
  <c r="I192"/>
  <c r="J192"/>
  <c r="M192"/>
  <c r="N192"/>
  <c r="O192"/>
  <c r="P192"/>
  <c r="J193"/>
  <c r="M193"/>
  <c r="N193"/>
  <c r="O193"/>
  <c r="P193"/>
  <c r="M200"/>
  <c r="N200"/>
  <c r="O200"/>
  <c r="P200"/>
  <c r="M201"/>
  <c r="N201"/>
  <c r="O201"/>
  <c r="P201"/>
  <c r="M202"/>
  <c r="N202"/>
  <c r="O202"/>
  <c r="P202"/>
  <c r="H203"/>
  <c r="I203"/>
  <c r="J203"/>
  <c r="M203"/>
  <c r="N203"/>
  <c r="O203"/>
  <c r="P203"/>
  <c r="I204"/>
  <c r="M204"/>
  <c r="N204"/>
  <c r="O204"/>
  <c r="P204"/>
  <c r="H206"/>
  <c r="I206"/>
  <c r="J206"/>
  <c r="M206"/>
  <c r="N206"/>
  <c r="O206"/>
  <c r="P206"/>
  <c r="M207"/>
  <c r="N207"/>
  <c r="O207"/>
  <c r="P207"/>
  <c r="J208"/>
  <c r="M208"/>
  <c r="N208"/>
  <c r="O208"/>
  <c r="P208"/>
  <c r="M210"/>
  <c r="N210"/>
  <c r="O210"/>
  <c r="P210"/>
  <c r="M216"/>
  <c r="N216"/>
  <c r="O216"/>
  <c r="P216"/>
  <c r="M217"/>
  <c r="N217"/>
  <c r="O217"/>
  <c r="P217"/>
  <c r="J219"/>
  <c r="M219"/>
  <c r="N219"/>
  <c r="O219"/>
  <c r="P219"/>
  <c r="H220"/>
  <c r="I220"/>
  <c r="J220"/>
  <c r="M220"/>
  <c r="N220"/>
  <c r="O220"/>
  <c r="P220"/>
  <c r="H221"/>
  <c r="I221"/>
  <c r="J221"/>
  <c r="M221"/>
  <c r="N221"/>
  <c r="O221"/>
  <c r="P221"/>
  <c r="J222"/>
  <c r="M222"/>
  <c r="N222"/>
  <c r="O222"/>
  <c r="P222"/>
  <c r="M224"/>
  <c r="N224"/>
  <c r="O224"/>
  <c r="P224"/>
  <c r="H225"/>
  <c r="I225"/>
  <c r="J225"/>
  <c r="M225"/>
  <c r="N225"/>
  <c r="O225"/>
  <c r="P225"/>
  <c r="H231"/>
  <c r="I231"/>
  <c r="J231"/>
  <c r="M231"/>
  <c r="N231"/>
  <c r="O231"/>
  <c r="P231"/>
  <c r="J232"/>
  <c r="M232"/>
  <c r="N232"/>
  <c r="O232"/>
  <c r="P232"/>
  <c r="M233"/>
  <c r="N233"/>
  <c r="O233"/>
  <c r="P233"/>
  <c r="M234"/>
  <c r="N234"/>
  <c r="O234"/>
  <c r="P234"/>
  <c r="G256"/>
  <c r="G153" s="1"/>
  <c r="K256"/>
  <c r="L256"/>
  <c r="M257"/>
  <c r="N257"/>
  <c r="O257"/>
  <c r="O154" s="1"/>
  <c r="P257"/>
  <c r="P154" s="1"/>
  <c r="M258"/>
  <c r="N258"/>
  <c r="N155" s="1"/>
  <c r="O258"/>
  <c r="P258"/>
  <c r="K259"/>
  <c r="K156" s="1"/>
  <c r="L259"/>
  <c r="L156" s="1"/>
  <c r="G260"/>
  <c r="K260"/>
  <c r="K157" s="1"/>
  <c r="L260"/>
  <c r="L157" s="1"/>
  <c r="G261"/>
  <c r="G158" s="1"/>
  <c r="K261"/>
  <c r="K158" s="1"/>
  <c r="L261"/>
  <c r="L158" s="1"/>
  <c r="G262"/>
  <c r="K262"/>
  <c r="L262"/>
  <c r="K263"/>
  <c r="K160" s="1"/>
  <c r="L263"/>
  <c r="L160" s="1"/>
  <c r="G264"/>
  <c r="G161" s="1"/>
  <c r="K264"/>
  <c r="K161" s="1"/>
  <c r="L264"/>
  <c r="G265"/>
  <c r="K265"/>
  <c r="L265"/>
  <c r="G266"/>
  <c r="G163" s="1"/>
  <c r="K266"/>
  <c r="K163" s="1"/>
  <c r="L266"/>
  <c r="L163" s="1"/>
  <c r="K267"/>
  <c r="L267"/>
  <c r="L164" s="1"/>
  <c r="K268"/>
  <c r="K165" s="1"/>
  <c r="L268"/>
  <c r="L165" s="1"/>
  <c r="K167"/>
  <c r="L167"/>
  <c r="K271"/>
  <c r="L271"/>
  <c r="G272"/>
  <c r="K272"/>
  <c r="K169" s="1"/>
  <c r="L272"/>
  <c r="L169" s="1"/>
  <c r="K273"/>
  <c r="L273"/>
  <c r="G274"/>
  <c r="G171" s="1"/>
  <c r="K274"/>
  <c r="K171" s="1"/>
  <c r="L274"/>
  <c r="L171" s="1"/>
  <c r="K280"/>
  <c r="L280"/>
  <c r="L177" s="1"/>
  <c r="K281"/>
  <c r="K178" s="1"/>
  <c r="L281"/>
  <c r="L178" s="1"/>
  <c r="G282"/>
  <c r="G179" s="1"/>
  <c r="K282"/>
  <c r="K179" s="1"/>
  <c r="L282"/>
  <c r="L179" s="1"/>
  <c r="K283"/>
  <c r="L283"/>
  <c r="K284"/>
  <c r="K181" s="1"/>
  <c r="L284"/>
  <c r="L181" s="1"/>
  <c r="G285"/>
  <c r="G182" s="1"/>
  <c r="K285"/>
  <c r="K182" s="1"/>
  <c r="L285"/>
  <c r="K286"/>
  <c r="K183" s="1"/>
  <c r="L286"/>
  <c r="L183" s="1"/>
  <c r="G287"/>
  <c r="G184" s="1"/>
  <c r="K287"/>
  <c r="L287"/>
  <c r="K288"/>
  <c r="K185" s="1"/>
  <c r="L288"/>
  <c r="L185" s="1"/>
  <c r="H289"/>
  <c r="I289"/>
  <c r="J289"/>
  <c r="M289"/>
  <c r="M186" s="1"/>
  <c r="N289"/>
  <c r="O289"/>
  <c r="O186" s="1"/>
  <c r="P289"/>
  <c r="K187"/>
  <c r="L187"/>
  <c r="K291"/>
  <c r="L291"/>
  <c r="G292"/>
  <c r="K292"/>
  <c r="L292"/>
  <c r="L189" s="1"/>
  <c r="G190"/>
  <c r="K293"/>
  <c r="K190" s="1"/>
  <c r="L293"/>
  <c r="L190" s="1"/>
  <c r="K294"/>
  <c r="L294"/>
  <c r="G192"/>
  <c r="K295"/>
  <c r="K192" s="1"/>
  <c r="L295"/>
  <c r="L192" s="1"/>
  <c r="K296"/>
  <c r="L296"/>
  <c r="H297"/>
  <c r="I297"/>
  <c r="J297"/>
  <c r="M297"/>
  <c r="N297"/>
  <c r="N194" s="1"/>
  <c r="O297"/>
  <c r="P297"/>
  <c r="K305"/>
  <c r="K202" s="1"/>
  <c r="L305"/>
  <c r="L202" s="1"/>
  <c r="G306"/>
  <c r="K306"/>
  <c r="L306"/>
  <c r="K307"/>
  <c r="L307"/>
  <c r="H308"/>
  <c r="I308"/>
  <c r="J308"/>
  <c r="L308"/>
  <c r="M308"/>
  <c r="K308" s="1"/>
  <c r="N308"/>
  <c r="N205" s="1"/>
  <c r="O308"/>
  <c r="O205" s="1"/>
  <c r="P308"/>
  <c r="K309"/>
  <c r="K206" s="1"/>
  <c r="L309"/>
  <c r="L206" s="1"/>
  <c r="K310"/>
  <c r="L310"/>
  <c r="K311"/>
  <c r="K208" s="1"/>
  <c r="L311"/>
  <c r="L208" s="1"/>
  <c r="H312"/>
  <c r="I312"/>
  <c r="J312"/>
  <c r="M312"/>
  <c r="N312"/>
  <c r="N209" s="1"/>
  <c r="O312"/>
  <c r="P312"/>
  <c r="K313"/>
  <c r="K210" s="1"/>
  <c r="L313"/>
  <c r="L210" s="1"/>
  <c r="K216"/>
  <c r="K320"/>
  <c r="K217" s="1"/>
  <c r="L320"/>
  <c r="L217" s="1"/>
  <c r="H321"/>
  <c r="I321"/>
  <c r="I338" s="1"/>
  <c r="J321"/>
  <c r="M321"/>
  <c r="N321"/>
  <c r="O321"/>
  <c r="P321"/>
  <c r="K322"/>
  <c r="K219" s="1"/>
  <c r="L322"/>
  <c r="L219" s="1"/>
  <c r="K323"/>
  <c r="L323"/>
  <c r="L220" s="1"/>
  <c r="G324"/>
  <c r="G221" s="1"/>
  <c r="K324"/>
  <c r="K221" s="1"/>
  <c r="L221"/>
  <c r="K327"/>
  <c r="K224" s="1"/>
  <c r="L224"/>
  <c r="G225"/>
  <c r="K328"/>
  <c r="K225" s="1"/>
  <c r="L328"/>
  <c r="L225" s="1"/>
  <c r="G231"/>
  <c r="K334"/>
  <c r="L334"/>
  <c r="K335"/>
  <c r="L335"/>
  <c r="L232" s="1"/>
  <c r="K336"/>
  <c r="L336"/>
  <c r="K234"/>
  <c r="L234"/>
  <c r="G345"/>
  <c r="K345"/>
  <c r="L345"/>
  <c r="L153" s="1"/>
  <c r="M346"/>
  <c r="K346" s="1"/>
  <c r="N346"/>
  <c r="L346" s="1"/>
  <c r="O346"/>
  <c r="P346"/>
  <c r="H347"/>
  <c r="I347"/>
  <c r="G347" s="1"/>
  <c r="J347"/>
  <c r="M347"/>
  <c r="K347" s="1"/>
  <c r="N347"/>
  <c r="L347" s="1"/>
  <c r="O347"/>
  <c r="O155" s="1"/>
  <c r="P347"/>
  <c r="P155" s="1"/>
  <c r="G348"/>
  <c r="K348"/>
  <c r="L348"/>
  <c r="G349"/>
  <c r="G157" s="1"/>
  <c r="K349"/>
  <c r="L349"/>
  <c r="G355"/>
  <c r="K355"/>
  <c r="L355"/>
  <c r="G356"/>
  <c r="G159"/>
  <c r="K356"/>
  <c r="K159" s="1"/>
  <c r="L356"/>
  <c r="L159" s="1"/>
  <c r="G357"/>
  <c r="K357"/>
  <c r="L357"/>
  <c r="G358"/>
  <c r="K358"/>
  <c r="L358"/>
  <c r="L161" s="1"/>
  <c r="G359"/>
  <c r="G162" s="1"/>
  <c r="K359"/>
  <c r="K162" s="1"/>
  <c r="L359"/>
  <c r="L162" s="1"/>
  <c r="G360"/>
  <c r="K360"/>
  <c r="L360"/>
  <c r="K361"/>
  <c r="K164" s="1"/>
  <c r="L361"/>
  <c r="G362"/>
  <c r="K362"/>
  <c r="L362"/>
  <c r="G363"/>
  <c r="K363"/>
  <c r="K166" s="1"/>
  <c r="L363"/>
  <c r="L166" s="1"/>
  <c r="G364"/>
  <c r="G167" s="1"/>
  <c r="K364"/>
  <c r="L364"/>
  <c r="G365"/>
  <c r="K365"/>
  <c r="K168" s="1"/>
  <c r="L365"/>
  <c r="L168" s="1"/>
  <c r="G366"/>
  <c r="G169" s="1"/>
  <c r="K366"/>
  <c r="L366"/>
  <c r="K367"/>
  <c r="K170" s="1"/>
  <c r="L367"/>
  <c r="L170" s="1"/>
  <c r="G368"/>
  <c r="K368"/>
  <c r="L368"/>
  <c r="K369"/>
  <c r="K177" s="1"/>
  <c r="L369"/>
  <c r="G370"/>
  <c r="K370"/>
  <c r="L370"/>
  <c r="G371"/>
  <c r="K371"/>
  <c r="L371"/>
  <c r="G372"/>
  <c r="K372"/>
  <c r="K180" s="1"/>
  <c r="L372"/>
  <c r="L180" s="1"/>
  <c r="G373"/>
  <c r="K373"/>
  <c r="L373"/>
  <c r="G374"/>
  <c r="K374"/>
  <c r="L374"/>
  <c r="L182" s="1"/>
  <c r="G375"/>
  <c r="K375"/>
  <c r="L375"/>
  <c r="G376"/>
  <c r="K376"/>
  <c r="K184" s="1"/>
  <c r="L376"/>
  <c r="L184" s="1"/>
  <c r="K377"/>
  <c r="L377"/>
  <c r="H383"/>
  <c r="I383"/>
  <c r="J383"/>
  <c r="M383"/>
  <c r="N383"/>
  <c r="O383"/>
  <c r="P383"/>
  <c r="K384"/>
  <c r="L384"/>
  <c r="K385"/>
  <c r="K188" s="1"/>
  <c r="L385"/>
  <c r="L188" s="1"/>
  <c r="G386"/>
  <c r="G189" s="1"/>
  <c r="K386"/>
  <c r="K189" s="1"/>
  <c r="L386"/>
  <c r="K387"/>
  <c r="L387"/>
  <c r="K388"/>
  <c r="K191" s="1"/>
  <c r="L388"/>
  <c r="L191" s="1"/>
  <c r="G389"/>
  <c r="K389"/>
  <c r="L389"/>
  <c r="K390"/>
  <c r="K193" s="1"/>
  <c r="L390"/>
  <c r="L193"/>
  <c r="H391"/>
  <c r="I391"/>
  <c r="J391"/>
  <c r="M391"/>
  <c r="N391"/>
  <c r="O391"/>
  <c r="K391" s="1"/>
  <c r="P391"/>
  <c r="P194" s="1"/>
  <c r="K392"/>
  <c r="K200" s="1"/>
  <c r="L392"/>
  <c r="K393"/>
  <c r="L393"/>
  <c r="L201" s="1"/>
  <c r="K394"/>
  <c r="L394"/>
  <c r="G203"/>
  <c r="K395"/>
  <c r="K203" s="1"/>
  <c r="L395"/>
  <c r="L203" s="1"/>
  <c r="K396"/>
  <c r="L396"/>
  <c r="H402"/>
  <c r="I402"/>
  <c r="J402"/>
  <c r="M402"/>
  <c r="K402" s="1"/>
  <c r="N402"/>
  <c r="L402" s="1"/>
  <c r="L205" s="1"/>
  <c r="O402"/>
  <c r="P402"/>
  <c r="P205" s="1"/>
  <c r="L403"/>
  <c r="K404"/>
  <c r="K207" s="1"/>
  <c r="L404"/>
  <c r="L207" s="1"/>
  <c r="K405"/>
  <c r="L405"/>
  <c r="H406"/>
  <c r="I406"/>
  <c r="J406"/>
  <c r="M406"/>
  <c r="K406" s="1"/>
  <c r="N406"/>
  <c r="L406" s="1"/>
  <c r="O406"/>
  <c r="O209" s="1"/>
  <c r="P406"/>
  <c r="P209" s="1"/>
  <c r="K407"/>
  <c r="L407"/>
  <c r="K408"/>
  <c r="L408"/>
  <c r="L216" s="1"/>
  <c r="K409"/>
  <c r="L409"/>
  <c r="H410"/>
  <c r="I410"/>
  <c r="J410"/>
  <c r="M410"/>
  <c r="M427" s="1"/>
  <c r="N410"/>
  <c r="N427" s="1"/>
  <c r="O410"/>
  <c r="O427" s="1"/>
  <c r="P410"/>
  <c r="G411"/>
  <c r="K411"/>
  <c r="L411"/>
  <c r="G220"/>
  <c r="K412"/>
  <c r="L412"/>
  <c r="G418"/>
  <c r="K418"/>
  <c r="L418"/>
  <c r="G419"/>
  <c r="K419"/>
  <c r="K222" s="1"/>
  <c r="L419"/>
  <c r="L222" s="1"/>
  <c r="G421"/>
  <c r="K421"/>
  <c r="L421"/>
  <c r="K422"/>
  <c r="L422"/>
  <c r="K423"/>
  <c r="K231" s="1"/>
  <c r="L423"/>
  <c r="L231" s="1"/>
  <c r="K424"/>
  <c r="K232" s="1"/>
  <c r="L424"/>
  <c r="K425"/>
  <c r="K233" s="1"/>
  <c r="L425"/>
  <c r="L233" s="1"/>
  <c r="K426"/>
  <c r="L426"/>
  <c r="K442"/>
  <c r="K445"/>
  <c r="K446"/>
  <c r="K447"/>
  <c r="K153"/>
  <c r="L312"/>
  <c r="L209" s="1"/>
  <c r="G308"/>
  <c r="G289"/>
  <c r="L258"/>
  <c r="L155" s="1"/>
  <c r="K383"/>
  <c r="O338"/>
  <c r="P186"/>
  <c r="N154"/>
  <c r="L383"/>
  <c r="K321"/>
  <c r="M209"/>
  <c r="I194"/>
  <c r="M155"/>
  <c r="G321"/>
  <c r="M194"/>
  <c r="G402" l="1"/>
  <c r="P427"/>
  <c r="L391"/>
  <c r="K312"/>
  <c r="K209" s="1"/>
  <c r="G312"/>
  <c r="G297"/>
  <c r="L289"/>
  <c r="L186" s="1"/>
  <c r="L257"/>
  <c r="K257"/>
  <c r="G134"/>
  <c r="G127"/>
  <c r="G126"/>
  <c r="G125"/>
  <c r="G120"/>
  <c r="G119"/>
  <c r="G118"/>
  <c r="G117"/>
  <c r="N26"/>
  <c r="L154"/>
  <c r="K205"/>
  <c r="K155"/>
  <c r="K154"/>
  <c r="P235"/>
  <c r="M205"/>
  <c r="K204"/>
  <c r="K201"/>
  <c r="L200"/>
  <c r="O194"/>
  <c r="L297"/>
  <c r="L194" s="1"/>
  <c r="H338"/>
  <c r="K289"/>
  <c r="K186" s="1"/>
  <c r="G168"/>
  <c r="D22"/>
  <c r="G410"/>
  <c r="H427"/>
  <c r="G391"/>
  <c r="G427" s="1"/>
  <c r="G383"/>
  <c r="K220"/>
  <c r="G206"/>
  <c r="L204"/>
  <c r="P338"/>
  <c r="K297"/>
  <c r="K338" s="1"/>
  <c r="J194"/>
  <c r="N186"/>
  <c r="M154"/>
  <c r="G138"/>
  <c r="G135"/>
  <c r="G124"/>
  <c r="G122"/>
  <c r="G121"/>
  <c r="G116"/>
  <c r="G115"/>
  <c r="N25"/>
  <c r="F22"/>
  <c r="G338"/>
  <c r="L410"/>
  <c r="L427" s="1"/>
  <c r="I427"/>
  <c r="N338"/>
  <c r="M338"/>
  <c r="H194"/>
  <c r="J427"/>
  <c r="O235"/>
  <c r="M235"/>
  <c r="J338"/>
  <c r="K410"/>
  <c r="L321"/>
  <c r="K194" l="1"/>
  <c r="G194"/>
  <c r="N235"/>
  <c r="K427"/>
  <c r="K235"/>
  <c r="L338"/>
  <c r="L235"/>
</calcChain>
</file>

<file path=xl/sharedStrings.xml><?xml version="1.0" encoding="utf-8"?>
<sst xmlns="http://schemas.openxmlformats.org/spreadsheetml/2006/main" count="1161" uniqueCount="390">
  <si>
    <t>Сведения о проведении профилактического медицинского осмотра (ПМО)</t>
  </si>
  <si>
    <t>и диспансеризации определенных групп взрослого населения (ДОГВН)</t>
  </si>
  <si>
    <t>Все взрослое население</t>
  </si>
  <si>
    <t>в том числе:</t>
  </si>
  <si>
    <t>Мужчины</t>
  </si>
  <si>
    <t>Женщины</t>
  </si>
  <si>
    <t>Из них по плану подлежат: ПМО и ДОГВН (чел.)</t>
  </si>
  <si>
    <t>Из них прошли:</t>
  </si>
  <si>
    <t>(чел.)</t>
  </si>
  <si>
    <t>ДОГВН  (чел.)</t>
  </si>
  <si>
    <t>18-34</t>
  </si>
  <si>
    <t>35-39</t>
  </si>
  <si>
    <t>40-54</t>
  </si>
  <si>
    <t>55-59</t>
  </si>
  <si>
    <t>60-64</t>
  </si>
  <si>
    <t>65-74</t>
  </si>
  <si>
    <t>75 и старше</t>
  </si>
  <si>
    <t xml:space="preserve">Всего </t>
  </si>
  <si>
    <t xml:space="preserve"> Код по ОКЕИ: человек –792</t>
  </si>
  <si>
    <t>(1000)</t>
  </si>
  <si>
    <t>(1001)</t>
  </si>
  <si>
    <t>№ стр.</t>
  </si>
  <si>
    <t>ПМО (чел.)</t>
  </si>
  <si>
    <t>, в том числе:</t>
  </si>
  <si>
    <t xml:space="preserve">Число лиц в трудоспособном возрасте прошло: диспансеризацию определенных групп взрослого населения всего               1   </t>
  </si>
  <si>
    <t>женщин      2</t>
  </si>
  <si>
    <t xml:space="preserve">,  мужчин                    3 </t>
  </si>
  <si>
    <t xml:space="preserve">; профилактический медицинский осмотр всего                     4 </t>
  </si>
  <si>
    <t>.</t>
  </si>
  <si>
    <t>женщин      5</t>
  </si>
  <si>
    <t xml:space="preserve">,  мужчин                    6 </t>
  </si>
  <si>
    <t>(2000)</t>
  </si>
  <si>
    <t xml:space="preserve"> Код по ОКЕИ:единица – 642</t>
  </si>
  <si>
    <t>Число отказов</t>
  </si>
  <si>
    <t>Опрос (анкетирование)</t>
  </si>
  <si>
    <t>Измерение артериального давления на периферических артериях</t>
  </si>
  <si>
    <t>Определение уровня общего холестерина в крови</t>
  </si>
  <si>
    <t>Проведено медицинских мероприятий</t>
  </si>
  <si>
    <t>Учтено из числа выполненных ранее (в предшествующие 12 мес.)</t>
  </si>
  <si>
    <t>Выявлены патологические состояния</t>
  </si>
  <si>
    <t>Сведения о приемах (осмотрах), консультациях, исследованиях и иных медицинских вмешательствах, входящих в объем профилактического медицинского осмотра и первого этапа диспансеризации</t>
  </si>
  <si>
    <t>Прием (осмотр), консультация, исследование и иное медицинское вмешательство (далее - медицинское мероприятие), входящее в объем профилактического медицинского осмотра / первого этапа диспансеризации</t>
  </si>
  <si>
    <t xml:space="preserve">Расчет на основании антропометрии (измерение роста, массы тела, окружности талии) индекса массы тела </t>
  </si>
  <si>
    <t>Определение уровня глюкозы в крови натощак</t>
  </si>
  <si>
    <t xml:space="preserve">Осмотр фельдшером (акушеркой) или врачом акушером-гинекологом </t>
  </si>
  <si>
    <t>Взятие с использованием щетки цитологической цервикального мазка (соскоба) с поверхности шейки матки (наружного маточного зева) и цервикального канала на цитологическое исследование,  цитологическое исследование мазка с шейки матки</t>
  </si>
  <si>
    <t xml:space="preserve">Маммография обеих молочных желез в двух проекциях </t>
  </si>
  <si>
    <t>Исследование кала на скрытую кровь иммунохимическим методом</t>
  </si>
  <si>
    <t>Эзофагогастродуоденоскопия</t>
  </si>
  <si>
    <t>Общий анализ крови</t>
  </si>
  <si>
    <t>Краткое индивидуальное профилактическое консультирование</t>
  </si>
  <si>
    <t>Прием (осмотр) по результатам профилактического медицинского осмотра фельдшером фельдшерского пункта или фельдшерско-акушерского пункта, врачом-терапевтом или врачом по медицинской профилактике отделения (кабинета) медицинской профилактики или центра здоровья граждан в возрасте 18 лет и старше, 1 раз в год</t>
  </si>
  <si>
    <t>Прием (осмотр) врачом-терапевтом по результатам первого этапа диспансеризации</t>
  </si>
  <si>
    <t>а) граждан в возрасте от 18 лет до 39 лет 1 раз в 3 года</t>
  </si>
  <si>
    <t>19.1</t>
  </si>
  <si>
    <t>19.2</t>
  </si>
  <si>
    <t>Осмотр и выявление визуальных и иных локализаций онкологических заболеваний, включающий осмотр кожных покровов, слизистых губ и ротовой полости, пальпацию щитовидной железы, лимфатических узлов</t>
  </si>
  <si>
    <t>(2001)</t>
  </si>
  <si>
    <t xml:space="preserve">Число лиц, которые по результатам первого этапа диспансеризации направленны на второй этап </t>
  </si>
  <si>
    <t>Сведения о приемах (осмотрах), медицинских исследованиях и иных медицинских вмешательствах второго этапа диспансеризации</t>
  </si>
  <si>
    <t>(3000)</t>
  </si>
  <si>
    <t>Х</t>
  </si>
  <si>
    <t>Медицинское вмешательство, входящее в объем второго этапа диспансеризации</t>
  </si>
  <si>
    <t>Число лиц с выявленными медицинскими показаниями в рпамках первого этапа диспансеризации</t>
  </si>
  <si>
    <t>Число выявленных медицинских меропроиятий</t>
  </si>
  <si>
    <t>в рамках диспансеризации</t>
  </si>
  <si>
    <t>Впервые выявлено заболевание или патологическое состояние</t>
  </si>
  <si>
    <t>проведено ранее (в предшествую-щие 12 мес.)</t>
  </si>
  <si>
    <t>Осмотр (консультация) врачом-неврологом</t>
  </si>
  <si>
    <t xml:space="preserve">Дуплексное сканирование брахиоцефальных артерий  </t>
  </si>
  <si>
    <t>Осмотр (консультация) врачом-хирургом или врачом-урологом</t>
  </si>
  <si>
    <t>Осмотр (консультация) врачом-хирургом или врачом-колопроктологом, включая проведение ректороманоскопии</t>
  </si>
  <si>
    <t>Колоноскопия</t>
  </si>
  <si>
    <t xml:space="preserve">Рентгенография легких </t>
  </si>
  <si>
    <t>Компьютерная томография легких</t>
  </si>
  <si>
    <t>Спирометрия</t>
  </si>
  <si>
    <t>Осмотр (консультация) врачом акушером-гинекологом</t>
  </si>
  <si>
    <t>Осмотр (консультация) врачом-оториноларингологом</t>
  </si>
  <si>
    <t>Осмотр (консультация) врачом-офтальмологом</t>
  </si>
  <si>
    <t>Индивидуальное или групповое (школа для пациентов) углубленное профилактическое консультирование для граждан:</t>
  </si>
  <si>
    <t>13.1</t>
  </si>
  <si>
    <t>13.2</t>
  </si>
  <si>
    <t>13.3</t>
  </si>
  <si>
    <t>13.4</t>
  </si>
  <si>
    <t xml:space="preserve">с выявленными ишемическими  болезнями сердца, цереброваскулярными заболеваниями, хронической ишемией нижних конечностей атеросклеротического генеза или болезнями, характеризующимися повышенным кровяным давлением </t>
  </si>
  <si>
    <t xml:space="preserve">с выявленным по результатам анкетирования риском пагубного потребления алкоголя и (или) потребления наркотических средств  и психотропных веществ без назначения врача </t>
  </si>
  <si>
    <t>в возрасте 65 лет и старше в целях коррекции выявленных факторов риска и (или) профилактики старческой астении</t>
  </si>
  <si>
    <t>при выявлении высокого относительного, высокого и очень высокого абсолютного сердечно-сосудистого риска, и (или) ожирения, и (или) гиперхолестеринемии с уровнем общего холестерина 8 ммоль/л и более, а также установленным по результатам анкетирования курении более 20 сигарет в день, риске пагубного потребления алкоголя и (или) риске немедицинского потребления наркотических средств и психотропных веществ</t>
  </si>
  <si>
    <t>Прием (осмотр) врачом-терапевтом по результатам второго этапа диспансеризации</t>
  </si>
  <si>
    <t>Направление на осмотр (консультацию) врачом-онкологом при  подозрении на онкологические заболевания</t>
  </si>
  <si>
    <t>(3001)</t>
  </si>
  <si>
    <t>этапа</t>
  </si>
  <si>
    <t>(3002)</t>
  </si>
  <si>
    <t xml:space="preserve">Число лиц, прошедших частично (не все рекомендованные) мероприятия второго этапа диспансеризации, на которые они были направлены по результатам </t>
  </si>
  <si>
    <t>(3003)</t>
  </si>
  <si>
    <t>Число лиц, не прошедших ни одного мероприятия второго этапа диспансеризации, на которые они были направлены по результатам первого этапа</t>
  </si>
  <si>
    <t xml:space="preserve">Число лиц, прошедших полностью все мероприятия второго этапа диспансеризации, на которые они были направлены по результатам первого </t>
  </si>
  <si>
    <t>первого этапа</t>
  </si>
  <si>
    <t>Сведения о выявленных при проведении профилактического медицинского осмотра (диспансеризации) факторах риска и других патологических состояниях и заболеваниях, повышающих вероятность развития хронических неинфекционных заболеваний (далее - факторы риска)</t>
  </si>
  <si>
    <t>(4000)</t>
  </si>
  <si>
    <t>Код МКБ-10</t>
  </si>
  <si>
    <t xml:space="preserve"> Наименование факторов риска и других патологических состояний  и заболеваний</t>
  </si>
  <si>
    <t>Всего</t>
  </si>
  <si>
    <t>в трудоспособном возрасте</t>
  </si>
  <si>
    <t>в возрасте старше трудоспо-собного</t>
  </si>
  <si>
    <t>в трудо-способном возрасте</t>
  </si>
  <si>
    <t>в возрасте старше трудо-способного</t>
  </si>
  <si>
    <t>Гиперхолестеринемия</t>
  </si>
  <si>
    <t>Гипергликемия</t>
  </si>
  <si>
    <t>Е78</t>
  </si>
  <si>
    <t>R73.9</t>
  </si>
  <si>
    <t>Курение табака</t>
  </si>
  <si>
    <t>Z72.0</t>
  </si>
  <si>
    <t>Z72.4</t>
  </si>
  <si>
    <t>Нерациональное питание</t>
  </si>
  <si>
    <t xml:space="preserve">Избыточная масса тела </t>
  </si>
  <si>
    <t>R63.5</t>
  </si>
  <si>
    <t>Ожирение</t>
  </si>
  <si>
    <t>Е66</t>
  </si>
  <si>
    <t>Низкая физическая активность</t>
  </si>
  <si>
    <t>Z72.3</t>
  </si>
  <si>
    <t>Риск пагубного потребления алкоголя</t>
  </si>
  <si>
    <t>Z72.1</t>
  </si>
  <si>
    <t>Риск потребления наркотических средств и психотропных веществ без назначения врача</t>
  </si>
  <si>
    <t>Z72.2</t>
  </si>
  <si>
    <t>инфаркт миокарда</t>
  </si>
  <si>
    <t>мозговой инсульт</t>
  </si>
  <si>
    <t>колоректальной области</t>
  </si>
  <si>
    <t>других локализаций</t>
  </si>
  <si>
    <t>Отягощенная наследствен-ность по злока-чаственным новообразова-ниям</t>
  </si>
  <si>
    <t>Z82.4</t>
  </si>
  <si>
    <t>Z82.3</t>
  </si>
  <si>
    <t>Z80.0</t>
  </si>
  <si>
    <t>Z80.9</t>
  </si>
  <si>
    <t>Отягощенная наследственность по хроническим болезням нижних дыхательных путей</t>
  </si>
  <si>
    <t>Z82.5</t>
  </si>
  <si>
    <t>Z83.3</t>
  </si>
  <si>
    <t>Отягощенная наследственность по сахарному диабету</t>
  </si>
  <si>
    <t>Старческая астения</t>
  </si>
  <si>
    <t>R54</t>
  </si>
  <si>
    <t>Высокий (5% и более) и очень высокий (10% и более) абсолютный сердечно-сосудистый риск</t>
  </si>
  <si>
    <t>Высокий (более 1 ед.) относительный сердечно-сосудистый риск</t>
  </si>
  <si>
    <t>(4001)</t>
  </si>
  <si>
    <t>Число лиц, у которых по строкам 03, 04, 07, 08, 09 отсутствуют факторы риска</t>
  </si>
  <si>
    <t>Заболевания, выявленные при проведении профилактического медицинского осмотра (диспансеризации), установление диспансерного наблюдения</t>
  </si>
  <si>
    <t>(5000)</t>
  </si>
  <si>
    <t xml:space="preserve"> Наименование  классов и отдельных заболеваний</t>
  </si>
  <si>
    <t>Выявлено заболеваний</t>
  </si>
  <si>
    <t>всего</t>
  </si>
  <si>
    <t>из них:с  впервые в жизни установленным диагнозом</t>
  </si>
  <si>
    <t>в возрасте старше трудоспособного</t>
  </si>
  <si>
    <t xml:space="preserve">из них:
устано-влено дисп. наблю-дение
</t>
  </si>
  <si>
    <t xml:space="preserve">из них:
устано-влено дисп. наблюде-ние
</t>
  </si>
  <si>
    <t>в трудо-способ-ном возрас-те</t>
  </si>
  <si>
    <t>Туберкулез органов дыхания</t>
  </si>
  <si>
    <t>А15-А16</t>
  </si>
  <si>
    <t>C00-С97</t>
  </si>
  <si>
    <t>из них губы, полости рта и глотки</t>
  </si>
  <si>
    <t>С00-С14</t>
  </si>
  <si>
    <t>2.1</t>
  </si>
  <si>
    <t>из них в 1-2 стадии</t>
  </si>
  <si>
    <t>2.2</t>
  </si>
  <si>
    <t>пищевода</t>
  </si>
  <si>
    <t>С15</t>
  </si>
  <si>
    <t>2.3</t>
  </si>
  <si>
    <t>2.4</t>
  </si>
  <si>
    <t>желудка</t>
  </si>
  <si>
    <t>тонкого кишечника</t>
  </si>
  <si>
    <t>ободочной кишки</t>
  </si>
  <si>
    <t>ректосигмоидного соединения, прямой кишки, заднего прохода (ануса) и анального канала</t>
  </si>
  <si>
    <t>трахеи, бронхов, легкого</t>
  </si>
  <si>
    <t>кожи</t>
  </si>
  <si>
    <t>молочной железы</t>
  </si>
  <si>
    <t>шейки матки</t>
  </si>
  <si>
    <t>предстательной железы</t>
  </si>
  <si>
    <t>Сахарный диабет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</si>
  <si>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</si>
  <si>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</si>
  <si>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</si>
  <si>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</si>
  <si>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</si>
  <si>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</si>
  <si>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</si>
  <si>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</si>
  <si>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</si>
  <si>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</si>
  <si>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</si>
  <si>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</si>
  <si>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</si>
  <si>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</si>
  <si>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</si>
  <si>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</si>
  <si>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</si>
  <si>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</si>
  <si>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</si>
  <si>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</si>
  <si>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из них в 0-1 стадии</t>
  </si>
  <si>
    <t>2 стадии</t>
  </si>
  <si>
    <t>С16</t>
  </si>
  <si>
    <t>С17</t>
  </si>
  <si>
    <t>С18</t>
  </si>
  <si>
    <t>С19-С21</t>
  </si>
  <si>
    <t>С33, С34</t>
  </si>
  <si>
    <t>С43, С44</t>
  </si>
  <si>
    <t>С50</t>
  </si>
  <si>
    <t>С53</t>
  </si>
  <si>
    <t>С61</t>
  </si>
  <si>
    <t>Е10-Е14</t>
  </si>
  <si>
    <t>3.1</t>
  </si>
  <si>
    <t>Е11</t>
  </si>
  <si>
    <t>из него: инсулиннезависимый сахарный диабет</t>
  </si>
  <si>
    <t>Преходящие церебральные ишемические приступы (атаки) и родственные синдромы</t>
  </si>
  <si>
    <t>4</t>
  </si>
  <si>
    <t>Старческая катаракта и другие катаракты</t>
  </si>
  <si>
    <t>Глаукома</t>
  </si>
  <si>
    <t>Кондуктивная и нейросенсорная потеря слуха</t>
  </si>
  <si>
    <t>5</t>
  </si>
  <si>
    <t>6</t>
  </si>
  <si>
    <t>7</t>
  </si>
  <si>
    <t>8</t>
  </si>
  <si>
    <t xml:space="preserve">Слепота и пониженное зрение </t>
  </si>
  <si>
    <t>Болезни системы кровообращения</t>
  </si>
  <si>
    <t>9</t>
  </si>
  <si>
    <t>G45</t>
  </si>
  <si>
    <t>H25, H26</t>
  </si>
  <si>
    <t>H40</t>
  </si>
  <si>
    <t>H54</t>
  </si>
  <si>
    <t>H90</t>
  </si>
  <si>
    <t>I00-I99</t>
  </si>
  <si>
    <t>I10-I13</t>
  </si>
  <si>
    <t>I20-I25</t>
  </si>
  <si>
    <t>I60-I69</t>
  </si>
  <si>
    <t>I65,I66</t>
  </si>
  <si>
    <t>9.1</t>
  </si>
  <si>
    <t>9.2</t>
  </si>
  <si>
    <t>9.3</t>
  </si>
  <si>
    <t>9.4</t>
  </si>
  <si>
    <t>10</t>
  </si>
  <si>
    <t>J00-J99</t>
  </si>
  <si>
    <t>J40-J43</t>
  </si>
  <si>
    <t>J44-J47</t>
  </si>
  <si>
    <t>10.1</t>
  </si>
  <si>
    <t>10.2</t>
  </si>
  <si>
    <t>11</t>
  </si>
  <si>
    <t>K00-K93</t>
  </si>
  <si>
    <t>11.1</t>
  </si>
  <si>
    <t>K25, K26</t>
  </si>
  <si>
    <t>12</t>
  </si>
  <si>
    <t>гастрит и дуоденит</t>
  </si>
  <si>
    <t>K29</t>
  </si>
  <si>
    <t>язва желудка, язва двенадцатиперстной кишки</t>
  </si>
  <si>
    <t>Болезни органов пищеварения</t>
  </si>
  <si>
    <t>Болезни органов дыхания</t>
  </si>
  <si>
    <t>Бронхит, не уточненный как острый и хронический, простой и слизисто-гнойный хронический бронхит, хронический бронхит неуточненный, эмфизема</t>
  </si>
  <si>
    <t>Другая хроническая обструктивная легочная болезнь, астма, астматический статус, бронхоэктатическая болезнь</t>
  </si>
  <si>
    <t>ишемические болезни сердца</t>
  </si>
  <si>
    <t>цереброваскулярные болезни</t>
  </si>
  <si>
    <t>из них: закупорка и стеноз прецеребральных и (или) церебральных артерий, не приводящие к инфаркту мозга</t>
  </si>
  <si>
    <t xml:space="preserve">из них болезни, характеризую-щиеся повышенным кровяным давлением </t>
  </si>
  <si>
    <t>(5001)</t>
  </si>
  <si>
    <t>Число лиц с артериальным давлением ниже 140/90 мм.рт.ст. на фоне приема гипотензивных лекарственных препаратов, при наличии болезней, характеризующихся</t>
  </si>
  <si>
    <t>повышенным кровяным давлением (I10 – I15 по МКБ-10)</t>
  </si>
  <si>
    <t>Общие результаты профилактического медицинского осмотра, диспансеризации</t>
  </si>
  <si>
    <t>(6000)</t>
  </si>
  <si>
    <t>Число лиц взрослого населения:</t>
  </si>
  <si>
    <t xml:space="preserve">Общие результаты </t>
  </si>
  <si>
    <t>6.1</t>
  </si>
  <si>
    <t>6.2</t>
  </si>
  <si>
    <t>6.3</t>
  </si>
  <si>
    <t>6.4</t>
  </si>
  <si>
    <t>(6001)</t>
  </si>
  <si>
    <t xml:space="preserve">Общее число работающих лиц, прошедших профилактический медицинский осмотр, диспансеризацию </t>
  </si>
  <si>
    <t>(6002)</t>
  </si>
  <si>
    <t xml:space="preserve">Общее число неработающих лиц, прошедших профилактический медицинский осмотр, диспансеризацию </t>
  </si>
  <si>
    <t>(6003)</t>
  </si>
  <si>
    <t>Общее число лиц, обучающихся в образовательных организациях по очной форме, прошедших профилактический медицинский осмотр,</t>
  </si>
  <si>
    <t>диспансеризацию</t>
  </si>
  <si>
    <t>Общее число лиц, имеющих право на получение государственной социальной помощи в виде набора социальных услуг, прошедших профилактический</t>
  </si>
  <si>
    <t>медицинский осмотр, диспансеризацию</t>
  </si>
  <si>
    <t>(6004)</t>
  </si>
  <si>
    <t>профилактический медицинский осмотр, диспансеризацию</t>
  </si>
  <si>
    <t>(6005)</t>
  </si>
  <si>
    <t xml:space="preserve">Общее число лиц, принадлежащих к коренным малочисленным народам Севера, Сибири и Дальнего Востока Российской Федерации, прошедших </t>
  </si>
  <si>
    <t>(6006)</t>
  </si>
  <si>
    <t>Общее число мобильных медицинских бригад, принимавших участие в проведении профилактического медицинского осмотра,</t>
  </si>
  <si>
    <t>диспансеризации</t>
  </si>
  <si>
    <t>(6007)</t>
  </si>
  <si>
    <t>Общее число лиц, профилактический медицинский осмотр или диспансеризация которых были проведены мобильными медицинскими бригадами</t>
  </si>
  <si>
    <t>(6008)</t>
  </si>
  <si>
    <t>Число лиц с отказами от прохождения отдельных медицинских мероприятий в рамках профилактического медицинского осмотра,</t>
  </si>
  <si>
    <t>(6009)</t>
  </si>
  <si>
    <t>(6010)</t>
  </si>
  <si>
    <t>Число лиц, проживающих в сельской местности, прошедших профилактический медицинский осмотр (диспансеризацию)</t>
  </si>
  <si>
    <t xml:space="preserve">Должностное лицо, ответственное за
предоставление статистической информации (лицо, уполномоченное предоставлять статистическую информацию от имени юридического лица)
</t>
  </si>
  <si>
    <t>(должность)</t>
  </si>
  <si>
    <t>(Ф.И.О.)</t>
  </si>
  <si>
    <t xml:space="preserve">  (подпись)</t>
  </si>
  <si>
    <t>(номер контактного телефона)</t>
  </si>
  <si>
    <t xml:space="preserve">(дата составления
документа)
</t>
  </si>
  <si>
    <t>Из них по плану подлежат: ПМО  и ДОГВН (чел.)</t>
  </si>
  <si>
    <t>-</t>
  </si>
  <si>
    <t>Число лиц с отказами от прохождения профилактического медицинского осмотра в целом                1</t>
  </si>
  <si>
    <t>, от диспансеризации в целом          2</t>
  </si>
  <si>
    <t>Отягощенная наследствен-ность по сердечно-сосудистым заболеваниям</t>
  </si>
  <si>
    <t>б) граждан в возрасте 40 лет и старше 1 раз в год</t>
  </si>
  <si>
    <t>Злокачественные новообразования</t>
  </si>
  <si>
    <t>Прочие</t>
  </si>
  <si>
    <t>Диспансеризация</t>
  </si>
  <si>
    <t>Профосмотры</t>
  </si>
  <si>
    <t>(5000.1)</t>
  </si>
  <si>
    <t>(5000.2)</t>
  </si>
  <si>
    <t>Численность прикреплен-ного взрослого населения на 01.01 текущего года</t>
  </si>
  <si>
    <t xml:space="preserve">Воз-раст </t>
  </si>
  <si>
    <t>2.0</t>
  </si>
  <si>
    <t>2.25</t>
  </si>
  <si>
    <t>Е10-Е14 прочие, кроме E11</t>
  </si>
  <si>
    <t>3.2</t>
  </si>
  <si>
    <t xml:space="preserve"> I00-I99</t>
  </si>
  <si>
    <t>9.5</t>
  </si>
  <si>
    <t>10.3</t>
  </si>
  <si>
    <t>11.2</t>
  </si>
  <si>
    <t>11.3</t>
  </si>
  <si>
    <t xml:space="preserve"> K00-K93 (кроме K25, K26, К29)</t>
  </si>
  <si>
    <t>Новообразования in situ</t>
  </si>
  <si>
    <t>D00-D09</t>
  </si>
  <si>
    <t>Доброкачественные новообразования</t>
  </si>
  <si>
    <t>D10-D36</t>
  </si>
  <si>
    <t>Новообразования неопределенного или неизвестного характера</t>
  </si>
  <si>
    <t>D37-D48</t>
  </si>
  <si>
    <t>Болезни крови, кроветворных органив и отд. нарушения, вовлекающие иммунный механизм</t>
  </si>
  <si>
    <t>D50-D89</t>
  </si>
  <si>
    <t>E00-E90 (кроме E10-E14)</t>
  </si>
  <si>
    <t>БНС</t>
  </si>
  <si>
    <t>G00-G99</t>
  </si>
  <si>
    <t>H00-H59 (кроме: H25, H2; H40; H54)</t>
  </si>
  <si>
    <t>H60-H95 (кроме: H90)</t>
  </si>
  <si>
    <t>Болезни кожи и покожной клетчатки</t>
  </si>
  <si>
    <t>L00-L99</t>
  </si>
  <si>
    <t>Болезни костно-мышечной системы</t>
  </si>
  <si>
    <t>M00-M99</t>
  </si>
  <si>
    <t>Болезни мочеполовой системы</t>
  </si>
  <si>
    <t>N00-N99</t>
  </si>
  <si>
    <t>БЭС все, кроме E10-14</t>
  </si>
  <si>
    <t xml:space="preserve">Болезни уха и сосцевидного отростка (все кроме  H60-H95 (кроме H90) 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</si>
  <si>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</si>
  <si>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</si>
  <si>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</si>
  <si>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</si>
  <si>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</si>
  <si>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</si>
  <si>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</si>
  <si>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</si>
  <si>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</si>
  <si>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</si>
  <si>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</si>
  <si>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r>
      <t xml:space="preserve">Болезни глаза (все, кроме  </t>
    </r>
    <r>
      <rPr>
        <b/>
        <sz val="9"/>
        <color indexed="8"/>
        <rFont val="Times New Roman"/>
        <family val="1"/>
        <charset val="204"/>
      </rPr>
      <t>старческая катаракта и другие катаракты</t>
    </r>
    <r>
      <rPr>
        <sz val="9"/>
        <color indexed="8"/>
        <rFont val="Times New Roman"/>
        <family val="1"/>
        <charset val="204"/>
      </rPr>
      <t xml:space="preserve"> - H25, H2; </t>
    </r>
    <r>
      <rPr>
        <b/>
        <sz val="9"/>
        <color indexed="8"/>
        <rFont val="Times New Roman"/>
        <family val="1"/>
        <charset val="204"/>
      </rPr>
      <t>глаукома</t>
    </r>
    <r>
      <rPr>
        <sz val="9"/>
        <color indexed="8"/>
        <rFont val="Times New Roman"/>
        <family val="1"/>
        <charset val="204"/>
      </rPr>
      <t xml:space="preserve">-H40; </t>
    </r>
    <r>
      <rPr>
        <b/>
        <sz val="9"/>
        <color indexed="8"/>
        <rFont val="Times New Roman"/>
        <family val="1"/>
        <charset val="204"/>
      </rPr>
      <t>слепота и пониженное зрение</t>
    </r>
    <r>
      <rPr>
        <sz val="9"/>
        <color indexed="8"/>
        <rFont val="Times New Roman"/>
        <family val="1"/>
        <charset val="204"/>
      </rPr>
      <t xml:space="preserve">-H54) </t>
    </r>
  </si>
  <si>
    <t>13</t>
  </si>
  <si>
    <t>ВСЕГО</t>
  </si>
  <si>
    <t>Определение относительного сердечно-сосудистого риска (*мероприятие проводится у граждан в возрасте 18-39 лет включительно)</t>
  </si>
  <si>
    <t>Определение абсолютного сердечно-сосудистого риска (*мероприятие проводится у граждан в возрасте 40-64 лет включительно)</t>
  </si>
  <si>
    <t>Флюорография легких или рентгенография легких, , КТ органов грудной клетки</t>
  </si>
  <si>
    <t>Электрокардиография в покое (мероприятие проводится у граждан в возрасте 35 лет и старше)</t>
  </si>
  <si>
    <t>Измерение внутриглазного давления (мероприятие проводится у граждан в возрасте 40 лет и старше)</t>
  </si>
  <si>
    <t>Определение простат-специфического антигена в крови  (мероприятие проводится у граждан в возрасте 40 лет и старше)</t>
  </si>
  <si>
    <t>Эзофагогастродуоденоскопия  (исследование проводится однократно в возрасте 45 лет)</t>
  </si>
  <si>
    <r>
      <rPr>
        <b/>
        <sz val="10"/>
        <color indexed="8"/>
        <rFont val="Times New Roman"/>
        <family val="1"/>
        <charset val="204"/>
      </rPr>
      <t>Стр.8: *</t>
    </r>
    <r>
      <rPr>
        <sz val="10"/>
        <color indexed="8"/>
        <rFont val="Times New Roman"/>
        <family val="1"/>
        <charset val="204"/>
      </rPr>
      <t>Исследование проводится согласно рекомендуемой частоте проведения исследования, 1 раз в 2 года. Мероприятие не проводится, если гражданину в течение предшествующего календарного года проводилась флюорография, рентгенография или КТ органов грудной клетки</t>
    </r>
  </si>
  <si>
    <t xml:space="preserve">• В строке 05 «Избыточная масса тела» (код R63.5) указывается число лиц, прошедших диспансеризацию или профилактический медицинский осмотр, у которых величина индекса массы тела составляет 25-29,9 кг/м2.
• В строке 06 «Ожирение» (код E66) указывается число лиц, прошедших диспансеризацию или профилактический медицинский осмотр, у которых величина индекса массы тела составляет 30,0 кг/м2 и более.
• В строке 16 указываются сведения о числе лиц в возрасте в возрасте 40-64 лет, имеющих высокий и очень высокий абсолютный сердечно-сосудистый риск 
• В строке 17 указываются сведения о числе лиц в возрасте от 18 до 39 лет, имеющих высокий относительный сердечно-сосудистый риск.
</t>
  </si>
  <si>
    <r>
      <rPr>
        <b/>
        <sz val="11"/>
        <color indexed="8"/>
        <rFont val="Calibri"/>
        <family val="2"/>
        <charset val="204"/>
      </rPr>
      <t>т.4000*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</si>
  <si>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*В </t>
    </r>
    <r>
      <rPr>
        <b/>
        <sz val="10"/>
        <color indexed="8"/>
        <rFont val="Times New Roman"/>
        <family val="1"/>
        <charset val="204"/>
      </rPr>
      <t xml:space="preserve">подстрочнике 4001 </t>
    </r>
    <r>
      <rPr>
        <sz val="10"/>
        <color indexed="8"/>
        <rFont val="Times New Roman"/>
        <family val="1"/>
        <charset val="204"/>
      </rPr>
      <t>указываются сведения о числе лиц с отсутствием факторов риска: курение табака (Z72.0), нерациональное питание (Z72.4), низкая физическая активность (Z72.3), риск пагубного потребления алкоголя (Z72.1), риск потребления наркотических средств и психотропных веществ без назначения врача (Z72.2).</t>
    </r>
  </si>
  <si>
    <r>
      <t>*В</t>
    </r>
    <r>
      <rPr>
        <b/>
        <sz val="10"/>
        <color indexed="8"/>
        <rFont val="Times New Roman"/>
        <family val="1"/>
        <charset val="204"/>
      </rPr>
      <t xml:space="preserve"> подстрочнике 5001</t>
    </r>
    <r>
      <rPr>
        <sz val="10"/>
        <color indexed="8"/>
        <rFont val="Times New Roman"/>
        <family val="1"/>
        <charset val="204"/>
      </rPr>
      <t xml:space="preserve"> указывается число выявленных по результатам профилактического медицинского осмотра или диспансеризации лиц, имеющих уровень артериального давления ниже 140/90 мм рт. ст. на фоне приема гипотензивных лекарственных препаратов, при наличии болезней, характеризующихся повышенным кровяным давлением (I10 – I15)</t>
    </r>
  </si>
  <si>
    <t>Определена I группа здоровья (кол-во лиц)</t>
  </si>
  <si>
    <t>Определена II группа здоровья (кол-во лиц)</t>
  </si>
  <si>
    <t>Определена IIIA группа здоровья (кол-во лиц)</t>
  </si>
  <si>
    <t>Определена IIIБ группа здоровья (кол-во лиц)</t>
  </si>
  <si>
    <t>Направлены при наличии медицинских показаний на дополнительное обследование, не входящее в объем диспансеризации, в том числе направлены на осмотр (консультацию) врачом-онкологом при подозрении на онкологическое заболевание (кол-во лиц)</t>
  </si>
  <si>
    <t>врачом (фельдшером) отделения (кабинета) медицинской профилактики или центра здоровья (кол-во лиц)</t>
  </si>
  <si>
    <t>врачом-терапевтом (кол-во лиц)</t>
  </si>
  <si>
    <t>врачом-специалистом (кол-во лиц)</t>
  </si>
  <si>
    <t>фельдшером фельдшерского здравпункта или фельдшерско-акушерского пункта (кол-во лиц)</t>
  </si>
  <si>
    <t>Направлены для получения специализированной, в том числе высокотехнологичной, медицинской помощи (кол-во лиц)</t>
  </si>
  <si>
    <t>Направлены на санаторно-курортное лечение (кол-во лиц)</t>
  </si>
  <si>
    <r>
      <t>Установлено диспансерное наблюдение, всего (</t>
    </r>
    <r>
      <rPr>
        <sz val="9"/>
        <color indexed="10"/>
        <rFont val="Times New Roman"/>
        <family val="1"/>
        <charset val="204"/>
      </rPr>
      <t>в</t>
    </r>
    <r>
      <rPr>
        <sz val="9"/>
        <color indexed="10"/>
        <rFont val="Times New Roman"/>
        <family val="1"/>
        <charset val="204"/>
      </rPr>
      <t>первые выявленные лица</t>
    </r>
    <r>
      <rPr>
        <sz val="9"/>
        <color indexed="8"/>
        <rFont val="Times New Roman"/>
        <family val="1"/>
        <charset val="204"/>
      </rPr>
      <t>)</t>
    </r>
  </si>
  <si>
    <t>55 женщины</t>
  </si>
  <si>
    <t>60 мужчины</t>
  </si>
  <si>
    <t>4.1</t>
  </si>
  <si>
    <t>5.1</t>
  </si>
  <si>
    <t>Евгения Анатольевна  Машошина</t>
  </si>
  <si>
    <t>35-75-73</t>
  </si>
  <si>
    <t xml:space="preserve">Заведующая терапевтическим отделением </t>
  </si>
  <si>
    <t>м</t>
  </si>
</sst>
</file>

<file path=xl/styles.xml><?xml version="1.0" encoding="utf-8"?>
<styleSheet xmlns="http://schemas.openxmlformats.org/spreadsheetml/2006/main">
  <numFmts count="1">
    <numFmt numFmtId="164" formatCode="0;[Red]0"/>
  </numFmts>
  <fonts count="26">
    <font>
      <sz val="11"/>
      <color theme="1"/>
      <name val="Calibri"/>
      <family val="2"/>
      <charset val="204"/>
      <scheme val="minor"/>
    </font>
    <font>
      <sz val="10"/>
      <color indexed="64"/>
      <name val="Arial"/>
      <family val="2"/>
      <charset val="204"/>
    </font>
    <font>
      <sz val="9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10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9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1" fillId="0" borderId="0" applyNumberFormat="0" applyFill="0" applyBorder="0" applyAlignment="0" applyProtection="0"/>
  </cellStyleXfs>
  <cellXfs count="276">
    <xf numFmtId="0" fontId="0" fillId="0" borderId="0" xfId="0"/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1" xfId="0" applyFont="1" applyBorder="1"/>
    <xf numFmtId="49" fontId="16" fillId="0" borderId="1" xfId="0" applyNumberFormat="1" applyFont="1" applyBorder="1" applyAlignment="1">
      <alignment vertical="center"/>
    </xf>
    <xf numFmtId="0" fontId="17" fillId="0" borderId="2" xfId="0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vertical="center"/>
    </xf>
    <xf numFmtId="0" fontId="15" fillId="0" borderId="0" xfId="0" applyFont="1" applyBorder="1"/>
    <xf numFmtId="0" fontId="18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0" fillId="0" borderId="0" xfId="0" applyBorder="1"/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 wrapText="1" indent="1"/>
    </xf>
    <xf numFmtId="49" fontId="19" fillId="0" borderId="3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 indent="2"/>
    </xf>
    <xf numFmtId="0" fontId="17" fillId="0" borderId="3" xfId="0" applyFont="1" applyBorder="1" applyAlignment="1">
      <alignment horizontal="left" vertical="center" wrapText="1" indent="2"/>
    </xf>
    <xf numFmtId="49" fontId="17" fillId="0" borderId="3" xfId="0" applyNumberFormat="1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9" fillId="0" borderId="0" xfId="9"/>
    <xf numFmtId="0" fontId="21" fillId="0" borderId="0" xfId="9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9" fillId="0" borderId="0" xfId="9" applyAlignment="1" applyProtection="1"/>
    <xf numFmtId="0" fontId="21" fillId="0" borderId="0" xfId="1" applyFont="1" applyAlignment="1" applyProtection="1">
      <alignment horizontal="right"/>
    </xf>
    <xf numFmtId="0" fontId="15" fillId="0" borderId="0" xfId="9" applyFont="1" applyAlignment="1" applyProtection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164" fontId="17" fillId="0" borderId="2" xfId="0" applyNumberFormat="1" applyFont="1" applyBorder="1" applyAlignment="1" applyProtection="1">
      <alignment horizontal="center" vertical="center" wrapText="1"/>
      <protection locked="0"/>
    </xf>
    <xf numFmtId="164" fontId="20" fillId="0" borderId="1" xfId="0" applyNumberFormat="1" applyFont="1" applyBorder="1" applyAlignment="1" applyProtection="1">
      <alignment horizontal="center" vertical="center"/>
      <protection locked="0"/>
    </xf>
    <xf numFmtId="164" fontId="19" fillId="0" borderId="2" xfId="0" applyNumberFormat="1" applyFon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64" fontId="20" fillId="0" borderId="1" xfId="0" applyNumberFormat="1" applyFont="1" applyBorder="1" applyAlignment="1">
      <alignment horizontal="center" vertical="center"/>
    </xf>
    <xf numFmtId="16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20" fillId="0" borderId="1" xfId="0" applyNumberFormat="1" applyFont="1" applyBorder="1" applyAlignment="1" applyProtection="1">
      <alignment vertical="center"/>
      <protection locked="0"/>
    </xf>
    <xf numFmtId="164" fontId="0" fillId="0" borderId="1" xfId="0" applyNumberFormat="1" applyBorder="1"/>
    <xf numFmtId="164" fontId="0" fillId="0" borderId="1" xfId="0" applyNumberFormat="1" applyBorder="1" applyProtection="1">
      <protection locked="0"/>
    </xf>
    <xf numFmtId="0" fontId="9" fillId="0" borderId="0" xfId="9" applyAlignment="1" applyProtection="1"/>
    <xf numFmtId="49" fontId="21" fillId="0" borderId="0" xfId="1" applyNumberFormat="1" applyFont="1" applyBorder="1" applyAlignment="1" applyProtection="1">
      <alignment vertical="center"/>
      <protection locked="0"/>
    </xf>
    <xf numFmtId="0" fontId="9" fillId="0" borderId="0" xfId="9" applyBorder="1" applyAlignment="1" applyProtection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 indent="2"/>
    </xf>
    <xf numFmtId="0" fontId="17" fillId="0" borderId="3" xfId="0" applyFont="1" applyBorder="1" applyAlignment="1">
      <alignment horizontal="left" vertical="center" wrapText="1" indent="2"/>
    </xf>
    <xf numFmtId="164" fontId="17" fillId="0" borderId="2" xfId="0" applyNumberFormat="1" applyFont="1" applyBorder="1" applyAlignment="1" applyProtection="1">
      <alignment horizontal="center" vertical="center" wrapText="1"/>
      <protection locked="0"/>
    </xf>
    <xf numFmtId="164" fontId="17" fillId="0" borderId="2" xfId="0" applyNumberFormat="1" applyFont="1" applyBorder="1" applyAlignment="1" applyProtection="1">
      <alignment horizontal="center" vertical="center" wrapText="1"/>
    </xf>
    <xf numFmtId="164" fontId="18" fillId="0" borderId="2" xfId="0" applyNumberFormat="1" applyFont="1" applyBorder="1" applyAlignment="1" applyProtection="1">
      <alignment horizontal="center" vertical="center" wrapText="1"/>
    </xf>
    <xf numFmtId="1" fontId="23" fillId="0" borderId="1" xfId="0" applyNumberFormat="1" applyFont="1" applyBorder="1" applyAlignment="1" applyProtection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164" fontId="1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49" fontId="17" fillId="4" borderId="2" xfId="0" applyNumberFormat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164" fontId="17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7" fillId="2" borderId="2" xfId="0" applyNumberFormat="1" applyFont="1" applyFill="1" applyBorder="1" applyAlignment="1" applyProtection="1">
      <alignment horizontal="center" vertical="center" wrapText="1"/>
    </xf>
    <xf numFmtId="164" fontId="18" fillId="2" borderId="2" xfId="0" applyNumberFormat="1" applyFont="1" applyFill="1" applyBorder="1" applyAlignment="1" applyProtection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left" vertical="center" wrapText="1" indent="2"/>
    </xf>
    <xf numFmtId="164" fontId="17" fillId="4" borderId="2" xfId="0" applyNumberFormat="1" applyFont="1" applyFill="1" applyBorder="1" applyAlignment="1" applyProtection="1">
      <alignment horizontal="center" vertical="center" wrapText="1"/>
    </xf>
    <xf numFmtId="49" fontId="17" fillId="2" borderId="2" xfId="0" applyNumberFormat="1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164" fontId="17" fillId="5" borderId="2" xfId="0" applyNumberFormat="1" applyFont="1" applyFill="1" applyBorder="1" applyAlignment="1" applyProtection="1">
      <alignment horizontal="center" vertical="center" wrapText="1"/>
    </xf>
    <xf numFmtId="164" fontId="17" fillId="6" borderId="2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16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2" xfId="0" applyFont="1" applyFill="1" applyBorder="1" applyAlignment="1">
      <alignment horizontal="center" vertical="center" wrapText="1"/>
    </xf>
    <xf numFmtId="164" fontId="1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vertical="center" wrapText="1"/>
    </xf>
    <xf numFmtId="164" fontId="17" fillId="2" borderId="2" xfId="0" applyNumberFormat="1" applyFont="1" applyFill="1" applyBorder="1" applyAlignment="1" applyProtection="1">
      <alignment horizontal="center" vertical="center" wrapText="1"/>
    </xf>
    <xf numFmtId="49" fontId="17" fillId="6" borderId="2" xfId="0" applyNumberFormat="1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164" fontId="17" fillId="0" borderId="2" xfId="0" applyNumberFormat="1" applyFont="1" applyBorder="1" applyAlignment="1" applyProtection="1">
      <alignment horizontal="center" vertical="center" wrapText="1"/>
      <protection locked="0"/>
    </xf>
    <xf numFmtId="164" fontId="17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3" xfId="0" applyFont="1" applyFill="1" applyBorder="1" applyAlignment="1">
      <alignment horizontal="left" vertical="center" wrapText="1"/>
    </xf>
    <xf numFmtId="49" fontId="18" fillId="3" borderId="3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164" fontId="18" fillId="3" borderId="3" xfId="0" applyNumberFormat="1" applyFont="1" applyFill="1" applyBorder="1" applyAlignment="1" applyProtection="1">
      <alignment horizontal="center" vertical="center" wrapText="1"/>
    </xf>
    <xf numFmtId="164" fontId="17" fillId="0" borderId="3" xfId="0" applyNumberFormat="1" applyFont="1" applyBorder="1" applyAlignment="1" applyProtection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49" fontId="17" fillId="3" borderId="3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164" fontId="17" fillId="3" borderId="3" xfId="0" applyNumberFormat="1" applyFont="1" applyFill="1" applyBorder="1" applyAlignment="1" applyProtection="1">
      <alignment horizontal="center" vertical="center" wrapText="1"/>
    </xf>
    <xf numFmtId="164" fontId="20" fillId="0" borderId="0" xfId="0" applyNumberFormat="1" applyFont="1" applyBorder="1" applyAlignment="1" applyProtection="1">
      <alignment vertical="center"/>
      <protection locked="0"/>
    </xf>
    <xf numFmtId="0" fontId="17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 indent="2"/>
    </xf>
    <xf numFmtId="0" fontId="18" fillId="0" borderId="2" xfId="0" applyFont="1" applyBorder="1" applyAlignment="1">
      <alignment horizontal="center" vertical="center" wrapText="1"/>
    </xf>
    <xf numFmtId="164" fontId="18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3" xfId="0" applyNumberFormat="1" applyFont="1" applyBorder="1" applyAlignment="1" applyProtection="1">
      <alignment horizontal="center" vertical="center" wrapText="1"/>
      <protection locked="0"/>
    </xf>
    <xf numFmtId="164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17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17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3" xfId="0" applyFont="1" applyFill="1" applyBorder="1" applyAlignment="1">
      <alignment vertical="center" wrapText="1"/>
    </xf>
    <xf numFmtId="0" fontId="17" fillId="3" borderId="3" xfId="0" applyFont="1" applyFill="1" applyBorder="1" applyAlignment="1">
      <alignment horizontal="left" vertical="center" wrapText="1" indent="2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164" fontId="17" fillId="0" borderId="2" xfId="0" applyNumberFormat="1" applyFont="1" applyBorder="1" applyAlignment="1" applyProtection="1">
      <alignment horizontal="center" vertical="center" wrapText="1"/>
      <protection locked="0"/>
    </xf>
    <xf numFmtId="49" fontId="18" fillId="5" borderId="2" xfId="0" applyNumberFormat="1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164" fontId="18" fillId="5" borderId="2" xfId="0" applyNumberFormat="1" applyFont="1" applyFill="1" applyBorder="1" applyAlignment="1" applyProtection="1">
      <alignment horizontal="center" vertical="center" wrapText="1"/>
    </xf>
    <xf numFmtId="0" fontId="21" fillId="0" borderId="0" xfId="1" applyFont="1" applyBorder="1" applyAlignment="1" applyProtection="1">
      <alignment horizontal="center"/>
    </xf>
    <xf numFmtId="0" fontId="20" fillId="0" borderId="0" xfId="0" applyFont="1" applyAlignment="1">
      <alignment horizontal="left" vertical="center"/>
    </xf>
    <xf numFmtId="0" fontId="18" fillId="2" borderId="6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164" fontId="18" fillId="3" borderId="0" xfId="0" applyNumberFormat="1" applyFont="1" applyFill="1" applyBorder="1" applyAlignment="1" applyProtection="1">
      <alignment horizontal="center" vertical="center" wrapText="1"/>
    </xf>
    <xf numFmtId="0" fontId="0" fillId="3" borderId="0" xfId="0" applyFill="1"/>
    <xf numFmtId="0" fontId="18" fillId="3" borderId="8" xfId="0" applyFont="1" applyFill="1" applyBorder="1" applyAlignment="1">
      <alignment horizontal="left" vertical="center" wrapText="1"/>
    </xf>
    <xf numFmtId="49" fontId="18" fillId="3" borderId="8" xfId="0" applyNumberFormat="1" applyFont="1" applyFill="1" applyBorder="1" applyAlignment="1">
      <alignment horizontal="center" vertical="center" wrapText="1"/>
    </xf>
    <xf numFmtId="164" fontId="17" fillId="0" borderId="2" xfId="0" applyNumberFormat="1" applyFont="1" applyBorder="1" applyAlignment="1" applyProtection="1">
      <alignment horizontal="center" vertical="center" wrapText="1"/>
    </xf>
    <xf numFmtId="164" fontId="17" fillId="0" borderId="2" xfId="0" applyNumberFormat="1" applyFont="1" applyBorder="1" applyAlignment="1" applyProtection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64" fontId="20" fillId="0" borderId="1" xfId="0" applyNumberFormat="1" applyFont="1" applyBorder="1" applyAlignment="1" applyProtection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164" fontId="17" fillId="7" borderId="2" xfId="0" applyNumberFormat="1" applyFont="1" applyFill="1" applyBorder="1" applyAlignment="1" applyProtection="1">
      <alignment horizontal="center" vertical="center" wrapText="1"/>
    </xf>
    <xf numFmtId="164" fontId="17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7" fillId="6" borderId="2" xfId="0" applyFont="1" applyFill="1" applyBorder="1" applyAlignment="1">
      <alignment horizontal="center" vertical="center" wrapText="1"/>
    </xf>
    <xf numFmtId="49" fontId="17" fillId="7" borderId="2" xfId="0" applyNumberFormat="1" applyFont="1" applyFill="1" applyBorder="1" applyAlignment="1">
      <alignment horizontal="center" vertical="center" wrapText="1"/>
    </xf>
    <xf numFmtId="164" fontId="14" fillId="0" borderId="1" xfId="0" applyNumberFormat="1" applyFont="1" applyBorder="1" applyAlignment="1" applyProtection="1">
      <alignment horizontal="center" vertical="center"/>
    </xf>
    <xf numFmtId="164" fontId="19" fillId="0" borderId="2" xfId="0" applyNumberFormat="1" applyFont="1" applyBorder="1" applyAlignment="1" applyProtection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left" vertical="center" wrapText="1"/>
    </xf>
    <xf numFmtId="0" fontId="17" fillId="6" borderId="3" xfId="0" applyFont="1" applyFill="1" applyBorder="1" applyAlignment="1">
      <alignment horizontal="left"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 indent="1"/>
    </xf>
    <xf numFmtId="0" fontId="17" fillId="0" borderId="3" xfId="0" applyFont="1" applyBorder="1" applyAlignment="1">
      <alignment horizontal="left" vertical="center" wrapText="1" indent="1"/>
    </xf>
    <xf numFmtId="0" fontId="17" fillId="0" borderId="7" xfId="0" applyFont="1" applyBorder="1" applyAlignment="1">
      <alignment horizontal="left" vertical="center" wrapText="1" indent="1"/>
    </xf>
    <xf numFmtId="0" fontId="17" fillId="0" borderId="4" xfId="0" applyFont="1" applyBorder="1" applyAlignment="1">
      <alignment horizontal="left" vertical="center" wrapText="1" indent="2"/>
    </xf>
    <xf numFmtId="0" fontId="17" fillId="0" borderId="3" xfId="0" applyFont="1" applyBorder="1" applyAlignment="1">
      <alignment horizontal="left" vertical="center" wrapText="1" indent="2"/>
    </xf>
    <xf numFmtId="0" fontId="17" fillId="0" borderId="7" xfId="0" applyFont="1" applyBorder="1" applyAlignment="1">
      <alignment horizontal="left" vertical="center" wrapText="1" indent="2"/>
    </xf>
    <xf numFmtId="0" fontId="17" fillId="5" borderId="4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left" vertical="center" wrapText="1"/>
    </xf>
    <xf numFmtId="0" fontId="17" fillId="5" borderId="7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21" fillId="0" borderId="8" xfId="1" applyFont="1" applyBorder="1" applyAlignment="1" applyProtection="1">
      <alignment horizontal="center" vertical="center" wrapText="1"/>
    </xf>
    <xf numFmtId="0" fontId="21" fillId="0" borderId="0" xfId="1" applyFont="1" applyBorder="1" applyAlignment="1" applyProtection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1" fillId="0" borderId="8" xfId="1" applyFont="1" applyBorder="1" applyAlignment="1" applyProtection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4" fontId="17" fillId="0" borderId="2" xfId="0" applyNumberFormat="1" applyFont="1" applyBorder="1" applyAlignment="1" applyProtection="1">
      <alignment horizontal="center" vertical="center" wrapText="1"/>
    </xf>
    <xf numFmtId="164" fontId="17" fillId="0" borderId="2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164" fontId="17" fillId="0" borderId="4" xfId="0" applyNumberFormat="1" applyFont="1" applyBorder="1" applyAlignment="1" applyProtection="1">
      <alignment horizontal="center" vertical="center" wrapText="1"/>
    </xf>
    <xf numFmtId="164" fontId="17" fillId="0" borderId="7" xfId="0" applyNumberFormat="1" applyFont="1" applyBorder="1" applyAlignment="1" applyProtection="1">
      <alignment horizontal="center" vertical="center" wrapText="1"/>
    </xf>
    <xf numFmtId="164" fontId="17" fillId="0" borderId="4" xfId="0" applyNumberFormat="1" applyFont="1" applyBorder="1" applyAlignment="1" applyProtection="1">
      <alignment horizontal="center" vertical="center" wrapText="1"/>
      <protection locked="0"/>
    </xf>
    <xf numFmtId="164" fontId="17" fillId="0" borderId="7" xfId="0" applyNumberFormat="1" applyFont="1" applyBorder="1" applyAlignment="1" applyProtection="1">
      <alignment horizontal="center" vertical="center" wrapText="1"/>
      <protection locked="0"/>
    </xf>
    <xf numFmtId="0" fontId="18" fillId="5" borderId="4" xfId="0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18" fillId="5" borderId="7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164" fontId="19" fillId="0" borderId="2" xfId="0" applyNumberFormat="1" applyFont="1" applyBorder="1" applyAlignment="1" applyProtection="1">
      <alignment horizontal="center" vertical="center" wrapText="1"/>
    </xf>
    <xf numFmtId="164" fontId="19" fillId="0" borderId="2" xfId="0" applyNumberFormat="1" applyFont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>
      <alignment horizontal="left" vertical="center" wrapText="1" indent="1"/>
    </xf>
    <xf numFmtId="0" fontId="19" fillId="0" borderId="3" xfId="0" applyFont="1" applyBorder="1" applyAlignment="1">
      <alignment horizontal="left" vertical="center" wrapText="1" indent="1"/>
    </xf>
    <xf numFmtId="0" fontId="19" fillId="0" borderId="7" xfId="0" applyFont="1" applyBorder="1" applyAlignment="1">
      <alignment horizontal="left" vertical="center" wrapText="1" indent="1"/>
    </xf>
    <xf numFmtId="164" fontId="19" fillId="0" borderId="4" xfId="0" applyNumberFormat="1" applyFont="1" applyBorder="1" applyAlignment="1" applyProtection="1">
      <alignment horizontal="center" vertical="center" wrapText="1"/>
    </xf>
    <xf numFmtId="164" fontId="19" fillId="0" borderId="3" xfId="0" applyNumberFormat="1" applyFont="1" applyBorder="1" applyAlignment="1" applyProtection="1">
      <alignment horizontal="center" vertical="center" wrapText="1"/>
    </xf>
    <xf numFmtId="164" fontId="19" fillId="0" borderId="7" xfId="0" applyNumberFormat="1" applyFont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164" fontId="19" fillId="0" borderId="4" xfId="0" applyNumberFormat="1" applyFont="1" applyBorder="1" applyAlignment="1" applyProtection="1">
      <alignment horizontal="center" vertical="center" wrapText="1"/>
      <protection locked="0"/>
    </xf>
    <xf numFmtId="164" fontId="19" fillId="0" borderId="7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0" fillId="0" borderId="7" xfId="0" applyBorder="1"/>
    <xf numFmtId="0" fontId="12" fillId="0" borderId="0" xfId="0" applyFont="1" applyBorder="1" applyAlignment="1">
      <alignment horizontal="center" vertical="center" wrapText="1"/>
    </xf>
    <xf numFmtId="164" fontId="19" fillId="0" borderId="3" xfId="0" applyNumberFormat="1" applyFont="1" applyBorder="1" applyAlignment="1" applyProtection="1">
      <alignment horizontal="center" vertical="center" wrapText="1"/>
      <protection locked="0"/>
    </xf>
    <xf numFmtId="0" fontId="19" fillId="0" borderId="2" xfId="0" applyFont="1" applyBorder="1" applyAlignment="1">
      <alignment horizontal="center" vertical="center"/>
    </xf>
    <xf numFmtId="164" fontId="19" fillId="0" borderId="2" xfId="0" applyNumberFormat="1" applyFont="1" applyBorder="1" applyAlignment="1" applyProtection="1">
      <alignment horizontal="center" vertical="center"/>
    </xf>
    <xf numFmtId="164" fontId="19" fillId="0" borderId="2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64" fontId="18" fillId="0" borderId="4" xfId="0" applyNumberFormat="1" applyFont="1" applyBorder="1" applyAlignment="1" applyProtection="1">
      <alignment horizontal="center" vertical="center" wrapText="1"/>
    </xf>
    <xf numFmtId="164" fontId="18" fillId="0" borderId="7" xfId="0" applyNumberFormat="1" applyFont="1" applyBorder="1" applyAlignment="1" applyProtection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49" fontId="21" fillId="0" borderId="1" xfId="1" applyNumberFormat="1" applyFont="1" applyBorder="1" applyAlignment="1" applyProtection="1">
      <alignment horizontal="center" vertical="center"/>
      <protection locked="0"/>
    </xf>
    <xf numFmtId="0" fontId="21" fillId="0" borderId="0" xfId="1" applyFont="1" applyBorder="1" applyAlignment="1" applyProtection="1">
      <alignment horizontal="center"/>
    </xf>
    <xf numFmtId="49" fontId="21" fillId="0" borderId="0" xfId="1" applyNumberFormat="1" applyFont="1" applyBorder="1" applyAlignment="1" applyProtection="1">
      <alignment horizontal="center" vertical="center"/>
      <protection locked="0"/>
    </xf>
    <xf numFmtId="49" fontId="21" fillId="0" borderId="0" xfId="9" applyNumberFormat="1" applyFont="1" applyAlignment="1" applyProtection="1">
      <alignment horizontal="center"/>
      <protection locked="0"/>
    </xf>
    <xf numFmtId="49" fontId="21" fillId="0" borderId="1" xfId="9" applyNumberFormat="1" applyFont="1" applyBorder="1" applyAlignment="1" applyProtection="1">
      <alignment horizontal="center"/>
      <protection locked="0"/>
    </xf>
    <xf numFmtId="49" fontId="21" fillId="0" borderId="0" xfId="1" applyNumberFormat="1" applyFont="1" applyBorder="1" applyAlignment="1" applyProtection="1">
      <alignment horizontal="center"/>
      <protection locked="0"/>
    </xf>
    <xf numFmtId="49" fontId="21" fillId="0" borderId="1" xfId="1" applyNumberFormat="1" applyFont="1" applyBorder="1" applyAlignment="1" applyProtection="1">
      <alignment horizontal="center"/>
      <protection locked="0"/>
    </xf>
    <xf numFmtId="0" fontId="15" fillId="0" borderId="0" xfId="9" applyFont="1" applyAlignment="1" applyProtection="1">
      <alignment horizontal="left" vertical="center" wrapText="1"/>
    </xf>
    <xf numFmtId="0" fontId="17" fillId="2" borderId="4" xfId="0" applyFont="1" applyFill="1" applyBorder="1" applyAlignment="1">
      <alignment horizontal="left" vertical="center" wrapText="1" indent="2"/>
    </xf>
    <xf numFmtId="0" fontId="17" fillId="2" borderId="3" xfId="0" applyFont="1" applyFill="1" applyBorder="1" applyAlignment="1">
      <alignment horizontal="left" vertical="center" wrapText="1" indent="2"/>
    </xf>
    <xf numFmtId="0" fontId="17" fillId="2" borderId="7" xfId="0" applyFont="1" applyFill="1" applyBorder="1" applyAlignment="1">
      <alignment horizontal="left" vertical="center" wrapText="1" indent="2"/>
    </xf>
    <xf numFmtId="0" fontId="17" fillId="0" borderId="9" xfId="0" applyFont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left" vertical="center" wrapText="1" indent="1"/>
    </xf>
    <xf numFmtId="0" fontId="17" fillId="4" borderId="3" xfId="0" applyFont="1" applyFill="1" applyBorder="1" applyAlignment="1">
      <alignment horizontal="left" vertical="center" wrapText="1" indent="1"/>
    </xf>
    <xf numFmtId="0" fontId="17" fillId="4" borderId="7" xfId="0" applyFont="1" applyFill="1" applyBorder="1" applyAlignment="1">
      <alignment horizontal="left" vertical="center" wrapText="1" indent="1"/>
    </xf>
    <xf numFmtId="164" fontId="17" fillId="7" borderId="4" xfId="0" applyNumberFormat="1" applyFont="1" applyFill="1" applyBorder="1" applyAlignment="1" applyProtection="1">
      <alignment horizontal="center" vertical="center" wrapText="1"/>
    </xf>
    <xf numFmtId="164" fontId="17" fillId="7" borderId="7" xfId="0" applyNumberFormat="1" applyFont="1" applyFill="1" applyBorder="1" applyAlignment="1" applyProtection="1">
      <alignment horizontal="center" vertical="center" wrapText="1"/>
    </xf>
    <xf numFmtId="164" fontId="17" fillId="6" borderId="4" xfId="0" applyNumberFormat="1" applyFont="1" applyFill="1" applyBorder="1" applyAlignment="1" applyProtection="1">
      <alignment horizontal="center" vertical="center" wrapText="1"/>
      <protection locked="0"/>
    </xf>
    <xf numFmtId="164" fontId="17" fillId="6" borderId="7" xfId="0" applyNumberFormat="1" applyFont="1" applyFill="1" applyBorder="1" applyAlignment="1" applyProtection="1">
      <alignment horizontal="center" vertical="center" wrapText="1"/>
      <protection locked="0"/>
    </xf>
  </cellXfs>
  <cellStyles count="11">
    <cellStyle name="Обычный" xfId="0" builtinId="0"/>
    <cellStyle name="Обычный 2" xfId="1"/>
    <cellStyle name="Обычный 2 2" xfId="2"/>
    <cellStyle name="Обычный 2 3" xfId="3"/>
    <cellStyle name="Обычный 2 4" xfId="4"/>
    <cellStyle name="Обычный 2 5" xfId="5"/>
    <cellStyle name="Обычный 2 6" xfId="6"/>
    <cellStyle name="Обычный 3" xfId="7"/>
    <cellStyle name="Обычный 4" xfId="8"/>
    <cellStyle name="Обычный 5" xfId="9"/>
    <cellStyle name="Пояснение 2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S491"/>
  <sheetViews>
    <sheetView tabSelected="1" topLeftCell="A433" workbookViewId="0">
      <selection activeCell="T440" sqref="T440"/>
    </sheetView>
  </sheetViews>
  <sheetFormatPr defaultRowHeight="15"/>
  <cols>
    <col min="1" max="1" width="0.28515625" customWidth="1"/>
    <col min="2" max="2" width="7.7109375" customWidth="1"/>
    <col min="3" max="3" width="4.5703125" customWidth="1"/>
    <col min="4" max="4" width="12.42578125" customWidth="1"/>
    <col min="5" max="5" width="9.140625" customWidth="1"/>
    <col min="6" max="7" width="8.7109375" customWidth="1"/>
    <col min="8" max="8" width="6.28515625" customWidth="1"/>
    <col min="9" max="9" width="6.5703125" customWidth="1"/>
    <col min="11" max="11" width="8.5703125" customWidth="1"/>
    <col min="12" max="12" width="8.85546875" customWidth="1"/>
    <col min="13" max="13" width="12.7109375" customWidth="1"/>
    <col min="15" max="16" width="9" customWidth="1"/>
  </cols>
  <sheetData>
    <row r="1" spans="2:18" ht="13.5" customHeight="1"/>
    <row r="2" spans="2:18" ht="14.25" customHeight="1">
      <c r="B2" s="248" t="s">
        <v>0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</row>
    <row r="3" spans="2:18">
      <c r="B3" s="248" t="s">
        <v>1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</row>
    <row r="4" spans="2:18" ht="7.5" customHeight="1">
      <c r="B4" s="1"/>
      <c r="C4" s="1"/>
      <c r="D4" s="1"/>
      <c r="E4" s="1"/>
      <c r="F4" s="1"/>
      <c r="G4" s="1"/>
      <c r="H4" s="1"/>
      <c r="I4" s="25"/>
      <c r="J4" s="1"/>
      <c r="K4" s="1"/>
      <c r="L4" s="1"/>
      <c r="M4" s="1"/>
      <c r="N4" s="1"/>
      <c r="O4" s="1"/>
    </row>
    <row r="5" spans="2:18">
      <c r="B5" s="5" t="s">
        <v>19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39" t="s">
        <v>18</v>
      </c>
      <c r="O5" s="239"/>
      <c r="P5" s="239"/>
      <c r="Q5" s="3"/>
      <c r="R5" s="3"/>
    </row>
    <row r="6" spans="2:18" ht="14.25" customHeight="1">
      <c r="B6" s="164" t="s">
        <v>312</v>
      </c>
      <c r="C6" s="164" t="s">
        <v>21</v>
      </c>
      <c r="D6" s="164" t="s">
        <v>2</v>
      </c>
      <c r="E6" s="164"/>
      <c r="F6" s="164"/>
      <c r="G6" s="164"/>
      <c r="H6" s="164" t="s">
        <v>3</v>
      </c>
      <c r="I6" s="164"/>
      <c r="J6" s="164"/>
      <c r="K6" s="164"/>
      <c r="L6" s="164"/>
      <c r="M6" s="164"/>
      <c r="N6" s="164"/>
      <c r="O6" s="164"/>
      <c r="P6" s="164"/>
    </row>
    <row r="7" spans="2:18">
      <c r="B7" s="164"/>
      <c r="C7" s="164"/>
      <c r="D7" s="164"/>
      <c r="E7" s="164"/>
      <c r="F7" s="164"/>
      <c r="G7" s="164"/>
      <c r="H7" s="164" t="s">
        <v>4</v>
      </c>
      <c r="I7" s="164"/>
      <c r="J7" s="164"/>
      <c r="K7" s="164"/>
      <c r="L7" s="164"/>
      <c r="M7" s="164" t="s">
        <v>5</v>
      </c>
      <c r="N7" s="164"/>
      <c r="O7" s="164"/>
      <c r="P7" s="164"/>
    </row>
    <row r="8" spans="2:18" ht="63" customHeight="1">
      <c r="B8" s="164"/>
      <c r="C8" s="164"/>
      <c r="D8" s="164" t="s">
        <v>311</v>
      </c>
      <c r="E8" s="164" t="s">
        <v>6</v>
      </c>
      <c r="F8" s="164" t="s">
        <v>7</v>
      </c>
      <c r="G8" s="164"/>
      <c r="H8" s="240" t="s">
        <v>311</v>
      </c>
      <c r="I8" s="241"/>
      <c r="J8" s="164" t="s">
        <v>6</v>
      </c>
      <c r="K8" s="164" t="s">
        <v>7</v>
      </c>
      <c r="L8" s="164"/>
      <c r="M8" s="164" t="s">
        <v>311</v>
      </c>
      <c r="N8" s="164" t="s">
        <v>299</v>
      </c>
      <c r="O8" s="164" t="s">
        <v>7</v>
      </c>
      <c r="P8" s="164"/>
    </row>
    <row r="9" spans="2:18" ht="2.25" hidden="1" customHeight="1">
      <c r="B9" s="164"/>
      <c r="C9" s="164"/>
      <c r="D9" s="164"/>
      <c r="E9" s="164"/>
      <c r="F9" s="164"/>
      <c r="G9" s="164"/>
      <c r="H9" s="242"/>
      <c r="I9" s="243"/>
      <c r="J9" s="164" t="s">
        <v>8</v>
      </c>
      <c r="K9" s="164"/>
      <c r="L9" s="164"/>
      <c r="M9" s="164"/>
      <c r="N9" s="164" t="s">
        <v>8</v>
      </c>
      <c r="O9" s="164"/>
      <c r="P9" s="164"/>
    </row>
    <row r="10" spans="2:18" ht="16.5" customHeight="1">
      <c r="B10" s="164"/>
      <c r="C10" s="164"/>
      <c r="D10" s="164"/>
      <c r="E10" s="164"/>
      <c r="F10" s="237" t="s">
        <v>22</v>
      </c>
      <c r="G10" s="164" t="s">
        <v>9</v>
      </c>
      <c r="H10" s="242"/>
      <c r="I10" s="243"/>
      <c r="J10" s="164"/>
      <c r="K10" s="237" t="s">
        <v>22</v>
      </c>
      <c r="L10" s="164" t="s">
        <v>9</v>
      </c>
      <c r="M10" s="164"/>
      <c r="N10" s="164"/>
      <c r="O10" s="237" t="s">
        <v>22</v>
      </c>
      <c r="P10" s="164" t="s">
        <v>9</v>
      </c>
    </row>
    <row r="11" spans="2:18" ht="12" customHeight="1">
      <c r="B11" s="164"/>
      <c r="C11" s="164"/>
      <c r="D11" s="164"/>
      <c r="E11" s="164"/>
      <c r="F11" s="238"/>
      <c r="G11" s="164"/>
      <c r="H11" s="244"/>
      <c r="I11" s="245"/>
      <c r="J11" s="164"/>
      <c r="K11" s="238"/>
      <c r="L11" s="164"/>
      <c r="M11" s="164"/>
      <c r="N11" s="164"/>
      <c r="O11" s="238"/>
      <c r="P11" s="164"/>
    </row>
    <row r="12" spans="2:18" ht="12.75" customHeight="1"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153">
        <v>7</v>
      </c>
      <c r="I12" s="154"/>
      <c r="J12" s="9">
        <v>8</v>
      </c>
      <c r="K12" s="9">
        <v>9</v>
      </c>
      <c r="L12" s="9">
        <v>10</v>
      </c>
      <c r="M12" s="9">
        <v>11</v>
      </c>
      <c r="N12" s="9">
        <v>12</v>
      </c>
      <c r="O12" s="9">
        <v>13</v>
      </c>
      <c r="P12" s="9">
        <v>14</v>
      </c>
    </row>
    <row r="13" spans="2:18">
      <c r="B13" s="6" t="s">
        <v>10</v>
      </c>
      <c r="C13" s="6">
        <v>1</v>
      </c>
      <c r="D13" s="61">
        <f>H13+M13</f>
        <v>15415</v>
      </c>
      <c r="E13" s="61">
        <f t="shared" ref="E13:G16" si="0">J13+N13</f>
        <v>5321</v>
      </c>
      <c r="F13" s="61">
        <f t="shared" si="0"/>
        <v>562</v>
      </c>
      <c r="G13" s="61">
        <f t="shared" si="0"/>
        <v>575</v>
      </c>
      <c r="H13" s="197">
        <v>6156</v>
      </c>
      <c r="I13" s="198"/>
      <c r="J13" s="45">
        <v>2155</v>
      </c>
      <c r="K13" s="45">
        <v>255</v>
      </c>
      <c r="L13" s="45">
        <v>254</v>
      </c>
      <c r="M13" s="45">
        <v>9259</v>
      </c>
      <c r="N13" s="45">
        <v>3166</v>
      </c>
      <c r="O13" s="45">
        <v>307</v>
      </c>
      <c r="P13" s="45">
        <v>321</v>
      </c>
    </row>
    <row r="14" spans="2:18">
      <c r="B14" s="6" t="s">
        <v>11</v>
      </c>
      <c r="C14" s="6">
        <v>2</v>
      </c>
      <c r="D14" s="61">
        <f>H14+M14</f>
        <v>7064</v>
      </c>
      <c r="E14" s="61">
        <f t="shared" si="0"/>
        <v>2407</v>
      </c>
      <c r="F14" s="61">
        <f t="shared" si="0"/>
        <v>229</v>
      </c>
      <c r="G14" s="61">
        <f t="shared" si="0"/>
        <v>195</v>
      </c>
      <c r="H14" s="197">
        <v>2989</v>
      </c>
      <c r="I14" s="198"/>
      <c r="J14" s="45">
        <v>1054</v>
      </c>
      <c r="K14" s="45">
        <v>85</v>
      </c>
      <c r="L14" s="45">
        <v>70</v>
      </c>
      <c r="M14" s="45">
        <v>4075</v>
      </c>
      <c r="N14" s="45">
        <v>1353</v>
      </c>
      <c r="O14" s="45">
        <v>144</v>
      </c>
      <c r="P14" s="45">
        <v>125</v>
      </c>
    </row>
    <row r="15" spans="2:18">
      <c r="B15" s="6" t="s">
        <v>12</v>
      </c>
      <c r="C15" s="6">
        <v>3</v>
      </c>
      <c r="D15" s="61">
        <f>H15+M15</f>
        <v>14056</v>
      </c>
      <c r="E15" s="61">
        <f t="shared" si="0"/>
        <v>3684</v>
      </c>
      <c r="F15" s="61">
        <f t="shared" si="0"/>
        <v>357</v>
      </c>
      <c r="G15" s="61">
        <f t="shared" si="0"/>
        <v>730</v>
      </c>
      <c r="H15" s="197">
        <v>6193</v>
      </c>
      <c r="I15" s="198"/>
      <c r="J15" s="45">
        <v>1609</v>
      </c>
      <c r="K15" s="45">
        <v>54</v>
      </c>
      <c r="L15" s="45">
        <v>376</v>
      </c>
      <c r="M15" s="45">
        <v>7863</v>
      </c>
      <c r="N15" s="45">
        <v>2075</v>
      </c>
      <c r="O15" s="45">
        <v>303</v>
      </c>
      <c r="P15" s="45">
        <v>354</v>
      </c>
    </row>
    <row r="16" spans="2:18">
      <c r="B16" s="6" t="s">
        <v>13</v>
      </c>
      <c r="C16" s="6">
        <v>4</v>
      </c>
      <c r="D16" s="61">
        <f>H16+M16</f>
        <v>3939</v>
      </c>
      <c r="E16" s="61">
        <f t="shared" si="0"/>
        <v>1017</v>
      </c>
      <c r="F16" s="61">
        <f t="shared" si="0"/>
        <v>130</v>
      </c>
      <c r="G16" s="61">
        <f t="shared" si="0"/>
        <v>368</v>
      </c>
      <c r="H16" s="197">
        <v>1786</v>
      </c>
      <c r="I16" s="198"/>
      <c r="J16" s="45">
        <v>448</v>
      </c>
      <c r="K16" s="45">
        <v>15</v>
      </c>
      <c r="L16" s="45">
        <v>182</v>
      </c>
      <c r="M16" s="45">
        <v>2153</v>
      </c>
      <c r="N16" s="45">
        <v>569</v>
      </c>
      <c r="O16" s="45">
        <v>115</v>
      </c>
      <c r="P16" s="45">
        <v>186</v>
      </c>
    </row>
    <row r="17" spans="2:18" s="83" customFormat="1" ht="36">
      <c r="B17" s="141" t="s">
        <v>382</v>
      </c>
      <c r="C17" s="145" t="s">
        <v>384</v>
      </c>
      <c r="D17" s="142" t="s">
        <v>61</v>
      </c>
      <c r="E17" s="142" t="s">
        <v>61</v>
      </c>
      <c r="F17" s="142">
        <f>O17</f>
        <v>9</v>
      </c>
      <c r="G17" s="142">
        <f>P17</f>
        <v>26</v>
      </c>
      <c r="H17" s="272" t="s">
        <v>61</v>
      </c>
      <c r="I17" s="273"/>
      <c r="J17" s="142" t="s">
        <v>61</v>
      </c>
      <c r="K17" s="142" t="s">
        <v>61</v>
      </c>
      <c r="L17" s="142" t="s">
        <v>61</v>
      </c>
      <c r="M17" s="142" t="s">
        <v>61</v>
      </c>
      <c r="N17" s="142" t="s">
        <v>61</v>
      </c>
      <c r="O17" s="143">
        <v>9</v>
      </c>
      <c r="P17" s="143">
        <v>26</v>
      </c>
    </row>
    <row r="18" spans="2:18">
      <c r="B18" s="6" t="s">
        <v>14</v>
      </c>
      <c r="C18" s="6">
        <v>5</v>
      </c>
      <c r="D18" s="61">
        <f>H18+M18</f>
        <v>3863</v>
      </c>
      <c r="E18" s="61">
        <f>J18+N18</f>
        <v>1025</v>
      </c>
      <c r="F18" s="61">
        <f>K18+O18</f>
        <v>221</v>
      </c>
      <c r="G18" s="61">
        <f>L18+P18</f>
        <v>323</v>
      </c>
      <c r="H18" s="197">
        <v>1527</v>
      </c>
      <c r="I18" s="198"/>
      <c r="J18" s="45">
        <v>400</v>
      </c>
      <c r="K18" s="45">
        <v>26</v>
      </c>
      <c r="L18" s="45">
        <v>159</v>
      </c>
      <c r="M18" s="45">
        <v>2336</v>
      </c>
      <c r="N18" s="45">
        <v>625</v>
      </c>
      <c r="O18" s="45">
        <v>195</v>
      </c>
      <c r="P18" s="45">
        <v>164</v>
      </c>
    </row>
    <row r="19" spans="2:18" s="83" customFormat="1" ht="36">
      <c r="B19" s="144" t="s">
        <v>383</v>
      </c>
      <c r="C19" s="93" t="s">
        <v>385</v>
      </c>
      <c r="D19" s="82" t="s">
        <v>61</v>
      </c>
      <c r="E19" s="82" t="s">
        <v>61</v>
      </c>
      <c r="F19" s="82">
        <f>K19</f>
        <v>8</v>
      </c>
      <c r="G19" s="82">
        <f>L19</f>
        <v>18</v>
      </c>
      <c r="H19" s="274" t="s">
        <v>61</v>
      </c>
      <c r="I19" s="275"/>
      <c r="J19" s="99" t="s">
        <v>61</v>
      </c>
      <c r="K19" s="99">
        <v>8</v>
      </c>
      <c r="L19" s="99">
        <v>18</v>
      </c>
      <c r="M19" s="99" t="s">
        <v>61</v>
      </c>
      <c r="N19" s="99" t="s">
        <v>61</v>
      </c>
      <c r="O19" s="99" t="s">
        <v>61</v>
      </c>
      <c r="P19" s="99" t="s">
        <v>61</v>
      </c>
    </row>
    <row r="20" spans="2:18">
      <c r="B20" s="6" t="s">
        <v>15</v>
      </c>
      <c r="C20" s="6">
        <v>6</v>
      </c>
      <c r="D20" s="61">
        <f>H20+M20</f>
        <v>5885</v>
      </c>
      <c r="E20" s="61">
        <f t="shared" ref="E20:G22" si="1">J20+N20</f>
        <v>1468</v>
      </c>
      <c r="F20" s="61">
        <f t="shared" si="1"/>
        <v>438</v>
      </c>
      <c r="G20" s="61">
        <f t="shared" si="1"/>
        <v>617</v>
      </c>
      <c r="H20" s="197">
        <v>2039</v>
      </c>
      <c r="I20" s="198"/>
      <c r="J20" s="45">
        <v>498</v>
      </c>
      <c r="K20" s="45">
        <v>41</v>
      </c>
      <c r="L20" s="45">
        <v>283</v>
      </c>
      <c r="M20" s="45">
        <v>3846</v>
      </c>
      <c r="N20" s="45">
        <v>970</v>
      </c>
      <c r="O20" s="45">
        <v>397</v>
      </c>
      <c r="P20" s="45">
        <v>334</v>
      </c>
    </row>
    <row r="21" spans="2:18" ht="24">
      <c r="B21" s="6" t="s">
        <v>16</v>
      </c>
      <c r="C21" s="6">
        <v>7</v>
      </c>
      <c r="D21" s="61">
        <f>H21+M21</f>
        <v>4349</v>
      </c>
      <c r="E21" s="61">
        <f t="shared" si="1"/>
        <v>1128</v>
      </c>
      <c r="F21" s="61">
        <f t="shared" si="1"/>
        <v>114</v>
      </c>
      <c r="G21" s="61">
        <f t="shared" si="1"/>
        <v>444</v>
      </c>
      <c r="H21" s="197">
        <v>981</v>
      </c>
      <c r="I21" s="198"/>
      <c r="J21" s="45">
        <v>244</v>
      </c>
      <c r="K21" s="45">
        <v>6</v>
      </c>
      <c r="L21" s="45">
        <v>133</v>
      </c>
      <c r="M21" s="45">
        <v>3368</v>
      </c>
      <c r="N21" s="45">
        <v>884</v>
      </c>
      <c r="O21" s="45">
        <v>108</v>
      </c>
      <c r="P21" s="45">
        <v>311</v>
      </c>
    </row>
    <row r="22" spans="2:18">
      <c r="B22" s="9" t="s">
        <v>17</v>
      </c>
      <c r="C22" s="9">
        <v>8</v>
      </c>
      <c r="D22" s="62">
        <f>H22+M22</f>
        <v>54571</v>
      </c>
      <c r="E22" s="62">
        <f t="shared" si="1"/>
        <v>16050</v>
      </c>
      <c r="F22" s="62">
        <f t="shared" si="1"/>
        <v>2051</v>
      </c>
      <c r="G22" s="62">
        <f t="shared" si="1"/>
        <v>3252</v>
      </c>
      <c r="H22" s="246">
        <f>SUM(H13:I21)</f>
        <v>21671</v>
      </c>
      <c r="I22" s="247"/>
      <c r="J22" s="62">
        <f>SUM(J13:J21)</f>
        <v>6408</v>
      </c>
      <c r="K22" s="62">
        <f>SUM(K13:K18,K20:K21)</f>
        <v>482</v>
      </c>
      <c r="L22" s="62">
        <f>SUM(L13:L18,L20:L21)</f>
        <v>1457</v>
      </c>
      <c r="M22" s="62">
        <f>SUM(M13:M21)</f>
        <v>32900</v>
      </c>
      <c r="N22" s="62">
        <f>SUM(N13:N21)</f>
        <v>9642</v>
      </c>
      <c r="O22" s="62">
        <f>SUM(O13:O16,O18:O21)</f>
        <v>1569</v>
      </c>
      <c r="P22" s="62">
        <f>SUM(P13:P16,P18:P21)</f>
        <v>1795</v>
      </c>
    </row>
    <row r="23" spans="2:18" ht="13.5" customHeight="1">
      <c r="B23" s="2"/>
    </row>
    <row r="24" spans="2:18" ht="15" customHeight="1">
      <c r="B24" s="7" t="s">
        <v>20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85" t="s">
        <v>18</v>
      </c>
      <c r="O24" s="185"/>
      <c r="P24" s="185"/>
    </row>
    <row r="25" spans="2:18">
      <c r="B25" s="184" t="s">
        <v>24</v>
      </c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63">
        <f>D26+G26</f>
        <v>1726</v>
      </c>
      <c r="O25" s="188" t="s">
        <v>23</v>
      </c>
      <c r="P25" s="188"/>
      <c r="Q25" s="3"/>
      <c r="R25" s="3"/>
    </row>
    <row r="26" spans="2:18">
      <c r="B26" s="184" t="s">
        <v>25</v>
      </c>
      <c r="C26" s="184"/>
      <c r="D26" s="146">
        <f>SUM(P13:P15,P17)</f>
        <v>826</v>
      </c>
      <c r="E26" s="184" t="s">
        <v>26</v>
      </c>
      <c r="F26" s="184"/>
      <c r="G26" s="146">
        <f>SUM(L13:L16,L19)</f>
        <v>900</v>
      </c>
      <c r="H26" s="188" t="s">
        <v>27</v>
      </c>
      <c r="I26" s="188"/>
      <c r="J26" s="188"/>
      <c r="K26" s="188"/>
      <c r="L26" s="188"/>
      <c r="M26" s="188"/>
      <c r="N26" s="63">
        <f>D27+G27</f>
        <v>1180</v>
      </c>
      <c r="O26" s="188" t="s">
        <v>23</v>
      </c>
      <c r="P26" s="188"/>
      <c r="Q26" s="3"/>
      <c r="R26" s="3"/>
    </row>
    <row r="27" spans="2:18">
      <c r="B27" s="184" t="s">
        <v>29</v>
      </c>
      <c r="C27" s="184"/>
      <c r="D27" s="146">
        <f>SUM(O13:O15,O17)</f>
        <v>763</v>
      </c>
      <c r="E27" s="184" t="s">
        <v>30</v>
      </c>
      <c r="F27" s="184"/>
      <c r="G27" s="146">
        <f>SUM(K13:K16,K19)</f>
        <v>417</v>
      </c>
      <c r="H27" s="3" t="s">
        <v>28</v>
      </c>
      <c r="I27" s="3"/>
      <c r="J27" s="3"/>
      <c r="K27" s="3"/>
      <c r="L27" s="3"/>
      <c r="M27" s="3"/>
      <c r="N27" s="3"/>
      <c r="O27" s="3"/>
      <c r="P27" s="3"/>
    </row>
    <row r="29" spans="2:18" ht="15" customHeight="1"/>
    <row r="30" spans="2:18" ht="31.5" customHeight="1">
      <c r="B30" s="249" t="s">
        <v>40</v>
      </c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</row>
    <row r="31" spans="2:18">
      <c r="B31" s="7" t="s">
        <v>31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85" t="s">
        <v>32</v>
      </c>
      <c r="O31" s="185"/>
      <c r="P31" s="185"/>
    </row>
    <row r="32" spans="2:18" ht="60.75" customHeight="1">
      <c r="B32" s="148" t="s">
        <v>41</v>
      </c>
      <c r="C32" s="148"/>
      <c r="D32" s="148"/>
      <c r="E32" s="148"/>
      <c r="F32" s="148"/>
      <c r="G32" s="43" t="s">
        <v>21</v>
      </c>
      <c r="H32" s="148" t="s">
        <v>37</v>
      </c>
      <c r="I32" s="148"/>
      <c r="J32" s="148"/>
      <c r="K32" s="148" t="s">
        <v>38</v>
      </c>
      <c r="L32" s="148"/>
      <c r="M32" s="148" t="s">
        <v>33</v>
      </c>
      <c r="N32" s="148"/>
      <c r="O32" s="148" t="s">
        <v>39</v>
      </c>
      <c r="P32" s="148"/>
    </row>
    <row r="33" spans="2:16" ht="12" customHeight="1">
      <c r="B33" s="148">
        <v>1</v>
      </c>
      <c r="C33" s="148"/>
      <c r="D33" s="148"/>
      <c r="E33" s="148"/>
      <c r="F33" s="148"/>
      <c r="G33" s="43">
        <v>2</v>
      </c>
      <c r="H33" s="148">
        <v>3</v>
      </c>
      <c r="I33" s="148"/>
      <c r="J33" s="148"/>
      <c r="K33" s="149">
        <v>4</v>
      </c>
      <c r="L33" s="149"/>
      <c r="M33" s="149">
        <v>5</v>
      </c>
      <c r="N33" s="149"/>
      <c r="O33" s="149">
        <v>6</v>
      </c>
      <c r="P33" s="149"/>
    </row>
    <row r="34" spans="2:16">
      <c r="B34" s="205" t="s">
        <v>34</v>
      </c>
      <c r="C34" s="206"/>
      <c r="D34" s="206"/>
      <c r="E34" s="206"/>
      <c r="F34" s="207"/>
      <c r="G34" s="10">
        <v>1</v>
      </c>
      <c r="H34" s="219">
        <v>5303</v>
      </c>
      <c r="I34" s="224"/>
      <c r="J34" s="220"/>
      <c r="K34" s="226"/>
      <c r="L34" s="226"/>
      <c r="M34" s="226"/>
      <c r="N34" s="226"/>
      <c r="O34" s="227">
        <v>2466</v>
      </c>
      <c r="P34" s="227"/>
    </row>
    <row r="35" spans="2:16" ht="24" customHeight="1">
      <c r="B35" s="205" t="s">
        <v>42</v>
      </c>
      <c r="C35" s="206"/>
      <c r="D35" s="206"/>
      <c r="E35" s="206"/>
      <c r="F35" s="207"/>
      <c r="G35" s="10">
        <v>2</v>
      </c>
      <c r="H35" s="219">
        <v>5303</v>
      </c>
      <c r="I35" s="224"/>
      <c r="J35" s="220"/>
      <c r="K35" s="226"/>
      <c r="L35" s="226"/>
      <c r="M35" s="226"/>
      <c r="N35" s="226"/>
      <c r="O35" s="227">
        <v>2251</v>
      </c>
      <c r="P35" s="227"/>
    </row>
    <row r="36" spans="2:16" ht="24" customHeight="1">
      <c r="B36" s="205" t="s">
        <v>35</v>
      </c>
      <c r="C36" s="206"/>
      <c r="D36" s="206"/>
      <c r="E36" s="206"/>
      <c r="F36" s="207"/>
      <c r="G36" s="10">
        <v>3</v>
      </c>
      <c r="H36" s="219">
        <v>5303</v>
      </c>
      <c r="I36" s="224"/>
      <c r="J36" s="220"/>
      <c r="K36" s="226"/>
      <c r="L36" s="226"/>
      <c r="M36" s="226"/>
      <c r="N36" s="226"/>
      <c r="O36" s="227">
        <v>3</v>
      </c>
      <c r="P36" s="227"/>
    </row>
    <row r="37" spans="2:16">
      <c r="B37" s="205" t="s">
        <v>36</v>
      </c>
      <c r="C37" s="206"/>
      <c r="D37" s="206"/>
      <c r="E37" s="206"/>
      <c r="F37" s="207"/>
      <c r="G37" s="10">
        <v>4</v>
      </c>
      <c r="H37" s="219">
        <v>5193</v>
      </c>
      <c r="I37" s="224"/>
      <c r="J37" s="220"/>
      <c r="K37" s="227">
        <v>109</v>
      </c>
      <c r="L37" s="227"/>
      <c r="M37" s="227"/>
      <c r="N37" s="227"/>
      <c r="O37" s="227">
        <v>1577</v>
      </c>
      <c r="P37" s="227"/>
    </row>
    <row r="38" spans="2:16">
      <c r="B38" s="205" t="s">
        <v>43</v>
      </c>
      <c r="C38" s="206"/>
      <c r="D38" s="206"/>
      <c r="E38" s="206"/>
      <c r="F38" s="207"/>
      <c r="G38" s="10">
        <v>5</v>
      </c>
      <c r="H38" s="219">
        <v>5187</v>
      </c>
      <c r="I38" s="224"/>
      <c r="J38" s="220"/>
      <c r="K38" s="227">
        <v>115</v>
      </c>
      <c r="L38" s="227"/>
      <c r="M38" s="227">
        <v>1</v>
      </c>
      <c r="N38" s="227"/>
      <c r="O38" s="227">
        <v>334</v>
      </c>
      <c r="P38" s="227"/>
    </row>
    <row r="39" spans="2:16" ht="36" customHeight="1">
      <c r="B39" s="205" t="s">
        <v>358</v>
      </c>
      <c r="C39" s="206"/>
      <c r="D39" s="206"/>
      <c r="E39" s="206"/>
      <c r="F39" s="207"/>
      <c r="G39" s="10">
        <v>6</v>
      </c>
      <c r="H39" s="219">
        <v>1561</v>
      </c>
      <c r="I39" s="224"/>
      <c r="J39" s="220"/>
      <c r="K39" s="226"/>
      <c r="L39" s="226"/>
      <c r="M39" s="226"/>
      <c r="N39" s="226"/>
      <c r="O39" s="226">
        <f>G137</f>
        <v>0</v>
      </c>
      <c r="P39" s="226"/>
    </row>
    <row r="40" spans="2:16" ht="36" customHeight="1">
      <c r="B40" s="205" t="s">
        <v>359</v>
      </c>
      <c r="C40" s="206"/>
      <c r="D40" s="206"/>
      <c r="E40" s="206"/>
      <c r="F40" s="207"/>
      <c r="G40" s="10">
        <v>7</v>
      </c>
      <c r="H40" s="219">
        <v>2129</v>
      </c>
      <c r="I40" s="224"/>
      <c r="J40" s="220"/>
      <c r="K40" s="226"/>
      <c r="L40" s="226"/>
      <c r="M40" s="226"/>
      <c r="N40" s="226"/>
      <c r="O40" s="226">
        <f>G136</f>
        <v>0</v>
      </c>
      <c r="P40" s="226"/>
    </row>
    <row r="41" spans="2:16" ht="24" customHeight="1">
      <c r="B41" s="205" t="s">
        <v>360</v>
      </c>
      <c r="C41" s="206"/>
      <c r="D41" s="206"/>
      <c r="E41" s="206"/>
      <c r="F41" s="207"/>
      <c r="G41" s="10">
        <v>8</v>
      </c>
      <c r="H41" s="219">
        <v>1642</v>
      </c>
      <c r="I41" s="224"/>
      <c r="J41" s="220"/>
      <c r="K41" s="227">
        <v>758</v>
      </c>
      <c r="L41" s="227"/>
      <c r="M41" s="227">
        <v>3</v>
      </c>
      <c r="N41" s="227"/>
      <c r="O41" s="227"/>
      <c r="P41" s="227"/>
    </row>
    <row r="42" spans="2:16" ht="24" customHeight="1">
      <c r="B42" s="205" t="s">
        <v>361</v>
      </c>
      <c r="C42" s="206"/>
      <c r="D42" s="206"/>
      <c r="E42" s="206"/>
      <c r="F42" s="207"/>
      <c r="G42" s="10">
        <v>9</v>
      </c>
      <c r="H42" s="219">
        <v>3770</v>
      </c>
      <c r="I42" s="224"/>
      <c r="J42" s="220"/>
      <c r="K42" s="227">
        <v>154</v>
      </c>
      <c r="L42" s="227"/>
      <c r="M42" s="227"/>
      <c r="N42" s="227"/>
      <c r="O42" s="227">
        <v>3</v>
      </c>
      <c r="P42" s="227"/>
    </row>
    <row r="43" spans="2:16" ht="24" customHeight="1">
      <c r="B43" s="205" t="s">
        <v>362</v>
      </c>
      <c r="C43" s="206"/>
      <c r="D43" s="206"/>
      <c r="E43" s="206"/>
      <c r="F43" s="207"/>
      <c r="G43" s="10">
        <v>10</v>
      </c>
      <c r="H43" s="219">
        <v>3742</v>
      </c>
      <c r="I43" s="224"/>
      <c r="J43" s="220"/>
      <c r="K43" s="227"/>
      <c r="L43" s="227"/>
      <c r="M43" s="227"/>
      <c r="N43" s="227"/>
      <c r="O43" s="227"/>
      <c r="P43" s="227"/>
    </row>
    <row r="44" spans="2:16" ht="24" customHeight="1">
      <c r="B44" s="205" t="s">
        <v>44</v>
      </c>
      <c r="C44" s="206"/>
      <c r="D44" s="206"/>
      <c r="E44" s="206"/>
      <c r="F44" s="207"/>
      <c r="G44" s="10">
        <v>11</v>
      </c>
      <c r="H44" s="219">
        <v>2349</v>
      </c>
      <c r="I44" s="224"/>
      <c r="J44" s="220"/>
      <c r="K44" s="227">
        <v>912</v>
      </c>
      <c r="L44" s="227"/>
      <c r="M44" s="227"/>
      <c r="N44" s="227"/>
      <c r="O44" s="227">
        <v>1</v>
      </c>
      <c r="P44" s="227"/>
    </row>
    <row r="45" spans="2:16" ht="60" customHeight="1">
      <c r="B45" s="205" t="s">
        <v>45</v>
      </c>
      <c r="C45" s="206"/>
      <c r="D45" s="206"/>
      <c r="E45" s="206"/>
      <c r="F45" s="207"/>
      <c r="G45" s="10">
        <v>12</v>
      </c>
      <c r="H45" s="219">
        <v>432</v>
      </c>
      <c r="I45" s="224"/>
      <c r="J45" s="220"/>
      <c r="K45" s="227">
        <v>251</v>
      </c>
      <c r="L45" s="227"/>
      <c r="M45" s="227"/>
      <c r="N45" s="227"/>
      <c r="O45" s="227"/>
      <c r="P45" s="227"/>
    </row>
    <row r="46" spans="2:16" ht="15" customHeight="1">
      <c r="B46" s="205" t="s">
        <v>46</v>
      </c>
      <c r="C46" s="206"/>
      <c r="D46" s="206"/>
      <c r="E46" s="206"/>
      <c r="F46" s="207"/>
      <c r="G46" s="12">
        <v>13</v>
      </c>
      <c r="H46" s="209">
        <v>27</v>
      </c>
      <c r="I46" s="209"/>
      <c r="J46" s="209"/>
      <c r="K46" s="227">
        <v>58</v>
      </c>
      <c r="L46" s="227"/>
      <c r="M46" s="227"/>
      <c r="N46" s="227"/>
      <c r="O46" s="227"/>
      <c r="P46" s="227"/>
    </row>
    <row r="47" spans="2:16" ht="24" customHeight="1">
      <c r="B47" s="205" t="s">
        <v>47</v>
      </c>
      <c r="C47" s="206"/>
      <c r="D47" s="206"/>
      <c r="E47" s="206"/>
      <c r="F47" s="207"/>
      <c r="G47" s="12">
        <v>14</v>
      </c>
      <c r="H47" s="219">
        <v>1016</v>
      </c>
      <c r="I47" s="224"/>
      <c r="J47" s="220"/>
      <c r="K47" s="227">
        <v>40</v>
      </c>
      <c r="L47" s="227"/>
      <c r="M47" s="227"/>
      <c r="N47" s="227"/>
      <c r="O47" s="227"/>
      <c r="P47" s="227"/>
    </row>
    <row r="48" spans="2:16" s="83" customFormat="1" ht="16.5" customHeight="1">
      <c r="B48" s="138"/>
      <c r="C48" s="138"/>
      <c r="D48" s="138"/>
      <c r="E48" s="138"/>
      <c r="F48" s="138"/>
      <c r="G48" s="136"/>
      <c r="H48" s="136"/>
      <c r="I48" s="136"/>
      <c r="J48" s="136"/>
      <c r="K48" s="137"/>
      <c r="L48" s="137"/>
      <c r="M48" s="137"/>
      <c r="N48" s="137"/>
      <c r="O48" s="137"/>
      <c r="P48" s="137"/>
    </row>
    <row r="49" spans="2:16" s="83" customFormat="1" ht="52.5" customHeight="1">
      <c r="B49" s="148" t="s">
        <v>41</v>
      </c>
      <c r="C49" s="148"/>
      <c r="D49" s="148"/>
      <c r="E49" s="148"/>
      <c r="F49" s="148"/>
      <c r="G49" s="135" t="s">
        <v>21</v>
      </c>
      <c r="H49" s="148" t="s">
        <v>37</v>
      </c>
      <c r="I49" s="148"/>
      <c r="J49" s="148"/>
      <c r="K49" s="148" t="s">
        <v>38</v>
      </c>
      <c r="L49" s="148"/>
      <c r="M49" s="148" t="s">
        <v>33</v>
      </c>
      <c r="N49" s="148"/>
      <c r="O49" s="148" t="s">
        <v>39</v>
      </c>
      <c r="P49" s="148"/>
    </row>
    <row r="50" spans="2:16" s="83" customFormat="1" ht="13.5" customHeight="1">
      <c r="B50" s="148">
        <v>1</v>
      </c>
      <c r="C50" s="148"/>
      <c r="D50" s="148"/>
      <c r="E50" s="148"/>
      <c r="F50" s="148"/>
      <c r="G50" s="135">
        <v>2</v>
      </c>
      <c r="H50" s="148">
        <v>3</v>
      </c>
      <c r="I50" s="148"/>
      <c r="J50" s="148"/>
      <c r="K50" s="149">
        <v>4</v>
      </c>
      <c r="L50" s="149"/>
      <c r="M50" s="149">
        <v>5</v>
      </c>
      <c r="N50" s="149"/>
      <c r="O50" s="149">
        <v>6</v>
      </c>
      <c r="P50" s="149"/>
    </row>
    <row r="51" spans="2:16" ht="36" customHeight="1">
      <c r="B51" s="205" t="s">
        <v>363</v>
      </c>
      <c r="C51" s="206"/>
      <c r="D51" s="206"/>
      <c r="E51" s="206"/>
      <c r="F51" s="207"/>
      <c r="G51" s="12">
        <v>15</v>
      </c>
      <c r="H51" s="219">
        <v>103</v>
      </c>
      <c r="I51" s="224"/>
      <c r="J51" s="220"/>
      <c r="K51" s="227">
        <v>2</v>
      </c>
      <c r="L51" s="227"/>
      <c r="M51" s="227"/>
      <c r="N51" s="227"/>
      <c r="O51" s="227"/>
      <c r="P51" s="227"/>
    </row>
    <row r="52" spans="2:16" ht="24" customHeight="1">
      <c r="B52" s="205" t="s">
        <v>364</v>
      </c>
      <c r="C52" s="206"/>
      <c r="D52" s="206"/>
      <c r="E52" s="206"/>
      <c r="F52" s="207"/>
      <c r="G52" s="12">
        <v>16</v>
      </c>
      <c r="H52" s="219">
        <v>12</v>
      </c>
      <c r="I52" s="224"/>
      <c r="J52" s="220"/>
      <c r="K52" s="227">
        <v>1</v>
      </c>
      <c r="L52" s="227"/>
      <c r="M52" s="227">
        <v>2</v>
      </c>
      <c r="N52" s="227"/>
      <c r="O52" s="227"/>
      <c r="P52" s="227"/>
    </row>
    <row r="53" spans="2:16">
      <c r="B53" s="205" t="s">
        <v>49</v>
      </c>
      <c r="C53" s="206"/>
      <c r="D53" s="206"/>
      <c r="E53" s="206"/>
      <c r="F53" s="207"/>
      <c r="G53" s="10">
        <v>17</v>
      </c>
      <c r="H53" s="219">
        <v>2392</v>
      </c>
      <c r="I53" s="224"/>
      <c r="J53" s="220"/>
      <c r="K53" s="227">
        <v>87</v>
      </c>
      <c r="L53" s="227"/>
      <c r="M53" s="227"/>
      <c r="N53" s="227"/>
      <c r="O53" s="227"/>
      <c r="P53" s="227"/>
    </row>
    <row r="54" spans="2:16" ht="24" customHeight="1">
      <c r="B54" s="205" t="s">
        <v>50</v>
      </c>
      <c r="C54" s="206"/>
      <c r="D54" s="206"/>
      <c r="E54" s="206"/>
      <c r="F54" s="207"/>
      <c r="G54" s="12">
        <v>18</v>
      </c>
      <c r="H54" s="219">
        <v>3252</v>
      </c>
      <c r="I54" s="224"/>
      <c r="J54" s="220"/>
      <c r="K54" s="227"/>
      <c r="L54" s="227"/>
      <c r="M54" s="227"/>
      <c r="N54" s="227"/>
      <c r="O54" s="227"/>
      <c r="P54" s="227"/>
    </row>
    <row r="55" spans="2:16" ht="84" customHeight="1">
      <c r="B55" s="205" t="s">
        <v>51</v>
      </c>
      <c r="C55" s="206"/>
      <c r="D55" s="206"/>
      <c r="E55" s="206"/>
      <c r="F55" s="207"/>
      <c r="G55" s="10">
        <v>19</v>
      </c>
      <c r="H55" s="208">
        <v>2051</v>
      </c>
      <c r="I55" s="208"/>
      <c r="J55" s="208"/>
      <c r="K55" s="225" t="s">
        <v>61</v>
      </c>
      <c r="L55" s="225"/>
      <c r="M55" s="226"/>
      <c r="N55" s="226"/>
      <c r="O55" s="227"/>
      <c r="P55" s="227"/>
    </row>
    <row r="56" spans="2:16" ht="36" customHeight="1">
      <c r="B56" s="231" t="s">
        <v>52</v>
      </c>
      <c r="C56" s="232"/>
      <c r="D56" s="233"/>
      <c r="E56" s="229" t="s">
        <v>53</v>
      </c>
      <c r="F56" s="230"/>
      <c r="G56" s="11" t="s">
        <v>54</v>
      </c>
      <c r="H56" s="219">
        <v>770</v>
      </c>
      <c r="I56" s="224"/>
      <c r="J56" s="220"/>
      <c r="K56" s="225" t="s">
        <v>61</v>
      </c>
      <c r="L56" s="225"/>
      <c r="M56" s="227"/>
      <c r="N56" s="227"/>
      <c r="O56" s="227"/>
      <c r="P56" s="227"/>
    </row>
    <row r="57" spans="2:16" ht="36" customHeight="1">
      <c r="B57" s="234"/>
      <c r="C57" s="235"/>
      <c r="D57" s="236"/>
      <c r="E57" s="229" t="s">
        <v>304</v>
      </c>
      <c r="F57" s="230"/>
      <c r="G57" s="11" t="s">
        <v>55</v>
      </c>
      <c r="H57" s="219">
        <v>2483</v>
      </c>
      <c r="I57" s="224"/>
      <c r="J57" s="220"/>
      <c r="K57" s="225" t="s">
        <v>61</v>
      </c>
      <c r="L57" s="225"/>
      <c r="M57" s="227"/>
      <c r="N57" s="227"/>
      <c r="O57" s="227"/>
      <c r="P57" s="227"/>
    </row>
    <row r="58" spans="2:16" s="13" customFormat="1" ht="48" customHeight="1">
      <c r="B58" s="205" t="s">
        <v>56</v>
      </c>
      <c r="C58" s="206"/>
      <c r="D58" s="206"/>
      <c r="E58" s="206"/>
      <c r="F58" s="207"/>
      <c r="G58" s="20">
        <v>20</v>
      </c>
      <c r="H58" s="219">
        <v>5303</v>
      </c>
      <c r="I58" s="224"/>
      <c r="J58" s="220"/>
      <c r="K58" s="225" t="s">
        <v>61</v>
      </c>
      <c r="L58" s="225"/>
      <c r="M58" s="226"/>
      <c r="N58" s="226"/>
      <c r="O58" s="227"/>
      <c r="P58" s="227"/>
    </row>
    <row r="59" spans="2:16" s="13" customFormat="1" ht="12.75" customHeight="1">
      <c r="B59" s="216"/>
      <c r="C59" s="216"/>
      <c r="D59" s="216"/>
      <c r="E59" s="216"/>
      <c r="F59" s="216"/>
      <c r="G59" s="22"/>
      <c r="H59" s="217"/>
      <c r="I59" s="217"/>
      <c r="J59" s="217"/>
      <c r="K59" s="218"/>
      <c r="L59" s="218"/>
      <c r="M59" s="218"/>
      <c r="N59" s="218"/>
      <c r="O59" s="218"/>
      <c r="P59" s="218"/>
    </row>
    <row r="60" spans="2:16" s="13" customFormat="1" ht="34.5" customHeight="1">
      <c r="B60" s="228" t="s">
        <v>365</v>
      </c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</row>
    <row r="61" spans="2:16" s="13" customFormat="1" ht="10.5" customHeight="1"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</row>
    <row r="62" spans="2:16" s="13" customFormat="1">
      <c r="B62" s="7" t="s">
        <v>57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185" t="s">
        <v>18</v>
      </c>
      <c r="O62" s="185"/>
      <c r="P62" s="185"/>
    </row>
    <row r="63" spans="2:16" s="13" customFormat="1">
      <c r="B63" s="184" t="s">
        <v>58</v>
      </c>
      <c r="C63" s="184"/>
      <c r="D63" s="184"/>
      <c r="E63" s="184"/>
      <c r="F63" s="184"/>
      <c r="G63" s="184"/>
      <c r="H63" s="184"/>
      <c r="I63" s="184"/>
      <c r="J63" s="184"/>
      <c r="K63" s="184"/>
      <c r="L63" s="140">
        <v>1625</v>
      </c>
      <c r="M63" s="17" t="s">
        <v>28</v>
      </c>
      <c r="N63" s="16"/>
      <c r="O63" s="188"/>
      <c r="P63" s="188"/>
    </row>
    <row r="64" spans="2:16" s="13" customFormat="1">
      <c r="B64" s="216"/>
      <c r="C64" s="216"/>
      <c r="D64" s="216"/>
      <c r="E64" s="216"/>
      <c r="F64" s="216"/>
      <c r="G64" s="14"/>
      <c r="H64" s="217"/>
      <c r="I64" s="217"/>
      <c r="J64" s="217"/>
      <c r="K64" s="218"/>
      <c r="L64" s="218"/>
      <c r="M64" s="218"/>
      <c r="N64" s="218"/>
      <c r="O64" s="218"/>
      <c r="P64" s="218"/>
    </row>
    <row r="65" spans="2:16" s="13" customFormat="1">
      <c r="B65" s="216"/>
      <c r="C65" s="216"/>
      <c r="D65" s="216"/>
      <c r="E65" s="216"/>
      <c r="F65" s="216"/>
      <c r="G65" s="14"/>
      <c r="H65" s="217"/>
      <c r="I65" s="217"/>
      <c r="J65" s="217"/>
      <c r="K65" s="218"/>
      <c r="L65" s="218"/>
      <c r="M65" s="218"/>
      <c r="N65" s="218"/>
      <c r="O65" s="218"/>
      <c r="P65" s="218"/>
    </row>
    <row r="66" spans="2:16" s="13" customFormat="1" ht="29.25" customHeight="1">
      <c r="B66" s="223" t="s">
        <v>59</v>
      </c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</row>
    <row r="67" spans="2:16" s="13" customFormat="1">
      <c r="B67" s="7" t="s">
        <v>60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85" t="s">
        <v>32</v>
      </c>
      <c r="O67" s="185"/>
      <c r="P67" s="185"/>
    </row>
    <row r="68" spans="2:16" s="13" customFormat="1" ht="26.25" customHeight="1">
      <c r="B68" s="148" t="s">
        <v>62</v>
      </c>
      <c r="C68" s="148"/>
      <c r="D68" s="148"/>
      <c r="E68" s="148"/>
      <c r="F68" s="148"/>
      <c r="G68" s="148" t="s">
        <v>21</v>
      </c>
      <c r="H68" s="148" t="s">
        <v>63</v>
      </c>
      <c r="I68" s="148"/>
      <c r="J68" s="148"/>
      <c r="K68" s="148" t="s">
        <v>64</v>
      </c>
      <c r="L68" s="148"/>
      <c r="M68" s="148"/>
      <c r="N68" s="148" t="s">
        <v>33</v>
      </c>
      <c r="O68" s="148" t="s">
        <v>66</v>
      </c>
      <c r="P68" s="148"/>
    </row>
    <row r="69" spans="2:16" s="13" customFormat="1" ht="48.75" customHeight="1">
      <c r="B69" s="148"/>
      <c r="C69" s="148"/>
      <c r="D69" s="148"/>
      <c r="E69" s="148"/>
      <c r="F69" s="148"/>
      <c r="G69" s="148"/>
      <c r="H69" s="148"/>
      <c r="I69" s="148"/>
      <c r="J69" s="148"/>
      <c r="K69" s="148" t="s">
        <v>65</v>
      </c>
      <c r="L69" s="148"/>
      <c r="M69" s="43" t="s">
        <v>67</v>
      </c>
      <c r="N69" s="148"/>
      <c r="O69" s="148"/>
      <c r="P69" s="148"/>
    </row>
    <row r="70" spans="2:16" s="13" customFormat="1" ht="13.5" customHeight="1">
      <c r="B70" s="148">
        <v>1</v>
      </c>
      <c r="C70" s="148"/>
      <c r="D70" s="148"/>
      <c r="E70" s="148"/>
      <c r="F70" s="148"/>
      <c r="G70" s="43">
        <v>2</v>
      </c>
      <c r="H70" s="148">
        <v>3</v>
      </c>
      <c r="I70" s="148"/>
      <c r="J70" s="148"/>
      <c r="K70" s="148">
        <v>4</v>
      </c>
      <c r="L70" s="148"/>
      <c r="M70" s="43">
        <v>5</v>
      </c>
      <c r="N70" s="43">
        <v>6</v>
      </c>
      <c r="O70" s="148">
        <v>7</v>
      </c>
      <c r="P70" s="148"/>
    </row>
    <row r="71" spans="2:16" s="13" customFormat="1">
      <c r="B71" s="205" t="s">
        <v>68</v>
      </c>
      <c r="C71" s="206"/>
      <c r="D71" s="206"/>
      <c r="E71" s="206"/>
      <c r="F71" s="207"/>
      <c r="G71" s="12">
        <v>1</v>
      </c>
      <c r="H71" s="208">
        <f t="shared" ref="H71:H85" si="2">SUM(K71:N71)</f>
        <v>0</v>
      </c>
      <c r="I71" s="208"/>
      <c r="J71" s="208"/>
      <c r="K71" s="209"/>
      <c r="L71" s="209"/>
      <c r="M71" s="47"/>
      <c r="N71" s="47"/>
      <c r="O71" s="209"/>
      <c r="P71" s="209"/>
    </row>
    <row r="72" spans="2:16" s="13" customFormat="1">
      <c r="B72" s="205" t="s">
        <v>69</v>
      </c>
      <c r="C72" s="206"/>
      <c r="D72" s="206"/>
      <c r="E72" s="206"/>
      <c r="F72" s="207"/>
      <c r="G72" s="12">
        <v>2</v>
      </c>
      <c r="H72" s="208">
        <f t="shared" si="2"/>
        <v>0</v>
      </c>
      <c r="I72" s="208"/>
      <c r="J72" s="208"/>
      <c r="K72" s="209"/>
      <c r="L72" s="209"/>
      <c r="M72" s="47"/>
      <c r="N72" s="47"/>
      <c r="O72" s="209"/>
      <c r="P72" s="209"/>
    </row>
    <row r="73" spans="2:16" s="13" customFormat="1" ht="24.75" customHeight="1">
      <c r="B73" s="205" t="s">
        <v>70</v>
      </c>
      <c r="C73" s="206"/>
      <c r="D73" s="206"/>
      <c r="E73" s="206"/>
      <c r="F73" s="207"/>
      <c r="G73" s="12">
        <v>3</v>
      </c>
      <c r="H73" s="208">
        <f t="shared" si="2"/>
        <v>0</v>
      </c>
      <c r="I73" s="208"/>
      <c r="J73" s="208"/>
      <c r="K73" s="209"/>
      <c r="L73" s="209"/>
      <c r="M73" s="47"/>
      <c r="N73" s="47"/>
      <c r="O73" s="209"/>
      <c r="P73" s="209"/>
    </row>
    <row r="74" spans="2:16" s="13" customFormat="1" ht="36.75" customHeight="1">
      <c r="B74" s="205" t="s">
        <v>71</v>
      </c>
      <c r="C74" s="206"/>
      <c r="D74" s="206"/>
      <c r="E74" s="206"/>
      <c r="F74" s="207"/>
      <c r="G74" s="12">
        <v>4</v>
      </c>
      <c r="H74" s="208">
        <f t="shared" si="2"/>
        <v>0</v>
      </c>
      <c r="I74" s="208"/>
      <c r="J74" s="208"/>
      <c r="K74" s="209"/>
      <c r="L74" s="209"/>
      <c r="M74" s="47"/>
      <c r="N74" s="47"/>
      <c r="O74" s="209"/>
      <c r="P74" s="209"/>
    </row>
    <row r="75" spans="2:16" s="13" customFormat="1">
      <c r="B75" s="205" t="s">
        <v>72</v>
      </c>
      <c r="C75" s="206"/>
      <c r="D75" s="206"/>
      <c r="E75" s="206"/>
      <c r="F75" s="207"/>
      <c r="G75" s="12">
        <v>5</v>
      </c>
      <c r="H75" s="208">
        <f t="shared" si="2"/>
        <v>0</v>
      </c>
      <c r="I75" s="208"/>
      <c r="J75" s="208"/>
      <c r="K75" s="209"/>
      <c r="L75" s="209"/>
      <c r="M75" s="47"/>
      <c r="N75" s="47"/>
      <c r="O75" s="209"/>
      <c r="P75" s="209"/>
    </row>
    <row r="76" spans="2:16" s="13" customFormat="1">
      <c r="B76" s="205" t="s">
        <v>48</v>
      </c>
      <c r="C76" s="206"/>
      <c r="D76" s="206"/>
      <c r="E76" s="206"/>
      <c r="F76" s="207"/>
      <c r="G76" s="12">
        <v>6</v>
      </c>
      <c r="H76" s="208">
        <f t="shared" si="2"/>
        <v>0</v>
      </c>
      <c r="I76" s="208"/>
      <c r="J76" s="208"/>
      <c r="K76" s="209"/>
      <c r="L76" s="209"/>
      <c r="M76" s="47"/>
      <c r="N76" s="47"/>
      <c r="O76" s="209"/>
      <c r="P76" s="209"/>
    </row>
    <row r="77" spans="2:16" s="13" customFormat="1">
      <c r="B77" s="205" t="s">
        <v>73</v>
      </c>
      <c r="C77" s="206"/>
      <c r="D77" s="206"/>
      <c r="E77" s="206"/>
      <c r="F77" s="207"/>
      <c r="G77" s="12">
        <v>7</v>
      </c>
      <c r="H77" s="208">
        <f t="shared" si="2"/>
        <v>0</v>
      </c>
      <c r="I77" s="208"/>
      <c r="J77" s="208"/>
      <c r="K77" s="209"/>
      <c r="L77" s="209"/>
      <c r="M77" s="47"/>
      <c r="N77" s="47"/>
      <c r="O77" s="209"/>
      <c r="P77" s="209"/>
    </row>
    <row r="78" spans="2:16" s="13" customFormat="1">
      <c r="B78" s="205" t="s">
        <v>74</v>
      </c>
      <c r="C78" s="206"/>
      <c r="D78" s="206"/>
      <c r="E78" s="206"/>
      <c r="F78" s="207"/>
      <c r="G78" s="12">
        <v>8</v>
      </c>
      <c r="H78" s="208">
        <f t="shared" si="2"/>
        <v>0</v>
      </c>
      <c r="I78" s="208"/>
      <c r="J78" s="208"/>
      <c r="K78" s="209"/>
      <c r="L78" s="209"/>
      <c r="M78" s="47"/>
      <c r="N78" s="47"/>
      <c r="O78" s="209"/>
      <c r="P78" s="209"/>
    </row>
    <row r="79" spans="2:16" s="13" customFormat="1" ht="13.5" customHeight="1">
      <c r="B79" s="205" t="s">
        <v>75</v>
      </c>
      <c r="C79" s="206"/>
      <c r="D79" s="206"/>
      <c r="E79" s="206"/>
      <c r="F79" s="207"/>
      <c r="G79" s="12">
        <v>9</v>
      </c>
      <c r="H79" s="208">
        <f t="shared" si="2"/>
        <v>0</v>
      </c>
      <c r="I79" s="208"/>
      <c r="J79" s="208"/>
      <c r="K79" s="209"/>
      <c r="L79" s="209"/>
      <c r="M79" s="47"/>
      <c r="N79" s="47"/>
      <c r="O79" s="209"/>
      <c r="P79" s="209"/>
    </row>
    <row r="80" spans="2:16" s="13" customFormat="1">
      <c r="B80" s="205" t="s">
        <v>76</v>
      </c>
      <c r="C80" s="206"/>
      <c r="D80" s="206"/>
      <c r="E80" s="206"/>
      <c r="F80" s="207"/>
      <c r="G80" s="12">
        <v>10</v>
      </c>
      <c r="H80" s="213">
        <f t="shared" si="2"/>
        <v>1</v>
      </c>
      <c r="I80" s="214"/>
      <c r="J80" s="215"/>
      <c r="K80" s="219">
        <v>1</v>
      </c>
      <c r="L80" s="220"/>
      <c r="M80" s="47"/>
      <c r="N80" s="47"/>
      <c r="O80" s="219"/>
      <c r="P80" s="220"/>
    </row>
    <row r="81" spans="2:16" s="13" customFormat="1">
      <c r="B81" s="205" t="s">
        <v>77</v>
      </c>
      <c r="C81" s="206"/>
      <c r="D81" s="206"/>
      <c r="E81" s="206"/>
      <c r="F81" s="207"/>
      <c r="G81" s="12">
        <v>11</v>
      </c>
      <c r="H81" s="208">
        <f t="shared" si="2"/>
        <v>0</v>
      </c>
      <c r="I81" s="208"/>
      <c r="J81" s="208"/>
      <c r="K81" s="209"/>
      <c r="L81" s="209"/>
      <c r="M81" s="47"/>
      <c r="N81" s="47"/>
      <c r="O81" s="209"/>
      <c r="P81" s="209"/>
    </row>
    <row r="82" spans="2:16" s="13" customFormat="1">
      <c r="B82" s="205" t="s">
        <v>78</v>
      </c>
      <c r="C82" s="206"/>
      <c r="D82" s="206"/>
      <c r="E82" s="206"/>
      <c r="F82" s="207"/>
      <c r="G82" s="12">
        <v>12</v>
      </c>
      <c r="H82" s="208">
        <f t="shared" si="2"/>
        <v>0</v>
      </c>
      <c r="I82" s="208"/>
      <c r="J82" s="208"/>
      <c r="K82" s="209"/>
      <c r="L82" s="209"/>
      <c r="M82" s="47"/>
      <c r="N82" s="47"/>
      <c r="O82" s="209"/>
      <c r="P82" s="209"/>
    </row>
    <row r="83" spans="2:16" s="13" customFormat="1" ht="36.75" customHeight="1">
      <c r="B83" s="205" t="s">
        <v>79</v>
      </c>
      <c r="C83" s="206"/>
      <c r="D83" s="206"/>
      <c r="E83" s="206"/>
      <c r="F83" s="207"/>
      <c r="G83" s="12">
        <v>13</v>
      </c>
      <c r="H83" s="208">
        <v>1669</v>
      </c>
      <c r="I83" s="208"/>
      <c r="J83" s="208"/>
      <c r="K83" s="208">
        <v>1669</v>
      </c>
      <c r="L83" s="208"/>
      <c r="M83" s="147">
        <f>SUM(M84:M85,M90:M91)</f>
        <v>0</v>
      </c>
      <c r="N83" s="147">
        <f>SUM(N84:N85,N90:N91)</f>
        <v>0</v>
      </c>
      <c r="O83" s="208">
        <f>SUM(O84:P85,O90:P91)</f>
        <v>0</v>
      </c>
      <c r="P83" s="208"/>
    </row>
    <row r="84" spans="2:16" ht="60" customHeight="1">
      <c r="B84" s="210" t="s">
        <v>84</v>
      </c>
      <c r="C84" s="211"/>
      <c r="D84" s="211"/>
      <c r="E84" s="211"/>
      <c r="F84" s="212"/>
      <c r="G84" s="11" t="s">
        <v>80</v>
      </c>
      <c r="H84" s="213">
        <f t="shared" si="2"/>
        <v>32</v>
      </c>
      <c r="I84" s="214"/>
      <c r="J84" s="215"/>
      <c r="K84" s="219">
        <v>32</v>
      </c>
      <c r="L84" s="220"/>
      <c r="M84" s="47"/>
      <c r="N84" s="47"/>
      <c r="O84" s="219"/>
      <c r="P84" s="220"/>
    </row>
    <row r="85" spans="2:16">
      <c r="B85" s="210" t="s">
        <v>85</v>
      </c>
      <c r="C85" s="221"/>
      <c r="D85" s="221"/>
      <c r="E85" s="221"/>
      <c r="F85" s="222"/>
      <c r="G85" s="11" t="s">
        <v>81</v>
      </c>
      <c r="H85" s="213">
        <f t="shared" si="2"/>
        <v>0</v>
      </c>
      <c r="I85" s="214"/>
      <c r="J85" s="215"/>
      <c r="K85" s="219">
        <v>0</v>
      </c>
      <c r="L85" s="220"/>
      <c r="M85" s="47"/>
      <c r="N85" s="47"/>
      <c r="O85" s="219"/>
      <c r="P85" s="220"/>
    </row>
    <row r="86" spans="2:16" ht="15.75" customHeight="1">
      <c r="B86" s="18"/>
      <c r="C86" s="18"/>
      <c r="D86" s="18"/>
      <c r="E86" s="18"/>
      <c r="F86" s="18"/>
      <c r="G86" s="19"/>
      <c r="H86" s="15"/>
      <c r="I86" s="15"/>
      <c r="J86" s="15"/>
      <c r="K86" s="15"/>
      <c r="L86" s="15"/>
      <c r="M86" s="15"/>
      <c r="N86" s="15"/>
      <c r="O86" s="15"/>
      <c r="P86" s="15"/>
    </row>
    <row r="87" spans="2:16" ht="27" customHeight="1">
      <c r="B87" s="148" t="s">
        <v>62</v>
      </c>
      <c r="C87" s="148"/>
      <c r="D87" s="148"/>
      <c r="E87" s="148"/>
      <c r="F87" s="148"/>
      <c r="G87" s="148" t="s">
        <v>21</v>
      </c>
      <c r="H87" s="148" t="s">
        <v>63</v>
      </c>
      <c r="I87" s="148"/>
      <c r="J87" s="148"/>
      <c r="K87" s="148" t="s">
        <v>64</v>
      </c>
      <c r="L87" s="148"/>
      <c r="M87" s="148"/>
      <c r="N87" s="148" t="s">
        <v>33</v>
      </c>
      <c r="O87" s="148" t="s">
        <v>66</v>
      </c>
      <c r="P87" s="148"/>
    </row>
    <row r="88" spans="2:16" ht="50.25" customHeight="1">
      <c r="B88" s="148"/>
      <c r="C88" s="148"/>
      <c r="D88" s="148"/>
      <c r="E88" s="148"/>
      <c r="F88" s="148"/>
      <c r="G88" s="148"/>
      <c r="H88" s="148"/>
      <c r="I88" s="148"/>
      <c r="J88" s="148"/>
      <c r="K88" s="148" t="s">
        <v>65</v>
      </c>
      <c r="L88" s="148"/>
      <c r="M88" s="43" t="s">
        <v>67</v>
      </c>
      <c r="N88" s="148"/>
      <c r="O88" s="148"/>
      <c r="P88" s="148"/>
    </row>
    <row r="89" spans="2:16" ht="15.75" customHeight="1">
      <c r="B89" s="148">
        <v>1</v>
      </c>
      <c r="C89" s="148"/>
      <c r="D89" s="148"/>
      <c r="E89" s="148"/>
      <c r="F89" s="148"/>
      <c r="G89" s="43">
        <v>2</v>
      </c>
      <c r="H89" s="148">
        <v>3</v>
      </c>
      <c r="I89" s="148"/>
      <c r="J89" s="148"/>
      <c r="K89" s="148">
        <v>4</v>
      </c>
      <c r="L89" s="148"/>
      <c r="M89" s="43">
        <v>5</v>
      </c>
      <c r="N89" s="43">
        <v>6</v>
      </c>
      <c r="O89" s="148">
        <v>7</v>
      </c>
      <c r="P89" s="148"/>
    </row>
    <row r="90" spans="2:16" ht="36" customHeight="1">
      <c r="B90" s="210" t="s">
        <v>86</v>
      </c>
      <c r="C90" s="211"/>
      <c r="D90" s="211"/>
      <c r="E90" s="211"/>
      <c r="F90" s="212"/>
      <c r="G90" s="11" t="s">
        <v>82</v>
      </c>
      <c r="H90" s="213">
        <v>974</v>
      </c>
      <c r="I90" s="214"/>
      <c r="J90" s="215"/>
      <c r="K90" s="219">
        <v>974</v>
      </c>
      <c r="L90" s="220"/>
      <c r="M90" s="47"/>
      <c r="N90" s="47"/>
      <c r="O90" s="219"/>
      <c r="P90" s="220"/>
    </row>
    <row r="91" spans="2:16" ht="108" customHeight="1">
      <c r="B91" s="210" t="s">
        <v>87</v>
      </c>
      <c r="C91" s="211"/>
      <c r="D91" s="211"/>
      <c r="E91" s="211"/>
      <c r="F91" s="212"/>
      <c r="G91" s="11" t="s">
        <v>83</v>
      </c>
      <c r="H91" s="213">
        <v>596</v>
      </c>
      <c r="I91" s="214"/>
      <c r="J91" s="215"/>
      <c r="K91" s="219">
        <v>596</v>
      </c>
      <c r="L91" s="220"/>
      <c r="M91" s="47"/>
      <c r="N91" s="47"/>
      <c r="O91" s="219"/>
      <c r="P91" s="220"/>
    </row>
    <row r="92" spans="2:16" ht="25.5" customHeight="1">
      <c r="B92" s="205" t="s">
        <v>88</v>
      </c>
      <c r="C92" s="206"/>
      <c r="D92" s="206"/>
      <c r="E92" s="206"/>
      <c r="F92" s="207"/>
      <c r="G92" s="12">
        <v>14</v>
      </c>
      <c r="H92" s="208">
        <v>1619</v>
      </c>
      <c r="I92" s="208"/>
      <c r="J92" s="208"/>
      <c r="K92" s="208">
        <v>1619</v>
      </c>
      <c r="L92" s="208"/>
      <c r="M92" s="47"/>
      <c r="N92" s="47"/>
      <c r="O92" s="209"/>
      <c r="P92" s="209"/>
    </row>
    <row r="93" spans="2:16" ht="39.75" customHeight="1">
      <c r="B93" s="205" t="s">
        <v>89</v>
      </c>
      <c r="C93" s="206"/>
      <c r="D93" s="206"/>
      <c r="E93" s="206"/>
      <c r="F93" s="207"/>
      <c r="G93" s="12">
        <v>15</v>
      </c>
      <c r="H93" s="208">
        <f>SUM(K93:N93)</f>
        <v>0</v>
      </c>
      <c r="I93" s="208"/>
      <c r="J93" s="208"/>
      <c r="K93" s="209"/>
      <c r="L93" s="209"/>
      <c r="M93" s="47"/>
      <c r="N93" s="47"/>
      <c r="O93" s="209"/>
      <c r="P93" s="209"/>
    </row>
    <row r="95" spans="2:16">
      <c r="B95" s="7" t="s">
        <v>90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185" t="s">
        <v>18</v>
      </c>
      <c r="O95" s="185"/>
      <c r="P95" s="185"/>
    </row>
    <row r="96" spans="2:16">
      <c r="B96" s="184" t="s">
        <v>96</v>
      </c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</row>
    <row r="97" spans="2:16">
      <c r="B97" s="188" t="s">
        <v>91</v>
      </c>
      <c r="C97" s="188"/>
      <c r="D97" s="48">
        <v>1617</v>
      </c>
      <c r="E97" t="s">
        <v>28</v>
      </c>
    </row>
    <row r="99" spans="2:16">
      <c r="B99" s="7" t="s">
        <v>92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85" t="s">
        <v>18</v>
      </c>
      <c r="O99" s="185"/>
      <c r="P99" s="185"/>
    </row>
    <row r="100" spans="2:16">
      <c r="B100" s="184" t="s">
        <v>93</v>
      </c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</row>
    <row r="101" spans="2:16">
      <c r="B101" s="188" t="s">
        <v>97</v>
      </c>
      <c r="C101" s="188"/>
      <c r="D101" s="48">
        <v>2</v>
      </c>
      <c r="E101" s="13" t="s">
        <v>28</v>
      </c>
    </row>
    <row r="102" spans="2:16" ht="12.75" customHeight="1"/>
    <row r="103" spans="2:16">
      <c r="B103" s="7" t="s">
        <v>94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85" t="s">
        <v>18</v>
      </c>
      <c r="O103" s="185"/>
      <c r="P103" s="185"/>
    </row>
    <row r="104" spans="2:16">
      <c r="B104" s="184" t="s">
        <v>95</v>
      </c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49"/>
    </row>
    <row r="105" spans="2:16">
      <c r="B105" s="188"/>
      <c r="C105" s="188"/>
      <c r="D105" s="13"/>
    </row>
    <row r="107" spans="2:16" ht="45.75" customHeight="1">
      <c r="B107" s="223" t="s">
        <v>98</v>
      </c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</row>
    <row r="108" spans="2:16" ht="2.25" customHeight="1"/>
    <row r="109" spans="2:16">
      <c r="B109" s="7" t="s">
        <v>99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85" t="s">
        <v>18</v>
      </c>
      <c r="O109" s="185"/>
      <c r="P109" s="185"/>
    </row>
    <row r="110" spans="2:16" ht="15" customHeight="1">
      <c r="B110" s="164" t="s">
        <v>101</v>
      </c>
      <c r="C110" s="164"/>
      <c r="D110" s="164"/>
      <c r="E110" s="164" t="s">
        <v>100</v>
      </c>
      <c r="F110" s="164" t="s">
        <v>21</v>
      </c>
      <c r="G110" s="164" t="s">
        <v>2</v>
      </c>
      <c r="H110" s="164"/>
      <c r="I110" s="164"/>
      <c r="J110" s="164"/>
      <c r="K110" s="164" t="s">
        <v>3</v>
      </c>
      <c r="L110" s="164"/>
      <c r="M110" s="164"/>
      <c r="N110" s="164"/>
      <c r="O110" s="164"/>
      <c r="P110" s="164"/>
    </row>
    <row r="111" spans="2:16">
      <c r="B111" s="164"/>
      <c r="C111" s="164"/>
      <c r="D111" s="164"/>
      <c r="E111" s="164"/>
      <c r="F111" s="164"/>
      <c r="G111" s="164" t="s">
        <v>102</v>
      </c>
      <c r="H111" s="164" t="s">
        <v>3</v>
      </c>
      <c r="I111" s="164"/>
      <c r="J111" s="164"/>
      <c r="K111" s="164" t="s">
        <v>4</v>
      </c>
      <c r="L111" s="164"/>
      <c r="M111" s="164"/>
      <c r="N111" s="164" t="s">
        <v>5</v>
      </c>
      <c r="O111" s="164"/>
      <c r="P111" s="164"/>
    </row>
    <row r="112" spans="2:16" ht="15" customHeight="1">
      <c r="B112" s="164"/>
      <c r="C112" s="164"/>
      <c r="D112" s="164"/>
      <c r="E112" s="164"/>
      <c r="F112" s="164"/>
      <c r="G112" s="164"/>
      <c r="H112" s="240" t="s">
        <v>103</v>
      </c>
      <c r="I112" s="241"/>
      <c r="J112" s="164" t="s">
        <v>104</v>
      </c>
      <c r="K112" s="164" t="s">
        <v>102</v>
      </c>
      <c r="L112" s="164" t="s">
        <v>3</v>
      </c>
      <c r="M112" s="164"/>
      <c r="N112" s="164" t="s">
        <v>102</v>
      </c>
      <c r="O112" s="164" t="s">
        <v>3</v>
      </c>
      <c r="P112" s="164"/>
    </row>
    <row r="113" spans="2:16" ht="51" customHeight="1">
      <c r="B113" s="164"/>
      <c r="C113" s="164"/>
      <c r="D113" s="164"/>
      <c r="E113" s="164"/>
      <c r="F113" s="164"/>
      <c r="G113" s="164"/>
      <c r="H113" s="244"/>
      <c r="I113" s="245"/>
      <c r="J113" s="164"/>
      <c r="K113" s="164"/>
      <c r="L113" s="9" t="s">
        <v>105</v>
      </c>
      <c r="M113" s="9" t="s">
        <v>106</v>
      </c>
      <c r="N113" s="164"/>
      <c r="O113" s="9" t="s">
        <v>105</v>
      </c>
      <c r="P113" s="9" t="s">
        <v>104</v>
      </c>
    </row>
    <row r="114" spans="2:16" ht="12.75" customHeight="1">
      <c r="B114" s="153">
        <v>1</v>
      </c>
      <c r="C114" s="155"/>
      <c r="D114" s="154"/>
      <c r="E114" s="9">
        <v>2</v>
      </c>
      <c r="F114" s="9">
        <v>3</v>
      </c>
      <c r="G114" s="9">
        <v>4</v>
      </c>
      <c r="H114" s="153">
        <v>5</v>
      </c>
      <c r="I114" s="154"/>
      <c r="J114" s="9">
        <v>6</v>
      </c>
      <c r="K114" s="9">
        <v>7</v>
      </c>
      <c r="L114" s="9">
        <v>8</v>
      </c>
      <c r="M114" s="9">
        <v>9</v>
      </c>
      <c r="N114" s="9">
        <v>10</v>
      </c>
      <c r="O114" s="9">
        <v>11</v>
      </c>
      <c r="P114" s="9">
        <v>12</v>
      </c>
    </row>
    <row r="115" spans="2:16">
      <c r="B115" s="192" t="s">
        <v>107</v>
      </c>
      <c r="C115" s="193"/>
      <c r="D115" s="194"/>
      <c r="E115" s="21" t="s">
        <v>109</v>
      </c>
      <c r="F115" s="21">
        <v>1</v>
      </c>
      <c r="G115" s="61">
        <f t="shared" ref="G115:G127" si="3">K115+N115</f>
        <v>1577</v>
      </c>
      <c r="H115" s="195">
        <f t="shared" ref="H115:H127" si="4">L115+O115</f>
        <v>615</v>
      </c>
      <c r="I115" s="196"/>
      <c r="J115" s="133">
        <f t="shared" ref="J115:J127" si="5">M115+P115</f>
        <v>962</v>
      </c>
      <c r="K115" s="134">
        <f t="shared" ref="K115:K127" si="6">SUM(L115:M115)</f>
        <v>506</v>
      </c>
      <c r="L115" s="45">
        <v>291</v>
      </c>
      <c r="M115" s="45">
        <v>215</v>
      </c>
      <c r="N115" s="134">
        <f t="shared" ref="N115:N127" si="7">SUM(O115:P115)</f>
        <v>1071</v>
      </c>
      <c r="O115" s="45">
        <v>324</v>
      </c>
      <c r="P115" s="45">
        <v>747</v>
      </c>
    </row>
    <row r="116" spans="2:16">
      <c r="B116" s="192" t="s">
        <v>108</v>
      </c>
      <c r="C116" s="193"/>
      <c r="D116" s="194"/>
      <c r="E116" s="21" t="s">
        <v>110</v>
      </c>
      <c r="F116" s="21">
        <v>2</v>
      </c>
      <c r="G116" s="133">
        <f t="shared" si="3"/>
        <v>334</v>
      </c>
      <c r="H116" s="195">
        <f t="shared" si="4"/>
        <v>138</v>
      </c>
      <c r="I116" s="196"/>
      <c r="J116" s="133">
        <f t="shared" si="5"/>
        <v>196</v>
      </c>
      <c r="K116" s="134">
        <f t="shared" si="6"/>
        <v>114</v>
      </c>
      <c r="L116" s="45">
        <v>43</v>
      </c>
      <c r="M116" s="45">
        <v>71</v>
      </c>
      <c r="N116" s="134">
        <f t="shared" si="7"/>
        <v>220</v>
      </c>
      <c r="O116" s="45">
        <v>95</v>
      </c>
      <c r="P116" s="45">
        <v>125</v>
      </c>
    </row>
    <row r="117" spans="2:16">
      <c r="B117" s="192" t="s">
        <v>111</v>
      </c>
      <c r="C117" s="193"/>
      <c r="D117" s="194"/>
      <c r="E117" s="21" t="s">
        <v>112</v>
      </c>
      <c r="F117" s="21">
        <v>3</v>
      </c>
      <c r="G117" s="133">
        <f t="shared" si="3"/>
        <v>165</v>
      </c>
      <c r="H117" s="195">
        <f t="shared" si="4"/>
        <v>114</v>
      </c>
      <c r="I117" s="196"/>
      <c r="J117" s="133">
        <f t="shared" si="5"/>
        <v>51</v>
      </c>
      <c r="K117" s="134">
        <f t="shared" si="6"/>
        <v>140</v>
      </c>
      <c r="L117" s="45">
        <v>100</v>
      </c>
      <c r="M117" s="45">
        <v>40</v>
      </c>
      <c r="N117" s="134">
        <f t="shared" si="7"/>
        <v>25</v>
      </c>
      <c r="O117" s="45">
        <v>14</v>
      </c>
      <c r="P117" s="45">
        <v>11</v>
      </c>
    </row>
    <row r="118" spans="2:16">
      <c r="B118" s="192" t="s">
        <v>114</v>
      </c>
      <c r="C118" s="193"/>
      <c r="D118" s="194"/>
      <c r="E118" s="21" t="s">
        <v>113</v>
      </c>
      <c r="F118" s="21">
        <v>4</v>
      </c>
      <c r="G118" s="133">
        <f t="shared" si="3"/>
        <v>1377</v>
      </c>
      <c r="H118" s="195">
        <f t="shared" si="4"/>
        <v>512</v>
      </c>
      <c r="I118" s="196"/>
      <c r="J118" s="133">
        <f t="shared" si="5"/>
        <v>865</v>
      </c>
      <c r="K118" s="134">
        <f t="shared" si="6"/>
        <v>541</v>
      </c>
      <c r="L118" s="45">
        <v>287</v>
      </c>
      <c r="M118" s="45">
        <v>254</v>
      </c>
      <c r="N118" s="134">
        <f t="shared" si="7"/>
        <v>836</v>
      </c>
      <c r="O118" s="45">
        <v>225</v>
      </c>
      <c r="P118" s="45">
        <v>611</v>
      </c>
    </row>
    <row r="119" spans="2:16">
      <c r="B119" s="192" t="s">
        <v>115</v>
      </c>
      <c r="C119" s="193"/>
      <c r="D119" s="194"/>
      <c r="E119" s="21" t="s">
        <v>116</v>
      </c>
      <c r="F119" s="21">
        <v>5</v>
      </c>
      <c r="G119" s="133">
        <f t="shared" si="3"/>
        <v>1240</v>
      </c>
      <c r="H119" s="195">
        <f t="shared" si="4"/>
        <v>558</v>
      </c>
      <c r="I119" s="196"/>
      <c r="J119" s="133">
        <f t="shared" si="5"/>
        <v>682</v>
      </c>
      <c r="K119" s="134">
        <f t="shared" si="6"/>
        <v>438</v>
      </c>
      <c r="L119" s="45">
        <v>260</v>
      </c>
      <c r="M119" s="45">
        <v>178</v>
      </c>
      <c r="N119" s="134">
        <f t="shared" si="7"/>
        <v>802</v>
      </c>
      <c r="O119" s="45">
        <v>298</v>
      </c>
      <c r="P119" s="45">
        <v>504</v>
      </c>
    </row>
    <row r="120" spans="2:16">
      <c r="B120" s="192" t="s">
        <v>117</v>
      </c>
      <c r="C120" s="193"/>
      <c r="D120" s="194"/>
      <c r="E120" s="21" t="s">
        <v>118</v>
      </c>
      <c r="F120" s="21">
        <v>6</v>
      </c>
      <c r="G120" s="133">
        <f t="shared" si="3"/>
        <v>1011</v>
      </c>
      <c r="H120" s="195">
        <f t="shared" si="4"/>
        <v>329</v>
      </c>
      <c r="I120" s="196"/>
      <c r="J120" s="133">
        <f t="shared" si="5"/>
        <v>682</v>
      </c>
      <c r="K120" s="134">
        <f t="shared" si="6"/>
        <v>262</v>
      </c>
      <c r="L120" s="45">
        <v>149</v>
      </c>
      <c r="M120" s="45">
        <v>113</v>
      </c>
      <c r="N120" s="134">
        <f t="shared" si="7"/>
        <v>749</v>
      </c>
      <c r="O120" s="45">
        <v>180</v>
      </c>
      <c r="P120" s="45">
        <v>569</v>
      </c>
    </row>
    <row r="121" spans="2:16">
      <c r="B121" s="192" t="s">
        <v>119</v>
      </c>
      <c r="C121" s="193"/>
      <c r="D121" s="194"/>
      <c r="E121" s="21" t="s">
        <v>120</v>
      </c>
      <c r="F121" s="21">
        <v>7</v>
      </c>
      <c r="G121" s="133">
        <f t="shared" si="3"/>
        <v>1213</v>
      </c>
      <c r="H121" s="195">
        <f t="shared" si="4"/>
        <v>359</v>
      </c>
      <c r="I121" s="196"/>
      <c r="J121" s="133">
        <f t="shared" si="5"/>
        <v>854</v>
      </c>
      <c r="K121" s="134">
        <f t="shared" si="6"/>
        <v>409</v>
      </c>
      <c r="L121" s="45">
        <v>189</v>
      </c>
      <c r="M121" s="45">
        <v>220</v>
      </c>
      <c r="N121" s="134">
        <f t="shared" si="7"/>
        <v>804</v>
      </c>
      <c r="O121" s="45">
        <v>170</v>
      </c>
      <c r="P121" s="45">
        <v>634</v>
      </c>
    </row>
    <row r="122" spans="2:16" ht="24" customHeight="1">
      <c r="B122" s="192" t="s">
        <v>121</v>
      </c>
      <c r="C122" s="193"/>
      <c r="D122" s="194"/>
      <c r="E122" s="21" t="s">
        <v>122</v>
      </c>
      <c r="F122" s="21">
        <v>8</v>
      </c>
      <c r="G122" s="133">
        <f t="shared" si="3"/>
        <v>7</v>
      </c>
      <c r="H122" s="195">
        <f t="shared" si="4"/>
        <v>4</v>
      </c>
      <c r="I122" s="196"/>
      <c r="J122" s="133">
        <f t="shared" si="5"/>
        <v>3</v>
      </c>
      <c r="K122" s="134">
        <f t="shared" si="6"/>
        <v>5</v>
      </c>
      <c r="L122" s="45">
        <v>4</v>
      </c>
      <c r="M122" s="45">
        <v>1</v>
      </c>
      <c r="N122" s="134">
        <f t="shared" si="7"/>
        <v>2</v>
      </c>
      <c r="O122" s="45"/>
      <c r="P122" s="45">
        <v>2</v>
      </c>
    </row>
    <row r="123" spans="2:16" ht="37.5" customHeight="1">
      <c r="B123" s="192" t="s">
        <v>123</v>
      </c>
      <c r="C123" s="193"/>
      <c r="D123" s="194"/>
      <c r="E123" s="21" t="s">
        <v>124</v>
      </c>
      <c r="F123" s="21">
        <v>9</v>
      </c>
      <c r="G123" s="133">
        <f t="shared" si="3"/>
        <v>0</v>
      </c>
      <c r="H123" s="195">
        <f t="shared" si="4"/>
        <v>0</v>
      </c>
      <c r="I123" s="196"/>
      <c r="J123" s="133">
        <f t="shared" si="5"/>
        <v>0</v>
      </c>
      <c r="K123" s="134">
        <f t="shared" si="6"/>
        <v>0</v>
      </c>
      <c r="L123" s="45"/>
      <c r="M123" s="45"/>
      <c r="N123" s="134">
        <f t="shared" si="7"/>
        <v>0</v>
      </c>
      <c r="O123" s="45"/>
      <c r="P123" s="45"/>
    </row>
    <row r="124" spans="2:16" ht="24" customHeight="1">
      <c r="B124" s="250" t="s">
        <v>303</v>
      </c>
      <c r="C124" s="251"/>
      <c r="D124" s="42" t="s">
        <v>125</v>
      </c>
      <c r="E124" s="21" t="s">
        <v>130</v>
      </c>
      <c r="F124" s="21">
        <v>10</v>
      </c>
      <c r="G124" s="133">
        <f t="shared" si="3"/>
        <v>18</v>
      </c>
      <c r="H124" s="195">
        <f t="shared" si="4"/>
        <v>4</v>
      </c>
      <c r="I124" s="196"/>
      <c r="J124" s="133">
        <f t="shared" si="5"/>
        <v>14</v>
      </c>
      <c r="K124" s="134">
        <f t="shared" si="6"/>
        <v>11</v>
      </c>
      <c r="L124" s="45">
        <v>1</v>
      </c>
      <c r="M124" s="45">
        <v>10</v>
      </c>
      <c r="N124" s="134">
        <f t="shared" si="7"/>
        <v>7</v>
      </c>
      <c r="O124" s="45">
        <v>3</v>
      </c>
      <c r="P124" s="45">
        <v>4</v>
      </c>
    </row>
    <row r="125" spans="2:16" ht="24">
      <c r="B125" s="252"/>
      <c r="C125" s="253"/>
      <c r="D125" s="42" t="s">
        <v>126</v>
      </c>
      <c r="E125" s="21" t="s">
        <v>131</v>
      </c>
      <c r="F125" s="21">
        <v>11</v>
      </c>
      <c r="G125" s="133">
        <f t="shared" si="3"/>
        <v>13</v>
      </c>
      <c r="H125" s="195">
        <f t="shared" si="4"/>
        <v>8</v>
      </c>
      <c r="I125" s="196"/>
      <c r="J125" s="133">
        <f t="shared" si="5"/>
        <v>5</v>
      </c>
      <c r="K125" s="134">
        <f t="shared" si="6"/>
        <v>10</v>
      </c>
      <c r="L125" s="45">
        <v>7</v>
      </c>
      <c r="M125" s="45">
        <v>3</v>
      </c>
      <c r="N125" s="134">
        <f t="shared" si="7"/>
        <v>3</v>
      </c>
      <c r="O125" s="45">
        <v>1</v>
      </c>
      <c r="P125" s="45">
        <v>2</v>
      </c>
    </row>
    <row r="126" spans="2:16" ht="24">
      <c r="B126" s="250" t="s">
        <v>129</v>
      </c>
      <c r="C126" s="251"/>
      <c r="D126" s="42" t="s">
        <v>127</v>
      </c>
      <c r="E126" s="21" t="s">
        <v>132</v>
      </c>
      <c r="F126" s="21">
        <v>12</v>
      </c>
      <c r="G126" s="133">
        <f t="shared" si="3"/>
        <v>1</v>
      </c>
      <c r="H126" s="195">
        <f t="shared" si="4"/>
        <v>1</v>
      </c>
      <c r="I126" s="196"/>
      <c r="J126" s="133">
        <f t="shared" si="5"/>
        <v>0</v>
      </c>
      <c r="K126" s="134">
        <f t="shared" si="6"/>
        <v>1</v>
      </c>
      <c r="L126" s="45">
        <v>1</v>
      </c>
      <c r="M126" s="45"/>
      <c r="N126" s="134">
        <f t="shared" si="7"/>
        <v>0</v>
      </c>
      <c r="O126" s="45"/>
      <c r="P126" s="45"/>
    </row>
    <row r="127" spans="2:16" ht="24">
      <c r="B127" s="252"/>
      <c r="C127" s="253"/>
      <c r="D127" s="42" t="s">
        <v>128</v>
      </c>
      <c r="E127" s="21" t="s">
        <v>133</v>
      </c>
      <c r="F127" s="21">
        <v>13</v>
      </c>
      <c r="G127" s="133">
        <f t="shared" si="3"/>
        <v>13</v>
      </c>
      <c r="H127" s="195">
        <f t="shared" si="4"/>
        <v>7</v>
      </c>
      <c r="I127" s="196"/>
      <c r="J127" s="133">
        <f t="shared" si="5"/>
        <v>6</v>
      </c>
      <c r="K127" s="134">
        <f t="shared" si="6"/>
        <v>2</v>
      </c>
      <c r="L127" s="45">
        <v>2</v>
      </c>
      <c r="M127" s="45"/>
      <c r="N127" s="134">
        <f t="shared" si="7"/>
        <v>11</v>
      </c>
      <c r="O127" s="45">
        <v>5</v>
      </c>
      <c r="P127" s="45">
        <v>6</v>
      </c>
    </row>
    <row r="128" spans="2:16" ht="17.25" customHeight="1">
      <c r="B128" s="23"/>
      <c r="C128" s="23"/>
      <c r="D128" s="23"/>
      <c r="E128" s="23"/>
      <c r="F128" s="23"/>
      <c r="G128" s="23"/>
      <c r="H128" s="23"/>
      <c r="I128" s="26"/>
      <c r="J128" s="23"/>
      <c r="K128" s="23"/>
      <c r="L128" s="23"/>
      <c r="M128" s="23"/>
      <c r="N128" s="23"/>
      <c r="O128" s="23"/>
      <c r="P128" s="23"/>
    </row>
    <row r="129" spans="2:16" ht="14.25" customHeight="1">
      <c r="B129" s="164" t="s">
        <v>101</v>
      </c>
      <c r="C129" s="164"/>
      <c r="D129" s="164"/>
      <c r="E129" s="164" t="s">
        <v>100</v>
      </c>
      <c r="F129" s="164" t="s">
        <v>21</v>
      </c>
      <c r="G129" s="164" t="s">
        <v>2</v>
      </c>
      <c r="H129" s="164"/>
      <c r="I129" s="164"/>
      <c r="J129" s="164"/>
      <c r="K129" s="164" t="s">
        <v>3</v>
      </c>
      <c r="L129" s="164"/>
      <c r="M129" s="164"/>
      <c r="N129" s="164"/>
      <c r="O129" s="164"/>
      <c r="P129" s="164"/>
    </row>
    <row r="130" spans="2:16" ht="14.25" customHeight="1">
      <c r="B130" s="164"/>
      <c r="C130" s="164"/>
      <c r="D130" s="164"/>
      <c r="E130" s="164"/>
      <c r="F130" s="164"/>
      <c r="G130" s="164" t="s">
        <v>102</v>
      </c>
      <c r="H130" s="164" t="s">
        <v>3</v>
      </c>
      <c r="I130" s="164"/>
      <c r="J130" s="164"/>
      <c r="K130" s="164" t="s">
        <v>4</v>
      </c>
      <c r="L130" s="164"/>
      <c r="M130" s="164"/>
      <c r="N130" s="164" t="s">
        <v>5</v>
      </c>
      <c r="O130" s="164"/>
      <c r="P130" s="164"/>
    </row>
    <row r="131" spans="2:16" ht="12" customHeight="1">
      <c r="B131" s="164"/>
      <c r="C131" s="164"/>
      <c r="D131" s="164"/>
      <c r="E131" s="164"/>
      <c r="F131" s="164"/>
      <c r="G131" s="164"/>
      <c r="H131" s="240" t="s">
        <v>103</v>
      </c>
      <c r="I131" s="241"/>
      <c r="J131" s="164" t="s">
        <v>104</v>
      </c>
      <c r="K131" s="164" t="s">
        <v>102</v>
      </c>
      <c r="L131" s="164" t="s">
        <v>3</v>
      </c>
      <c r="M131" s="164"/>
      <c r="N131" s="164" t="s">
        <v>102</v>
      </c>
      <c r="O131" s="164" t="s">
        <v>3</v>
      </c>
      <c r="P131" s="164"/>
    </row>
    <row r="132" spans="2:16" ht="50.25" customHeight="1">
      <c r="B132" s="164"/>
      <c r="C132" s="164"/>
      <c r="D132" s="164"/>
      <c r="E132" s="164"/>
      <c r="F132" s="164"/>
      <c r="G132" s="164"/>
      <c r="H132" s="244"/>
      <c r="I132" s="245"/>
      <c r="J132" s="164"/>
      <c r="K132" s="164"/>
      <c r="L132" s="9" t="s">
        <v>105</v>
      </c>
      <c r="M132" s="9" t="s">
        <v>106</v>
      </c>
      <c r="N132" s="164"/>
      <c r="O132" s="9" t="s">
        <v>105</v>
      </c>
      <c r="P132" s="9" t="s">
        <v>104</v>
      </c>
    </row>
    <row r="133" spans="2:16" ht="17.25" customHeight="1">
      <c r="B133" s="153">
        <v>1</v>
      </c>
      <c r="C133" s="155"/>
      <c r="D133" s="154"/>
      <c r="E133" s="9">
        <v>2</v>
      </c>
      <c r="F133" s="9">
        <v>3</v>
      </c>
      <c r="G133" s="9">
        <v>4</v>
      </c>
      <c r="H133" s="153">
        <v>5</v>
      </c>
      <c r="I133" s="154"/>
      <c r="J133" s="9">
        <v>6</v>
      </c>
      <c r="K133" s="9">
        <v>7</v>
      </c>
      <c r="L133" s="9">
        <v>8</v>
      </c>
      <c r="M133" s="9">
        <v>9</v>
      </c>
      <c r="N133" s="9">
        <v>10</v>
      </c>
      <c r="O133" s="9">
        <v>11</v>
      </c>
      <c r="P133" s="9">
        <v>12</v>
      </c>
    </row>
    <row r="134" spans="2:16" ht="36" customHeight="1">
      <c r="B134" s="192" t="s">
        <v>134</v>
      </c>
      <c r="C134" s="193"/>
      <c r="D134" s="194"/>
      <c r="E134" s="21" t="s">
        <v>135</v>
      </c>
      <c r="F134" s="21">
        <v>14</v>
      </c>
      <c r="G134" s="133">
        <f t="shared" ref="G134:H138" si="8">K134+N134</f>
        <v>13</v>
      </c>
      <c r="H134" s="195">
        <f t="shared" si="8"/>
        <v>3</v>
      </c>
      <c r="I134" s="196"/>
      <c r="J134" s="133">
        <f>M134+P134</f>
        <v>10</v>
      </c>
      <c r="K134" s="134">
        <f>SUM(L134:M134)</f>
        <v>9</v>
      </c>
      <c r="L134" s="45">
        <v>2</v>
      </c>
      <c r="M134" s="45">
        <v>7</v>
      </c>
      <c r="N134" s="134">
        <f>SUM(O134:P134)</f>
        <v>4</v>
      </c>
      <c r="O134" s="45">
        <v>1</v>
      </c>
      <c r="P134" s="45">
        <v>3</v>
      </c>
    </row>
    <row r="135" spans="2:16" ht="24" customHeight="1">
      <c r="B135" s="192" t="s">
        <v>137</v>
      </c>
      <c r="C135" s="193"/>
      <c r="D135" s="194"/>
      <c r="E135" s="21" t="s">
        <v>136</v>
      </c>
      <c r="F135" s="21">
        <v>15</v>
      </c>
      <c r="G135" s="133">
        <f t="shared" si="8"/>
        <v>35</v>
      </c>
      <c r="H135" s="195">
        <f t="shared" si="8"/>
        <v>11</v>
      </c>
      <c r="I135" s="196"/>
      <c r="J135" s="133">
        <f>M135+P135</f>
        <v>24</v>
      </c>
      <c r="K135" s="134">
        <f>SUM(L135:M135)</f>
        <v>18</v>
      </c>
      <c r="L135" s="45">
        <v>7</v>
      </c>
      <c r="M135" s="45">
        <v>11</v>
      </c>
      <c r="N135" s="134">
        <f>SUM(O135:P135)</f>
        <v>17</v>
      </c>
      <c r="O135" s="45">
        <v>4</v>
      </c>
      <c r="P135" s="45">
        <v>13</v>
      </c>
    </row>
    <row r="136" spans="2:16" ht="47.25" customHeight="1">
      <c r="B136" s="192" t="s">
        <v>140</v>
      </c>
      <c r="C136" s="193"/>
      <c r="D136" s="194"/>
      <c r="E136" s="28" t="s">
        <v>300</v>
      </c>
      <c r="F136" s="21">
        <v>16</v>
      </c>
      <c r="G136" s="133">
        <f t="shared" si="8"/>
        <v>0</v>
      </c>
      <c r="H136" s="195">
        <f t="shared" si="8"/>
        <v>0</v>
      </c>
      <c r="I136" s="196"/>
      <c r="J136" s="133">
        <f>M136+P136</f>
        <v>0</v>
      </c>
      <c r="K136" s="134">
        <f>SUM(L136:M136)</f>
        <v>0</v>
      </c>
      <c r="L136" s="45"/>
      <c r="M136" s="45"/>
      <c r="N136" s="134">
        <f>SUM(O136:P136)</f>
        <v>0</v>
      </c>
      <c r="O136" s="45"/>
      <c r="P136" s="45"/>
    </row>
    <row r="137" spans="2:16" ht="39" customHeight="1">
      <c r="B137" s="192" t="s">
        <v>141</v>
      </c>
      <c r="C137" s="193"/>
      <c r="D137" s="194"/>
      <c r="E137" s="28" t="s">
        <v>300</v>
      </c>
      <c r="F137" s="21">
        <v>17</v>
      </c>
      <c r="G137" s="133">
        <f t="shared" si="8"/>
        <v>0</v>
      </c>
      <c r="H137" s="195">
        <f t="shared" si="8"/>
        <v>0</v>
      </c>
      <c r="I137" s="196"/>
      <c r="J137" s="133">
        <f>M137+P137</f>
        <v>0</v>
      </c>
      <c r="K137" s="134">
        <f>SUM(L137:M137)</f>
        <v>0</v>
      </c>
      <c r="L137" s="45"/>
      <c r="M137" s="45"/>
      <c r="N137" s="134">
        <f>SUM(O137:P137)</f>
        <v>0</v>
      </c>
      <c r="O137" s="45"/>
      <c r="P137" s="45"/>
    </row>
    <row r="138" spans="2:16">
      <c r="B138" s="192" t="s">
        <v>138</v>
      </c>
      <c r="C138" s="193"/>
      <c r="D138" s="194"/>
      <c r="E138" s="21" t="s">
        <v>139</v>
      </c>
      <c r="F138" s="21">
        <v>18</v>
      </c>
      <c r="G138" s="133">
        <f t="shared" si="8"/>
        <v>6</v>
      </c>
      <c r="H138" s="195">
        <f t="shared" si="8"/>
        <v>0</v>
      </c>
      <c r="I138" s="196"/>
      <c r="J138" s="133">
        <f>M138+P138</f>
        <v>6</v>
      </c>
      <c r="K138" s="134">
        <f>SUM(L138:M138)</f>
        <v>2</v>
      </c>
      <c r="L138" s="45"/>
      <c r="M138" s="45">
        <v>2</v>
      </c>
      <c r="N138" s="134">
        <f>SUM(O138:P138)</f>
        <v>4</v>
      </c>
      <c r="O138" s="45">
        <v>0</v>
      </c>
      <c r="P138" s="45">
        <v>4</v>
      </c>
    </row>
    <row r="140" spans="2:16" s="83" customFormat="1">
      <c r="B140" s="83" t="s">
        <v>367</v>
      </c>
    </row>
    <row r="141" spans="2:16" ht="78.75" customHeight="1">
      <c r="B141" s="228" t="s">
        <v>366</v>
      </c>
      <c r="C141" s="228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</row>
    <row r="142" spans="2:16">
      <c r="B142" s="7" t="s">
        <v>142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85" t="s">
        <v>18</v>
      </c>
      <c r="O142" s="185"/>
      <c r="P142" s="185"/>
    </row>
    <row r="143" spans="2:16">
      <c r="B143" s="184" t="s">
        <v>143</v>
      </c>
      <c r="C143" s="184"/>
      <c r="D143" s="184"/>
      <c r="E143" s="184"/>
      <c r="F143" s="184"/>
      <c r="G143" s="184"/>
      <c r="H143" s="184"/>
      <c r="I143" s="184"/>
      <c r="J143" s="46">
        <v>2328</v>
      </c>
      <c r="K143" s="17" t="s">
        <v>28</v>
      </c>
      <c r="L143" s="17"/>
      <c r="M143" s="17"/>
      <c r="N143" s="17"/>
      <c r="O143" s="17"/>
      <c r="P143" s="17"/>
    </row>
    <row r="145" spans="2:16" ht="44.25" customHeight="1">
      <c r="B145" s="228" t="s">
        <v>368</v>
      </c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</row>
    <row r="147" spans="2:16" ht="31.5" customHeight="1">
      <c r="B147" s="249" t="s">
        <v>144</v>
      </c>
      <c r="C147" s="249"/>
      <c r="D147" s="249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</row>
    <row r="148" spans="2:16">
      <c r="B148" s="7" t="s">
        <v>145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185" t="s">
        <v>32</v>
      </c>
      <c r="O148" s="185"/>
      <c r="P148" s="185"/>
    </row>
    <row r="149" spans="2:16" ht="15" customHeight="1">
      <c r="B149" s="164" t="s">
        <v>146</v>
      </c>
      <c r="C149" s="164"/>
      <c r="D149" s="164"/>
      <c r="E149" s="164" t="s">
        <v>21</v>
      </c>
      <c r="F149" s="164" t="s">
        <v>100</v>
      </c>
      <c r="G149" s="164" t="s">
        <v>147</v>
      </c>
      <c r="H149" s="164"/>
      <c r="I149" s="164"/>
      <c r="J149" s="164"/>
      <c r="K149" s="164" t="s">
        <v>149</v>
      </c>
      <c r="L149" s="164"/>
      <c r="M149" s="164"/>
      <c r="N149" s="164"/>
      <c r="O149" s="164"/>
      <c r="P149" s="164"/>
    </row>
    <row r="150" spans="2:16" ht="24.75" customHeight="1">
      <c r="B150" s="164"/>
      <c r="C150" s="164"/>
      <c r="D150" s="164"/>
      <c r="E150" s="164"/>
      <c r="F150" s="164"/>
      <c r="G150" s="153" t="s">
        <v>148</v>
      </c>
      <c r="H150" s="154"/>
      <c r="I150" s="153" t="s">
        <v>3</v>
      </c>
      <c r="J150" s="154"/>
      <c r="K150" s="153" t="s">
        <v>148</v>
      </c>
      <c r="L150" s="154"/>
      <c r="M150" s="153" t="s">
        <v>103</v>
      </c>
      <c r="N150" s="154"/>
      <c r="O150" s="153" t="s">
        <v>150</v>
      </c>
      <c r="P150" s="154"/>
    </row>
    <row r="151" spans="2:16" ht="72" customHeight="1">
      <c r="B151" s="164"/>
      <c r="C151" s="164"/>
      <c r="D151" s="164"/>
      <c r="E151" s="164"/>
      <c r="F151" s="164"/>
      <c r="G151" s="9" t="s">
        <v>148</v>
      </c>
      <c r="H151" s="9" t="s">
        <v>151</v>
      </c>
      <c r="I151" s="9" t="s">
        <v>153</v>
      </c>
      <c r="J151" s="9" t="s">
        <v>104</v>
      </c>
      <c r="K151" s="9" t="s">
        <v>148</v>
      </c>
      <c r="L151" s="9" t="s">
        <v>152</v>
      </c>
      <c r="M151" s="9" t="s">
        <v>148</v>
      </c>
      <c r="N151" s="9" t="s">
        <v>152</v>
      </c>
      <c r="O151" s="9" t="s">
        <v>148</v>
      </c>
      <c r="P151" s="9" t="s">
        <v>152</v>
      </c>
    </row>
    <row r="152" spans="2:16" ht="12.75" customHeight="1">
      <c r="B152" s="153">
        <v>1</v>
      </c>
      <c r="C152" s="155"/>
      <c r="D152" s="154"/>
      <c r="E152" s="9">
        <v>2</v>
      </c>
      <c r="F152" s="9">
        <v>3</v>
      </c>
      <c r="G152" s="9">
        <v>4</v>
      </c>
      <c r="H152" s="9">
        <v>5</v>
      </c>
      <c r="I152" s="9">
        <v>6</v>
      </c>
      <c r="J152" s="9">
        <v>7</v>
      </c>
      <c r="K152" s="9">
        <v>8</v>
      </c>
      <c r="L152" s="9">
        <v>9</v>
      </c>
      <c r="M152" s="9">
        <v>10</v>
      </c>
      <c r="N152" s="9">
        <v>11</v>
      </c>
      <c r="O152" s="9">
        <v>12</v>
      </c>
      <c r="P152" s="44">
        <v>13</v>
      </c>
    </row>
    <row r="153" spans="2:16">
      <c r="B153" s="174" t="s">
        <v>154</v>
      </c>
      <c r="C153" s="175"/>
      <c r="D153" s="176"/>
      <c r="E153" s="64">
        <v>1</v>
      </c>
      <c r="F153" s="64" t="s">
        <v>155</v>
      </c>
      <c r="G153" s="71">
        <f t="shared" ref="G153:P153" si="9">G256+G345</f>
        <v>0</v>
      </c>
      <c r="H153" s="71">
        <f t="shared" si="9"/>
        <v>0</v>
      </c>
      <c r="I153" s="71">
        <f t="shared" si="9"/>
        <v>0</v>
      </c>
      <c r="J153" s="71">
        <f t="shared" si="9"/>
        <v>0</v>
      </c>
      <c r="K153" s="71">
        <f t="shared" si="9"/>
        <v>0</v>
      </c>
      <c r="L153" s="71">
        <f t="shared" si="9"/>
        <v>0</v>
      </c>
      <c r="M153" s="71">
        <f t="shared" si="9"/>
        <v>0</v>
      </c>
      <c r="N153" s="71">
        <f t="shared" si="9"/>
        <v>0</v>
      </c>
      <c r="O153" s="71">
        <f t="shared" si="9"/>
        <v>0</v>
      </c>
      <c r="P153" s="71">
        <f t="shared" si="9"/>
        <v>0</v>
      </c>
    </row>
    <row r="154" spans="2:16" ht="24.75" customHeight="1">
      <c r="B154" s="150" t="s">
        <v>305</v>
      </c>
      <c r="C154" s="151"/>
      <c r="D154" s="152"/>
      <c r="E154" s="66">
        <v>2</v>
      </c>
      <c r="F154" s="66" t="s">
        <v>156</v>
      </c>
      <c r="G154" s="72">
        <v>192</v>
      </c>
      <c r="H154" s="72">
        <v>192</v>
      </c>
      <c r="I154" s="72">
        <v>54</v>
      </c>
      <c r="J154" s="72">
        <v>138</v>
      </c>
      <c r="K154" s="72">
        <f t="shared" ref="K154:P154" si="10">K257+K346</f>
        <v>1</v>
      </c>
      <c r="L154" s="72">
        <f t="shared" si="10"/>
        <v>1</v>
      </c>
      <c r="M154" s="72">
        <f t="shared" si="10"/>
        <v>0</v>
      </c>
      <c r="N154" s="72">
        <f t="shared" si="10"/>
        <v>0</v>
      </c>
      <c r="O154" s="72">
        <f t="shared" si="10"/>
        <v>1</v>
      </c>
      <c r="P154" s="72">
        <f t="shared" si="10"/>
        <v>1</v>
      </c>
    </row>
    <row r="155" spans="2:16" ht="15" customHeight="1">
      <c r="B155" s="262" t="s">
        <v>160</v>
      </c>
      <c r="C155" s="263"/>
      <c r="D155" s="264"/>
      <c r="E155" s="64" t="s">
        <v>313</v>
      </c>
      <c r="F155" s="73"/>
      <c r="G155" s="92">
        <v>5</v>
      </c>
      <c r="H155" s="92">
        <v>5</v>
      </c>
      <c r="I155" s="92">
        <v>2</v>
      </c>
      <c r="J155" s="92">
        <v>3</v>
      </c>
      <c r="K155" s="92">
        <f t="shared" ref="K155:P155" si="11">K258+K347</f>
        <v>1</v>
      </c>
      <c r="L155" s="92">
        <f t="shared" si="11"/>
        <v>1</v>
      </c>
      <c r="M155" s="92">
        <f t="shared" si="11"/>
        <v>0</v>
      </c>
      <c r="N155" s="92">
        <f t="shared" si="11"/>
        <v>0</v>
      </c>
      <c r="O155" s="92">
        <f t="shared" si="11"/>
        <v>1</v>
      </c>
      <c r="P155" s="92">
        <f t="shared" si="11"/>
        <v>1</v>
      </c>
    </row>
    <row r="156" spans="2:16" ht="24" customHeight="1">
      <c r="B156" s="165" t="s">
        <v>157</v>
      </c>
      <c r="C156" s="166"/>
      <c r="D156" s="167"/>
      <c r="E156" s="28" t="s">
        <v>159</v>
      </c>
      <c r="F156" s="202" t="s">
        <v>158</v>
      </c>
      <c r="G156" s="61">
        <v>8</v>
      </c>
      <c r="H156" s="61">
        <v>8</v>
      </c>
      <c r="I156" s="61">
        <f t="shared" ref="I156:P156" si="12">I259+I348</f>
        <v>2</v>
      </c>
      <c r="J156" s="61">
        <v>6</v>
      </c>
      <c r="K156" s="61">
        <f t="shared" si="12"/>
        <v>0</v>
      </c>
      <c r="L156" s="61">
        <f t="shared" si="12"/>
        <v>0</v>
      </c>
      <c r="M156" s="61">
        <f t="shared" si="12"/>
        <v>0</v>
      </c>
      <c r="N156" s="61">
        <f t="shared" si="12"/>
        <v>0</v>
      </c>
      <c r="O156" s="61">
        <f t="shared" si="12"/>
        <v>0</v>
      </c>
      <c r="P156" s="61">
        <f t="shared" si="12"/>
        <v>0</v>
      </c>
    </row>
    <row r="157" spans="2:16" ht="12" customHeight="1">
      <c r="B157" s="168" t="s">
        <v>160</v>
      </c>
      <c r="C157" s="169"/>
      <c r="D157" s="170"/>
      <c r="E157" s="28" t="s">
        <v>161</v>
      </c>
      <c r="F157" s="203"/>
      <c r="G157" s="61">
        <f t="shared" ref="G157:P157" si="13">G260+G349</f>
        <v>0</v>
      </c>
      <c r="H157" s="61">
        <f t="shared" si="13"/>
        <v>0</v>
      </c>
      <c r="I157" s="61">
        <f t="shared" si="13"/>
        <v>0</v>
      </c>
      <c r="J157" s="61">
        <f t="shared" si="13"/>
        <v>0</v>
      </c>
      <c r="K157" s="61">
        <f t="shared" si="13"/>
        <v>0</v>
      </c>
      <c r="L157" s="61">
        <f t="shared" si="13"/>
        <v>0</v>
      </c>
      <c r="M157" s="61">
        <f t="shared" si="13"/>
        <v>0</v>
      </c>
      <c r="N157" s="61">
        <f t="shared" si="13"/>
        <v>0</v>
      </c>
      <c r="O157" s="61">
        <f t="shared" si="13"/>
        <v>0</v>
      </c>
      <c r="P157" s="61">
        <f t="shared" si="13"/>
        <v>0</v>
      </c>
    </row>
    <row r="158" spans="2:16" ht="12.75" customHeight="1">
      <c r="B158" s="165" t="s">
        <v>162</v>
      </c>
      <c r="C158" s="166"/>
      <c r="D158" s="167"/>
      <c r="E158" s="28" t="s">
        <v>164</v>
      </c>
      <c r="F158" s="162" t="s">
        <v>163</v>
      </c>
      <c r="G158" s="61">
        <f t="shared" ref="G158:P158" si="14">G261+G355</f>
        <v>0</v>
      </c>
      <c r="H158" s="61">
        <f t="shared" si="14"/>
        <v>0</v>
      </c>
      <c r="I158" s="61">
        <f t="shared" si="14"/>
        <v>0</v>
      </c>
      <c r="J158" s="61">
        <f t="shared" si="14"/>
        <v>0</v>
      </c>
      <c r="K158" s="61">
        <f t="shared" si="14"/>
        <v>0</v>
      </c>
      <c r="L158" s="61">
        <f t="shared" si="14"/>
        <v>0</v>
      </c>
      <c r="M158" s="61">
        <f t="shared" si="14"/>
        <v>0</v>
      </c>
      <c r="N158" s="61">
        <f t="shared" si="14"/>
        <v>0</v>
      </c>
      <c r="O158" s="61">
        <f t="shared" si="14"/>
        <v>0</v>
      </c>
      <c r="P158" s="61">
        <f t="shared" si="14"/>
        <v>0</v>
      </c>
    </row>
    <row r="159" spans="2:16" ht="13.5" customHeight="1">
      <c r="B159" s="168" t="s">
        <v>160</v>
      </c>
      <c r="C159" s="169"/>
      <c r="D159" s="170"/>
      <c r="E159" s="28" t="s">
        <v>165</v>
      </c>
      <c r="F159" s="163"/>
      <c r="G159" s="61">
        <f t="shared" ref="G159:P159" si="15">G262+G356</f>
        <v>0</v>
      </c>
      <c r="H159" s="61">
        <f t="shared" si="15"/>
        <v>0</v>
      </c>
      <c r="I159" s="61">
        <f t="shared" si="15"/>
        <v>0</v>
      </c>
      <c r="J159" s="61">
        <f t="shared" si="15"/>
        <v>0</v>
      </c>
      <c r="K159" s="61">
        <f t="shared" si="15"/>
        <v>0</v>
      </c>
      <c r="L159" s="61">
        <f t="shared" si="15"/>
        <v>0</v>
      </c>
      <c r="M159" s="61">
        <f t="shared" si="15"/>
        <v>0</v>
      </c>
      <c r="N159" s="61">
        <f t="shared" si="15"/>
        <v>0</v>
      </c>
      <c r="O159" s="61">
        <f t="shared" si="15"/>
        <v>0</v>
      </c>
      <c r="P159" s="61">
        <f t="shared" si="15"/>
        <v>0</v>
      </c>
    </row>
    <row r="160" spans="2:16" ht="12.75" customHeight="1">
      <c r="B160" s="165" t="s">
        <v>166</v>
      </c>
      <c r="C160" s="166"/>
      <c r="D160" s="167"/>
      <c r="E160" s="28" t="s">
        <v>176</v>
      </c>
      <c r="F160" s="162" t="s">
        <v>198</v>
      </c>
      <c r="G160" s="61">
        <v>4</v>
      </c>
      <c r="H160" s="61">
        <v>4</v>
      </c>
      <c r="I160" s="61">
        <f t="shared" ref="I160:P160" si="16">I263+I357</f>
        <v>0</v>
      </c>
      <c r="J160" s="61">
        <v>4</v>
      </c>
      <c r="K160" s="61">
        <f t="shared" si="16"/>
        <v>0</v>
      </c>
      <c r="L160" s="61">
        <f t="shared" si="16"/>
        <v>0</v>
      </c>
      <c r="M160" s="61">
        <f t="shared" si="16"/>
        <v>0</v>
      </c>
      <c r="N160" s="61">
        <f t="shared" si="16"/>
        <v>0</v>
      </c>
      <c r="O160" s="61">
        <f t="shared" si="16"/>
        <v>0</v>
      </c>
      <c r="P160" s="61">
        <f t="shared" si="16"/>
        <v>0</v>
      </c>
    </row>
    <row r="161" spans="2:16" ht="14.25" customHeight="1">
      <c r="B161" s="168" t="s">
        <v>160</v>
      </c>
      <c r="C161" s="169"/>
      <c r="D161" s="170"/>
      <c r="E161" s="28" t="s">
        <v>177</v>
      </c>
      <c r="F161" s="163"/>
      <c r="G161" s="61">
        <f t="shared" ref="G161:P161" si="17">G264+G358</f>
        <v>0</v>
      </c>
      <c r="H161" s="61">
        <f t="shared" si="17"/>
        <v>0</v>
      </c>
      <c r="I161" s="61">
        <f t="shared" si="17"/>
        <v>0</v>
      </c>
      <c r="J161" s="61">
        <f t="shared" si="17"/>
        <v>0</v>
      </c>
      <c r="K161" s="61">
        <f t="shared" si="17"/>
        <v>0</v>
      </c>
      <c r="L161" s="61">
        <f t="shared" si="17"/>
        <v>0</v>
      </c>
      <c r="M161" s="61">
        <f t="shared" si="17"/>
        <v>0</v>
      </c>
      <c r="N161" s="61">
        <f t="shared" si="17"/>
        <v>0</v>
      </c>
      <c r="O161" s="61">
        <f t="shared" si="17"/>
        <v>0</v>
      </c>
      <c r="P161" s="61">
        <f t="shared" si="17"/>
        <v>0</v>
      </c>
    </row>
    <row r="162" spans="2:16" ht="15" customHeight="1">
      <c r="B162" s="165" t="s">
        <v>167</v>
      </c>
      <c r="C162" s="166"/>
      <c r="D162" s="167"/>
      <c r="E162" s="28" t="s">
        <v>178</v>
      </c>
      <c r="F162" s="162" t="s">
        <v>199</v>
      </c>
      <c r="G162" s="61">
        <f t="shared" ref="G162:P162" si="18">G265+G359</f>
        <v>0</v>
      </c>
      <c r="H162" s="61">
        <f t="shared" si="18"/>
        <v>0</v>
      </c>
      <c r="I162" s="61">
        <f t="shared" si="18"/>
        <v>0</v>
      </c>
      <c r="J162" s="61">
        <f t="shared" si="18"/>
        <v>0</v>
      </c>
      <c r="K162" s="61">
        <f t="shared" si="18"/>
        <v>0</v>
      </c>
      <c r="L162" s="61">
        <f t="shared" si="18"/>
        <v>0</v>
      </c>
      <c r="M162" s="61">
        <f t="shared" si="18"/>
        <v>0</v>
      </c>
      <c r="N162" s="61">
        <f t="shared" si="18"/>
        <v>0</v>
      </c>
      <c r="O162" s="61">
        <f t="shared" si="18"/>
        <v>0</v>
      </c>
      <c r="P162" s="61">
        <f t="shared" si="18"/>
        <v>0</v>
      </c>
    </row>
    <row r="163" spans="2:16" ht="13.5" customHeight="1">
      <c r="B163" s="168" t="s">
        <v>160</v>
      </c>
      <c r="C163" s="169"/>
      <c r="D163" s="170"/>
      <c r="E163" s="28" t="s">
        <v>179</v>
      </c>
      <c r="F163" s="163"/>
      <c r="G163" s="61">
        <f t="shared" ref="G163:P163" si="19">G266+G360</f>
        <v>0</v>
      </c>
      <c r="H163" s="61">
        <f t="shared" si="19"/>
        <v>0</v>
      </c>
      <c r="I163" s="61">
        <f t="shared" si="19"/>
        <v>0</v>
      </c>
      <c r="J163" s="61">
        <f t="shared" si="19"/>
        <v>0</v>
      </c>
      <c r="K163" s="61">
        <f t="shared" si="19"/>
        <v>0</v>
      </c>
      <c r="L163" s="61">
        <f t="shared" si="19"/>
        <v>0</v>
      </c>
      <c r="M163" s="61">
        <f t="shared" si="19"/>
        <v>0</v>
      </c>
      <c r="N163" s="61">
        <f t="shared" si="19"/>
        <v>0</v>
      </c>
      <c r="O163" s="61">
        <f t="shared" si="19"/>
        <v>0</v>
      </c>
      <c r="P163" s="61">
        <f t="shared" si="19"/>
        <v>0</v>
      </c>
    </row>
    <row r="164" spans="2:16" ht="13.5" customHeight="1">
      <c r="B164" s="165" t="s">
        <v>168</v>
      </c>
      <c r="C164" s="166"/>
      <c r="D164" s="167"/>
      <c r="E164" s="28" t="s">
        <v>180</v>
      </c>
      <c r="F164" s="162" t="s">
        <v>200</v>
      </c>
      <c r="G164" s="61">
        <v>8</v>
      </c>
      <c r="H164" s="61">
        <v>8</v>
      </c>
      <c r="I164" s="61">
        <f t="shared" ref="I164:P164" si="20">I267+I361</f>
        <v>2</v>
      </c>
      <c r="J164" s="61">
        <v>6</v>
      </c>
      <c r="K164" s="61">
        <f t="shared" si="20"/>
        <v>0</v>
      </c>
      <c r="L164" s="61">
        <f t="shared" si="20"/>
        <v>0</v>
      </c>
      <c r="M164" s="61">
        <f t="shared" si="20"/>
        <v>0</v>
      </c>
      <c r="N164" s="61">
        <f t="shared" si="20"/>
        <v>0</v>
      </c>
      <c r="O164" s="61">
        <f t="shared" si="20"/>
        <v>0</v>
      </c>
      <c r="P164" s="61">
        <f t="shared" si="20"/>
        <v>0</v>
      </c>
    </row>
    <row r="165" spans="2:16" ht="12.75" customHeight="1">
      <c r="B165" s="168" t="s">
        <v>160</v>
      </c>
      <c r="C165" s="169"/>
      <c r="D165" s="170"/>
      <c r="E165" s="28" t="s">
        <v>181</v>
      </c>
      <c r="F165" s="163"/>
      <c r="G165" s="61">
        <v>1</v>
      </c>
      <c r="H165" s="61">
        <v>1</v>
      </c>
      <c r="I165" s="61">
        <v>0</v>
      </c>
      <c r="J165" s="61">
        <f t="shared" ref="J165:P165" si="21">J268+J362</f>
        <v>1</v>
      </c>
      <c r="K165" s="61">
        <f t="shared" si="21"/>
        <v>0</v>
      </c>
      <c r="L165" s="61">
        <f t="shared" si="21"/>
        <v>0</v>
      </c>
      <c r="M165" s="61">
        <f t="shared" si="21"/>
        <v>0</v>
      </c>
      <c r="N165" s="61">
        <f t="shared" si="21"/>
        <v>0</v>
      </c>
      <c r="O165" s="61">
        <f t="shared" si="21"/>
        <v>0</v>
      </c>
      <c r="P165" s="61">
        <f t="shared" si="21"/>
        <v>0</v>
      </c>
    </row>
    <row r="166" spans="2:16" ht="48" customHeight="1">
      <c r="B166" s="165" t="s">
        <v>169</v>
      </c>
      <c r="C166" s="166"/>
      <c r="D166" s="167"/>
      <c r="E166" s="28" t="s">
        <v>182</v>
      </c>
      <c r="F166" s="162" t="s">
        <v>201</v>
      </c>
      <c r="G166" s="61">
        <v>7</v>
      </c>
      <c r="H166" s="61">
        <v>7</v>
      </c>
      <c r="I166" s="61">
        <f t="shared" ref="I166:P166" si="22">I269+I363</f>
        <v>0</v>
      </c>
      <c r="J166" s="61">
        <v>7</v>
      </c>
      <c r="K166" s="61">
        <f t="shared" si="22"/>
        <v>1</v>
      </c>
      <c r="L166" s="61">
        <f t="shared" si="22"/>
        <v>1</v>
      </c>
      <c r="M166" s="61">
        <f t="shared" si="22"/>
        <v>0</v>
      </c>
      <c r="N166" s="61">
        <f t="shared" si="22"/>
        <v>0</v>
      </c>
      <c r="O166" s="61">
        <f t="shared" si="22"/>
        <v>1</v>
      </c>
      <c r="P166" s="61">
        <f t="shared" si="22"/>
        <v>1</v>
      </c>
    </row>
    <row r="167" spans="2:16">
      <c r="B167" s="168" t="s">
        <v>160</v>
      </c>
      <c r="C167" s="169"/>
      <c r="D167" s="170"/>
      <c r="E167" s="28" t="s">
        <v>183</v>
      </c>
      <c r="F167" s="163"/>
      <c r="G167" s="61">
        <f t="shared" ref="G167:P167" si="23">G270+G364</f>
        <v>1</v>
      </c>
      <c r="H167" s="61">
        <f t="shared" si="23"/>
        <v>1</v>
      </c>
      <c r="I167" s="61">
        <f t="shared" si="23"/>
        <v>0</v>
      </c>
      <c r="J167" s="61">
        <f t="shared" si="23"/>
        <v>1</v>
      </c>
      <c r="K167" s="61">
        <f t="shared" si="23"/>
        <v>1</v>
      </c>
      <c r="L167" s="61">
        <f t="shared" si="23"/>
        <v>1</v>
      </c>
      <c r="M167" s="61">
        <f t="shared" si="23"/>
        <v>0</v>
      </c>
      <c r="N167" s="61">
        <f t="shared" si="23"/>
        <v>0</v>
      </c>
      <c r="O167" s="61">
        <f t="shared" si="23"/>
        <v>1</v>
      </c>
      <c r="P167" s="61">
        <f t="shared" si="23"/>
        <v>1</v>
      </c>
    </row>
    <row r="168" spans="2:16" ht="15" customHeight="1">
      <c r="B168" s="165" t="s">
        <v>170</v>
      </c>
      <c r="C168" s="166"/>
      <c r="D168" s="167"/>
      <c r="E168" s="28" t="s">
        <v>184</v>
      </c>
      <c r="F168" s="162" t="s">
        <v>202</v>
      </c>
      <c r="G168" s="61">
        <f t="shared" ref="G168:P168" si="24">G271+G365</f>
        <v>4</v>
      </c>
      <c r="H168" s="61">
        <f t="shared" si="24"/>
        <v>4</v>
      </c>
      <c r="I168" s="61">
        <f t="shared" si="24"/>
        <v>1</v>
      </c>
      <c r="J168" s="61">
        <f t="shared" si="24"/>
        <v>3</v>
      </c>
      <c r="K168" s="61">
        <f t="shared" si="24"/>
        <v>0</v>
      </c>
      <c r="L168" s="61">
        <f t="shared" si="24"/>
        <v>0</v>
      </c>
      <c r="M168" s="61">
        <f t="shared" si="24"/>
        <v>0</v>
      </c>
      <c r="N168" s="61">
        <f t="shared" si="24"/>
        <v>0</v>
      </c>
      <c r="O168" s="61">
        <f t="shared" si="24"/>
        <v>0</v>
      </c>
      <c r="P168" s="61">
        <f t="shared" si="24"/>
        <v>0</v>
      </c>
    </row>
    <row r="169" spans="2:16" ht="12.75" customHeight="1">
      <c r="B169" s="168" t="s">
        <v>160</v>
      </c>
      <c r="C169" s="169"/>
      <c r="D169" s="170"/>
      <c r="E169" s="28" t="s">
        <v>185</v>
      </c>
      <c r="F169" s="163"/>
      <c r="G169" s="61">
        <f t="shared" ref="G169:P169" si="25">G272+G366</f>
        <v>0</v>
      </c>
      <c r="H169" s="61">
        <f t="shared" si="25"/>
        <v>0</v>
      </c>
      <c r="I169" s="61">
        <f t="shared" si="25"/>
        <v>0</v>
      </c>
      <c r="J169" s="61">
        <f t="shared" si="25"/>
        <v>0</v>
      </c>
      <c r="K169" s="61">
        <f t="shared" si="25"/>
        <v>0</v>
      </c>
      <c r="L169" s="61">
        <f t="shared" si="25"/>
        <v>0</v>
      </c>
      <c r="M169" s="61">
        <f t="shared" si="25"/>
        <v>0</v>
      </c>
      <c r="N169" s="61">
        <f t="shared" si="25"/>
        <v>0</v>
      </c>
      <c r="O169" s="61">
        <f t="shared" si="25"/>
        <v>0</v>
      </c>
      <c r="P169" s="61">
        <f t="shared" si="25"/>
        <v>0</v>
      </c>
    </row>
    <row r="170" spans="2:16" ht="12.75" customHeight="1">
      <c r="B170" s="165" t="s">
        <v>171</v>
      </c>
      <c r="C170" s="166"/>
      <c r="D170" s="167"/>
      <c r="E170" s="28" t="s">
        <v>186</v>
      </c>
      <c r="F170" s="162" t="s">
        <v>203</v>
      </c>
      <c r="G170" s="61">
        <v>18</v>
      </c>
      <c r="H170" s="61">
        <v>18</v>
      </c>
      <c r="I170" s="61">
        <v>3</v>
      </c>
      <c r="J170" s="61">
        <v>15</v>
      </c>
      <c r="K170" s="61">
        <f t="shared" ref="K170:P170" si="26">K273+K367</f>
        <v>0</v>
      </c>
      <c r="L170" s="61">
        <f t="shared" si="26"/>
        <v>0</v>
      </c>
      <c r="M170" s="61">
        <f t="shared" si="26"/>
        <v>0</v>
      </c>
      <c r="N170" s="61">
        <f t="shared" si="26"/>
        <v>0</v>
      </c>
      <c r="O170" s="61">
        <f t="shared" si="26"/>
        <v>0</v>
      </c>
      <c r="P170" s="61">
        <f t="shared" si="26"/>
        <v>0</v>
      </c>
    </row>
    <row r="171" spans="2:16">
      <c r="B171" s="168" t="s">
        <v>160</v>
      </c>
      <c r="C171" s="169"/>
      <c r="D171" s="170"/>
      <c r="E171" s="28" t="s">
        <v>187</v>
      </c>
      <c r="F171" s="163"/>
      <c r="G171" s="61">
        <f t="shared" ref="G171:P171" si="27">G274+G368</f>
        <v>0</v>
      </c>
      <c r="H171" s="61">
        <f t="shared" si="27"/>
        <v>0</v>
      </c>
      <c r="I171" s="61">
        <f t="shared" si="27"/>
        <v>0</v>
      </c>
      <c r="J171" s="61">
        <f t="shared" si="27"/>
        <v>0</v>
      </c>
      <c r="K171" s="61">
        <f t="shared" si="27"/>
        <v>0</v>
      </c>
      <c r="L171" s="61">
        <f t="shared" si="27"/>
        <v>0</v>
      </c>
      <c r="M171" s="61">
        <f t="shared" si="27"/>
        <v>0</v>
      </c>
      <c r="N171" s="61">
        <f t="shared" si="27"/>
        <v>0</v>
      </c>
      <c r="O171" s="61">
        <f t="shared" si="27"/>
        <v>0</v>
      </c>
      <c r="P171" s="61">
        <f t="shared" si="27"/>
        <v>0</v>
      </c>
    </row>
    <row r="172" spans="2:16">
      <c r="B172" s="29"/>
      <c r="C172" s="30"/>
      <c r="D172" s="30"/>
      <c r="E172" s="31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2"/>
    </row>
    <row r="173" spans="2:16">
      <c r="B173" s="164" t="s">
        <v>146</v>
      </c>
      <c r="C173" s="164"/>
      <c r="D173" s="164"/>
      <c r="E173" s="164" t="s">
        <v>21</v>
      </c>
      <c r="F173" s="164" t="s">
        <v>100</v>
      </c>
      <c r="G173" s="164" t="s">
        <v>147</v>
      </c>
      <c r="H173" s="164"/>
      <c r="I173" s="164"/>
      <c r="J173" s="164"/>
      <c r="K173" s="164" t="s">
        <v>149</v>
      </c>
      <c r="L173" s="164"/>
      <c r="M173" s="164"/>
      <c r="N173" s="164"/>
      <c r="O173" s="164"/>
      <c r="P173" s="164"/>
    </row>
    <row r="174" spans="2:16" ht="24" customHeight="1">
      <c r="B174" s="164"/>
      <c r="C174" s="164"/>
      <c r="D174" s="164"/>
      <c r="E174" s="164"/>
      <c r="F174" s="164"/>
      <c r="G174" s="153" t="s">
        <v>148</v>
      </c>
      <c r="H174" s="154"/>
      <c r="I174" s="153" t="s">
        <v>3</v>
      </c>
      <c r="J174" s="154"/>
      <c r="K174" s="153" t="s">
        <v>148</v>
      </c>
      <c r="L174" s="154"/>
      <c r="M174" s="153" t="s">
        <v>103</v>
      </c>
      <c r="N174" s="154"/>
      <c r="O174" s="153" t="s">
        <v>150</v>
      </c>
      <c r="P174" s="154"/>
    </row>
    <row r="175" spans="2:16" ht="73.5" customHeight="1">
      <c r="B175" s="164"/>
      <c r="C175" s="164"/>
      <c r="D175" s="164"/>
      <c r="E175" s="164"/>
      <c r="F175" s="164"/>
      <c r="G175" s="9" t="s">
        <v>148</v>
      </c>
      <c r="H175" s="9" t="s">
        <v>151</v>
      </c>
      <c r="I175" s="9" t="s">
        <v>153</v>
      </c>
      <c r="J175" s="9" t="s">
        <v>104</v>
      </c>
      <c r="K175" s="9" t="s">
        <v>148</v>
      </c>
      <c r="L175" s="9" t="s">
        <v>152</v>
      </c>
      <c r="M175" s="9" t="s">
        <v>148</v>
      </c>
      <c r="N175" s="9" t="s">
        <v>152</v>
      </c>
      <c r="O175" s="9" t="s">
        <v>148</v>
      </c>
      <c r="P175" s="9" t="s">
        <v>152</v>
      </c>
    </row>
    <row r="176" spans="2:16" ht="12.75" customHeight="1">
      <c r="B176" s="153">
        <v>1</v>
      </c>
      <c r="C176" s="155"/>
      <c r="D176" s="154"/>
      <c r="E176" s="9">
        <v>2</v>
      </c>
      <c r="F176" s="9">
        <v>3</v>
      </c>
      <c r="G176" s="9">
        <v>4</v>
      </c>
      <c r="H176" s="9">
        <v>5</v>
      </c>
      <c r="I176" s="9">
        <v>6</v>
      </c>
      <c r="J176" s="9">
        <v>7</v>
      </c>
      <c r="K176" s="9">
        <v>8</v>
      </c>
      <c r="L176" s="9">
        <v>9</v>
      </c>
      <c r="M176" s="9">
        <v>10</v>
      </c>
      <c r="N176" s="9">
        <v>11</v>
      </c>
      <c r="O176" s="9">
        <v>12</v>
      </c>
      <c r="P176" s="44">
        <v>13</v>
      </c>
    </row>
    <row r="177" spans="2:16" ht="15" customHeight="1">
      <c r="B177" s="165" t="s">
        <v>172</v>
      </c>
      <c r="C177" s="166"/>
      <c r="D177" s="167"/>
      <c r="E177" s="28" t="s">
        <v>188</v>
      </c>
      <c r="F177" s="162" t="s">
        <v>204</v>
      </c>
      <c r="G177" s="61">
        <v>59</v>
      </c>
      <c r="H177" s="61">
        <v>59</v>
      </c>
      <c r="I177" s="61">
        <v>17</v>
      </c>
      <c r="J177" s="61">
        <v>42</v>
      </c>
      <c r="K177" s="61">
        <f t="shared" ref="K177:P177" si="28">K280+K369</f>
        <v>0</v>
      </c>
      <c r="L177" s="61">
        <f t="shared" si="28"/>
        <v>0</v>
      </c>
      <c r="M177" s="61">
        <f t="shared" si="28"/>
        <v>0</v>
      </c>
      <c r="N177" s="61">
        <f t="shared" si="28"/>
        <v>0</v>
      </c>
      <c r="O177" s="61">
        <f t="shared" si="28"/>
        <v>0</v>
      </c>
      <c r="P177" s="61">
        <f t="shared" si="28"/>
        <v>0</v>
      </c>
    </row>
    <row r="178" spans="2:16" ht="13.5" customHeight="1">
      <c r="B178" s="168" t="s">
        <v>196</v>
      </c>
      <c r="C178" s="169"/>
      <c r="D178" s="170"/>
      <c r="E178" s="28" t="s">
        <v>189</v>
      </c>
      <c r="F178" s="265"/>
      <c r="G178" s="61">
        <v>2</v>
      </c>
      <c r="H178" s="61">
        <v>2</v>
      </c>
      <c r="I178" s="61">
        <v>1</v>
      </c>
      <c r="J178" s="61">
        <v>1</v>
      </c>
      <c r="K178" s="61">
        <f t="shared" ref="K178:P178" si="29">K281+K370</f>
        <v>0</v>
      </c>
      <c r="L178" s="61">
        <f t="shared" si="29"/>
        <v>0</v>
      </c>
      <c r="M178" s="61">
        <f t="shared" si="29"/>
        <v>0</v>
      </c>
      <c r="N178" s="61">
        <f t="shared" si="29"/>
        <v>0</v>
      </c>
      <c r="O178" s="61">
        <f t="shared" si="29"/>
        <v>0</v>
      </c>
      <c r="P178" s="61">
        <f t="shared" si="29"/>
        <v>0</v>
      </c>
    </row>
    <row r="179" spans="2:16" ht="12.75" customHeight="1">
      <c r="B179" s="168" t="s">
        <v>197</v>
      </c>
      <c r="C179" s="169"/>
      <c r="D179" s="170"/>
      <c r="E179" s="28" t="s">
        <v>190</v>
      </c>
      <c r="F179" s="163"/>
      <c r="G179" s="61">
        <f t="shared" ref="G179:P179" si="30">G282+G371</f>
        <v>0</v>
      </c>
      <c r="H179" s="61">
        <f t="shared" si="30"/>
        <v>0</v>
      </c>
      <c r="I179" s="61">
        <f t="shared" si="30"/>
        <v>0</v>
      </c>
      <c r="J179" s="61">
        <f t="shared" si="30"/>
        <v>0</v>
      </c>
      <c r="K179" s="61">
        <f t="shared" si="30"/>
        <v>0</v>
      </c>
      <c r="L179" s="61">
        <f t="shared" si="30"/>
        <v>0</v>
      </c>
      <c r="M179" s="61">
        <f t="shared" si="30"/>
        <v>0</v>
      </c>
      <c r="N179" s="61">
        <f t="shared" si="30"/>
        <v>0</v>
      </c>
      <c r="O179" s="61">
        <f t="shared" si="30"/>
        <v>0</v>
      </c>
      <c r="P179" s="61">
        <f t="shared" si="30"/>
        <v>0</v>
      </c>
    </row>
    <row r="180" spans="2:16" ht="14.25" customHeight="1">
      <c r="B180" s="165" t="s">
        <v>173</v>
      </c>
      <c r="C180" s="166"/>
      <c r="D180" s="167"/>
      <c r="E180" s="28" t="s">
        <v>191</v>
      </c>
      <c r="F180" s="162" t="s">
        <v>205</v>
      </c>
      <c r="G180" s="61">
        <v>5</v>
      </c>
      <c r="H180" s="61">
        <v>5</v>
      </c>
      <c r="I180" s="61">
        <v>4</v>
      </c>
      <c r="J180" s="61">
        <f t="shared" ref="J180:P180" si="31">J283+J372</f>
        <v>1</v>
      </c>
      <c r="K180" s="61">
        <f t="shared" si="31"/>
        <v>0</v>
      </c>
      <c r="L180" s="61">
        <f t="shared" si="31"/>
        <v>0</v>
      </c>
      <c r="M180" s="61">
        <f t="shared" si="31"/>
        <v>0</v>
      </c>
      <c r="N180" s="61">
        <f t="shared" si="31"/>
        <v>0</v>
      </c>
      <c r="O180" s="61">
        <f t="shared" si="31"/>
        <v>0</v>
      </c>
      <c r="P180" s="61">
        <f t="shared" si="31"/>
        <v>0</v>
      </c>
    </row>
    <row r="181" spans="2:16" ht="13.5" customHeight="1">
      <c r="B181" s="168" t="s">
        <v>196</v>
      </c>
      <c r="C181" s="169"/>
      <c r="D181" s="170"/>
      <c r="E181" s="28" t="s">
        <v>192</v>
      </c>
      <c r="F181" s="265"/>
      <c r="G181" s="61">
        <v>1</v>
      </c>
      <c r="H181" s="61">
        <v>1</v>
      </c>
      <c r="I181" s="61">
        <v>1</v>
      </c>
      <c r="J181" s="61">
        <f t="shared" ref="J181:P181" si="32">J284+J373</f>
        <v>0</v>
      </c>
      <c r="K181" s="61">
        <f t="shared" si="32"/>
        <v>0</v>
      </c>
      <c r="L181" s="61">
        <f t="shared" si="32"/>
        <v>0</v>
      </c>
      <c r="M181" s="61">
        <f t="shared" si="32"/>
        <v>0</v>
      </c>
      <c r="N181" s="61">
        <f t="shared" si="32"/>
        <v>0</v>
      </c>
      <c r="O181" s="61">
        <f t="shared" si="32"/>
        <v>0</v>
      </c>
      <c r="P181" s="61">
        <f t="shared" si="32"/>
        <v>0</v>
      </c>
    </row>
    <row r="182" spans="2:16" ht="13.5" customHeight="1">
      <c r="B182" s="168" t="s">
        <v>197</v>
      </c>
      <c r="C182" s="169"/>
      <c r="D182" s="170"/>
      <c r="E182" s="28" t="s">
        <v>193</v>
      </c>
      <c r="F182" s="163"/>
      <c r="G182" s="61">
        <f t="shared" ref="G182:P182" si="33">G285+G374</f>
        <v>0</v>
      </c>
      <c r="H182" s="61">
        <f t="shared" si="33"/>
        <v>0</v>
      </c>
      <c r="I182" s="61">
        <f t="shared" si="33"/>
        <v>0</v>
      </c>
      <c r="J182" s="61">
        <f t="shared" si="33"/>
        <v>0</v>
      </c>
      <c r="K182" s="61">
        <f t="shared" si="33"/>
        <v>0</v>
      </c>
      <c r="L182" s="61">
        <f t="shared" si="33"/>
        <v>0</v>
      </c>
      <c r="M182" s="61">
        <f t="shared" si="33"/>
        <v>0</v>
      </c>
      <c r="N182" s="61">
        <f t="shared" si="33"/>
        <v>0</v>
      </c>
      <c r="O182" s="61">
        <f t="shared" si="33"/>
        <v>0</v>
      </c>
      <c r="P182" s="61">
        <f t="shared" si="33"/>
        <v>0</v>
      </c>
    </row>
    <row r="183" spans="2:16" ht="13.5" customHeight="1">
      <c r="B183" s="165" t="s">
        <v>174</v>
      </c>
      <c r="C183" s="166"/>
      <c r="D183" s="167"/>
      <c r="E183" s="28" t="s">
        <v>194</v>
      </c>
      <c r="F183" s="162" t="s">
        <v>206</v>
      </c>
      <c r="G183" s="61">
        <v>18</v>
      </c>
      <c r="H183" s="61">
        <v>18</v>
      </c>
      <c r="I183" s="61">
        <f t="shared" ref="I183:P183" si="34">I286+I375</f>
        <v>1</v>
      </c>
      <c r="J183" s="61">
        <v>17</v>
      </c>
      <c r="K183" s="61">
        <f t="shared" si="34"/>
        <v>0</v>
      </c>
      <c r="L183" s="61">
        <f t="shared" si="34"/>
        <v>0</v>
      </c>
      <c r="M183" s="61">
        <f t="shared" si="34"/>
        <v>0</v>
      </c>
      <c r="N183" s="61">
        <f t="shared" si="34"/>
        <v>0</v>
      </c>
      <c r="O183" s="61">
        <f t="shared" si="34"/>
        <v>0</v>
      </c>
      <c r="P183" s="61">
        <f t="shared" si="34"/>
        <v>0</v>
      </c>
    </row>
    <row r="184" spans="2:16" ht="13.5" customHeight="1">
      <c r="B184" s="168" t="s">
        <v>160</v>
      </c>
      <c r="C184" s="169"/>
      <c r="D184" s="170"/>
      <c r="E184" s="28" t="s">
        <v>195</v>
      </c>
      <c r="F184" s="163"/>
      <c r="G184" s="61">
        <f t="shared" ref="G184:P184" si="35">G287+G376</f>
        <v>0</v>
      </c>
      <c r="H184" s="61">
        <f t="shared" si="35"/>
        <v>0</v>
      </c>
      <c r="I184" s="61">
        <f t="shared" si="35"/>
        <v>0</v>
      </c>
      <c r="J184" s="61">
        <f t="shared" si="35"/>
        <v>0</v>
      </c>
      <c r="K184" s="61">
        <f t="shared" si="35"/>
        <v>0</v>
      </c>
      <c r="L184" s="61">
        <f t="shared" si="35"/>
        <v>0</v>
      </c>
      <c r="M184" s="61">
        <f t="shared" si="35"/>
        <v>0</v>
      </c>
      <c r="N184" s="61">
        <f t="shared" si="35"/>
        <v>0</v>
      </c>
      <c r="O184" s="61">
        <f t="shared" si="35"/>
        <v>0</v>
      </c>
      <c r="P184" s="61">
        <f t="shared" si="35"/>
        <v>0</v>
      </c>
    </row>
    <row r="185" spans="2:16" ht="13.5" customHeight="1">
      <c r="B185" s="177" t="s">
        <v>306</v>
      </c>
      <c r="C185" s="178"/>
      <c r="D185" s="179"/>
      <c r="E185" s="75" t="s">
        <v>314</v>
      </c>
      <c r="F185" s="69" t="s">
        <v>156</v>
      </c>
      <c r="G185" s="76">
        <v>62</v>
      </c>
      <c r="H185" s="76">
        <v>62</v>
      </c>
      <c r="I185" s="76">
        <v>25</v>
      </c>
      <c r="J185" s="76">
        <v>37</v>
      </c>
      <c r="K185" s="76">
        <f t="shared" ref="K185:P185" si="36">K288+K377</f>
        <v>0</v>
      </c>
      <c r="L185" s="76">
        <f t="shared" si="36"/>
        <v>0</v>
      </c>
      <c r="M185" s="76">
        <f t="shared" si="36"/>
        <v>0</v>
      </c>
      <c r="N185" s="76">
        <f t="shared" si="36"/>
        <v>0</v>
      </c>
      <c r="O185" s="76">
        <f t="shared" si="36"/>
        <v>0</v>
      </c>
      <c r="P185" s="76">
        <f t="shared" si="36"/>
        <v>0</v>
      </c>
    </row>
    <row r="186" spans="2:16">
      <c r="B186" s="150" t="s">
        <v>175</v>
      </c>
      <c r="C186" s="151"/>
      <c r="D186" s="152"/>
      <c r="E186" s="74">
        <v>3</v>
      </c>
      <c r="F186" s="66" t="s">
        <v>207</v>
      </c>
      <c r="G186" s="72">
        <v>461</v>
      </c>
      <c r="H186" s="72">
        <v>461</v>
      </c>
      <c r="I186" s="72">
        <v>78</v>
      </c>
      <c r="J186" s="72">
        <v>383</v>
      </c>
      <c r="K186" s="72">
        <f t="shared" ref="K186:P186" si="37">K289+K383</f>
        <v>1</v>
      </c>
      <c r="L186" s="72">
        <f t="shared" si="37"/>
        <v>1</v>
      </c>
      <c r="M186" s="72">
        <f t="shared" si="37"/>
        <v>0</v>
      </c>
      <c r="N186" s="72">
        <f t="shared" si="37"/>
        <v>0</v>
      </c>
      <c r="O186" s="72">
        <f t="shared" si="37"/>
        <v>1</v>
      </c>
      <c r="P186" s="72">
        <f t="shared" si="37"/>
        <v>1</v>
      </c>
    </row>
    <row r="187" spans="2:16" ht="24.75" customHeight="1">
      <c r="B187" s="165" t="s">
        <v>210</v>
      </c>
      <c r="C187" s="166"/>
      <c r="D187" s="167"/>
      <c r="E187" s="28" t="s">
        <v>208</v>
      </c>
      <c r="F187" s="24" t="s">
        <v>209</v>
      </c>
      <c r="G187" s="61">
        <v>451</v>
      </c>
      <c r="H187" s="61">
        <v>451</v>
      </c>
      <c r="I187" s="61">
        <v>70</v>
      </c>
      <c r="J187" s="61">
        <v>381</v>
      </c>
      <c r="K187" s="61">
        <f t="shared" ref="K187:P187" si="38">K290+K384</f>
        <v>1</v>
      </c>
      <c r="L187" s="61">
        <f t="shared" si="38"/>
        <v>1</v>
      </c>
      <c r="M187" s="61">
        <f t="shared" si="38"/>
        <v>0</v>
      </c>
      <c r="N187" s="61">
        <f t="shared" si="38"/>
        <v>0</v>
      </c>
      <c r="O187" s="61">
        <f t="shared" si="38"/>
        <v>1</v>
      </c>
      <c r="P187" s="61">
        <f t="shared" si="38"/>
        <v>1</v>
      </c>
    </row>
    <row r="188" spans="2:16" ht="38.25" customHeight="1">
      <c r="B188" s="177" t="s">
        <v>306</v>
      </c>
      <c r="C188" s="178"/>
      <c r="D188" s="179"/>
      <c r="E188" s="68" t="s">
        <v>316</v>
      </c>
      <c r="F188" s="78" t="s">
        <v>315</v>
      </c>
      <c r="G188" s="76">
        <v>10</v>
      </c>
      <c r="H188" s="76">
        <v>10</v>
      </c>
      <c r="I188" s="76">
        <v>8</v>
      </c>
      <c r="J188" s="76">
        <v>2</v>
      </c>
      <c r="K188" s="76">
        <f t="shared" ref="K188:P188" si="39">K291+K385</f>
        <v>0</v>
      </c>
      <c r="L188" s="76">
        <f t="shared" si="39"/>
        <v>0</v>
      </c>
      <c r="M188" s="76">
        <f t="shared" si="39"/>
        <v>0</v>
      </c>
      <c r="N188" s="76">
        <f t="shared" si="39"/>
        <v>0</v>
      </c>
      <c r="O188" s="76">
        <f t="shared" si="39"/>
        <v>0</v>
      </c>
      <c r="P188" s="76">
        <f t="shared" si="39"/>
        <v>0</v>
      </c>
    </row>
    <row r="189" spans="2:16" ht="39.75" customHeight="1">
      <c r="B189" s="174" t="s">
        <v>211</v>
      </c>
      <c r="C189" s="175"/>
      <c r="D189" s="176"/>
      <c r="E189" s="77" t="s">
        <v>212</v>
      </c>
      <c r="F189" s="64" t="s">
        <v>223</v>
      </c>
      <c r="G189" s="92">
        <f t="shared" ref="G189:P189" si="40">G292+G386</f>
        <v>0</v>
      </c>
      <c r="H189" s="92">
        <f t="shared" si="40"/>
        <v>0</v>
      </c>
      <c r="I189" s="92">
        <f t="shared" si="40"/>
        <v>0</v>
      </c>
      <c r="J189" s="92">
        <f t="shared" si="40"/>
        <v>0</v>
      </c>
      <c r="K189" s="92">
        <f t="shared" si="40"/>
        <v>0</v>
      </c>
      <c r="L189" s="92">
        <f t="shared" si="40"/>
        <v>0</v>
      </c>
      <c r="M189" s="92">
        <f t="shared" si="40"/>
        <v>0</v>
      </c>
      <c r="N189" s="92">
        <f t="shared" si="40"/>
        <v>0</v>
      </c>
      <c r="O189" s="92">
        <f t="shared" si="40"/>
        <v>0</v>
      </c>
      <c r="P189" s="92">
        <f t="shared" si="40"/>
        <v>0</v>
      </c>
    </row>
    <row r="190" spans="2:16" ht="24.75" customHeight="1">
      <c r="B190" s="174" t="s">
        <v>213</v>
      </c>
      <c r="C190" s="175"/>
      <c r="D190" s="176"/>
      <c r="E190" s="77" t="s">
        <v>216</v>
      </c>
      <c r="F190" s="64" t="s">
        <v>224</v>
      </c>
      <c r="G190" s="71">
        <f t="shared" ref="G190:P190" si="41">G293+G387</f>
        <v>35</v>
      </c>
      <c r="H190" s="71">
        <f t="shared" si="41"/>
        <v>32</v>
      </c>
      <c r="I190" s="71">
        <f t="shared" si="41"/>
        <v>2</v>
      </c>
      <c r="J190" s="71">
        <f t="shared" si="41"/>
        <v>33</v>
      </c>
      <c r="K190" s="71">
        <f t="shared" si="41"/>
        <v>0</v>
      </c>
      <c r="L190" s="71">
        <f t="shared" si="41"/>
        <v>0</v>
      </c>
      <c r="M190" s="71">
        <f t="shared" si="41"/>
        <v>0</v>
      </c>
      <c r="N190" s="71">
        <f t="shared" si="41"/>
        <v>0</v>
      </c>
      <c r="O190" s="71">
        <f t="shared" si="41"/>
        <v>0</v>
      </c>
      <c r="P190" s="71">
        <f t="shared" si="41"/>
        <v>0</v>
      </c>
    </row>
    <row r="191" spans="2:16" ht="14.25" customHeight="1">
      <c r="B191" s="174" t="s">
        <v>214</v>
      </c>
      <c r="C191" s="175"/>
      <c r="D191" s="176"/>
      <c r="E191" s="77" t="s">
        <v>217</v>
      </c>
      <c r="F191" s="64" t="s">
        <v>225</v>
      </c>
      <c r="G191" s="71">
        <v>21</v>
      </c>
      <c r="H191" s="71">
        <v>21</v>
      </c>
      <c r="I191" s="71">
        <f t="shared" ref="I191:P191" si="42">I294+I388</f>
        <v>1</v>
      </c>
      <c r="J191" s="71">
        <v>20</v>
      </c>
      <c r="K191" s="71">
        <f t="shared" si="42"/>
        <v>0</v>
      </c>
      <c r="L191" s="71">
        <f t="shared" si="42"/>
        <v>0</v>
      </c>
      <c r="M191" s="71">
        <f t="shared" si="42"/>
        <v>0</v>
      </c>
      <c r="N191" s="71">
        <f t="shared" si="42"/>
        <v>0</v>
      </c>
      <c r="O191" s="71">
        <f t="shared" si="42"/>
        <v>0</v>
      </c>
      <c r="P191" s="71">
        <f t="shared" si="42"/>
        <v>0</v>
      </c>
    </row>
    <row r="192" spans="2:16">
      <c r="B192" s="174" t="s">
        <v>220</v>
      </c>
      <c r="C192" s="175"/>
      <c r="D192" s="176"/>
      <c r="E192" s="77" t="s">
        <v>218</v>
      </c>
      <c r="F192" s="64" t="s">
        <v>226</v>
      </c>
      <c r="G192" s="71">
        <f t="shared" ref="G192:P192" si="43">G295+G389</f>
        <v>1</v>
      </c>
      <c r="H192" s="71">
        <f t="shared" si="43"/>
        <v>2</v>
      </c>
      <c r="I192" s="71">
        <f t="shared" si="43"/>
        <v>0</v>
      </c>
      <c r="J192" s="71">
        <f t="shared" si="43"/>
        <v>2</v>
      </c>
      <c r="K192" s="71">
        <f t="shared" si="43"/>
        <v>0</v>
      </c>
      <c r="L192" s="71">
        <f t="shared" si="43"/>
        <v>0</v>
      </c>
      <c r="M192" s="71">
        <f t="shared" si="43"/>
        <v>0</v>
      </c>
      <c r="N192" s="71">
        <f t="shared" si="43"/>
        <v>0</v>
      </c>
      <c r="O192" s="71">
        <f t="shared" si="43"/>
        <v>0</v>
      </c>
      <c r="P192" s="71">
        <f t="shared" si="43"/>
        <v>0</v>
      </c>
    </row>
    <row r="193" spans="2:16" ht="26.25" customHeight="1">
      <c r="B193" s="174" t="s">
        <v>215</v>
      </c>
      <c r="C193" s="175"/>
      <c r="D193" s="176"/>
      <c r="E193" s="77" t="s">
        <v>219</v>
      </c>
      <c r="F193" s="64" t="s">
        <v>227</v>
      </c>
      <c r="G193" s="71">
        <v>20</v>
      </c>
      <c r="H193" s="71">
        <v>19</v>
      </c>
      <c r="I193" s="71">
        <v>7</v>
      </c>
      <c r="J193" s="71">
        <f t="shared" ref="J193:P193" si="44">J296+J390</f>
        <v>14</v>
      </c>
      <c r="K193" s="71">
        <f t="shared" si="44"/>
        <v>0</v>
      </c>
      <c r="L193" s="71">
        <f t="shared" si="44"/>
        <v>0</v>
      </c>
      <c r="M193" s="71">
        <f t="shared" si="44"/>
        <v>0</v>
      </c>
      <c r="N193" s="71">
        <f t="shared" si="44"/>
        <v>0</v>
      </c>
      <c r="O193" s="71">
        <f t="shared" si="44"/>
        <v>0</v>
      </c>
      <c r="P193" s="71">
        <f t="shared" si="44"/>
        <v>0</v>
      </c>
    </row>
    <row r="194" spans="2:16" ht="24.75" customHeight="1">
      <c r="B194" s="150" t="s">
        <v>221</v>
      </c>
      <c r="C194" s="151"/>
      <c r="D194" s="152"/>
      <c r="E194" s="74" t="s">
        <v>222</v>
      </c>
      <c r="F194" s="66" t="s">
        <v>228</v>
      </c>
      <c r="G194" s="72">
        <f t="shared" ref="G194:P194" si="45">G297+G391</f>
        <v>3372</v>
      </c>
      <c r="H194" s="72">
        <f t="shared" si="45"/>
        <v>3112</v>
      </c>
      <c r="I194" s="72">
        <f t="shared" si="45"/>
        <v>632</v>
      </c>
      <c r="J194" s="72">
        <f t="shared" si="45"/>
        <v>2740</v>
      </c>
      <c r="K194" s="72">
        <f t="shared" si="45"/>
        <v>40</v>
      </c>
      <c r="L194" s="72">
        <f t="shared" si="45"/>
        <v>40</v>
      </c>
      <c r="M194" s="72">
        <f t="shared" si="45"/>
        <v>22</v>
      </c>
      <c r="N194" s="72">
        <f t="shared" si="45"/>
        <v>22</v>
      </c>
      <c r="O194" s="72">
        <f t="shared" si="45"/>
        <v>18</v>
      </c>
      <c r="P194" s="72">
        <f t="shared" si="45"/>
        <v>18</v>
      </c>
    </row>
    <row r="195" spans="2:16" s="83" customFormat="1" ht="14.25" customHeight="1">
      <c r="B195" s="100"/>
      <c r="C195" s="100"/>
      <c r="D195" s="100"/>
      <c r="E195" s="101"/>
      <c r="F195" s="102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</row>
    <row r="196" spans="2:16" s="83" customFormat="1" ht="24.75" customHeight="1">
      <c r="B196" s="164" t="s">
        <v>146</v>
      </c>
      <c r="C196" s="164"/>
      <c r="D196" s="164"/>
      <c r="E196" s="164" t="s">
        <v>21</v>
      </c>
      <c r="F196" s="164" t="s">
        <v>100</v>
      </c>
      <c r="G196" s="164" t="s">
        <v>147</v>
      </c>
      <c r="H196" s="164"/>
      <c r="I196" s="164"/>
      <c r="J196" s="164"/>
      <c r="K196" s="164" t="s">
        <v>149</v>
      </c>
      <c r="L196" s="164"/>
      <c r="M196" s="164"/>
      <c r="N196" s="164"/>
      <c r="O196" s="164"/>
      <c r="P196" s="164"/>
    </row>
    <row r="197" spans="2:16" s="83" customFormat="1" ht="24.75" customHeight="1">
      <c r="B197" s="164"/>
      <c r="C197" s="164"/>
      <c r="D197" s="164"/>
      <c r="E197" s="164"/>
      <c r="F197" s="164"/>
      <c r="G197" s="153" t="s">
        <v>148</v>
      </c>
      <c r="H197" s="154"/>
      <c r="I197" s="153" t="s">
        <v>3</v>
      </c>
      <c r="J197" s="154"/>
      <c r="K197" s="153" t="s">
        <v>148</v>
      </c>
      <c r="L197" s="154"/>
      <c r="M197" s="153" t="s">
        <v>103</v>
      </c>
      <c r="N197" s="154"/>
      <c r="O197" s="153" t="s">
        <v>150</v>
      </c>
      <c r="P197" s="154"/>
    </row>
    <row r="198" spans="2:16" s="83" customFormat="1" ht="73.5" customHeight="1">
      <c r="B198" s="164"/>
      <c r="C198" s="164"/>
      <c r="D198" s="164"/>
      <c r="E198" s="164"/>
      <c r="F198" s="164"/>
      <c r="G198" s="96" t="s">
        <v>148</v>
      </c>
      <c r="H198" s="96" t="s">
        <v>151</v>
      </c>
      <c r="I198" s="96" t="s">
        <v>153</v>
      </c>
      <c r="J198" s="96" t="s">
        <v>104</v>
      </c>
      <c r="K198" s="96" t="s">
        <v>148</v>
      </c>
      <c r="L198" s="96" t="s">
        <v>152</v>
      </c>
      <c r="M198" s="96" t="s">
        <v>148</v>
      </c>
      <c r="N198" s="96" t="s">
        <v>152</v>
      </c>
      <c r="O198" s="96" t="s">
        <v>148</v>
      </c>
      <c r="P198" s="96" t="s">
        <v>152</v>
      </c>
    </row>
    <row r="199" spans="2:16" s="83" customFormat="1" ht="15.75" customHeight="1">
      <c r="B199" s="153">
        <v>1</v>
      </c>
      <c r="C199" s="155"/>
      <c r="D199" s="154"/>
      <c r="E199" s="96">
        <v>2</v>
      </c>
      <c r="F199" s="96">
        <v>3</v>
      </c>
      <c r="G199" s="96">
        <v>4</v>
      </c>
      <c r="H199" s="96">
        <v>5</v>
      </c>
      <c r="I199" s="96">
        <v>6</v>
      </c>
      <c r="J199" s="96">
        <v>7</v>
      </c>
      <c r="K199" s="96">
        <v>8</v>
      </c>
      <c r="L199" s="96">
        <v>9</v>
      </c>
      <c r="M199" s="96">
        <v>10</v>
      </c>
      <c r="N199" s="96">
        <v>11</v>
      </c>
      <c r="O199" s="96">
        <v>12</v>
      </c>
      <c r="P199" s="44">
        <v>13</v>
      </c>
    </row>
    <row r="200" spans="2:16" ht="39.75" customHeight="1">
      <c r="B200" s="165" t="s">
        <v>258</v>
      </c>
      <c r="C200" s="166"/>
      <c r="D200" s="167"/>
      <c r="E200" s="28" t="s">
        <v>233</v>
      </c>
      <c r="F200" s="24" t="s">
        <v>229</v>
      </c>
      <c r="G200" s="61">
        <v>1967</v>
      </c>
      <c r="H200" s="61">
        <v>1967</v>
      </c>
      <c r="I200" s="61">
        <v>420</v>
      </c>
      <c r="J200" s="61">
        <v>1547</v>
      </c>
      <c r="K200" s="61">
        <f t="shared" ref="K200:P200" si="46">K303+K392</f>
        <v>34</v>
      </c>
      <c r="L200" s="61">
        <f t="shared" si="46"/>
        <v>34</v>
      </c>
      <c r="M200" s="61">
        <f t="shared" si="46"/>
        <v>19</v>
      </c>
      <c r="N200" s="61">
        <f t="shared" si="46"/>
        <v>19</v>
      </c>
      <c r="O200" s="61">
        <f t="shared" si="46"/>
        <v>15</v>
      </c>
      <c r="P200" s="61">
        <f t="shared" si="46"/>
        <v>15</v>
      </c>
    </row>
    <row r="201" spans="2:16" ht="17.25" customHeight="1">
      <c r="B201" s="165" t="s">
        <v>255</v>
      </c>
      <c r="C201" s="166"/>
      <c r="D201" s="167"/>
      <c r="E201" s="28" t="s">
        <v>234</v>
      </c>
      <c r="F201" s="24" t="s">
        <v>230</v>
      </c>
      <c r="G201" s="61">
        <v>310</v>
      </c>
      <c r="H201" s="61">
        <v>310</v>
      </c>
      <c r="I201" s="61">
        <v>49</v>
      </c>
      <c r="J201" s="61">
        <v>261</v>
      </c>
      <c r="K201" s="61">
        <f t="shared" ref="K201:P201" si="47">K304+K393</f>
        <v>3</v>
      </c>
      <c r="L201" s="61">
        <f t="shared" si="47"/>
        <v>3</v>
      </c>
      <c r="M201" s="61">
        <f t="shared" si="47"/>
        <v>1</v>
      </c>
      <c r="N201" s="61">
        <f t="shared" si="47"/>
        <v>1</v>
      </c>
      <c r="O201" s="61">
        <f t="shared" si="47"/>
        <v>2</v>
      </c>
      <c r="P201" s="61">
        <f t="shared" si="47"/>
        <v>2</v>
      </c>
    </row>
    <row r="202" spans="2:16" ht="15.75" customHeight="1">
      <c r="B202" s="165" t="s">
        <v>256</v>
      </c>
      <c r="C202" s="166"/>
      <c r="D202" s="167"/>
      <c r="E202" s="28" t="s">
        <v>235</v>
      </c>
      <c r="F202" s="24" t="s">
        <v>231</v>
      </c>
      <c r="G202" s="61">
        <v>479</v>
      </c>
      <c r="H202" s="61">
        <v>262</v>
      </c>
      <c r="I202" s="61">
        <v>39</v>
      </c>
      <c r="J202" s="61">
        <v>440</v>
      </c>
      <c r="K202" s="61">
        <f t="shared" ref="K202:P202" si="48">K305+K394</f>
        <v>0</v>
      </c>
      <c r="L202" s="61">
        <f t="shared" si="48"/>
        <v>0</v>
      </c>
      <c r="M202" s="61">
        <f t="shared" si="48"/>
        <v>0</v>
      </c>
      <c r="N202" s="61">
        <f t="shared" si="48"/>
        <v>0</v>
      </c>
      <c r="O202" s="61">
        <f t="shared" si="48"/>
        <v>0</v>
      </c>
      <c r="P202" s="61">
        <f t="shared" si="48"/>
        <v>0</v>
      </c>
    </row>
    <row r="203" spans="2:16" ht="62.25" customHeight="1">
      <c r="B203" s="168" t="s">
        <v>257</v>
      </c>
      <c r="C203" s="169"/>
      <c r="D203" s="170"/>
      <c r="E203" s="28" t="s">
        <v>236</v>
      </c>
      <c r="F203" s="24" t="s">
        <v>232</v>
      </c>
      <c r="G203" s="61">
        <f t="shared" ref="G203:P203" si="49">G306+G395</f>
        <v>2</v>
      </c>
      <c r="H203" s="61">
        <f t="shared" si="49"/>
        <v>0</v>
      </c>
      <c r="I203" s="61">
        <f t="shared" si="49"/>
        <v>0</v>
      </c>
      <c r="J203" s="61">
        <f t="shared" si="49"/>
        <v>2</v>
      </c>
      <c r="K203" s="61">
        <f t="shared" si="49"/>
        <v>0</v>
      </c>
      <c r="L203" s="61">
        <f t="shared" si="49"/>
        <v>0</v>
      </c>
      <c r="M203" s="61">
        <f t="shared" si="49"/>
        <v>0</v>
      </c>
      <c r="N203" s="61">
        <f t="shared" si="49"/>
        <v>0</v>
      </c>
      <c r="O203" s="61">
        <f t="shared" si="49"/>
        <v>0</v>
      </c>
      <c r="P203" s="61">
        <f t="shared" si="49"/>
        <v>0</v>
      </c>
    </row>
    <row r="204" spans="2:16" ht="13.5" customHeight="1">
      <c r="B204" s="159" t="s">
        <v>306</v>
      </c>
      <c r="C204" s="160"/>
      <c r="D204" s="161"/>
      <c r="E204" s="68" t="s">
        <v>318</v>
      </c>
      <c r="F204" s="68" t="s">
        <v>317</v>
      </c>
      <c r="G204" s="76">
        <v>278</v>
      </c>
      <c r="H204" s="76">
        <v>256</v>
      </c>
      <c r="I204" s="76">
        <f t="shared" ref="I204:P204" si="50">I307+I396</f>
        <v>56</v>
      </c>
      <c r="J204" s="76">
        <v>230</v>
      </c>
      <c r="K204" s="76">
        <f t="shared" si="50"/>
        <v>3</v>
      </c>
      <c r="L204" s="76">
        <f t="shared" si="50"/>
        <v>3</v>
      </c>
      <c r="M204" s="76">
        <f t="shared" si="50"/>
        <v>2</v>
      </c>
      <c r="N204" s="76">
        <f t="shared" si="50"/>
        <v>2</v>
      </c>
      <c r="O204" s="76">
        <f t="shared" si="50"/>
        <v>1</v>
      </c>
      <c r="P204" s="76">
        <f t="shared" si="50"/>
        <v>1</v>
      </c>
    </row>
    <row r="205" spans="2:16" ht="14.25" customHeight="1">
      <c r="B205" s="150" t="s">
        <v>252</v>
      </c>
      <c r="C205" s="151"/>
      <c r="D205" s="152"/>
      <c r="E205" s="90" t="s">
        <v>237</v>
      </c>
      <c r="F205" s="89" t="s">
        <v>238</v>
      </c>
      <c r="G205" s="72">
        <v>182</v>
      </c>
      <c r="H205" s="72">
        <v>176</v>
      </c>
      <c r="I205" s="72">
        <v>73</v>
      </c>
      <c r="J205" s="72">
        <v>109</v>
      </c>
      <c r="K205" s="72">
        <f t="shared" ref="K205:P205" si="51">K308+K402</f>
        <v>0</v>
      </c>
      <c r="L205" s="72">
        <f t="shared" si="51"/>
        <v>0</v>
      </c>
      <c r="M205" s="72">
        <f t="shared" si="51"/>
        <v>0</v>
      </c>
      <c r="N205" s="72">
        <f t="shared" si="51"/>
        <v>0</v>
      </c>
      <c r="O205" s="72">
        <f t="shared" si="51"/>
        <v>0</v>
      </c>
      <c r="P205" s="72">
        <f t="shared" si="51"/>
        <v>0</v>
      </c>
    </row>
    <row r="206" spans="2:16" ht="73.5" customHeight="1">
      <c r="B206" s="165" t="s">
        <v>253</v>
      </c>
      <c r="C206" s="166"/>
      <c r="D206" s="167"/>
      <c r="E206" s="28" t="s">
        <v>241</v>
      </c>
      <c r="F206" s="24" t="s">
        <v>239</v>
      </c>
      <c r="G206" s="61">
        <f t="shared" ref="G206:P206" si="52">G309+G403</f>
        <v>48</v>
      </c>
      <c r="H206" s="61">
        <f t="shared" si="52"/>
        <v>44</v>
      </c>
      <c r="I206" s="61">
        <f t="shared" si="52"/>
        <v>22</v>
      </c>
      <c r="J206" s="61">
        <f t="shared" si="52"/>
        <v>26</v>
      </c>
      <c r="K206" s="61">
        <f t="shared" si="52"/>
        <v>0</v>
      </c>
      <c r="L206" s="61">
        <f t="shared" si="52"/>
        <v>0</v>
      </c>
      <c r="M206" s="61">
        <f t="shared" si="52"/>
        <v>0</v>
      </c>
      <c r="N206" s="61">
        <f t="shared" si="52"/>
        <v>0</v>
      </c>
      <c r="O206" s="61">
        <f t="shared" si="52"/>
        <v>0</v>
      </c>
      <c r="P206" s="61">
        <f t="shared" si="52"/>
        <v>0</v>
      </c>
    </row>
    <row r="207" spans="2:16" ht="60.75" customHeight="1">
      <c r="B207" s="165" t="s">
        <v>254</v>
      </c>
      <c r="C207" s="166"/>
      <c r="D207" s="167"/>
      <c r="E207" s="28" t="s">
        <v>242</v>
      </c>
      <c r="F207" s="24" t="s">
        <v>240</v>
      </c>
      <c r="G207" s="61">
        <v>130</v>
      </c>
      <c r="H207" s="61">
        <v>130</v>
      </c>
      <c r="I207" s="61">
        <v>48</v>
      </c>
      <c r="J207" s="61">
        <v>82</v>
      </c>
      <c r="K207" s="61">
        <f t="shared" ref="K207:P207" si="53">K310+K404</f>
        <v>0</v>
      </c>
      <c r="L207" s="61">
        <f t="shared" si="53"/>
        <v>0</v>
      </c>
      <c r="M207" s="61">
        <f t="shared" si="53"/>
        <v>0</v>
      </c>
      <c r="N207" s="61">
        <f t="shared" si="53"/>
        <v>0</v>
      </c>
      <c r="O207" s="61">
        <f t="shared" si="53"/>
        <v>0</v>
      </c>
      <c r="P207" s="61">
        <f t="shared" si="53"/>
        <v>0</v>
      </c>
    </row>
    <row r="208" spans="2:16" ht="16.5" customHeight="1">
      <c r="B208" s="159" t="s">
        <v>306</v>
      </c>
      <c r="C208" s="160"/>
      <c r="D208" s="161"/>
      <c r="E208" s="68" t="s">
        <v>319</v>
      </c>
      <c r="F208" s="78" t="s">
        <v>238</v>
      </c>
      <c r="G208" s="76">
        <v>10</v>
      </c>
      <c r="H208" s="76">
        <v>8</v>
      </c>
      <c r="I208" s="76">
        <v>5</v>
      </c>
      <c r="J208" s="76">
        <f t="shared" ref="J208:P208" si="54">J311+J405</f>
        <v>7</v>
      </c>
      <c r="K208" s="76">
        <f t="shared" si="54"/>
        <v>0</v>
      </c>
      <c r="L208" s="76">
        <f t="shared" si="54"/>
        <v>0</v>
      </c>
      <c r="M208" s="76">
        <f t="shared" si="54"/>
        <v>0</v>
      </c>
      <c r="N208" s="76">
        <f t="shared" si="54"/>
        <v>0</v>
      </c>
      <c r="O208" s="76">
        <f t="shared" si="54"/>
        <v>0</v>
      </c>
      <c r="P208" s="76">
        <f t="shared" si="54"/>
        <v>0</v>
      </c>
    </row>
    <row r="209" spans="2:16" ht="24" customHeight="1">
      <c r="B209" s="150" t="s">
        <v>251</v>
      </c>
      <c r="C209" s="151"/>
      <c r="D209" s="152"/>
      <c r="E209" s="90" t="s">
        <v>243</v>
      </c>
      <c r="F209" s="89" t="s">
        <v>244</v>
      </c>
      <c r="G209" s="72">
        <v>605</v>
      </c>
      <c r="H209" s="72">
        <v>436</v>
      </c>
      <c r="I209" s="72">
        <v>276</v>
      </c>
      <c r="J209" s="72">
        <v>329</v>
      </c>
      <c r="K209" s="72">
        <f t="shared" ref="K209:P209" si="55">K312+K406</f>
        <v>8</v>
      </c>
      <c r="L209" s="72">
        <f t="shared" si="55"/>
        <v>8</v>
      </c>
      <c r="M209" s="72">
        <f t="shared" si="55"/>
        <v>4</v>
      </c>
      <c r="N209" s="72">
        <f t="shared" si="55"/>
        <v>4</v>
      </c>
      <c r="O209" s="72">
        <f t="shared" si="55"/>
        <v>4</v>
      </c>
      <c r="P209" s="72">
        <f t="shared" si="55"/>
        <v>4</v>
      </c>
    </row>
    <row r="210" spans="2:16" ht="25.5" customHeight="1">
      <c r="B210" s="165" t="s">
        <v>250</v>
      </c>
      <c r="C210" s="166"/>
      <c r="D210" s="167"/>
      <c r="E210" s="28" t="s">
        <v>245</v>
      </c>
      <c r="F210" s="24" t="s">
        <v>246</v>
      </c>
      <c r="G210" s="61">
        <v>66</v>
      </c>
      <c r="H210" s="61">
        <v>63</v>
      </c>
      <c r="I210" s="61">
        <v>31</v>
      </c>
      <c r="J210" s="61">
        <v>35</v>
      </c>
      <c r="K210" s="61">
        <f t="shared" ref="K210:P210" si="56">K313+K407</f>
        <v>0</v>
      </c>
      <c r="L210" s="61">
        <f t="shared" si="56"/>
        <v>0</v>
      </c>
      <c r="M210" s="61">
        <f t="shared" si="56"/>
        <v>0</v>
      </c>
      <c r="N210" s="61">
        <f t="shared" si="56"/>
        <v>0</v>
      </c>
      <c r="O210" s="61">
        <f t="shared" si="56"/>
        <v>0</v>
      </c>
      <c r="P210" s="61">
        <f t="shared" si="56"/>
        <v>0</v>
      </c>
    </row>
    <row r="211" spans="2:16" s="83" customFormat="1" ht="18.75" customHeight="1">
      <c r="B211" s="95"/>
      <c r="C211" s="95"/>
      <c r="D211" s="95"/>
      <c r="E211" s="31"/>
      <c r="F211" s="26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</row>
    <row r="212" spans="2:16" s="83" customFormat="1" ht="15.75" customHeight="1">
      <c r="B212" s="164" t="s">
        <v>146</v>
      </c>
      <c r="C212" s="164"/>
      <c r="D212" s="164"/>
      <c r="E212" s="164" t="s">
        <v>21</v>
      </c>
      <c r="F212" s="164" t="s">
        <v>100</v>
      </c>
      <c r="G212" s="164" t="s">
        <v>147</v>
      </c>
      <c r="H212" s="164"/>
      <c r="I212" s="164"/>
      <c r="J212" s="164"/>
      <c r="K212" s="164" t="s">
        <v>149</v>
      </c>
      <c r="L212" s="164"/>
      <c r="M212" s="164"/>
      <c r="N212" s="164"/>
      <c r="O212" s="164"/>
      <c r="P212" s="164"/>
    </row>
    <row r="213" spans="2:16" s="83" customFormat="1" ht="24.75" customHeight="1">
      <c r="B213" s="164"/>
      <c r="C213" s="164"/>
      <c r="D213" s="164"/>
      <c r="E213" s="164"/>
      <c r="F213" s="164"/>
      <c r="G213" s="153" t="s">
        <v>148</v>
      </c>
      <c r="H213" s="154"/>
      <c r="I213" s="153" t="s">
        <v>3</v>
      </c>
      <c r="J213" s="154"/>
      <c r="K213" s="153" t="s">
        <v>148</v>
      </c>
      <c r="L213" s="154"/>
      <c r="M213" s="153" t="s">
        <v>103</v>
      </c>
      <c r="N213" s="154"/>
      <c r="O213" s="153" t="s">
        <v>150</v>
      </c>
      <c r="P213" s="154"/>
    </row>
    <row r="214" spans="2:16" s="83" customFormat="1" ht="73.5" customHeight="1">
      <c r="B214" s="164"/>
      <c r="C214" s="164"/>
      <c r="D214" s="164"/>
      <c r="E214" s="164"/>
      <c r="F214" s="164"/>
      <c r="G214" s="96" t="s">
        <v>148</v>
      </c>
      <c r="H214" s="96" t="s">
        <v>151</v>
      </c>
      <c r="I214" s="96" t="s">
        <v>153</v>
      </c>
      <c r="J214" s="96" t="s">
        <v>104</v>
      </c>
      <c r="K214" s="96" t="s">
        <v>148</v>
      </c>
      <c r="L214" s="96" t="s">
        <v>152</v>
      </c>
      <c r="M214" s="96" t="s">
        <v>148</v>
      </c>
      <c r="N214" s="96" t="s">
        <v>152</v>
      </c>
      <c r="O214" s="96" t="s">
        <v>148</v>
      </c>
      <c r="P214" s="96" t="s">
        <v>152</v>
      </c>
    </row>
    <row r="215" spans="2:16" s="83" customFormat="1" ht="13.5" customHeight="1">
      <c r="B215" s="153">
        <v>1</v>
      </c>
      <c r="C215" s="155"/>
      <c r="D215" s="154"/>
      <c r="E215" s="96">
        <v>2</v>
      </c>
      <c r="F215" s="96">
        <v>3</v>
      </c>
      <c r="G215" s="96">
        <v>4</v>
      </c>
      <c r="H215" s="96">
        <v>5</v>
      </c>
      <c r="I215" s="96">
        <v>6</v>
      </c>
      <c r="J215" s="96">
        <v>7</v>
      </c>
      <c r="K215" s="96">
        <v>8</v>
      </c>
      <c r="L215" s="96">
        <v>9</v>
      </c>
      <c r="M215" s="96">
        <v>10</v>
      </c>
      <c r="N215" s="96">
        <v>11</v>
      </c>
      <c r="O215" s="96">
        <v>12</v>
      </c>
      <c r="P215" s="44">
        <v>13</v>
      </c>
    </row>
    <row r="216" spans="2:16" ht="15.75" customHeight="1">
      <c r="B216" s="165" t="s">
        <v>248</v>
      </c>
      <c r="C216" s="166"/>
      <c r="D216" s="167"/>
      <c r="E216" s="28" t="s">
        <v>320</v>
      </c>
      <c r="F216" s="42" t="s">
        <v>249</v>
      </c>
      <c r="G216" s="61">
        <v>322</v>
      </c>
      <c r="H216" s="61">
        <v>235</v>
      </c>
      <c r="I216" s="61">
        <v>155</v>
      </c>
      <c r="J216" s="61">
        <v>167</v>
      </c>
      <c r="K216" s="61">
        <f t="shared" ref="K216:P216" si="57">K319+K408</f>
        <v>6</v>
      </c>
      <c r="L216" s="61">
        <f t="shared" si="57"/>
        <v>6</v>
      </c>
      <c r="M216" s="61">
        <f t="shared" si="57"/>
        <v>3</v>
      </c>
      <c r="N216" s="61">
        <f t="shared" si="57"/>
        <v>3</v>
      </c>
      <c r="O216" s="61">
        <f t="shared" si="57"/>
        <v>3</v>
      </c>
      <c r="P216" s="61">
        <f t="shared" si="57"/>
        <v>3</v>
      </c>
    </row>
    <row r="217" spans="2:16" ht="48.75" customHeight="1">
      <c r="B217" s="159" t="s">
        <v>306</v>
      </c>
      <c r="C217" s="160"/>
      <c r="D217" s="161"/>
      <c r="E217" s="68" t="s">
        <v>321</v>
      </c>
      <c r="F217" s="78" t="s">
        <v>322</v>
      </c>
      <c r="G217" s="76">
        <v>217</v>
      </c>
      <c r="H217" s="76">
        <v>138</v>
      </c>
      <c r="I217" s="76">
        <v>90</v>
      </c>
      <c r="J217" s="76">
        <v>127</v>
      </c>
      <c r="K217" s="76">
        <f t="shared" ref="K217:P217" si="58">K320+K409</f>
        <v>2</v>
      </c>
      <c r="L217" s="76">
        <f t="shared" si="58"/>
        <v>2</v>
      </c>
      <c r="M217" s="76">
        <f t="shared" si="58"/>
        <v>1</v>
      </c>
      <c r="N217" s="76">
        <f t="shared" si="58"/>
        <v>1</v>
      </c>
      <c r="O217" s="76">
        <f t="shared" si="58"/>
        <v>1</v>
      </c>
      <c r="P217" s="76">
        <f t="shared" si="58"/>
        <v>1</v>
      </c>
    </row>
    <row r="218" spans="2:16" ht="20.25" customHeight="1">
      <c r="B218" s="171" t="s">
        <v>306</v>
      </c>
      <c r="C218" s="172"/>
      <c r="D218" s="173"/>
      <c r="E218" s="79" t="s">
        <v>247</v>
      </c>
      <c r="F218" s="80"/>
      <c r="G218" s="81">
        <v>2508</v>
      </c>
      <c r="H218" s="81">
        <v>852</v>
      </c>
      <c r="I218" s="81">
        <v>1300</v>
      </c>
      <c r="J218" s="81">
        <v>1208</v>
      </c>
      <c r="K218" s="81">
        <v>265</v>
      </c>
      <c r="L218" s="81">
        <v>265</v>
      </c>
      <c r="M218" s="81">
        <v>142</v>
      </c>
      <c r="N218" s="81">
        <v>142</v>
      </c>
      <c r="O218" s="81">
        <v>123</v>
      </c>
      <c r="P218" s="81">
        <v>123</v>
      </c>
    </row>
    <row r="219" spans="2:16" ht="19.5" customHeight="1">
      <c r="B219" s="156" t="s">
        <v>323</v>
      </c>
      <c r="C219" s="157"/>
      <c r="D219" s="158"/>
      <c r="E219" s="93" t="s">
        <v>344</v>
      </c>
      <c r="F219" s="94" t="s">
        <v>324</v>
      </c>
      <c r="G219" s="82">
        <v>1</v>
      </c>
      <c r="H219" s="82">
        <v>1</v>
      </c>
      <c r="I219" s="82">
        <v>1</v>
      </c>
      <c r="J219" s="82">
        <f t="shared" ref="J219:P219" si="59">J322+J411</f>
        <v>0</v>
      </c>
      <c r="K219" s="82">
        <f t="shared" si="59"/>
        <v>0</v>
      </c>
      <c r="L219" s="82">
        <f t="shared" si="59"/>
        <v>0</v>
      </c>
      <c r="M219" s="82">
        <f t="shared" si="59"/>
        <v>0</v>
      </c>
      <c r="N219" s="82">
        <f t="shared" si="59"/>
        <v>0</v>
      </c>
      <c r="O219" s="82">
        <f t="shared" si="59"/>
        <v>0</v>
      </c>
      <c r="P219" s="82">
        <f t="shared" si="59"/>
        <v>0</v>
      </c>
    </row>
    <row r="220" spans="2:16" ht="26.25" customHeight="1">
      <c r="B220" s="156" t="s">
        <v>325</v>
      </c>
      <c r="C220" s="157"/>
      <c r="D220" s="158"/>
      <c r="E220" s="93" t="s">
        <v>345</v>
      </c>
      <c r="F220" s="94" t="s">
        <v>326</v>
      </c>
      <c r="G220" s="82">
        <f t="shared" ref="G220:P220" si="60">G323+G412</f>
        <v>24</v>
      </c>
      <c r="H220" s="82">
        <f t="shared" si="60"/>
        <v>24</v>
      </c>
      <c r="I220" s="82">
        <f t="shared" si="60"/>
        <v>12</v>
      </c>
      <c r="J220" s="82">
        <f t="shared" si="60"/>
        <v>12</v>
      </c>
      <c r="K220" s="82">
        <f t="shared" si="60"/>
        <v>1</v>
      </c>
      <c r="L220" s="82">
        <f t="shared" si="60"/>
        <v>1</v>
      </c>
      <c r="M220" s="82">
        <f t="shared" si="60"/>
        <v>0</v>
      </c>
      <c r="N220" s="82">
        <f t="shared" si="60"/>
        <v>0</v>
      </c>
      <c r="O220" s="82">
        <f t="shared" si="60"/>
        <v>1</v>
      </c>
      <c r="P220" s="82">
        <f t="shared" si="60"/>
        <v>1</v>
      </c>
    </row>
    <row r="221" spans="2:16" ht="39" customHeight="1">
      <c r="B221" s="156" t="s">
        <v>327</v>
      </c>
      <c r="C221" s="157"/>
      <c r="D221" s="158"/>
      <c r="E221" s="93" t="s">
        <v>346</v>
      </c>
      <c r="F221" s="94" t="s">
        <v>328</v>
      </c>
      <c r="G221" s="82">
        <f t="shared" ref="G221:P221" si="61">G324+G418</f>
        <v>1</v>
      </c>
      <c r="H221" s="82">
        <f t="shared" si="61"/>
        <v>1</v>
      </c>
      <c r="I221" s="82">
        <f t="shared" si="61"/>
        <v>0</v>
      </c>
      <c r="J221" s="82">
        <f t="shared" si="61"/>
        <v>1</v>
      </c>
      <c r="K221" s="82">
        <f t="shared" si="61"/>
        <v>1</v>
      </c>
      <c r="L221" s="82">
        <f t="shared" si="61"/>
        <v>1</v>
      </c>
      <c r="M221" s="82">
        <f t="shared" si="61"/>
        <v>0</v>
      </c>
      <c r="N221" s="82">
        <f t="shared" si="61"/>
        <v>0</v>
      </c>
      <c r="O221" s="82">
        <f t="shared" si="61"/>
        <v>1</v>
      </c>
      <c r="P221" s="82">
        <f t="shared" si="61"/>
        <v>1</v>
      </c>
    </row>
    <row r="222" spans="2:16" ht="51" customHeight="1">
      <c r="B222" s="156" t="s">
        <v>329</v>
      </c>
      <c r="C222" s="157"/>
      <c r="D222" s="158"/>
      <c r="E222" s="93" t="s">
        <v>347</v>
      </c>
      <c r="F222" s="94" t="s">
        <v>330</v>
      </c>
      <c r="G222" s="82">
        <v>36</v>
      </c>
      <c r="H222" s="82">
        <v>36</v>
      </c>
      <c r="I222" s="82">
        <v>25</v>
      </c>
      <c r="J222" s="82">
        <f t="shared" ref="J222:P222" si="62">J325+J419</f>
        <v>16</v>
      </c>
      <c r="K222" s="82">
        <f t="shared" si="62"/>
        <v>4</v>
      </c>
      <c r="L222" s="82">
        <f t="shared" si="62"/>
        <v>4</v>
      </c>
      <c r="M222" s="82">
        <f t="shared" si="62"/>
        <v>3</v>
      </c>
      <c r="N222" s="82">
        <f t="shared" si="62"/>
        <v>3</v>
      </c>
      <c r="O222" s="82">
        <f t="shared" si="62"/>
        <v>1</v>
      </c>
      <c r="P222" s="82">
        <f t="shared" si="62"/>
        <v>1</v>
      </c>
    </row>
    <row r="223" spans="2:16" ht="38.25" customHeight="1">
      <c r="B223" s="156" t="s">
        <v>342</v>
      </c>
      <c r="C223" s="157"/>
      <c r="D223" s="158"/>
      <c r="E223" s="93" t="s">
        <v>348</v>
      </c>
      <c r="F223" s="94" t="s">
        <v>331</v>
      </c>
      <c r="G223" s="82">
        <v>863</v>
      </c>
      <c r="H223" s="82">
        <v>408</v>
      </c>
      <c r="I223" s="82">
        <v>406</v>
      </c>
      <c r="J223" s="82">
        <v>457</v>
      </c>
      <c r="K223" s="82">
        <v>262</v>
      </c>
      <c r="L223" s="82">
        <v>262</v>
      </c>
      <c r="M223" s="82">
        <v>140</v>
      </c>
      <c r="N223" s="82">
        <v>140</v>
      </c>
      <c r="O223" s="82">
        <v>122</v>
      </c>
      <c r="P223" s="82">
        <v>122</v>
      </c>
    </row>
    <row r="224" spans="2:16" ht="16.5" customHeight="1">
      <c r="B224" s="156" t="s">
        <v>332</v>
      </c>
      <c r="C224" s="157"/>
      <c r="D224" s="158"/>
      <c r="E224" s="93" t="s">
        <v>349</v>
      </c>
      <c r="F224" s="94" t="s">
        <v>333</v>
      </c>
      <c r="G224" s="82">
        <v>160</v>
      </c>
      <c r="H224" s="82">
        <v>14</v>
      </c>
      <c r="I224" s="82">
        <v>137</v>
      </c>
      <c r="J224" s="82">
        <v>23</v>
      </c>
      <c r="K224" s="82">
        <f t="shared" ref="K224:P224" si="63">K327+K421</f>
        <v>2</v>
      </c>
      <c r="L224" s="82">
        <f t="shared" si="63"/>
        <v>2</v>
      </c>
      <c r="M224" s="82">
        <f t="shared" si="63"/>
        <v>2</v>
      </c>
      <c r="N224" s="82">
        <f t="shared" si="63"/>
        <v>2</v>
      </c>
      <c r="O224" s="82">
        <f t="shared" si="63"/>
        <v>0</v>
      </c>
      <c r="P224" s="82">
        <f t="shared" si="63"/>
        <v>0</v>
      </c>
    </row>
    <row r="225" spans="2:16" ht="65.25" customHeight="1">
      <c r="B225" s="156" t="s">
        <v>355</v>
      </c>
      <c r="C225" s="157"/>
      <c r="D225" s="158"/>
      <c r="E225" s="93" t="s">
        <v>350</v>
      </c>
      <c r="F225" s="94" t="s">
        <v>334</v>
      </c>
      <c r="G225" s="82">
        <f t="shared" ref="G225:P225" si="64">G328+G422</f>
        <v>24</v>
      </c>
      <c r="H225" s="82">
        <f t="shared" si="64"/>
        <v>22</v>
      </c>
      <c r="I225" s="82">
        <f t="shared" si="64"/>
        <v>4</v>
      </c>
      <c r="J225" s="82">
        <f t="shared" si="64"/>
        <v>20</v>
      </c>
      <c r="K225" s="82">
        <f t="shared" si="64"/>
        <v>0</v>
      </c>
      <c r="L225" s="82">
        <f t="shared" si="64"/>
        <v>0</v>
      </c>
      <c r="M225" s="82">
        <f t="shared" si="64"/>
        <v>0</v>
      </c>
      <c r="N225" s="82">
        <f t="shared" si="64"/>
        <v>0</v>
      </c>
      <c r="O225" s="82">
        <f t="shared" si="64"/>
        <v>0</v>
      </c>
      <c r="P225" s="82">
        <f t="shared" si="64"/>
        <v>0</v>
      </c>
    </row>
    <row r="226" spans="2:16" s="83" customFormat="1" ht="20.25" customHeight="1">
      <c r="B226" s="105"/>
      <c r="C226" s="105"/>
      <c r="D226" s="105"/>
      <c r="E226" s="106"/>
      <c r="F226" s="107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</row>
    <row r="227" spans="2:16" s="83" customFormat="1" ht="17.25" customHeight="1">
      <c r="B227" s="164" t="s">
        <v>146</v>
      </c>
      <c r="C227" s="164"/>
      <c r="D227" s="164"/>
      <c r="E227" s="164" t="s">
        <v>21</v>
      </c>
      <c r="F227" s="164" t="s">
        <v>100</v>
      </c>
      <c r="G227" s="164" t="s">
        <v>147</v>
      </c>
      <c r="H227" s="164"/>
      <c r="I227" s="164"/>
      <c r="J227" s="164"/>
      <c r="K227" s="164" t="s">
        <v>149</v>
      </c>
      <c r="L227" s="164"/>
      <c r="M227" s="164"/>
      <c r="N227" s="164"/>
      <c r="O227" s="164"/>
      <c r="P227" s="164"/>
    </row>
    <row r="228" spans="2:16" s="83" customFormat="1" ht="27.75" customHeight="1">
      <c r="B228" s="164"/>
      <c r="C228" s="164"/>
      <c r="D228" s="164"/>
      <c r="E228" s="164"/>
      <c r="F228" s="164"/>
      <c r="G228" s="153" t="s">
        <v>148</v>
      </c>
      <c r="H228" s="154"/>
      <c r="I228" s="153" t="s">
        <v>3</v>
      </c>
      <c r="J228" s="154"/>
      <c r="K228" s="153" t="s">
        <v>148</v>
      </c>
      <c r="L228" s="154"/>
      <c r="M228" s="153" t="s">
        <v>103</v>
      </c>
      <c r="N228" s="154"/>
      <c r="O228" s="153" t="s">
        <v>150</v>
      </c>
      <c r="P228" s="154"/>
    </row>
    <row r="229" spans="2:16" s="83" customFormat="1" ht="73.5" customHeight="1">
      <c r="B229" s="164"/>
      <c r="C229" s="164"/>
      <c r="D229" s="164"/>
      <c r="E229" s="164"/>
      <c r="F229" s="164"/>
      <c r="G229" s="96" t="s">
        <v>148</v>
      </c>
      <c r="H229" s="96" t="s">
        <v>151</v>
      </c>
      <c r="I229" s="96" t="s">
        <v>153</v>
      </c>
      <c r="J229" s="96" t="s">
        <v>104</v>
      </c>
      <c r="K229" s="96" t="s">
        <v>148</v>
      </c>
      <c r="L229" s="96" t="s">
        <v>152</v>
      </c>
      <c r="M229" s="96" t="s">
        <v>148</v>
      </c>
      <c r="N229" s="96" t="s">
        <v>152</v>
      </c>
      <c r="O229" s="96" t="s">
        <v>148</v>
      </c>
      <c r="P229" s="96" t="s">
        <v>152</v>
      </c>
    </row>
    <row r="230" spans="2:16" s="83" customFormat="1" ht="17.25" customHeight="1">
      <c r="B230" s="153">
        <v>1</v>
      </c>
      <c r="C230" s="155"/>
      <c r="D230" s="154"/>
      <c r="E230" s="96">
        <v>2</v>
      </c>
      <c r="F230" s="96">
        <v>3</v>
      </c>
      <c r="G230" s="96">
        <v>4</v>
      </c>
      <c r="H230" s="96">
        <v>5</v>
      </c>
      <c r="I230" s="96">
        <v>6</v>
      </c>
      <c r="J230" s="96">
        <v>7</v>
      </c>
      <c r="K230" s="96">
        <v>8</v>
      </c>
      <c r="L230" s="96">
        <v>9</v>
      </c>
      <c r="M230" s="96">
        <v>10</v>
      </c>
      <c r="N230" s="96">
        <v>11</v>
      </c>
      <c r="O230" s="96">
        <v>12</v>
      </c>
      <c r="P230" s="44">
        <v>13</v>
      </c>
    </row>
    <row r="231" spans="2:16" ht="36">
      <c r="B231" s="156" t="s">
        <v>343</v>
      </c>
      <c r="C231" s="157"/>
      <c r="D231" s="158"/>
      <c r="E231" s="93" t="s">
        <v>351</v>
      </c>
      <c r="F231" s="94" t="s">
        <v>335</v>
      </c>
      <c r="G231" s="82">
        <f t="shared" ref="G231:P231" si="65">G334+G423</f>
        <v>4</v>
      </c>
      <c r="H231" s="82">
        <f t="shared" si="65"/>
        <v>4</v>
      </c>
      <c r="I231" s="82">
        <f t="shared" si="65"/>
        <v>1</v>
      </c>
      <c r="J231" s="82">
        <f t="shared" si="65"/>
        <v>3</v>
      </c>
      <c r="K231" s="82">
        <f t="shared" si="65"/>
        <v>0</v>
      </c>
      <c r="L231" s="82">
        <f t="shared" si="65"/>
        <v>0</v>
      </c>
      <c r="M231" s="82">
        <f t="shared" si="65"/>
        <v>0</v>
      </c>
      <c r="N231" s="82">
        <f t="shared" si="65"/>
        <v>0</v>
      </c>
      <c r="O231" s="82">
        <f t="shared" si="65"/>
        <v>0</v>
      </c>
      <c r="P231" s="82">
        <f t="shared" si="65"/>
        <v>0</v>
      </c>
    </row>
    <row r="232" spans="2:16" ht="26.25" customHeight="1">
      <c r="B232" s="156" t="s">
        <v>336</v>
      </c>
      <c r="C232" s="157"/>
      <c r="D232" s="158"/>
      <c r="E232" s="93" t="s">
        <v>352</v>
      </c>
      <c r="F232" s="94" t="s">
        <v>337</v>
      </c>
      <c r="G232" s="82">
        <v>7</v>
      </c>
      <c r="H232" s="82">
        <v>5</v>
      </c>
      <c r="I232" s="82">
        <v>4</v>
      </c>
      <c r="J232" s="82">
        <f t="shared" ref="J232:P232" si="66">J335+J424</f>
        <v>4</v>
      </c>
      <c r="K232" s="82">
        <f t="shared" si="66"/>
        <v>0</v>
      </c>
      <c r="L232" s="82">
        <f t="shared" si="66"/>
        <v>0</v>
      </c>
      <c r="M232" s="82">
        <f t="shared" si="66"/>
        <v>0</v>
      </c>
      <c r="N232" s="82">
        <f t="shared" si="66"/>
        <v>0</v>
      </c>
      <c r="O232" s="82">
        <f t="shared" si="66"/>
        <v>0</v>
      </c>
      <c r="P232" s="82">
        <f t="shared" si="66"/>
        <v>0</v>
      </c>
    </row>
    <row r="233" spans="2:16" ht="27" customHeight="1">
      <c r="B233" s="156" t="s">
        <v>338</v>
      </c>
      <c r="C233" s="157"/>
      <c r="D233" s="158"/>
      <c r="E233" s="93" t="s">
        <v>353</v>
      </c>
      <c r="F233" s="94" t="s">
        <v>339</v>
      </c>
      <c r="G233" s="82">
        <v>1099</v>
      </c>
      <c r="H233" s="82">
        <v>195</v>
      </c>
      <c r="I233" s="82">
        <v>598</v>
      </c>
      <c r="J233" s="82">
        <v>501</v>
      </c>
      <c r="K233" s="82">
        <f t="shared" ref="K233:P233" si="67">K336+K425</f>
        <v>0</v>
      </c>
      <c r="L233" s="82">
        <f t="shared" si="67"/>
        <v>0</v>
      </c>
      <c r="M233" s="82">
        <f t="shared" si="67"/>
        <v>0</v>
      </c>
      <c r="N233" s="82">
        <f t="shared" si="67"/>
        <v>0</v>
      </c>
      <c r="O233" s="82">
        <f t="shared" si="67"/>
        <v>0</v>
      </c>
      <c r="P233" s="82">
        <f t="shared" si="67"/>
        <v>0</v>
      </c>
    </row>
    <row r="234" spans="2:16">
      <c r="B234" s="156" t="s">
        <v>340</v>
      </c>
      <c r="C234" s="157"/>
      <c r="D234" s="158"/>
      <c r="E234" s="93" t="s">
        <v>354</v>
      </c>
      <c r="F234" s="94" t="s">
        <v>341</v>
      </c>
      <c r="G234" s="82">
        <v>302</v>
      </c>
      <c r="H234" s="82">
        <v>154</v>
      </c>
      <c r="I234" s="82">
        <v>114</v>
      </c>
      <c r="J234" s="82">
        <v>188</v>
      </c>
      <c r="K234" s="82">
        <f t="shared" ref="K234:P234" si="68">K337+K426</f>
        <v>2</v>
      </c>
      <c r="L234" s="82">
        <f t="shared" si="68"/>
        <v>2</v>
      </c>
      <c r="M234" s="82">
        <f t="shared" si="68"/>
        <v>2</v>
      </c>
      <c r="N234" s="82">
        <f t="shared" si="68"/>
        <v>2</v>
      </c>
      <c r="O234" s="82">
        <f t="shared" si="68"/>
        <v>0</v>
      </c>
      <c r="P234" s="82">
        <f t="shared" si="68"/>
        <v>0</v>
      </c>
    </row>
    <row r="235" spans="2:16" ht="16.5" customHeight="1">
      <c r="B235" s="150" t="s">
        <v>357</v>
      </c>
      <c r="C235" s="151"/>
      <c r="D235" s="152"/>
      <c r="E235" s="90" t="s">
        <v>356</v>
      </c>
      <c r="F235" s="127"/>
      <c r="G235" s="72">
        <v>7059</v>
      </c>
      <c r="H235" s="72">
        <v>4985</v>
      </c>
      <c r="I235" s="72">
        <v>2347</v>
      </c>
      <c r="J235" s="72">
        <v>4712</v>
      </c>
      <c r="K235" s="72">
        <f t="shared" ref="K235:P235" si="69">SUM(K153,K154,K186,K189:K194,K205,K209,K218)</f>
        <v>315</v>
      </c>
      <c r="L235" s="72">
        <f t="shared" si="69"/>
        <v>315</v>
      </c>
      <c r="M235" s="72">
        <f t="shared" si="69"/>
        <v>168</v>
      </c>
      <c r="N235" s="72">
        <f t="shared" si="69"/>
        <v>168</v>
      </c>
      <c r="O235" s="72">
        <f t="shared" si="69"/>
        <v>147</v>
      </c>
      <c r="P235" s="72">
        <f t="shared" si="69"/>
        <v>147</v>
      </c>
    </row>
    <row r="236" spans="2:16" s="83" customFormat="1" ht="16.5" customHeight="1"/>
    <row r="237" spans="2:16" s="83" customFormat="1" ht="16.5" customHeight="1"/>
    <row r="238" spans="2:16">
      <c r="B238" s="7" t="s">
        <v>259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185" t="s">
        <v>18</v>
      </c>
      <c r="O238" s="185"/>
      <c r="P238" s="185"/>
    </row>
    <row r="239" spans="2:16">
      <c r="B239" s="184" t="s">
        <v>260</v>
      </c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</row>
    <row r="240" spans="2:16">
      <c r="B240" s="184" t="s">
        <v>261</v>
      </c>
      <c r="C240" s="184"/>
      <c r="D240" s="184"/>
      <c r="E240" s="184"/>
      <c r="F240" s="184"/>
      <c r="G240" s="184"/>
      <c r="H240" s="51">
        <v>1312</v>
      </c>
      <c r="I240" s="27" t="s">
        <v>28</v>
      </c>
      <c r="J240" s="27"/>
      <c r="K240" s="27"/>
      <c r="L240" s="27"/>
      <c r="M240" s="27"/>
      <c r="N240" s="27"/>
      <c r="O240" s="27"/>
      <c r="P240" s="27"/>
    </row>
    <row r="241" spans="2:19" s="83" customFormat="1">
      <c r="B241" s="97"/>
      <c r="C241" s="97"/>
      <c r="D241" s="97"/>
      <c r="E241" s="97"/>
      <c r="F241" s="97"/>
      <c r="G241" s="97"/>
      <c r="H241" s="109"/>
      <c r="I241" s="27"/>
      <c r="J241" s="27"/>
      <c r="K241" s="27"/>
      <c r="L241" s="27"/>
      <c r="M241" s="27"/>
      <c r="N241" s="27"/>
      <c r="O241" s="27"/>
      <c r="P241" s="27"/>
    </row>
    <row r="242" spans="2:19" s="83" customFormat="1">
      <c r="B242" s="228" t="s">
        <v>369</v>
      </c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</row>
    <row r="243" spans="2:19" s="83" customFormat="1"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</row>
    <row r="244" spans="2:19" s="83" customFormat="1"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S244" s="83" t="s">
        <v>389</v>
      </c>
    </row>
    <row r="245" spans="2:19" s="83" customFormat="1">
      <c r="B245" s="97"/>
      <c r="C245" s="97"/>
      <c r="D245" s="97"/>
      <c r="E245" s="97"/>
      <c r="F245" s="97"/>
      <c r="G245" s="97"/>
      <c r="H245" s="109"/>
      <c r="I245" s="27"/>
      <c r="J245" s="27"/>
      <c r="K245" s="27"/>
      <c r="L245" s="27"/>
      <c r="M245" s="27"/>
      <c r="N245" s="27"/>
      <c r="O245" s="27"/>
      <c r="P245" s="27"/>
    </row>
    <row r="246" spans="2:19" s="83" customFormat="1">
      <c r="B246" s="97"/>
      <c r="C246" s="97"/>
      <c r="D246" s="97"/>
      <c r="E246" s="97"/>
      <c r="F246" s="97"/>
      <c r="G246" s="97"/>
      <c r="H246" s="109"/>
      <c r="I246" s="27"/>
      <c r="J246" s="27"/>
      <c r="K246" s="27"/>
      <c r="L246" s="27"/>
      <c r="M246" s="27"/>
      <c r="N246" s="27"/>
      <c r="O246" s="27"/>
      <c r="P246" s="27"/>
    </row>
    <row r="247" spans="2:19" s="83" customFormat="1">
      <c r="B247" s="97"/>
      <c r="C247" s="97"/>
      <c r="D247" s="97"/>
      <c r="E247" s="97"/>
      <c r="F247" s="97"/>
      <c r="G247" s="97"/>
      <c r="H247" s="109"/>
      <c r="I247" s="27"/>
      <c r="J247" s="27"/>
      <c r="K247" s="27"/>
      <c r="L247" s="27"/>
      <c r="M247" s="27"/>
      <c r="N247" s="27"/>
      <c r="O247" s="27"/>
      <c r="P247" s="27"/>
    </row>
    <row r="248" spans="2:19" s="83" customFormat="1">
      <c r="B248" s="97"/>
      <c r="C248" s="97"/>
      <c r="D248" s="97"/>
      <c r="E248" s="97"/>
      <c r="F248" s="97"/>
      <c r="G248" s="97"/>
      <c r="H248" s="109"/>
      <c r="I248" s="27"/>
      <c r="J248" s="27"/>
      <c r="K248" s="27"/>
      <c r="L248" s="27"/>
      <c r="M248" s="27"/>
      <c r="N248" s="27"/>
      <c r="O248" s="27"/>
      <c r="P248" s="27"/>
    </row>
    <row r="249" spans="2:19" s="83" customFormat="1">
      <c r="B249" s="97"/>
      <c r="C249" s="97"/>
      <c r="D249" s="97"/>
      <c r="E249" s="97"/>
      <c r="F249" s="97"/>
      <c r="G249" s="97"/>
      <c r="H249" s="109"/>
      <c r="I249" s="27"/>
      <c r="J249" s="27"/>
      <c r="K249" s="27"/>
      <c r="L249" s="27"/>
      <c r="M249" s="27"/>
      <c r="N249" s="27"/>
      <c r="O249" s="27"/>
      <c r="P249" s="27"/>
    </row>
    <row r="250" spans="2:19" s="83" customFormat="1">
      <c r="B250" s="126"/>
      <c r="C250" s="126"/>
      <c r="D250" s="126"/>
      <c r="E250" s="126"/>
      <c r="F250" s="126"/>
      <c r="G250" s="126"/>
      <c r="H250" s="109"/>
      <c r="I250" s="27"/>
      <c r="J250" s="27"/>
      <c r="K250" s="27"/>
      <c r="L250" s="27"/>
      <c r="M250" s="27"/>
      <c r="N250" s="27"/>
      <c r="O250" s="27"/>
      <c r="P250" s="27"/>
    </row>
    <row r="251" spans="2:19">
      <c r="B251" s="181" t="s">
        <v>309</v>
      </c>
      <c r="C251" s="181"/>
      <c r="D251" s="180" t="s">
        <v>307</v>
      </c>
      <c r="E251" s="180"/>
      <c r="F251" s="8"/>
      <c r="G251" s="8"/>
      <c r="H251" s="8"/>
      <c r="I251" s="8"/>
      <c r="J251" s="8"/>
      <c r="K251" s="8"/>
      <c r="L251" s="8"/>
      <c r="M251" s="8"/>
      <c r="N251" s="185" t="s">
        <v>32</v>
      </c>
      <c r="O251" s="185"/>
      <c r="P251" s="185"/>
    </row>
    <row r="252" spans="2:19">
      <c r="B252" s="164" t="s">
        <v>146</v>
      </c>
      <c r="C252" s="164"/>
      <c r="D252" s="164"/>
      <c r="E252" s="164" t="s">
        <v>21</v>
      </c>
      <c r="F252" s="164" t="s">
        <v>100</v>
      </c>
      <c r="G252" s="164" t="s">
        <v>147</v>
      </c>
      <c r="H252" s="164"/>
      <c r="I252" s="164"/>
      <c r="J252" s="164"/>
      <c r="K252" s="164" t="s">
        <v>149</v>
      </c>
      <c r="L252" s="164"/>
      <c r="M252" s="164"/>
      <c r="N252" s="164"/>
      <c r="O252" s="164"/>
      <c r="P252" s="164"/>
    </row>
    <row r="253" spans="2:19" ht="30" customHeight="1">
      <c r="B253" s="164"/>
      <c r="C253" s="164"/>
      <c r="D253" s="164"/>
      <c r="E253" s="164"/>
      <c r="F253" s="164"/>
      <c r="G253" s="153" t="s">
        <v>148</v>
      </c>
      <c r="H253" s="154"/>
      <c r="I253" s="153" t="s">
        <v>3</v>
      </c>
      <c r="J253" s="154"/>
      <c r="K253" s="153" t="s">
        <v>148</v>
      </c>
      <c r="L253" s="154"/>
      <c r="M253" s="153" t="s">
        <v>103</v>
      </c>
      <c r="N253" s="154"/>
      <c r="O253" s="153" t="s">
        <v>150</v>
      </c>
      <c r="P253" s="154"/>
    </row>
    <row r="254" spans="2:19" ht="80.25" customHeight="1">
      <c r="B254" s="164"/>
      <c r="C254" s="164"/>
      <c r="D254" s="164"/>
      <c r="E254" s="164"/>
      <c r="F254" s="164"/>
      <c r="G254" s="57" t="s">
        <v>148</v>
      </c>
      <c r="H254" s="57" t="s">
        <v>151</v>
      </c>
      <c r="I254" s="57" t="s">
        <v>153</v>
      </c>
      <c r="J254" s="57" t="s">
        <v>104</v>
      </c>
      <c r="K254" s="57" t="s">
        <v>148</v>
      </c>
      <c r="L254" s="57" t="s">
        <v>152</v>
      </c>
      <c r="M254" s="57" t="s">
        <v>148</v>
      </c>
      <c r="N254" s="57" t="s">
        <v>152</v>
      </c>
      <c r="O254" s="57" t="s">
        <v>148</v>
      </c>
      <c r="P254" s="57" t="s">
        <v>152</v>
      </c>
    </row>
    <row r="255" spans="2:19" ht="15" customHeight="1">
      <c r="B255" s="153">
        <v>1</v>
      </c>
      <c r="C255" s="155"/>
      <c r="D255" s="154"/>
      <c r="E255" s="57">
        <v>2</v>
      </c>
      <c r="F255" s="57">
        <v>3</v>
      </c>
      <c r="G255" s="57">
        <v>4</v>
      </c>
      <c r="H255" s="57">
        <v>5</v>
      </c>
      <c r="I255" s="57">
        <v>6</v>
      </c>
      <c r="J255" s="57">
        <v>7</v>
      </c>
      <c r="K255" s="57">
        <v>8</v>
      </c>
      <c r="L255" s="57">
        <v>9</v>
      </c>
      <c r="M255" s="57">
        <v>10</v>
      </c>
      <c r="N255" s="57">
        <v>11</v>
      </c>
      <c r="O255" s="57">
        <v>12</v>
      </c>
      <c r="P255" s="44">
        <v>13</v>
      </c>
    </row>
    <row r="256" spans="2:19" ht="15.75" customHeight="1">
      <c r="B256" s="174" t="s">
        <v>154</v>
      </c>
      <c r="C256" s="175"/>
      <c r="D256" s="176"/>
      <c r="E256" s="64">
        <v>1</v>
      </c>
      <c r="F256" s="64" t="s">
        <v>155</v>
      </c>
      <c r="G256" s="92">
        <f t="shared" ref="G256:G274" si="70">I256+J256</f>
        <v>0</v>
      </c>
      <c r="H256" s="65"/>
      <c r="I256" s="65"/>
      <c r="J256" s="65"/>
      <c r="K256" s="92">
        <f t="shared" ref="K256:K274" si="71">M256+O256</f>
        <v>0</v>
      </c>
      <c r="L256" s="92">
        <f t="shared" ref="L256:L274" si="72">N256+P256</f>
        <v>0</v>
      </c>
      <c r="M256" s="65"/>
      <c r="N256" s="65"/>
      <c r="O256" s="65"/>
      <c r="P256" s="65"/>
    </row>
    <row r="257" spans="2:16" ht="24" customHeight="1">
      <c r="B257" s="150" t="s">
        <v>305</v>
      </c>
      <c r="C257" s="151"/>
      <c r="D257" s="152"/>
      <c r="E257" s="66">
        <v>2</v>
      </c>
      <c r="F257" s="66" t="s">
        <v>156</v>
      </c>
      <c r="G257" s="72">
        <v>152</v>
      </c>
      <c r="H257" s="72">
        <v>152</v>
      </c>
      <c r="I257" s="72">
        <v>47</v>
      </c>
      <c r="J257" s="72">
        <v>105</v>
      </c>
      <c r="K257" s="72">
        <f t="shared" si="71"/>
        <v>1</v>
      </c>
      <c r="L257" s="72">
        <f t="shared" si="72"/>
        <v>1</v>
      </c>
      <c r="M257" s="72">
        <f>M259+M261+M263+M265+M267+M269+M271+M273+M280+M283+M286+M288</f>
        <v>0</v>
      </c>
      <c r="N257" s="72">
        <f>N259+N261+N263+N265+N267+N269+N271+N273+N280+N283+N286+N288</f>
        <v>0</v>
      </c>
      <c r="O257" s="72">
        <f>O259+O261+O263+O265+O267+O269+O271+O273+O280+O283+O286+O288</f>
        <v>1</v>
      </c>
      <c r="P257" s="72">
        <f>P259+P261+P263+P265+P267+P269+P271+P273+P280+P283+P286+P288</f>
        <v>1</v>
      </c>
    </row>
    <row r="258" spans="2:16" ht="13.5" customHeight="1">
      <c r="B258" s="266" t="s">
        <v>160</v>
      </c>
      <c r="C258" s="267"/>
      <c r="D258" s="268"/>
      <c r="E258" s="64" t="s">
        <v>313</v>
      </c>
      <c r="F258" s="67"/>
      <c r="G258" s="92">
        <v>1</v>
      </c>
      <c r="H258" s="92">
        <v>1</v>
      </c>
      <c r="I258" s="92">
        <v>0</v>
      </c>
      <c r="J258" s="92">
        <v>1</v>
      </c>
      <c r="K258" s="92">
        <v>1</v>
      </c>
      <c r="L258" s="92">
        <f t="shared" si="72"/>
        <v>1</v>
      </c>
      <c r="M258" s="92">
        <f>M260+M262+M264+M266+M268+M270+M272+M274+M281+M282+M284+M285+M287</f>
        <v>0</v>
      </c>
      <c r="N258" s="92">
        <f>N260+N262+N264+N266+N268+N270+N272+N274+N281+N282+N284+N285+N287</f>
        <v>0</v>
      </c>
      <c r="O258" s="92">
        <f>O260+O262+O264+O266+O268+O270+O272+O274+O281+O282+O284+O285+O287</f>
        <v>1</v>
      </c>
      <c r="P258" s="92">
        <f>P260+P262+P264+P266+P268+P270+P272+P274+P281+P282+P284+P285+P287</f>
        <v>1</v>
      </c>
    </row>
    <row r="259" spans="2:16" ht="24" customHeight="1">
      <c r="B259" s="165" t="s">
        <v>157</v>
      </c>
      <c r="C259" s="166"/>
      <c r="D259" s="167"/>
      <c r="E259" s="28" t="s">
        <v>159</v>
      </c>
      <c r="F259" s="202" t="s">
        <v>158</v>
      </c>
      <c r="G259" s="120">
        <v>7</v>
      </c>
      <c r="H259" s="60">
        <v>7</v>
      </c>
      <c r="I259" s="60">
        <v>2</v>
      </c>
      <c r="J259" s="60">
        <v>5</v>
      </c>
      <c r="K259" s="120">
        <f t="shared" si="71"/>
        <v>0</v>
      </c>
      <c r="L259" s="120">
        <f t="shared" si="72"/>
        <v>0</v>
      </c>
      <c r="M259" s="60"/>
      <c r="N259" s="60"/>
      <c r="O259" s="60"/>
      <c r="P259" s="50"/>
    </row>
    <row r="260" spans="2:16">
      <c r="B260" s="168" t="s">
        <v>160</v>
      </c>
      <c r="C260" s="169"/>
      <c r="D260" s="170"/>
      <c r="E260" s="28" t="s">
        <v>161</v>
      </c>
      <c r="F260" s="203"/>
      <c r="G260" s="120">
        <f t="shared" si="70"/>
        <v>0</v>
      </c>
      <c r="H260" s="60"/>
      <c r="I260" s="60"/>
      <c r="J260" s="60"/>
      <c r="K260" s="120">
        <f t="shared" si="71"/>
        <v>0</v>
      </c>
      <c r="L260" s="120">
        <f t="shared" si="72"/>
        <v>0</v>
      </c>
      <c r="M260" s="60"/>
      <c r="N260" s="60"/>
      <c r="O260" s="60"/>
      <c r="P260" s="50"/>
    </row>
    <row r="261" spans="2:16">
      <c r="B261" s="165" t="s">
        <v>162</v>
      </c>
      <c r="C261" s="166"/>
      <c r="D261" s="167"/>
      <c r="E261" s="28" t="s">
        <v>164</v>
      </c>
      <c r="F261" s="162" t="s">
        <v>163</v>
      </c>
      <c r="G261" s="120">
        <f t="shared" si="70"/>
        <v>0</v>
      </c>
      <c r="H261" s="60"/>
      <c r="I261" s="60"/>
      <c r="J261" s="60"/>
      <c r="K261" s="120">
        <f t="shared" si="71"/>
        <v>0</v>
      </c>
      <c r="L261" s="120">
        <f t="shared" si="72"/>
        <v>0</v>
      </c>
      <c r="M261" s="60"/>
      <c r="N261" s="60"/>
      <c r="O261" s="60"/>
      <c r="P261" s="50"/>
    </row>
    <row r="262" spans="2:16">
      <c r="B262" s="168" t="s">
        <v>160</v>
      </c>
      <c r="C262" s="169"/>
      <c r="D262" s="170"/>
      <c r="E262" s="28" t="s">
        <v>165</v>
      </c>
      <c r="F262" s="163"/>
      <c r="G262" s="120">
        <f t="shared" si="70"/>
        <v>0</v>
      </c>
      <c r="H262" s="60"/>
      <c r="I262" s="60"/>
      <c r="J262" s="60"/>
      <c r="K262" s="120">
        <f t="shared" si="71"/>
        <v>0</v>
      </c>
      <c r="L262" s="120">
        <f t="shared" si="72"/>
        <v>0</v>
      </c>
      <c r="M262" s="60"/>
      <c r="N262" s="60"/>
      <c r="O262" s="60"/>
      <c r="P262" s="50"/>
    </row>
    <row r="263" spans="2:16">
      <c r="B263" s="165" t="s">
        <v>166</v>
      </c>
      <c r="C263" s="166"/>
      <c r="D263" s="167"/>
      <c r="E263" s="28" t="s">
        <v>176</v>
      </c>
      <c r="F263" s="162" t="s">
        <v>198</v>
      </c>
      <c r="G263" s="120">
        <v>4</v>
      </c>
      <c r="H263" s="60">
        <v>4</v>
      </c>
      <c r="I263" s="60"/>
      <c r="J263" s="60">
        <v>4</v>
      </c>
      <c r="K263" s="120">
        <f t="shared" si="71"/>
        <v>0</v>
      </c>
      <c r="L263" s="120">
        <f t="shared" si="72"/>
        <v>0</v>
      </c>
      <c r="M263" s="60"/>
      <c r="N263" s="60"/>
      <c r="O263" s="60"/>
      <c r="P263" s="50"/>
    </row>
    <row r="264" spans="2:16" ht="15.75" customHeight="1">
      <c r="B264" s="168" t="s">
        <v>160</v>
      </c>
      <c r="C264" s="169"/>
      <c r="D264" s="170"/>
      <c r="E264" s="28" t="s">
        <v>177</v>
      </c>
      <c r="F264" s="163"/>
      <c r="G264" s="120">
        <f t="shared" si="70"/>
        <v>0</v>
      </c>
      <c r="H264" s="60"/>
      <c r="I264" s="60"/>
      <c r="J264" s="60"/>
      <c r="K264" s="120">
        <f t="shared" si="71"/>
        <v>0</v>
      </c>
      <c r="L264" s="120">
        <f t="shared" si="72"/>
        <v>0</v>
      </c>
      <c r="M264" s="60"/>
      <c r="N264" s="60"/>
      <c r="O264" s="60"/>
      <c r="P264" s="50"/>
    </row>
    <row r="265" spans="2:16">
      <c r="B265" s="165" t="s">
        <v>167</v>
      </c>
      <c r="C265" s="166"/>
      <c r="D265" s="167"/>
      <c r="E265" s="28" t="s">
        <v>178</v>
      </c>
      <c r="F265" s="162" t="s">
        <v>199</v>
      </c>
      <c r="G265" s="120">
        <f t="shared" si="70"/>
        <v>0</v>
      </c>
      <c r="H265" s="60"/>
      <c r="I265" s="60"/>
      <c r="J265" s="60"/>
      <c r="K265" s="120">
        <f t="shared" si="71"/>
        <v>0</v>
      </c>
      <c r="L265" s="120">
        <f t="shared" si="72"/>
        <v>0</v>
      </c>
      <c r="M265" s="60"/>
      <c r="N265" s="60"/>
      <c r="O265" s="60"/>
      <c r="P265" s="50"/>
    </row>
    <row r="266" spans="2:16" ht="13.5" customHeight="1">
      <c r="B266" s="168" t="s">
        <v>160</v>
      </c>
      <c r="C266" s="169"/>
      <c r="D266" s="170"/>
      <c r="E266" s="28" t="s">
        <v>179</v>
      </c>
      <c r="F266" s="163"/>
      <c r="G266" s="120">
        <f t="shared" si="70"/>
        <v>0</v>
      </c>
      <c r="H266" s="60"/>
      <c r="I266" s="60"/>
      <c r="J266" s="60"/>
      <c r="K266" s="120">
        <f t="shared" si="71"/>
        <v>0</v>
      </c>
      <c r="L266" s="120">
        <f t="shared" si="72"/>
        <v>0</v>
      </c>
      <c r="M266" s="60"/>
      <c r="N266" s="60"/>
      <c r="O266" s="60"/>
      <c r="P266" s="50"/>
    </row>
    <row r="267" spans="2:16">
      <c r="B267" s="165" t="s">
        <v>168</v>
      </c>
      <c r="C267" s="166"/>
      <c r="D267" s="167"/>
      <c r="E267" s="28" t="s">
        <v>180</v>
      </c>
      <c r="F267" s="162" t="s">
        <v>200</v>
      </c>
      <c r="G267" s="120">
        <v>7</v>
      </c>
      <c r="H267" s="60">
        <v>7</v>
      </c>
      <c r="I267" s="60">
        <v>2</v>
      </c>
      <c r="J267" s="60">
        <v>5</v>
      </c>
      <c r="K267" s="120">
        <f t="shared" si="71"/>
        <v>0</v>
      </c>
      <c r="L267" s="120">
        <f t="shared" si="72"/>
        <v>0</v>
      </c>
      <c r="M267" s="60"/>
      <c r="N267" s="60"/>
      <c r="O267" s="60"/>
      <c r="P267" s="50"/>
    </row>
    <row r="268" spans="2:16" ht="13.5" customHeight="1">
      <c r="B268" s="168" t="s">
        <v>160</v>
      </c>
      <c r="C268" s="169"/>
      <c r="D268" s="170"/>
      <c r="E268" s="28" t="s">
        <v>181</v>
      </c>
      <c r="F268" s="163"/>
      <c r="G268" s="120">
        <v>0</v>
      </c>
      <c r="H268" s="60">
        <v>0</v>
      </c>
      <c r="I268" s="60">
        <v>0</v>
      </c>
      <c r="J268" s="60"/>
      <c r="K268" s="120">
        <f t="shared" si="71"/>
        <v>0</v>
      </c>
      <c r="L268" s="120">
        <f t="shared" si="72"/>
        <v>0</v>
      </c>
      <c r="M268" s="60"/>
      <c r="N268" s="60"/>
      <c r="O268" s="60"/>
      <c r="P268" s="50"/>
    </row>
    <row r="269" spans="2:16" ht="48" customHeight="1">
      <c r="B269" s="165" t="s">
        <v>169</v>
      </c>
      <c r="C269" s="166"/>
      <c r="D269" s="167"/>
      <c r="E269" s="28" t="s">
        <v>182</v>
      </c>
      <c r="F269" s="162" t="s">
        <v>201</v>
      </c>
      <c r="G269" s="120">
        <v>7</v>
      </c>
      <c r="H269" s="60">
        <v>7</v>
      </c>
      <c r="I269" s="60"/>
      <c r="J269" s="60">
        <v>7</v>
      </c>
      <c r="K269" s="120">
        <v>1</v>
      </c>
      <c r="L269" s="120">
        <v>1</v>
      </c>
      <c r="M269" s="60"/>
      <c r="N269" s="60"/>
      <c r="O269" s="60">
        <v>1</v>
      </c>
      <c r="P269" s="50">
        <v>1</v>
      </c>
    </row>
    <row r="270" spans="2:16" ht="14.25" customHeight="1">
      <c r="B270" s="168" t="s">
        <v>160</v>
      </c>
      <c r="C270" s="169"/>
      <c r="D270" s="170"/>
      <c r="E270" s="28" t="s">
        <v>183</v>
      </c>
      <c r="F270" s="163"/>
      <c r="G270" s="120">
        <v>1</v>
      </c>
      <c r="H270" s="60">
        <v>1</v>
      </c>
      <c r="I270" s="60"/>
      <c r="J270" s="60">
        <v>1</v>
      </c>
      <c r="K270" s="120">
        <v>1</v>
      </c>
      <c r="L270" s="120">
        <v>1</v>
      </c>
      <c r="M270" s="60"/>
      <c r="N270" s="60"/>
      <c r="O270" s="60">
        <v>1</v>
      </c>
      <c r="P270" s="50">
        <v>1</v>
      </c>
    </row>
    <row r="271" spans="2:16">
      <c r="B271" s="165" t="s">
        <v>170</v>
      </c>
      <c r="C271" s="166"/>
      <c r="D271" s="167"/>
      <c r="E271" s="28" t="s">
        <v>184</v>
      </c>
      <c r="F271" s="162" t="s">
        <v>202</v>
      </c>
      <c r="G271" s="120">
        <v>3</v>
      </c>
      <c r="H271" s="60">
        <v>3</v>
      </c>
      <c r="I271" s="60">
        <v>1</v>
      </c>
      <c r="J271" s="60">
        <v>2</v>
      </c>
      <c r="K271" s="120">
        <f t="shared" si="71"/>
        <v>0</v>
      </c>
      <c r="L271" s="120">
        <f t="shared" si="72"/>
        <v>0</v>
      </c>
      <c r="M271" s="60"/>
      <c r="N271" s="60"/>
      <c r="O271" s="60"/>
      <c r="P271" s="50"/>
    </row>
    <row r="272" spans="2:16" ht="13.5" customHeight="1">
      <c r="B272" s="168" t="s">
        <v>160</v>
      </c>
      <c r="C272" s="169"/>
      <c r="D272" s="170"/>
      <c r="E272" s="28" t="s">
        <v>185</v>
      </c>
      <c r="F272" s="163"/>
      <c r="G272" s="120">
        <f t="shared" si="70"/>
        <v>0</v>
      </c>
      <c r="H272" s="60"/>
      <c r="I272" s="60"/>
      <c r="J272" s="60"/>
      <c r="K272" s="120">
        <f t="shared" si="71"/>
        <v>0</v>
      </c>
      <c r="L272" s="120">
        <f t="shared" si="72"/>
        <v>0</v>
      </c>
      <c r="M272" s="60"/>
      <c r="N272" s="60"/>
      <c r="O272" s="60"/>
      <c r="P272" s="50"/>
    </row>
    <row r="273" spans="2:16">
      <c r="B273" s="165" t="s">
        <v>171</v>
      </c>
      <c r="C273" s="166"/>
      <c r="D273" s="167"/>
      <c r="E273" s="28" t="s">
        <v>186</v>
      </c>
      <c r="F273" s="162" t="s">
        <v>203</v>
      </c>
      <c r="G273" s="120">
        <v>14</v>
      </c>
      <c r="H273" s="60">
        <v>14</v>
      </c>
      <c r="I273" s="60">
        <v>2</v>
      </c>
      <c r="J273" s="60">
        <v>12</v>
      </c>
      <c r="K273" s="120">
        <f t="shared" si="71"/>
        <v>0</v>
      </c>
      <c r="L273" s="120">
        <f t="shared" si="72"/>
        <v>0</v>
      </c>
      <c r="M273" s="60"/>
      <c r="N273" s="60"/>
      <c r="O273" s="60"/>
      <c r="P273" s="50"/>
    </row>
    <row r="274" spans="2:16" ht="12" customHeight="1">
      <c r="B274" s="168" t="s">
        <v>160</v>
      </c>
      <c r="C274" s="169"/>
      <c r="D274" s="170"/>
      <c r="E274" s="28" t="s">
        <v>187</v>
      </c>
      <c r="F274" s="163"/>
      <c r="G274" s="120">
        <f t="shared" si="70"/>
        <v>0</v>
      </c>
      <c r="H274" s="60"/>
      <c r="I274" s="60"/>
      <c r="J274" s="60"/>
      <c r="K274" s="120">
        <f t="shared" si="71"/>
        <v>0</v>
      </c>
      <c r="L274" s="120">
        <f t="shared" si="72"/>
        <v>0</v>
      </c>
      <c r="M274" s="60"/>
      <c r="N274" s="60"/>
      <c r="O274" s="60"/>
      <c r="P274" s="50"/>
    </row>
    <row r="275" spans="2:16" ht="17.25" customHeight="1">
      <c r="B275" s="58"/>
      <c r="C275" s="59"/>
      <c r="D275" s="59"/>
      <c r="E275" s="31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32"/>
    </row>
    <row r="276" spans="2:16">
      <c r="B276" s="164" t="s">
        <v>146</v>
      </c>
      <c r="C276" s="164"/>
      <c r="D276" s="164"/>
      <c r="E276" s="164" t="s">
        <v>21</v>
      </c>
      <c r="F276" s="164" t="s">
        <v>100</v>
      </c>
      <c r="G276" s="164" t="s">
        <v>147</v>
      </c>
      <c r="H276" s="164"/>
      <c r="I276" s="164"/>
      <c r="J276" s="164"/>
      <c r="K276" s="164" t="s">
        <v>149</v>
      </c>
      <c r="L276" s="164"/>
      <c r="M276" s="164"/>
      <c r="N276" s="164"/>
      <c r="O276" s="164"/>
      <c r="P276" s="164"/>
    </row>
    <row r="277" spans="2:16" ht="25.5" customHeight="1">
      <c r="B277" s="164"/>
      <c r="C277" s="164"/>
      <c r="D277" s="164"/>
      <c r="E277" s="164"/>
      <c r="F277" s="164"/>
      <c r="G277" s="153" t="s">
        <v>148</v>
      </c>
      <c r="H277" s="154"/>
      <c r="I277" s="153" t="s">
        <v>3</v>
      </c>
      <c r="J277" s="154"/>
      <c r="K277" s="153" t="s">
        <v>148</v>
      </c>
      <c r="L277" s="154"/>
      <c r="M277" s="153" t="s">
        <v>103</v>
      </c>
      <c r="N277" s="154"/>
      <c r="O277" s="153" t="s">
        <v>150</v>
      </c>
      <c r="P277" s="154"/>
    </row>
    <row r="278" spans="2:16" ht="75" customHeight="1">
      <c r="B278" s="164"/>
      <c r="C278" s="164"/>
      <c r="D278" s="164"/>
      <c r="E278" s="164"/>
      <c r="F278" s="164"/>
      <c r="G278" s="57" t="s">
        <v>148</v>
      </c>
      <c r="H278" s="57" t="s">
        <v>151</v>
      </c>
      <c r="I278" s="57" t="s">
        <v>153</v>
      </c>
      <c r="J278" s="57" t="s">
        <v>104</v>
      </c>
      <c r="K278" s="57" t="s">
        <v>148</v>
      </c>
      <c r="L278" s="57" t="s">
        <v>152</v>
      </c>
      <c r="M278" s="57" t="s">
        <v>148</v>
      </c>
      <c r="N278" s="57" t="s">
        <v>152</v>
      </c>
      <c r="O278" s="57" t="s">
        <v>148</v>
      </c>
      <c r="P278" s="57" t="s">
        <v>152</v>
      </c>
    </row>
    <row r="279" spans="2:16">
      <c r="B279" s="153">
        <v>1</v>
      </c>
      <c r="C279" s="155"/>
      <c r="D279" s="154"/>
      <c r="E279" s="57">
        <v>2</v>
      </c>
      <c r="F279" s="57">
        <v>3</v>
      </c>
      <c r="G279" s="57">
        <v>4</v>
      </c>
      <c r="H279" s="57">
        <v>5</v>
      </c>
      <c r="I279" s="57">
        <v>6</v>
      </c>
      <c r="J279" s="57">
        <v>7</v>
      </c>
      <c r="K279" s="57">
        <v>8</v>
      </c>
      <c r="L279" s="57">
        <v>9</v>
      </c>
      <c r="M279" s="57">
        <v>10</v>
      </c>
      <c r="N279" s="57">
        <v>11</v>
      </c>
      <c r="O279" s="57">
        <v>12</v>
      </c>
      <c r="P279" s="44">
        <v>13</v>
      </c>
    </row>
    <row r="280" spans="2:16">
      <c r="B280" s="165" t="s">
        <v>172</v>
      </c>
      <c r="C280" s="166"/>
      <c r="D280" s="167"/>
      <c r="E280" s="28" t="s">
        <v>188</v>
      </c>
      <c r="F280" s="162" t="s">
        <v>204</v>
      </c>
      <c r="G280" s="120">
        <v>50</v>
      </c>
      <c r="H280" s="60">
        <v>50</v>
      </c>
      <c r="I280" s="60">
        <v>15</v>
      </c>
      <c r="J280" s="60">
        <v>35</v>
      </c>
      <c r="K280" s="120">
        <f t="shared" ref="K280:K297" si="73">M280+O280</f>
        <v>0</v>
      </c>
      <c r="L280" s="120">
        <f t="shared" ref="L280:L297" si="74">N280+P280</f>
        <v>0</v>
      </c>
      <c r="M280" s="60"/>
      <c r="N280" s="60"/>
      <c r="O280" s="60"/>
      <c r="P280" s="50"/>
    </row>
    <row r="281" spans="2:16" ht="12.75" customHeight="1">
      <c r="B281" s="168" t="s">
        <v>196</v>
      </c>
      <c r="C281" s="169"/>
      <c r="D281" s="170"/>
      <c r="E281" s="28" t="s">
        <v>189</v>
      </c>
      <c r="F281" s="265"/>
      <c r="G281" s="120"/>
      <c r="H281" s="60"/>
      <c r="I281" s="60"/>
      <c r="J281" s="60"/>
      <c r="K281" s="120">
        <f t="shared" si="73"/>
        <v>0</v>
      </c>
      <c r="L281" s="120">
        <f t="shared" si="74"/>
        <v>0</v>
      </c>
      <c r="M281" s="60"/>
      <c r="N281" s="60"/>
      <c r="O281" s="60"/>
      <c r="P281" s="50"/>
    </row>
    <row r="282" spans="2:16" ht="13.5" customHeight="1">
      <c r="B282" s="168" t="s">
        <v>197</v>
      </c>
      <c r="C282" s="169"/>
      <c r="D282" s="170"/>
      <c r="E282" s="28" t="s">
        <v>190</v>
      </c>
      <c r="F282" s="163"/>
      <c r="G282" s="120">
        <f t="shared" ref="G282:G297" si="75">I282+J282</f>
        <v>0</v>
      </c>
      <c r="H282" s="60"/>
      <c r="I282" s="60"/>
      <c r="J282" s="60"/>
      <c r="K282" s="120">
        <f t="shared" si="73"/>
        <v>0</v>
      </c>
      <c r="L282" s="120">
        <f t="shared" si="74"/>
        <v>0</v>
      </c>
      <c r="M282" s="60"/>
      <c r="N282" s="60"/>
      <c r="O282" s="60"/>
      <c r="P282" s="50"/>
    </row>
    <row r="283" spans="2:16">
      <c r="B283" s="165" t="s">
        <v>173</v>
      </c>
      <c r="C283" s="166"/>
      <c r="D283" s="167"/>
      <c r="E283" s="28" t="s">
        <v>191</v>
      </c>
      <c r="F283" s="162" t="s">
        <v>205</v>
      </c>
      <c r="G283" s="120">
        <v>3</v>
      </c>
      <c r="H283" s="60">
        <v>3</v>
      </c>
      <c r="I283" s="60">
        <v>2</v>
      </c>
      <c r="J283" s="60">
        <v>1</v>
      </c>
      <c r="K283" s="120">
        <f t="shared" si="73"/>
        <v>0</v>
      </c>
      <c r="L283" s="120">
        <f t="shared" si="74"/>
        <v>0</v>
      </c>
      <c r="M283" s="60"/>
      <c r="N283" s="60"/>
      <c r="O283" s="60"/>
      <c r="P283" s="50"/>
    </row>
    <row r="284" spans="2:16" ht="13.5" customHeight="1">
      <c r="B284" s="168" t="s">
        <v>196</v>
      </c>
      <c r="C284" s="169"/>
      <c r="D284" s="170"/>
      <c r="E284" s="28" t="s">
        <v>192</v>
      </c>
      <c r="F284" s="265"/>
      <c r="G284" s="120">
        <v>0</v>
      </c>
      <c r="H284" s="60">
        <v>0</v>
      </c>
      <c r="I284" s="60">
        <v>0</v>
      </c>
      <c r="J284" s="60"/>
      <c r="K284" s="120">
        <f t="shared" si="73"/>
        <v>0</v>
      </c>
      <c r="L284" s="120">
        <f t="shared" si="74"/>
        <v>0</v>
      </c>
      <c r="M284" s="60"/>
      <c r="N284" s="60"/>
      <c r="O284" s="60"/>
      <c r="P284" s="50"/>
    </row>
    <row r="285" spans="2:16" ht="15" customHeight="1">
      <c r="B285" s="168" t="s">
        <v>197</v>
      </c>
      <c r="C285" s="169"/>
      <c r="D285" s="170"/>
      <c r="E285" s="28" t="s">
        <v>193</v>
      </c>
      <c r="F285" s="163"/>
      <c r="G285" s="120">
        <f t="shared" si="75"/>
        <v>0</v>
      </c>
      <c r="H285" s="60"/>
      <c r="I285" s="60"/>
      <c r="J285" s="60"/>
      <c r="K285" s="120">
        <f t="shared" si="73"/>
        <v>0</v>
      </c>
      <c r="L285" s="120">
        <f t="shared" si="74"/>
        <v>0</v>
      </c>
      <c r="M285" s="60"/>
      <c r="N285" s="60"/>
      <c r="O285" s="60"/>
      <c r="P285" s="50"/>
    </row>
    <row r="286" spans="2:16">
      <c r="B286" s="165" t="s">
        <v>174</v>
      </c>
      <c r="C286" s="166"/>
      <c r="D286" s="167"/>
      <c r="E286" s="28" t="s">
        <v>194</v>
      </c>
      <c r="F286" s="162" t="s">
        <v>206</v>
      </c>
      <c r="G286" s="120">
        <v>19</v>
      </c>
      <c r="H286" s="60">
        <v>19</v>
      </c>
      <c r="I286" s="60">
        <v>1</v>
      </c>
      <c r="J286" s="60">
        <v>18</v>
      </c>
      <c r="K286" s="120">
        <f t="shared" si="73"/>
        <v>0</v>
      </c>
      <c r="L286" s="120">
        <f t="shared" si="74"/>
        <v>0</v>
      </c>
      <c r="M286" s="60"/>
      <c r="N286" s="60"/>
      <c r="O286" s="60"/>
      <c r="P286" s="50"/>
    </row>
    <row r="287" spans="2:16">
      <c r="B287" s="168" t="s">
        <v>160</v>
      </c>
      <c r="C287" s="169"/>
      <c r="D287" s="170"/>
      <c r="E287" s="28" t="s">
        <v>195</v>
      </c>
      <c r="F287" s="163"/>
      <c r="G287" s="120">
        <f t="shared" si="75"/>
        <v>0</v>
      </c>
      <c r="H287" s="60"/>
      <c r="I287" s="60"/>
      <c r="J287" s="60"/>
      <c r="K287" s="120">
        <f t="shared" si="73"/>
        <v>0</v>
      </c>
      <c r="L287" s="120">
        <f t="shared" si="74"/>
        <v>0</v>
      </c>
      <c r="M287" s="60"/>
      <c r="N287" s="60"/>
      <c r="O287" s="60"/>
      <c r="P287" s="50"/>
    </row>
    <row r="288" spans="2:16">
      <c r="B288" s="159" t="s">
        <v>306</v>
      </c>
      <c r="C288" s="160"/>
      <c r="D288" s="161"/>
      <c r="E288" s="68" t="s">
        <v>314</v>
      </c>
      <c r="F288" s="69"/>
      <c r="G288" s="76">
        <v>56</v>
      </c>
      <c r="H288" s="70">
        <v>56</v>
      </c>
      <c r="I288" s="70">
        <v>22</v>
      </c>
      <c r="J288" s="70">
        <v>34</v>
      </c>
      <c r="K288" s="76">
        <f t="shared" si="73"/>
        <v>0</v>
      </c>
      <c r="L288" s="76">
        <f t="shared" si="74"/>
        <v>0</v>
      </c>
      <c r="M288" s="70"/>
      <c r="N288" s="70"/>
      <c r="O288" s="70"/>
      <c r="P288" s="70"/>
    </row>
    <row r="289" spans="2:16">
      <c r="B289" s="150" t="s">
        <v>175</v>
      </c>
      <c r="C289" s="151"/>
      <c r="D289" s="152"/>
      <c r="E289" s="90">
        <v>3</v>
      </c>
      <c r="F289" s="89" t="s">
        <v>207</v>
      </c>
      <c r="G289" s="72">
        <f t="shared" si="75"/>
        <v>293</v>
      </c>
      <c r="H289" s="72">
        <f>H290+H291</f>
        <v>293</v>
      </c>
      <c r="I289" s="72">
        <f>I290+I291</f>
        <v>59</v>
      </c>
      <c r="J289" s="72">
        <f>J290+J291</f>
        <v>234</v>
      </c>
      <c r="K289" s="72">
        <f t="shared" si="73"/>
        <v>1</v>
      </c>
      <c r="L289" s="72">
        <f t="shared" si="74"/>
        <v>1</v>
      </c>
      <c r="M289" s="72">
        <f>M290+M291</f>
        <v>0</v>
      </c>
      <c r="N289" s="72">
        <f>N290+N291</f>
        <v>0</v>
      </c>
      <c r="O289" s="72">
        <f>O290+O291</f>
        <v>1</v>
      </c>
      <c r="P289" s="72">
        <f>P290+P291</f>
        <v>1</v>
      </c>
    </row>
    <row r="290" spans="2:16" ht="24" customHeight="1">
      <c r="B290" s="165" t="s">
        <v>210</v>
      </c>
      <c r="C290" s="166"/>
      <c r="D290" s="167"/>
      <c r="E290" s="28" t="s">
        <v>208</v>
      </c>
      <c r="F290" s="42" t="s">
        <v>209</v>
      </c>
      <c r="G290" s="120">
        <v>285</v>
      </c>
      <c r="H290" s="121">
        <v>285</v>
      </c>
      <c r="I290" s="121">
        <v>52</v>
      </c>
      <c r="J290" s="121">
        <v>233</v>
      </c>
      <c r="K290" s="120">
        <v>1</v>
      </c>
      <c r="L290" s="120">
        <v>1</v>
      </c>
      <c r="M290" s="121"/>
      <c r="N290" s="121"/>
      <c r="O290" s="121">
        <v>1</v>
      </c>
      <c r="P290" s="86">
        <v>1</v>
      </c>
    </row>
    <row r="291" spans="2:16" s="83" customFormat="1" ht="36">
      <c r="B291" s="177" t="s">
        <v>306</v>
      </c>
      <c r="C291" s="178"/>
      <c r="D291" s="179"/>
      <c r="E291" s="68" t="s">
        <v>316</v>
      </c>
      <c r="F291" s="78" t="s">
        <v>315</v>
      </c>
      <c r="G291" s="76">
        <v>8</v>
      </c>
      <c r="H291" s="70">
        <v>8</v>
      </c>
      <c r="I291" s="70">
        <v>7</v>
      </c>
      <c r="J291" s="70">
        <v>1</v>
      </c>
      <c r="K291" s="76">
        <f t="shared" si="73"/>
        <v>0</v>
      </c>
      <c r="L291" s="76">
        <f t="shared" si="74"/>
        <v>0</v>
      </c>
      <c r="M291" s="70"/>
      <c r="N291" s="70"/>
      <c r="O291" s="70"/>
      <c r="P291" s="70"/>
    </row>
    <row r="292" spans="2:16" ht="38.25" customHeight="1">
      <c r="B292" s="174" t="s">
        <v>211</v>
      </c>
      <c r="C292" s="175"/>
      <c r="D292" s="176"/>
      <c r="E292" s="91" t="s">
        <v>212</v>
      </c>
      <c r="F292" s="87" t="s">
        <v>223</v>
      </c>
      <c r="G292" s="92">
        <f t="shared" si="75"/>
        <v>0</v>
      </c>
      <c r="H292" s="92"/>
      <c r="I292" s="92"/>
      <c r="J292" s="92"/>
      <c r="K292" s="92">
        <f t="shared" si="73"/>
        <v>0</v>
      </c>
      <c r="L292" s="92">
        <f t="shared" si="74"/>
        <v>0</v>
      </c>
      <c r="M292" s="92"/>
      <c r="N292" s="92"/>
      <c r="O292" s="92"/>
      <c r="P292" s="92"/>
    </row>
    <row r="293" spans="2:16" ht="24" customHeight="1">
      <c r="B293" s="174" t="s">
        <v>213</v>
      </c>
      <c r="C293" s="175"/>
      <c r="D293" s="176"/>
      <c r="E293" s="91" t="s">
        <v>216</v>
      </c>
      <c r="F293" s="87" t="s">
        <v>224</v>
      </c>
      <c r="G293" s="92">
        <v>32</v>
      </c>
      <c r="H293" s="88">
        <v>29</v>
      </c>
      <c r="I293" s="88">
        <v>2</v>
      </c>
      <c r="J293" s="88">
        <v>30</v>
      </c>
      <c r="K293" s="92">
        <f t="shared" si="73"/>
        <v>0</v>
      </c>
      <c r="L293" s="92">
        <f t="shared" si="74"/>
        <v>0</v>
      </c>
      <c r="M293" s="88"/>
      <c r="N293" s="88"/>
      <c r="O293" s="88"/>
      <c r="P293" s="88"/>
    </row>
    <row r="294" spans="2:16">
      <c r="B294" s="174" t="s">
        <v>214</v>
      </c>
      <c r="C294" s="175"/>
      <c r="D294" s="176"/>
      <c r="E294" s="91" t="s">
        <v>217</v>
      </c>
      <c r="F294" s="87" t="s">
        <v>225</v>
      </c>
      <c r="G294" s="92">
        <v>19</v>
      </c>
      <c r="H294" s="88">
        <v>19</v>
      </c>
      <c r="I294" s="88">
        <v>1</v>
      </c>
      <c r="J294" s="88">
        <v>18</v>
      </c>
      <c r="K294" s="92">
        <f t="shared" si="73"/>
        <v>0</v>
      </c>
      <c r="L294" s="92">
        <f t="shared" si="74"/>
        <v>0</v>
      </c>
      <c r="M294" s="88"/>
      <c r="N294" s="88"/>
      <c r="O294" s="88"/>
      <c r="P294" s="88"/>
    </row>
    <row r="295" spans="2:16">
      <c r="B295" s="174" t="s">
        <v>220</v>
      </c>
      <c r="C295" s="175"/>
      <c r="D295" s="176"/>
      <c r="E295" s="91" t="s">
        <v>218</v>
      </c>
      <c r="F295" s="87" t="s">
        <v>226</v>
      </c>
      <c r="G295" s="92">
        <v>1</v>
      </c>
      <c r="H295" s="88">
        <v>2</v>
      </c>
      <c r="I295" s="88"/>
      <c r="J295" s="88">
        <v>2</v>
      </c>
      <c r="K295" s="92">
        <f t="shared" si="73"/>
        <v>0</v>
      </c>
      <c r="L295" s="92">
        <f t="shared" si="74"/>
        <v>0</v>
      </c>
      <c r="M295" s="88"/>
      <c r="N295" s="88"/>
      <c r="O295" s="88"/>
      <c r="P295" s="88"/>
    </row>
    <row r="296" spans="2:16" ht="24" customHeight="1">
      <c r="B296" s="174" t="s">
        <v>215</v>
      </c>
      <c r="C296" s="175"/>
      <c r="D296" s="176"/>
      <c r="E296" s="91" t="s">
        <v>219</v>
      </c>
      <c r="F296" s="87" t="s">
        <v>227</v>
      </c>
      <c r="G296" s="92">
        <v>15</v>
      </c>
      <c r="H296" s="88">
        <v>13</v>
      </c>
      <c r="I296" s="88">
        <v>5</v>
      </c>
      <c r="J296" s="88">
        <v>10</v>
      </c>
      <c r="K296" s="92">
        <f t="shared" si="73"/>
        <v>0</v>
      </c>
      <c r="L296" s="92">
        <f t="shared" si="74"/>
        <v>0</v>
      </c>
      <c r="M296" s="88"/>
      <c r="N296" s="88"/>
      <c r="O296" s="88"/>
      <c r="P296" s="88"/>
    </row>
    <row r="297" spans="2:16" ht="24.75" customHeight="1">
      <c r="B297" s="150" t="s">
        <v>221</v>
      </c>
      <c r="C297" s="151"/>
      <c r="D297" s="152"/>
      <c r="E297" s="90" t="s">
        <v>222</v>
      </c>
      <c r="F297" s="89" t="s">
        <v>228</v>
      </c>
      <c r="G297" s="72">
        <f t="shared" si="75"/>
        <v>2675</v>
      </c>
      <c r="H297" s="72">
        <f>SUM(H303:H305, H307)</f>
        <v>2416</v>
      </c>
      <c r="I297" s="72">
        <f>SUM(I303:I305, I307)</f>
        <v>507</v>
      </c>
      <c r="J297" s="72">
        <f>SUM(J303:J305, J307)</f>
        <v>2168</v>
      </c>
      <c r="K297" s="72">
        <f t="shared" si="73"/>
        <v>39</v>
      </c>
      <c r="L297" s="72">
        <f t="shared" si="74"/>
        <v>39</v>
      </c>
      <c r="M297" s="72">
        <f>SUM(M303:M305, M307)</f>
        <v>22</v>
      </c>
      <c r="N297" s="72">
        <f>SUM(N303:N305, N307)</f>
        <v>22</v>
      </c>
      <c r="O297" s="72">
        <f>SUM(O303:O305, O307)</f>
        <v>17</v>
      </c>
      <c r="P297" s="72">
        <f>SUM(P303:P305, P307)</f>
        <v>17</v>
      </c>
    </row>
    <row r="298" spans="2:16" s="83" customFormat="1" ht="16.5" customHeight="1">
      <c r="B298" s="100"/>
      <c r="C298" s="100"/>
      <c r="D298" s="100"/>
      <c r="E298" s="101"/>
      <c r="F298" s="102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</row>
    <row r="299" spans="2:16" s="83" customFormat="1" ht="14.25" customHeight="1">
      <c r="B299" s="164" t="s">
        <v>146</v>
      </c>
      <c r="C299" s="164"/>
      <c r="D299" s="164"/>
      <c r="E299" s="164" t="s">
        <v>21</v>
      </c>
      <c r="F299" s="164" t="s">
        <v>100</v>
      </c>
      <c r="G299" s="164" t="s">
        <v>147</v>
      </c>
      <c r="H299" s="164"/>
      <c r="I299" s="164"/>
      <c r="J299" s="164"/>
      <c r="K299" s="164" t="s">
        <v>149</v>
      </c>
      <c r="L299" s="164"/>
      <c r="M299" s="164"/>
      <c r="N299" s="164"/>
      <c r="O299" s="164"/>
      <c r="P299" s="164"/>
    </row>
    <row r="300" spans="2:16" s="83" customFormat="1" ht="24.75" customHeight="1">
      <c r="B300" s="164"/>
      <c r="C300" s="164"/>
      <c r="D300" s="164"/>
      <c r="E300" s="164"/>
      <c r="F300" s="164"/>
      <c r="G300" s="153" t="s">
        <v>148</v>
      </c>
      <c r="H300" s="154"/>
      <c r="I300" s="153" t="s">
        <v>3</v>
      </c>
      <c r="J300" s="154"/>
      <c r="K300" s="153" t="s">
        <v>148</v>
      </c>
      <c r="L300" s="154"/>
      <c r="M300" s="153" t="s">
        <v>103</v>
      </c>
      <c r="N300" s="154"/>
      <c r="O300" s="153" t="s">
        <v>150</v>
      </c>
      <c r="P300" s="154"/>
    </row>
    <row r="301" spans="2:16" s="83" customFormat="1" ht="73.5" customHeight="1">
      <c r="B301" s="164"/>
      <c r="C301" s="164"/>
      <c r="D301" s="164"/>
      <c r="E301" s="164"/>
      <c r="F301" s="164"/>
      <c r="G301" s="112" t="s">
        <v>148</v>
      </c>
      <c r="H301" s="112" t="s">
        <v>151</v>
      </c>
      <c r="I301" s="112" t="s">
        <v>153</v>
      </c>
      <c r="J301" s="112" t="s">
        <v>104</v>
      </c>
      <c r="K301" s="112" t="s">
        <v>148</v>
      </c>
      <c r="L301" s="112" t="s">
        <v>152</v>
      </c>
      <c r="M301" s="112" t="s">
        <v>148</v>
      </c>
      <c r="N301" s="112" t="s">
        <v>152</v>
      </c>
      <c r="O301" s="112" t="s">
        <v>148</v>
      </c>
      <c r="P301" s="112" t="s">
        <v>152</v>
      </c>
    </row>
    <row r="302" spans="2:16" s="83" customFormat="1" ht="12.75" customHeight="1">
      <c r="B302" s="153">
        <v>1</v>
      </c>
      <c r="C302" s="155"/>
      <c r="D302" s="154"/>
      <c r="E302" s="112">
        <v>2</v>
      </c>
      <c r="F302" s="112">
        <v>3</v>
      </c>
      <c r="G302" s="112">
        <v>4</v>
      </c>
      <c r="H302" s="112">
        <v>5</v>
      </c>
      <c r="I302" s="112">
        <v>6</v>
      </c>
      <c r="J302" s="112">
        <v>7</v>
      </c>
      <c r="K302" s="112">
        <v>8</v>
      </c>
      <c r="L302" s="112">
        <v>9</v>
      </c>
      <c r="M302" s="112">
        <v>10</v>
      </c>
      <c r="N302" s="112">
        <v>11</v>
      </c>
      <c r="O302" s="112">
        <v>12</v>
      </c>
      <c r="P302" s="44">
        <v>13</v>
      </c>
    </row>
    <row r="303" spans="2:16" ht="36" customHeight="1">
      <c r="B303" s="165" t="s">
        <v>258</v>
      </c>
      <c r="C303" s="166"/>
      <c r="D303" s="167"/>
      <c r="E303" s="28" t="s">
        <v>233</v>
      </c>
      <c r="F303" s="42" t="s">
        <v>229</v>
      </c>
      <c r="G303" s="120">
        <v>1595</v>
      </c>
      <c r="H303" s="60">
        <v>1595</v>
      </c>
      <c r="I303" s="60">
        <v>365</v>
      </c>
      <c r="J303" s="60">
        <v>1230</v>
      </c>
      <c r="K303" s="120">
        <v>33</v>
      </c>
      <c r="L303" s="120">
        <v>33</v>
      </c>
      <c r="M303" s="60">
        <v>19</v>
      </c>
      <c r="N303" s="60">
        <v>19</v>
      </c>
      <c r="O303" s="60">
        <v>14</v>
      </c>
      <c r="P303" s="50">
        <v>14</v>
      </c>
    </row>
    <row r="304" spans="2:16">
      <c r="B304" s="165" t="s">
        <v>255</v>
      </c>
      <c r="C304" s="166"/>
      <c r="D304" s="167"/>
      <c r="E304" s="28" t="s">
        <v>234</v>
      </c>
      <c r="F304" s="42" t="s">
        <v>230</v>
      </c>
      <c r="G304" s="120">
        <v>307</v>
      </c>
      <c r="H304" s="60">
        <v>307</v>
      </c>
      <c r="I304" s="60">
        <v>50</v>
      </c>
      <c r="J304" s="60">
        <v>257</v>
      </c>
      <c r="K304" s="120">
        <v>3</v>
      </c>
      <c r="L304" s="120">
        <v>3</v>
      </c>
      <c r="M304" s="60">
        <v>1</v>
      </c>
      <c r="N304" s="60">
        <v>1</v>
      </c>
      <c r="O304" s="60">
        <v>2</v>
      </c>
      <c r="P304" s="50">
        <v>2</v>
      </c>
    </row>
    <row r="305" spans="2:16">
      <c r="B305" s="165" t="s">
        <v>256</v>
      </c>
      <c r="C305" s="166"/>
      <c r="D305" s="167"/>
      <c r="E305" s="28" t="s">
        <v>235</v>
      </c>
      <c r="F305" s="42" t="s">
        <v>231</v>
      </c>
      <c r="G305" s="120">
        <v>493</v>
      </c>
      <c r="H305" s="60">
        <v>261</v>
      </c>
      <c r="I305" s="60">
        <v>39</v>
      </c>
      <c r="J305" s="60">
        <v>454</v>
      </c>
      <c r="K305" s="120">
        <f t="shared" ref="K305:K313" si="76">M305+O305</f>
        <v>0</v>
      </c>
      <c r="L305" s="120">
        <f t="shared" ref="L305:L313" si="77">N305+P305</f>
        <v>0</v>
      </c>
      <c r="M305" s="60"/>
      <c r="N305" s="60"/>
      <c r="O305" s="60"/>
      <c r="P305" s="50"/>
    </row>
    <row r="306" spans="2:16" ht="60" customHeight="1">
      <c r="B306" s="168" t="s">
        <v>257</v>
      </c>
      <c r="C306" s="169"/>
      <c r="D306" s="170"/>
      <c r="E306" s="28" t="s">
        <v>236</v>
      </c>
      <c r="F306" s="42" t="s">
        <v>232</v>
      </c>
      <c r="G306" s="120">
        <f t="shared" ref="G306:G312" si="78">I306+J306</f>
        <v>0</v>
      </c>
      <c r="H306" s="61"/>
      <c r="I306" s="61"/>
      <c r="J306" s="61"/>
      <c r="K306" s="120">
        <f t="shared" si="76"/>
        <v>0</v>
      </c>
      <c r="L306" s="120">
        <f t="shared" si="77"/>
        <v>0</v>
      </c>
      <c r="M306" s="61"/>
      <c r="N306" s="61"/>
      <c r="O306" s="61"/>
      <c r="P306" s="61"/>
    </row>
    <row r="307" spans="2:16" s="83" customFormat="1">
      <c r="B307" s="159" t="s">
        <v>306</v>
      </c>
      <c r="C307" s="160"/>
      <c r="D307" s="161"/>
      <c r="E307" s="68" t="s">
        <v>318</v>
      </c>
      <c r="F307" s="68" t="s">
        <v>317</v>
      </c>
      <c r="G307" s="76">
        <v>280</v>
      </c>
      <c r="H307" s="70">
        <v>253</v>
      </c>
      <c r="I307" s="70">
        <v>53</v>
      </c>
      <c r="J307" s="70">
        <v>227</v>
      </c>
      <c r="K307" s="76">
        <f t="shared" si="76"/>
        <v>3</v>
      </c>
      <c r="L307" s="76">
        <f t="shared" si="77"/>
        <v>3</v>
      </c>
      <c r="M307" s="70">
        <v>2</v>
      </c>
      <c r="N307" s="70">
        <v>2</v>
      </c>
      <c r="O307" s="70">
        <v>1</v>
      </c>
      <c r="P307" s="70">
        <v>1</v>
      </c>
    </row>
    <row r="308" spans="2:16">
      <c r="B308" s="150" t="s">
        <v>252</v>
      </c>
      <c r="C308" s="151"/>
      <c r="D308" s="152"/>
      <c r="E308" s="90" t="s">
        <v>237</v>
      </c>
      <c r="F308" s="89" t="s">
        <v>238</v>
      </c>
      <c r="G308" s="72">
        <f t="shared" si="78"/>
        <v>173</v>
      </c>
      <c r="H308" s="72">
        <f>SUM(H309:H311)</f>
        <v>167</v>
      </c>
      <c r="I308" s="72">
        <f>SUM(I309:I311)</f>
        <v>64</v>
      </c>
      <c r="J308" s="72">
        <f>SUM(J309:J311)</f>
        <v>109</v>
      </c>
      <c r="K308" s="72">
        <f t="shared" si="76"/>
        <v>0</v>
      </c>
      <c r="L308" s="72">
        <f t="shared" si="77"/>
        <v>0</v>
      </c>
      <c r="M308" s="72">
        <f>SUM(M309:M311)</f>
        <v>0</v>
      </c>
      <c r="N308" s="72">
        <f>SUM(N309:N311)</f>
        <v>0</v>
      </c>
      <c r="O308" s="72">
        <f>SUM(O309:O311)</f>
        <v>0</v>
      </c>
      <c r="P308" s="72">
        <f>SUM(P309:P311)</f>
        <v>0</v>
      </c>
    </row>
    <row r="309" spans="2:16" ht="72" customHeight="1">
      <c r="B309" s="165" t="s">
        <v>253</v>
      </c>
      <c r="C309" s="166"/>
      <c r="D309" s="167"/>
      <c r="E309" s="28" t="s">
        <v>241</v>
      </c>
      <c r="F309" s="42" t="s">
        <v>239</v>
      </c>
      <c r="G309" s="120">
        <v>46</v>
      </c>
      <c r="H309" s="60">
        <v>42</v>
      </c>
      <c r="I309" s="60">
        <v>22</v>
      </c>
      <c r="J309" s="60">
        <v>24</v>
      </c>
      <c r="K309" s="120">
        <f t="shared" si="76"/>
        <v>0</v>
      </c>
      <c r="L309" s="120">
        <f t="shared" si="77"/>
        <v>0</v>
      </c>
      <c r="M309" s="60"/>
      <c r="N309" s="60"/>
      <c r="O309" s="60"/>
      <c r="P309" s="50"/>
    </row>
    <row r="310" spans="2:16" ht="60" customHeight="1">
      <c r="B310" s="165" t="s">
        <v>254</v>
      </c>
      <c r="C310" s="166"/>
      <c r="D310" s="167"/>
      <c r="E310" s="28" t="s">
        <v>242</v>
      </c>
      <c r="F310" s="42" t="s">
        <v>240</v>
      </c>
      <c r="G310" s="120">
        <v>119</v>
      </c>
      <c r="H310" s="60">
        <v>119</v>
      </c>
      <c r="I310" s="60">
        <v>40</v>
      </c>
      <c r="J310" s="60">
        <v>79</v>
      </c>
      <c r="K310" s="120">
        <f t="shared" si="76"/>
        <v>0</v>
      </c>
      <c r="L310" s="120">
        <f t="shared" si="77"/>
        <v>0</v>
      </c>
      <c r="M310" s="60"/>
      <c r="N310" s="60"/>
      <c r="O310" s="60"/>
      <c r="P310" s="50"/>
    </row>
    <row r="311" spans="2:16" s="83" customFormat="1" ht="16.5" customHeight="1">
      <c r="B311" s="159" t="s">
        <v>306</v>
      </c>
      <c r="C311" s="160"/>
      <c r="D311" s="161"/>
      <c r="E311" s="68" t="s">
        <v>319</v>
      </c>
      <c r="F311" s="78" t="s">
        <v>238</v>
      </c>
      <c r="G311" s="76">
        <v>8</v>
      </c>
      <c r="H311" s="70">
        <v>6</v>
      </c>
      <c r="I311" s="70">
        <v>2</v>
      </c>
      <c r="J311" s="70">
        <v>6</v>
      </c>
      <c r="K311" s="76">
        <f t="shared" si="76"/>
        <v>0</v>
      </c>
      <c r="L311" s="76">
        <f t="shared" si="77"/>
        <v>0</v>
      </c>
      <c r="M311" s="70"/>
      <c r="N311" s="70"/>
      <c r="O311" s="70"/>
      <c r="P311" s="70"/>
    </row>
    <row r="312" spans="2:16" ht="24.75" customHeight="1">
      <c r="B312" s="150" t="s">
        <v>251</v>
      </c>
      <c r="C312" s="151"/>
      <c r="D312" s="152"/>
      <c r="E312" s="90" t="s">
        <v>243</v>
      </c>
      <c r="F312" s="89" t="s">
        <v>244</v>
      </c>
      <c r="G312" s="72">
        <f t="shared" si="78"/>
        <v>603</v>
      </c>
      <c r="H312" s="72">
        <f>H313+H319+H320</f>
        <v>423</v>
      </c>
      <c r="I312" s="72">
        <f>I313+I319+I320</f>
        <v>271</v>
      </c>
      <c r="J312" s="72">
        <f>J313+J319+J320</f>
        <v>332</v>
      </c>
      <c r="K312" s="72">
        <f t="shared" si="76"/>
        <v>8</v>
      </c>
      <c r="L312" s="72">
        <f t="shared" si="77"/>
        <v>8</v>
      </c>
      <c r="M312" s="72">
        <f>M313+M319+M320</f>
        <v>4</v>
      </c>
      <c r="N312" s="72">
        <f>N313+N319+N320</f>
        <v>4</v>
      </c>
      <c r="O312" s="72">
        <f>O313+O319+O320</f>
        <v>4</v>
      </c>
      <c r="P312" s="72">
        <f>P313+P319+P320</f>
        <v>4</v>
      </c>
    </row>
    <row r="313" spans="2:16" ht="24" customHeight="1">
      <c r="B313" s="165" t="s">
        <v>250</v>
      </c>
      <c r="C313" s="166"/>
      <c r="D313" s="167"/>
      <c r="E313" s="28" t="s">
        <v>245</v>
      </c>
      <c r="F313" s="42" t="s">
        <v>246</v>
      </c>
      <c r="G313" s="120">
        <v>64</v>
      </c>
      <c r="H313" s="60">
        <v>64</v>
      </c>
      <c r="I313" s="60">
        <v>29</v>
      </c>
      <c r="J313" s="60">
        <v>35</v>
      </c>
      <c r="K313" s="120">
        <f t="shared" si="76"/>
        <v>0</v>
      </c>
      <c r="L313" s="120">
        <f t="shared" si="77"/>
        <v>0</v>
      </c>
      <c r="M313" s="60"/>
      <c r="N313" s="60"/>
      <c r="O313" s="60"/>
      <c r="P313" s="50"/>
    </row>
    <row r="314" spans="2:16" s="83" customFormat="1" ht="18.75" customHeight="1">
      <c r="B314" s="110"/>
      <c r="C314" s="110"/>
      <c r="D314" s="110"/>
      <c r="E314" s="31"/>
      <c r="F314" s="26"/>
      <c r="G314" s="114"/>
      <c r="H314" s="114"/>
      <c r="I314" s="114"/>
      <c r="J314" s="114"/>
      <c r="K314" s="114"/>
      <c r="L314" s="114"/>
      <c r="M314" s="114"/>
      <c r="N314" s="114"/>
      <c r="O314" s="114"/>
      <c r="P314" s="115"/>
    </row>
    <row r="315" spans="2:16" s="83" customFormat="1" ht="15.75" customHeight="1">
      <c r="B315" s="164" t="s">
        <v>146</v>
      </c>
      <c r="C315" s="164"/>
      <c r="D315" s="164"/>
      <c r="E315" s="164" t="s">
        <v>21</v>
      </c>
      <c r="F315" s="164" t="s">
        <v>100</v>
      </c>
      <c r="G315" s="164" t="s">
        <v>147</v>
      </c>
      <c r="H315" s="164"/>
      <c r="I315" s="164"/>
      <c r="J315" s="164"/>
      <c r="K315" s="164" t="s">
        <v>149</v>
      </c>
      <c r="L315" s="164"/>
      <c r="M315" s="164"/>
      <c r="N315" s="164"/>
      <c r="O315" s="164"/>
      <c r="P315" s="164"/>
    </row>
    <row r="316" spans="2:16" s="83" customFormat="1" ht="30.75" customHeight="1">
      <c r="B316" s="164"/>
      <c r="C316" s="164"/>
      <c r="D316" s="164"/>
      <c r="E316" s="164"/>
      <c r="F316" s="164"/>
      <c r="G316" s="153" t="s">
        <v>148</v>
      </c>
      <c r="H316" s="154"/>
      <c r="I316" s="153" t="s">
        <v>3</v>
      </c>
      <c r="J316" s="154"/>
      <c r="K316" s="153" t="s">
        <v>148</v>
      </c>
      <c r="L316" s="154"/>
      <c r="M316" s="153" t="s">
        <v>103</v>
      </c>
      <c r="N316" s="154"/>
      <c r="O316" s="153" t="s">
        <v>150</v>
      </c>
      <c r="P316" s="154"/>
    </row>
    <row r="317" spans="2:16" s="83" customFormat="1" ht="74.25" customHeight="1">
      <c r="B317" s="164"/>
      <c r="C317" s="164"/>
      <c r="D317" s="164"/>
      <c r="E317" s="164"/>
      <c r="F317" s="164"/>
      <c r="G317" s="112" t="s">
        <v>148</v>
      </c>
      <c r="H317" s="112" t="s">
        <v>151</v>
      </c>
      <c r="I317" s="112" t="s">
        <v>153</v>
      </c>
      <c r="J317" s="112" t="s">
        <v>104</v>
      </c>
      <c r="K317" s="112" t="s">
        <v>148</v>
      </c>
      <c r="L317" s="112" t="s">
        <v>152</v>
      </c>
      <c r="M317" s="112" t="s">
        <v>148</v>
      </c>
      <c r="N317" s="112" t="s">
        <v>152</v>
      </c>
      <c r="O317" s="112" t="s">
        <v>148</v>
      </c>
      <c r="P317" s="112" t="s">
        <v>152</v>
      </c>
    </row>
    <row r="318" spans="2:16" s="83" customFormat="1" ht="15.75" customHeight="1">
      <c r="B318" s="153">
        <v>1</v>
      </c>
      <c r="C318" s="155"/>
      <c r="D318" s="154"/>
      <c r="E318" s="112">
        <v>2</v>
      </c>
      <c r="F318" s="112">
        <v>3</v>
      </c>
      <c r="G318" s="112">
        <v>4</v>
      </c>
      <c r="H318" s="112">
        <v>5</v>
      </c>
      <c r="I318" s="112">
        <v>6</v>
      </c>
      <c r="J318" s="112">
        <v>7</v>
      </c>
      <c r="K318" s="112">
        <v>8</v>
      </c>
      <c r="L318" s="112">
        <v>9</v>
      </c>
      <c r="M318" s="112">
        <v>10</v>
      </c>
      <c r="N318" s="112">
        <v>11</v>
      </c>
      <c r="O318" s="112">
        <v>12</v>
      </c>
      <c r="P318" s="44">
        <v>13</v>
      </c>
    </row>
    <row r="319" spans="2:16" s="83" customFormat="1">
      <c r="B319" s="165" t="s">
        <v>248</v>
      </c>
      <c r="C319" s="166"/>
      <c r="D319" s="167"/>
      <c r="E319" s="85" t="s">
        <v>320</v>
      </c>
      <c r="F319" s="84" t="s">
        <v>249</v>
      </c>
      <c r="G319" s="120">
        <v>313</v>
      </c>
      <c r="H319" s="98">
        <v>212</v>
      </c>
      <c r="I319" s="98">
        <v>149</v>
      </c>
      <c r="J319" s="98">
        <v>164</v>
      </c>
      <c r="K319" s="120">
        <v>6</v>
      </c>
      <c r="L319" s="120">
        <v>6</v>
      </c>
      <c r="M319" s="98">
        <v>3</v>
      </c>
      <c r="N319" s="98">
        <v>3</v>
      </c>
      <c r="O319" s="98">
        <v>3</v>
      </c>
      <c r="P319" s="86">
        <v>3</v>
      </c>
    </row>
    <row r="320" spans="2:16" s="83" customFormat="1" ht="48">
      <c r="B320" s="269" t="s">
        <v>306</v>
      </c>
      <c r="C320" s="270"/>
      <c r="D320" s="271"/>
      <c r="E320" s="68" t="s">
        <v>321</v>
      </c>
      <c r="F320" s="78" t="s">
        <v>322</v>
      </c>
      <c r="G320" s="76">
        <v>226</v>
      </c>
      <c r="H320" s="70">
        <v>147</v>
      </c>
      <c r="I320" s="70">
        <v>93</v>
      </c>
      <c r="J320" s="70">
        <v>133</v>
      </c>
      <c r="K320" s="76">
        <f t="shared" ref="K320:K328" si="79">M320+O320</f>
        <v>2</v>
      </c>
      <c r="L320" s="76">
        <f t="shared" ref="L320:L328" si="80">N320+P320</f>
        <v>2</v>
      </c>
      <c r="M320" s="70">
        <v>1</v>
      </c>
      <c r="N320" s="70">
        <v>1</v>
      </c>
      <c r="O320" s="70">
        <v>1</v>
      </c>
      <c r="P320" s="70">
        <v>1</v>
      </c>
    </row>
    <row r="321" spans="2:16" ht="16.5" customHeight="1">
      <c r="B321" s="199" t="s">
        <v>306</v>
      </c>
      <c r="C321" s="200"/>
      <c r="D321" s="201"/>
      <c r="E321" s="122" t="s">
        <v>247</v>
      </c>
      <c r="F321" s="123"/>
      <c r="G321" s="124">
        <f t="shared" ref="G321:G324" si="81">I321+J321</f>
        <v>2244</v>
      </c>
      <c r="H321" s="124">
        <f>SUM(H322:H328,H334:H337)</f>
        <v>827</v>
      </c>
      <c r="I321" s="124">
        <f>SUM(I322:I328,I334:I337)</f>
        <v>1121</v>
      </c>
      <c r="J321" s="124">
        <f>SUM(J322:J328,J334:J337)</f>
        <v>1123</v>
      </c>
      <c r="K321" s="124">
        <f t="shared" si="79"/>
        <v>233</v>
      </c>
      <c r="L321" s="124">
        <f t="shared" si="80"/>
        <v>233</v>
      </c>
      <c r="M321" s="124">
        <f>SUM(M322:M328,M334:M337)</f>
        <v>119</v>
      </c>
      <c r="N321" s="124">
        <f>SUM(N322:N328,N334:N337)</f>
        <v>119</v>
      </c>
      <c r="O321" s="124">
        <f>SUM(O322:O328,O334:O337)</f>
        <v>114</v>
      </c>
      <c r="P321" s="124">
        <f>SUM(P322:P328,P334:P337)</f>
        <v>114</v>
      </c>
    </row>
    <row r="322" spans="2:16" s="83" customFormat="1" ht="16.5" customHeight="1">
      <c r="B322" s="156" t="s">
        <v>323</v>
      </c>
      <c r="C322" s="157"/>
      <c r="D322" s="158"/>
      <c r="E322" s="93" t="s">
        <v>344</v>
      </c>
      <c r="F322" s="94" t="s">
        <v>324</v>
      </c>
      <c r="G322" s="82">
        <v>0</v>
      </c>
      <c r="H322" s="99">
        <v>0</v>
      </c>
      <c r="I322" s="99">
        <v>0</v>
      </c>
      <c r="J322" s="99"/>
      <c r="K322" s="82">
        <f t="shared" si="79"/>
        <v>0</v>
      </c>
      <c r="L322" s="82">
        <f t="shared" si="80"/>
        <v>0</v>
      </c>
      <c r="M322" s="99"/>
      <c r="N322" s="99"/>
      <c r="O322" s="99"/>
      <c r="P322" s="99"/>
    </row>
    <row r="323" spans="2:16" s="83" customFormat="1" ht="24" customHeight="1">
      <c r="B323" s="156" t="s">
        <v>325</v>
      </c>
      <c r="C323" s="157"/>
      <c r="D323" s="158"/>
      <c r="E323" s="93" t="s">
        <v>345</v>
      </c>
      <c r="F323" s="94" t="s">
        <v>326</v>
      </c>
      <c r="G323" s="82">
        <v>23</v>
      </c>
      <c r="H323" s="99">
        <v>23</v>
      </c>
      <c r="I323" s="99">
        <v>12</v>
      </c>
      <c r="J323" s="99">
        <v>11</v>
      </c>
      <c r="K323" s="82">
        <f t="shared" si="79"/>
        <v>1</v>
      </c>
      <c r="L323" s="82">
        <f t="shared" si="80"/>
        <v>1</v>
      </c>
      <c r="M323" s="99"/>
      <c r="N323" s="99"/>
      <c r="O323" s="99">
        <v>1</v>
      </c>
      <c r="P323" s="99">
        <v>1</v>
      </c>
    </row>
    <row r="324" spans="2:16" s="83" customFormat="1" ht="36.75" customHeight="1">
      <c r="B324" s="156" t="s">
        <v>327</v>
      </c>
      <c r="C324" s="157"/>
      <c r="D324" s="158"/>
      <c r="E324" s="93" t="s">
        <v>346</v>
      </c>
      <c r="F324" s="94" t="s">
        <v>328</v>
      </c>
      <c r="G324" s="82">
        <f t="shared" si="81"/>
        <v>1</v>
      </c>
      <c r="H324" s="82">
        <v>1</v>
      </c>
      <c r="I324" s="82"/>
      <c r="J324" s="82">
        <v>1</v>
      </c>
      <c r="K324" s="82">
        <f t="shared" si="79"/>
        <v>1</v>
      </c>
      <c r="L324" s="82">
        <v>1</v>
      </c>
      <c r="M324" s="82"/>
      <c r="N324" s="82"/>
      <c r="O324" s="82">
        <v>1</v>
      </c>
      <c r="P324" s="82">
        <v>1</v>
      </c>
    </row>
    <row r="325" spans="2:16" s="83" customFormat="1" ht="48" customHeight="1">
      <c r="B325" s="156" t="s">
        <v>329</v>
      </c>
      <c r="C325" s="157"/>
      <c r="D325" s="158"/>
      <c r="E325" s="93" t="s">
        <v>347</v>
      </c>
      <c r="F325" s="94" t="s">
        <v>330</v>
      </c>
      <c r="G325" s="82">
        <v>43</v>
      </c>
      <c r="H325" s="99">
        <v>41</v>
      </c>
      <c r="I325" s="99">
        <v>27</v>
      </c>
      <c r="J325" s="99">
        <v>16</v>
      </c>
      <c r="K325" s="82">
        <v>4</v>
      </c>
      <c r="L325" s="82">
        <v>4</v>
      </c>
      <c r="M325" s="99">
        <v>3</v>
      </c>
      <c r="N325" s="99">
        <v>3</v>
      </c>
      <c r="O325" s="99">
        <v>1</v>
      </c>
      <c r="P325" s="99">
        <v>1</v>
      </c>
    </row>
    <row r="326" spans="2:16" s="83" customFormat="1" ht="36">
      <c r="B326" s="156" t="s">
        <v>342</v>
      </c>
      <c r="C326" s="157"/>
      <c r="D326" s="158"/>
      <c r="E326" s="93" t="s">
        <v>348</v>
      </c>
      <c r="F326" s="94" t="s">
        <v>331</v>
      </c>
      <c r="G326" s="82">
        <v>794</v>
      </c>
      <c r="H326" s="99">
        <v>392</v>
      </c>
      <c r="I326" s="99">
        <v>382</v>
      </c>
      <c r="J326" s="99">
        <v>412</v>
      </c>
      <c r="K326" s="82">
        <v>223</v>
      </c>
      <c r="L326" s="82">
        <v>223</v>
      </c>
      <c r="M326" s="99">
        <v>112</v>
      </c>
      <c r="N326" s="99">
        <v>112</v>
      </c>
      <c r="O326" s="99">
        <v>111</v>
      </c>
      <c r="P326" s="99">
        <v>111</v>
      </c>
    </row>
    <row r="327" spans="2:16" s="83" customFormat="1">
      <c r="B327" s="156" t="s">
        <v>332</v>
      </c>
      <c r="C327" s="157"/>
      <c r="D327" s="158"/>
      <c r="E327" s="93" t="s">
        <v>349</v>
      </c>
      <c r="F327" s="94" t="s">
        <v>333</v>
      </c>
      <c r="G327" s="82">
        <v>128</v>
      </c>
      <c r="H327" s="99">
        <v>16</v>
      </c>
      <c r="I327" s="99">
        <v>105</v>
      </c>
      <c r="J327" s="99">
        <v>23</v>
      </c>
      <c r="K327" s="82">
        <f t="shared" si="79"/>
        <v>2</v>
      </c>
      <c r="L327" s="82">
        <v>2</v>
      </c>
      <c r="M327" s="99">
        <v>2</v>
      </c>
      <c r="N327" s="99">
        <v>2</v>
      </c>
      <c r="O327" s="99"/>
      <c r="P327" s="99"/>
    </row>
    <row r="328" spans="2:16" s="83" customFormat="1" ht="60" customHeight="1">
      <c r="B328" s="156" t="s">
        <v>355</v>
      </c>
      <c r="C328" s="157"/>
      <c r="D328" s="158"/>
      <c r="E328" s="93" t="s">
        <v>350</v>
      </c>
      <c r="F328" s="94" t="s">
        <v>334</v>
      </c>
      <c r="G328" s="82">
        <v>21</v>
      </c>
      <c r="H328" s="99">
        <v>19</v>
      </c>
      <c r="I328" s="99">
        <v>4</v>
      </c>
      <c r="J328" s="99">
        <v>17</v>
      </c>
      <c r="K328" s="82">
        <f t="shared" si="79"/>
        <v>0</v>
      </c>
      <c r="L328" s="82">
        <f t="shared" si="80"/>
        <v>0</v>
      </c>
      <c r="M328" s="99"/>
      <c r="N328" s="99"/>
      <c r="O328" s="99"/>
      <c r="P328" s="99"/>
    </row>
    <row r="329" spans="2:16" s="83" customFormat="1" ht="15.75" customHeight="1">
      <c r="B329" s="105"/>
      <c r="C329" s="105"/>
      <c r="D329" s="105"/>
      <c r="E329" s="106"/>
      <c r="F329" s="107"/>
      <c r="G329" s="116"/>
      <c r="H329" s="116"/>
      <c r="I329" s="116"/>
      <c r="J329" s="116"/>
      <c r="K329" s="116"/>
      <c r="L329" s="116"/>
      <c r="M329" s="116"/>
      <c r="N329" s="116"/>
      <c r="O329" s="116"/>
      <c r="P329" s="117"/>
    </row>
    <row r="330" spans="2:16" s="83" customFormat="1" ht="17.25" customHeight="1">
      <c r="B330" s="164" t="s">
        <v>146</v>
      </c>
      <c r="C330" s="164"/>
      <c r="D330" s="164"/>
      <c r="E330" s="164" t="s">
        <v>21</v>
      </c>
      <c r="F330" s="164" t="s">
        <v>100</v>
      </c>
      <c r="G330" s="164" t="s">
        <v>147</v>
      </c>
      <c r="H330" s="164"/>
      <c r="I330" s="164"/>
      <c r="J330" s="164"/>
      <c r="K330" s="164" t="s">
        <v>149</v>
      </c>
      <c r="L330" s="164"/>
      <c r="M330" s="164"/>
      <c r="N330" s="164"/>
      <c r="O330" s="164"/>
      <c r="P330" s="164"/>
    </row>
    <row r="331" spans="2:16" s="83" customFormat="1" ht="25.5" customHeight="1">
      <c r="B331" s="164"/>
      <c r="C331" s="164"/>
      <c r="D331" s="164"/>
      <c r="E331" s="164"/>
      <c r="F331" s="164"/>
      <c r="G331" s="153" t="s">
        <v>148</v>
      </c>
      <c r="H331" s="154"/>
      <c r="I331" s="153" t="s">
        <v>3</v>
      </c>
      <c r="J331" s="154"/>
      <c r="K331" s="153" t="s">
        <v>148</v>
      </c>
      <c r="L331" s="154"/>
      <c r="M331" s="153" t="s">
        <v>103</v>
      </c>
      <c r="N331" s="154"/>
      <c r="O331" s="153" t="s">
        <v>150</v>
      </c>
      <c r="P331" s="154"/>
    </row>
    <row r="332" spans="2:16" s="83" customFormat="1" ht="72.75" customHeight="1">
      <c r="B332" s="164"/>
      <c r="C332" s="164"/>
      <c r="D332" s="164"/>
      <c r="E332" s="164"/>
      <c r="F332" s="164"/>
      <c r="G332" s="112" t="s">
        <v>148</v>
      </c>
      <c r="H332" s="112" t="s">
        <v>151</v>
      </c>
      <c r="I332" s="112" t="s">
        <v>153</v>
      </c>
      <c r="J332" s="112" t="s">
        <v>104</v>
      </c>
      <c r="K332" s="112" t="s">
        <v>148</v>
      </c>
      <c r="L332" s="112" t="s">
        <v>152</v>
      </c>
      <c r="M332" s="112" t="s">
        <v>148</v>
      </c>
      <c r="N332" s="112" t="s">
        <v>152</v>
      </c>
      <c r="O332" s="112" t="s">
        <v>148</v>
      </c>
      <c r="P332" s="112" t="s">
        <v>152</v>
      </c>
    </row>
    <row r="333" spans="2:16" s="83" customFormat="1" ht="15.75" customHeight="1">
      <c r="B333" s="153">
        <v>1</v>
      </c>
      <c r="C333" s="155"/>
      <c r="D333" s="154"/>
      <c r="E333" s="112">
        <v>2</v>
      </c>
      <c r="F333" s="112">
        <v>3</v>
      </c>
      <c r="G333" s="112">
        <v>4</v>
      </c>
      <c r="H333" s="112">
        <v>5</v>
      </c>
      <c r="I333" s="112">
        <v>6</v>
      </c>
      <c r="J333" s="112">
        <v>7</v>
      </c>
      <c r="K333" s="112">
        <v>8</v>
      </c>
      <c r="L333" s="112">
        <v>9</v>
      </c>
      <c r="M333" s="112">
        <v>10</v>
      </c>
      <c r="N333" s="112">
        <v>11</v>
      </c>
      <c r="O333" s="112">
        <v>12</v>
      </c>
      <c r="P333" s="44">
        <v>13</v>
      </c>
    </row>
    <row r="334" spans="2:16" s="83" customFormat="1" ht="38.25" customHeight="1">
      <c r="B334" s="156" t="s">
        <v>343</v>
      </c>
      <c r="C334" s="157"/>
      <c r="D334" s="158"/>
      <c r="E334" s="93" t="s">
        <v>351</v>
      </c>
      <c r="F334" s="94" t="s">
        <v>335</v>
      </c>
      <c r="G334" s="82">
        <v>3</v>
      </c>
      <c r="H334" s="82">
        <v>3</v>
      </c>
      <c r="I334" s="82">
        <v>0</v>
      </c>
      <c r="J334" s="82">
        <v>3</v>
      </c>
      <c r="K334" s="82">
        <f t="shared" ref="K334:L336" si="82">M334+O334</f>
        <v>0</v>
      </c>
      <c r="L334" s="82">
        <f t="shared" si="82"/>
        <v>0</v>
      </c>
      <c r="M334" s="82"/>
      <c r="N334" s="82"/>
      <c r="O334" s="82"/>
      <c r="P334" s="82"/>
    </row>
    <row r="335" spans="2:16" s="83" customFormat="1" ht="25.5" customHeight="1">
      <c r="B335" s="156" t="s">
        <v>336</v>
      </c>
      <c r="C335" s="157"/>
      <c r="D335" s="158"/>
      <c r="E335" s="93" t="s">
        <v>352</v>
      </c>
      <c r="F335" s="94" t="s">
        <v>337</v>
      </c>
      <c r="G335" s="82">
        <v>8</v>
      </c>
      <c r="H335" s="82">
        <v>6</v>
      </c>
      <c r="I335" s="82">
        <v>6</v>
      </c>
      <c r="J335" s="82">
        <v>2</v>
      </c>
      <c r="K335" s="82">
        <f t="shared" si="82"/>
        <v>0</v>
      </c>
      <c r="L335" s="82">
        <f t="shared" si="82"/>
        <v>0</v>
      </c>
      <c r="M335" s="82"/>
      <c r="N335" s="82"/>
      <c r="O335" s="82"/>
      <c r="P335" s="82"/>
    </row>
    <row r="336" spans="2:16" ht="24" customHeight="1">
      <c r="B336" s="156" t="s">
        <v>338</v>
      </c>
      <c r="C336" s="157"/>
      <c r="D336" s="158"/>
      <c r="E336" s="93" t="s">
        <v>353</v>
      </c>
      <c r="F336" s="94" t="s">
        <v>339</v>
      </c>
      <c r="G336" s="82">
        <v>932</v>
      </c>
      <c r="H336" s="99">
        <v>177</v>
      </c>
      <c r="I336" s="99">
        <v>474</v>
      </c>
      <c r="J336" s="99">
        <v>458</v>
      </c>
      <c r="K336" s="82">
        <f t="shared" si="82"/>
        <v>0</v>
      </c>
      <c r="L336" s="82">
        <f t="shared" si="82"/>
        <v>0</v>
      </c>
      <c r="M336" s="99"/>
      <c r="N336" s="99"/>
      <c r="O336" s="99"/>
      <c r="P336" s="99"/>
    </row>
    <row r="337" spans="2:16">
      <c r="B337" s="156" t="s">
        <v>340</v>
      </c>
      <c r="C337" s="157"/>
      <c r="D337" s="158"/>
      <c r="E337" s="93" t="s">
        <v>354</v>
      </c>
      <c r="F337" s="94" t="s">
        <v>341</v>
      </c>
      <c r="G337" s="82">
        <v>291</v>
      </c>
      <c r="H337" s="99">
        <v>149</v>
      </c>
      <c r="I337" s="99">
        <v>111</v>
      </c>
      <c r="J337" s="99">
        <v>180</v>
      </c>
      <c r="K337" s="82">
        <v>2</v>
      </c>
      <c r="L337" s="82">
        <v>2</v>
      </c>
      <c r="M337" s="99">
        <v>2</v>
      </c>
      <c r="N337" s="99">
        <v>2</v>
      </c>
      <c r="O337" s="99"/>
      <c r="P337" s="99"/>
    </row>
    <row r="338" spans="2:16" ht="16.5" customHeight="1">
      <c r="B338" s="150" t="s">
        <v>357</v>
      </c>
      <c r="C338" s="151"/>
      <c r="D338" s="152"/>
      <c r="E338" s="90" t="s">
        <v>356</v>
      </c>
      <c r="F338" s="127"/>
      <c r="G338" s="72">
        <f t="shared" ref="G338:P338" si="83">SUM(G256,G257,G289,G292:G297,G308,G312,G321)</f>
        <v>6207</v>
      </c>
      <c r="H338" s="72">
        <f t="shared" si="83"/>
        <v>4341</v>
      </c>
      <c r="I338" s="72">
        <f t="shared" si="83"/>
        <v>2077</v>
      </c>
      <c r="J338" s="72">
        <f t="shared" si="83"/>
        <v>4131</v>
      </c>
      <c r="K338" s="72">
        <f t="shared" si="83"/>
        <v>282</v>
      </c>
      <c r="L338" s="72">
        <f t="shared" si="83"/>
        <v>282</v>
      </c>
      <c r="M338" s="72">
        <f t="shared" si="83"/>
        <v>145</v>
      </c>
      <c r="N338" s="72">
        <f t="shared" si="83"/>
        <v>145</v>
      </c>
      <c r="O338" s="72">
        <f t="shared" si="83"/>
        <v>137</v>
      </c>
      <c r="P338" s="72">
        <f t="shared" si="83"/>
        <v>137</v>
      </c>
    </row>
    <row r="339" spans="2:16" s="130" customFormat="1" ht="4.5" customHeight="1">
      <c r="B339" s="131"/>
      <c r="C339" s="131"/>
      <c r="D339" s="131"/>
      <c r="E339" s="132"/>
      <c r="F339" s="128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</row>
    <row r="340" spans="2:16">
      <c r="B340" s="181" t="s">
        <v>310</v>
      </c>
      <c r="C340" s="181"/>
      <c r="D340" s="180" t="s">
        <v>308</v>
      </c>
      <c r="E340" s="180"/>
      <c r="F340" s="8"/>
      <c r="G340" s="8"/>
      <c r="H340" s="8"/>
      <c r="I340" s="8"/>
      <c r="J340" s="8"/>
      <c r="K340" s="8"/>
      <c r="L340" s="8"/>
      <c r="M340" s="8"/>
      <c r="N340" s="185" t="s">
        <v>32</v>
      </c>
      <c r="O340" s="185"/>
      <c r="P340" s="185"/>
    </row>
    <row r="341" spans="2:16">
      <c r="B341" s="164" t="s">
        <v>146</v>
      </c>
      <c r="C341" s="164"/>
      <c r="D341" s="164"/>
      <c r="E341" s="164" t="s">
        <v>21</v>
      </c>
      <c r="F341" s="164" t="s">
        <v>100</v>
      </c>
      <c r="G341" s="164" t="s">
        <v>147</v>
      </c>
      <c r="H341" s="164"/>
      <c r="I341" s="164"/>
      <c r="J341" s="164"/>
      <c r="K341" s="164" t="s">
        <v>149</v>
      </c>
      <c r="L341" s="164"/>
      <c r="M341" s="164"/>
      <c r="N341" s="164"/>
      <c r="O341" s="164"/>
      <c r="P341" s="164"/>
    </row>
    <row r="342" spans="2:16" ht="26.25" customHeight="1">
      <c r="B342" s="164"/>
      <c r="C342" s="164"/>
      <c r="D342" s="164"/>
      <c r="E342" s="164"/>
      <c r="F342" s="164"/>
      <c r="G342" s="153" t="s">
        <v>148</v>
      </c>
      <c r="H342" s="154"/>
      <c r="I342" s="153" t="s">
        <v>3</v>
      </c>
      <c r="J342" s="154"/>
      <c r="K342" s="153" t="s">
        <v>148</v>
      </c>
      <c r="L342" s="154"/>
      <c r="M342" s="153" t="s">
        <v>103</v>
      </c>
      <c r="N342" s="154"/>
      <c r="O342" s="153" t="s">
        <v>150</v>
      </c>
      <c r="P342" s="154"/>
    </row>
    <row r="343" spans="2:16" ht="73.5" customHeight="1">
      <c r="B343" s="164"/>
      <c r="C343" s="164"/>
      <c r="D343" s="164"/>
      <c r="E343" s="164"/>
      <c r="F343" s="164"/>
      <c r="G343" s="57" t="s">
        <v>148</v>
      </c>
      <c r="H343" s="57" t="s">
        <v>151</v>
      </c>
      <c r="I343" s="57" t="s">
        <v>153</v>
      </c>
      <c r="J343" s="57" t="s">
        <v>104</v>
      </c>
      <c r="K343" s="57" t="s">
        <v>148</v>
      </c>
      <c r="L343" s="57" t="s">
        <v>152</v>
      </c>
      <c r="M343" s="57" t="s">
        <v>148</v>
      </c>
      <c r="N343" s="57" t="s">
        <v>152</v>
      </c>
      <c r="O343" s="57" t="s">
        <v>148</v>
      </c>
      <c r="P343" s="57" t="s">
        <v>152</v>
      </c>
    </row>
    <row r="344" spans="2:16" ht="15.75" customHeight="1">
      <c r="B344" s="153">
        <v>1</v>
      </c>
      <c r="C344" s="155"/>
      <c r="D344" s="154"/>
      <c r="E344" s="57">
        <v>2</v>
      </c>
      <c r="F344" s="57">
        <v>3</v>
      </c>
      <c r="G344" s="57">
        <v>4</v>
      </c>
      <c r="H344" s="57">
        <v>5</v>
      </c>
      <c r="I344" s="57">
        <v>6</v>
      </c>
      <c r="J344" s="57">
        <v>7</v>
      </c>
      <c r="K344" s="57">
        <v>8</v>
      </c>
      <c r="L344" s="57">
        <v>9</v>
      </c>
      <c r="M344" s="57">
        <v>10</v>
      </c>
      <c r="N344" s="57">
        <v>11</v>
      </c>
      <c r="O344" s="57">
        <v>12</v>
      </c>
      <c r="P344" s="44">
        <v>13</v>
      </c>
    </row>
    <row r="345" spans="2:16">
      <c r="B345" s="174" t="s">
        <v>154</v>
      </c>
      <c r="C345" s="175"/>
      <c r="D345" s="176"/>
      <c r="E345" s="87">
        <v>1</v>
      </c>
      <c r="F345" s="87" t="s">
        <v>155</v>
      </c>
      <c r="G345" s="92">
        <f>I345+J345</f>
        <v>0</v>
      </c>
      <c r="H345" s="88"/>
      <c r="I345" s="88"/>
      <c r="J345" s="88"/>
      <c r="K345" s="92">
        <f t="shared" ref="K345:L349" si="84">M345+O345</f>
        <v>0</v>
      </c>
      <c r="L345" s="92">
        <f t="shared" si="84"/>
        <v>0</v>
      </c>
      <c r="M345" s="88"/>
      <c r="N345" s="88"/>
      <c r="O345" s="88"/>
      <c r="P345" s="88"/>
    </row>
    <row r="346" spans="2:16" ht="25.5" customHeight="1">
      <c r="B346" s="150" t="s">
        <v>305</v>
      </c>
      <c r="C346" s="151"/>
      <c r="D346" s="152"/>
      <c r="E346" s="89">
        <v>2</v>
      </c>
      <c r="F346" s="89" t="s">
        <v>156</v>
      </c>
      <c r="G346" s="72">
        <v>50</v>
      </c>
      <c r="H346" s="72">
        <v>50</v>
      </c>
      <c r="I346" s="72">
        <v>16</v>
      </c>
      <c r="J346" s="72">
        <v>34</v>
      </c>
      <c r="K346" s="72">
        <f t="shared" si="84"/>
        <v>0</v>
      </c>
      <c r="L346" s="72">
        <f t="shared" si="84"/>
        <v>0</v>
      </c>
      <c r="M346" s="72">
        <f>M348+M355+M357+M359+M361+M363+M365+M367+M369+M372+M375+M377</f>
        <v>0</v>
      </c>
      <c r="N346" s="72">
        <f>N348+N355+N357+N359+N361+N363+N365+N367+N369+N372+N375+N377</f>
        <v>0</v>
      </c>
      <c r="O346" s="72">
        <f>O348+O355+O357+O359+O361+O363+O365+O367+O369+O372+O375+O377</f>
        <v>0</v>
      </c>
      <c r="P346" s="72">
        <f>P348+P355+P357+P359+P361+P363+P365+P367+P369+P372+P375+P377</f>
        <v>0</v>
      </c>
    </row>
    <row r="347" spans="2:16" s="83" customFormat="1" ht="15.75" customHeight="1">
      <c r="B347" s="266" t="s">
        <v>160</v>
      </c>
      <c r="C347" s="267"/>
      <c r="D347" s="268"/>
      <c r="E347" s="87" t="s">
        <v>313</v>
      </c>
      <c r="F347" s="67"/>
      <c r="G347" s="92">
        <f>I347+J347</f>
        <v>4</v>
      </c>
      <c r="H347" s="92">
        <f>H349+H356+H358+H360+H362+H364+H366+H368+H370+H371+H373+H374+H376</f>
        <v>4</v>
      </c>
      <c r="I347" s="92">
        <f>I349+I356+I358+I360+I362+I364+I366+I368+I370+I371+I373+I374+I376</f>
        <v>2</v>
      </c>
      <c r="J347" s="92">
        <f>J349+J356+J358+J360+J362+J364+J366+J368+J370+J371+J373+J374+J376</f>
        <v>2</v>
      </c>
      <c r="K347" s="92">
        <f t="shared" si="84"/>
        <v>0</v>
      </c>
      <c r="L347" s="92">
        <f t="shared" si="84"/>
        <v>0</v>
      </c>
      <c r="M347" s="92">
        <f>M349+M356+M358+M360+M362+M364+M366+M368+M370+M371+M373+M374+M376</f>
        <v>0</v>
      </c>
      <c r="N347" s="92">
        <f>N349+N356+N358+N360+N362+N364+N366+N368+N370+N371+N373+N374+N376</f>
        <v>0</v>
      </c>
      <c r="O347" s="92">
        <f>O349+O356+O358+O360+O362+O364+O366+O368+O370+O371+O373+O374+O376</f>
        <v>0</v>
      </c>
      <c r="P347" s="92">
        <f>P349+P356+P358+P360+P362+P364+P366+P368+P370+P371+P373+P374+P376</f>
        <v>0</v>
      </c>
    </row>
    <row r="348" spans="2:16" ht="24" customHeight="1">
      <c r="B348" s="165" t="s">
        <v>157</v>
      </c>
      <c r="C348" s="166"/>
      <c r="D348" s="167"/>
      <c r="E348" s="28" t="s">
        <v>159</v>
      </c>
      <c r="F348" s="202" t="s">
        <v>158</v>
      </c>
      <c r="G348" s="120">
        <f>I348+J348</f>
        <v>1</v>
      </c>
      <c r="H348" s="60">
        <v>1</v>
      </c>
      <c r="I348" s="60"/>
      <c r="J348" s="60">
        <v>1</v>
      </c>
      <c r="K348" s="120">
        <f t="shared" si="84"/>
        <v>0</v>
      </c>
      <c r="L348" s="120">
        <f t="shared" si="84"/>
        <v>0</v>
      </c>
      <c r="M348" s="60"/>
      <c r="N348" s="60"/>
      <c r="O348" s="60"/>
      <c r="P348" s="50"/>
    </row>
    <row r="349" spans="2:16">
      <c r="B349" s="168" t="s">
        <v>160</v>
      </c>
      <c r="C349" s="169"/>
      <c r="D349" s="170"/>
      <c r="E349" s="28" t="s">
        <v>161</v>
      </c>
      <c r="F349" s="203"/>
      <c r="G349" s="120">
        <f>I349+J349</f>
        <v>0</v>
      </c>
      <c r="H349" s="60"/>
      <c r="I349" s="60"/>
      <c r="J349" s="60"/>
      <c r="K349" s="120">
        <f t="shared" si="84"/>
        <v>0</v>
      </c>
      <c r="L349" s="120">
        <f t="shared" si="84"/>
        <v>0</v>
      </c>
      <c r="M349" s="60"/>
      <c r="N349" s="60"/>
      <c r="O349" s="60"/>
      <c r="P349" s="50"/>
    </row>
    <row r="350" spans="2:16" s="83" customFormat="1">
      <c r="B350" s="111"/>
      <c r="C350" s="111"/>
      <c r="D350" s="111"/>
      <c r="E350" s="31"/>
      <c r="F350" s="26"/>
      <c r="G350" s="114"/>
      <c r="H350" s="114"/>
      <c r="I350" s="114"/>
      <c r="J350" s="114"/>
      <c r="K350" s="114"/>
      <c r="L350" s="114"/>
      <c r="M350" s="114"/>
      <c r="N350" s="114"/>
      <c r="O350" s="114"/>
      <c r="P350" s="115"/>
    </row>
    <row r="351" spans="2:16" s="83" customFormat="1">
      <c r="B351" s="164" t="s">
        <v>146</v>
      </c>
      <c r="C351" s="164"/>
      <c r="D351" s="164"/>
      <c r="E351" s="164" t="s">
        <v>21</v>
      </c>
      <c r="F351" s="164" t="s">
        <v>100</v>
      </c>
      <c r="G351" s="164" t="s">
        <v>147</v>
      </c>
      <c r="H351" s="164"/>
      <c r="I351" s="164"/>
      <c r="J351" s="164"/>
      <c r="K351" s="164" t="s">
        <v>149</v>
      </c>
      <c r="L351" s="164"/>
      <c r="M351" s="164"/>
      <c r="N351" s="164"/>
      <c r="O351" s="164"/>
      <c r="P351" s="164"/>
    </row>
    <row r="352" spans="2:16" s="83" customFormat="1" ht="24" customHeight="1">
      <c r="B352" s="164"/>
      <c r="C352" s="164"/>
      <c r="D352" s="164"/>
      <c r="E352" s="164"/>
      <c r="F352" s="164"/>
      <c r="G352" s="153" t="s">
        <v>148</v>
      </c>
      <c r="H352" s="154"/>
      <c r="I352" s="153" t="s">
        <v>3</v>
      </c>
      <c r="J352" s="154"/>
      <c r="K352" s="153" t="s">
        <v>148</v>
      </c>
      <c r="L352" s="154"/>
      <c r="M352" s="153" t="s">
        <v>103</v>
      </c>
      <c r="N352" s="154"/>
      <c r="O352" s="153" t="s">
        <v>150</v>
      </c>
      <c r="P352" s="154"/>
    </row>
    <row r="353" spans="2:16" s="83" customFormat="1" ht="73.5" customHeight="1">
      <c r="B353" s="164"/>
      <c r="C353" s="164"/>
      <c r="D353" s="164"/>
      <c r="E353" s="164"/>
      <c r="F353" s="164"/>
      <c r="G353" s="112" t="s">
        <v>148</v>
      </c>
      <c r="H353" s="112" t="s">
        <v>151</v>
      </c>
      <c r="I353" s="112" t="s">
        <v>153</v>
      </c>
      <c r="J353" s="112" t="s">
        <v>104</v>
      </c>
      <c r="K353" s="112" t="s">
        <v>148</v>
      </c>
      <c r="L353" s="112" t="s">
        <v>152</v>
      </c>
      <c r="M353" s="112" t="s">
        <v>148</v>
      </c>
      <c r="N353" s="112" t="s">
        <v>152</v>
      </c>
      <c r="O353" s="112" t="s">
        <v>148</v>
      </c>
      <c r="P353" s="112" t="s">
        <v>152</v>
      </c>
    </row>
    <row r="354" spans="2:16" s="83" customFormat="1" ht="13.5" customHeight="1">
      <c r="B354" s="153">
        <v>1</v>
      </c>
      <c r="C354" s="155"/>
      <c r="D354" s="154"/>
      <c r="E354" s="112">
        <v>2</v>
      </c>
      <c r="F354" s="112">
        <v>3</v>
      </c>
      <c r="G354" s="112">
        <v>4</v>
      </c>
      <c r="H354" s="112">
        <v>5</v>
      </c>
      <c r="I354" s="112">
        <v>6</v>
      </c>
      <c r="J354" s="112">
        <v>7</v>
      </c>
      <c r="K354" s="112">
        <v>8</v>
      </c>
      <c r="L354" s="112">
        <v>9</v>
      </c>
      <c r="M354" s="112">
        <v>10</v>
      </c>
      <c r="N354" s="112">
        <v>11</v>
      </c>
      <c r="O354" s="112">
        <v>12</v>
      </c>
      <c r="P354" s="44">
        <v>13</v>
      </c>
    </row>
    <row r="355" spans="2:16">
      <c r="B355" s="165" t="s">
        <v>162</v>
      </c>
      <c r="C355" s="166"/>
      <c r="D355" s="167"/>
      <c r="E355" s="28" t="s">
        <v>164</v>
      </c>
      <c r="F355" s="162" t="s">
        <v>163</v>
      </c>
      <c r="G355" s="120">
        <f t="shared" ref="G355:G376" si="85">I355+J355</f>
        <v>0</v>
      </c>
      <c r="H355" s="60"/>
      <c r="I355" s="60"/>
      <c r="J355" s="60"/>
      <c r="K355" s="120">
        <f t="shared" ref="K355:K377" si="86">M355+O355</f>
        <v>0</v>
      </c>
      <c r="L355" s="120">
        <f t="shared" ref="L355:L377" si="87">N355+P355</f>
        <v>0</v>
      </c>
      <c r="M355" s="60"/>
      <c r="N355" s="60"/>
      <c r="O355" s="60"/>
      <c r="P355" s="50"/>
    </row>
    <row r="356" spans="2:16">
      <c r="B356" s="168" t="s">
        <v>160</v>
      </c>
      <c r="C356" s="169"/>
      <c r="D356" s="170"/>
      <c r="E356" s="28" t="s">
        <v>165</v>
      </c>
      <c r="F356" s="163"/>
      <c r="G356" s="120">
        <f t="shared" si="85"/>
        <v>0</v>
      </c>
      <c r="H356" s="60"/>
      <c r="I356" s="60"/>
      <c r="J356" s="60"/>
      <c r="K356" s="120">
        <f t="shared" si="86"/>
        <v>0</v>
      </c>
      <c r="L356" s="120">
        <f t="shared" si="87"/>
        <v>0</v>
      </c>
      <c r="M356" s="60"/>
      <c r="N356" s="60"/>
      <c r="O356" s="60"/>
      <c r="P356" s="50"/>
    </row>
    <row r="357" spans="2:16">
      <c r="B357" s="165" t="s">
        <v>166</v>
      </c>
      <c r="C357" s="166"/>
      <c r="D357" s="167"/>
      <c r="E357" s="28" t="s">
        <v>176</v>
      </c>
      <c r="F357" s="162" t="s">
        <v>198</v>
      </c>
      <c r="G357" s="120">
        <f t="shared" si="85"/>
        <v>1</v>
      </c>
      <c r="H357" s="60">
        <v>1</v>
      </c>
      <c r="I357" s="60"/>
      <c r="J357" s="60">
        <v>1</v>
      </c>
      <c r="K357" s="120">
        <f t="shared" si="86"/>
        <v>0</v>
      </c>
      <c r="L357" s="120">
        <f t="shared" si="87"/>
        <v>0</v>
      </c>
      <c r="M357" s="60"/>
      <c r="N357" s="60"/>
      <c r="O357" s="60"/>
      <c r="P357" s="50"/>
    </row>
    <row r="358" spans="2:16">
      <c r="B358" s="168" t="s">
        <v>160</v>
      </c>
      <c r="C358" s="169"/>
      <c r="D358" s="170"/>
      <c r="E358" s="28" t="s">
        <v>177</v>
      </c>
      <c r="F358" s="163"/>
      <c r="G358" s="120">
        <f t="shared" si="85"/>
        <v>0</v>
      </c>
      <c r="H358" s="60"/>
      <c r="I358" s="60"/>
      <c r="J358" s="60"/>
      <c r="K358" s="120">
        <f t="shared" si="86"/>
        <v>0</v>
      </c>
      <c r="L358" s="120">
        <f t="shared" si="87"/>
        <v>0</v>
      </c>
      <c r="M358" s="60"/>
      <c r="N358" s="60"/>
      <c r="O358" s="60"/>
      <c r="P358" s="50"/>
    </row>
    <row r="359" spans="2:16">
      <c r="B359" s="165" t="s">
        <v>167</v>
      </c>
      <c r="C359" s="166"/>
      <c r="D359" s="167"/>
      <c r="E359" s="28" t="s">
        <v>178</v>
      </c>
      <c r="F359" s="162" t="s">
        <v>199</v>
      </c>
      <c r="G359" s="120">
        <f t="shared" si="85"/>
        <v>0</v>
      </c>
      <c r="H359" s="60"/>
      <c r="I359" s="60"/>
      <c r="J359" s="60"/>
      <c r="K359" s="120">
        <f t="shared" si="86"/>
        <v>0</v>
      </c>
      <c r="L359" s="120">
        <f t="shared" si="87"/>
        <v>0</v>
      </c>
      <c r="M359" s="60"/>
      <c r="N359" s="60"/>
      <c r="O359" s="60"/>
      <c r="P359" s="50"/>
    </row>
    <row r="360" spans="2:16">
      <c r="B360" s="168" t="s">
        <v>160</v>
      </c>
      <c r="C360" s="169"/>
      <c r="D360" s="170"/>
      <c r="E360" s="28" t="s">
        <v>179</v>
      </c>
      <c r="F360" s="163"/>
      <c r="G360" s="120">
        <f t="shared" si="85"/>
        <v>0</v>
      </c>
      <c r="H360" s="60"/>
      <c r="I360" s="60"/>
      <c r="J360" s="60"/>
      <c r="K360" s="120">
        <f t="shared" si="86"/>
        <v>0</v>
      </c>
      <c r="L360" s="120">
        <f t="shared" si="87"/>
        <v>0</v>
      </c>
      <c r="M360" s="60"/>
      <c r="N360" s="60"/>
      <c r="O360" s="60"/>
      <c r="P360" s="50"/>
    </row>
    <row r="361" spans="2:16">
      <c r="B361" s="165" t="s">
        <v>168</v>
      </c>
      <c r="C361" s="166"/>
      <c r="D361" s="167"/>
      <c r="E361" s="28" t="s">
        <v>180</v>
      </c>
      <c r="F361" s="162" t="s">
        <v>200</v>
      </c>
      <c r="G361" s="120">
        <v>2</v>
      </c>
      <c r="H361" s="60">
        <v>2</v>
      </c>
      <c r="I361" s="60"/>
      <c r="J361" s="60">
        <v>2</v>
      </c>
      <c r="K361" s="120">
        <f t="shared" si="86"/>
        <v>0</v>
      </c>
      <c r="L361" s="120">
        <f t="shared" si="87"/>
        <v>0</v>
      </c>
      <c r="M361" s="60"/>
      <c r="N361" s="60"/>
      <c r="O361" s="60"/>
      <c r="P361" s="50"/>
    </row>
    <row r="362" spans="2:16">
      <c r="B362" s="168" t="s">
        <v>160</v>
      </c>
      <c r="C362" s="169"/>
      <c r="D362" s="170"/>
      <c r="E362" s="28" t="s">
        <v>181</v>
      </c>
      <c r="F362" s="163"/>
      <c r="G362" s="120">
        <f t="shared" si="85"/>
        <v>1</v>
      </c>
      <c r="H362" s="60">
        <v>1</v>
      </c>
      <c r="I362" s="60"/>
      <c r="J362" s="60">
        <v>1</v>
      </c>
      <c r="K362" s="120">
        <f t="shared" si="86"/>
        <v>0</v>
      </c>
      <c r="L362" s="120">
        <f t="shared" si="87"/>
        <v>0</v>
      </c>
      <c r="M362" s="60"/>
      <c r="N362" s="60"/>
      <c r="O362" s="60"/>
      <c r="P362" s="50"/>
    </row>
    <row r="363" spans="2:16" ht="48" customHeight="1">
      <c r="B363" s="165" t="s">
        <v>169</v>
      </c>
      <c r="C363" s="166"/>
      <c r="D363" s="167"/>
      <c r="E363" s="28" t="s">
        <v>182</v>
      </c>
      <c r="F363" s="162" t="s">
        <v>201</v>
      </c>
      <c r="G363" s="120">
        <f t="shared" si="85"/>
        <v>1</v>
      </c>
      <c r="H363" s="60">
        <v>1</v>
      </c>
      <c r="I363" s="60"/>
      <c r="J363" s="60">
        <v>1</v>
      </c>
      <c r="K363" s="120">
        <f t="shared" si="86"/>
        <v>0</v>
      </c>
      <c r="L363" s="120">
        <f t="shared" si="87"/>
        <v>0</v>
      </c>
      <c r="M363" s="60"/>
      <c r="N363" s="60"/>
      <c r="O363" s="60"/>
      <c r="P363" s="50"/>
    </row>
    <row r="364" spans="2:16" ht="12.75" customHeight="1">
      <c r="B364" s="168" t="s">
        <v>160</v>
      </c>
      <c r="C364" s="169"/>
      <c r="D364" s="170"/>
      <c r="E364" s="28" t="s">
        <v>183</v>
      </c>
      <c r="F364" s="163"/>
      <c r="G364" s="120">
        <f t="shared" si="85"/>
        <v>0</v>
      </c>
      <c r="H364" s="60"/>
      <c r="I364" s="60"/>
      <c r="J364" s="60"/>
      <c r="K364" s="120">
        <f t="shared" si="86"/>
        <v>0</v>
      </c>
      <c r="L364" s="120">
        <f t="shared" si="87"/>
        <v>0</v>
      </c>
      <c r="M364" s="60"/>
      <c r="N364" s="60"/>
      <c r="O364" s="60"/>
      <c r="P364" s="50"/>
    </row>
    <row r="365" spans="2:16" ht="12.75" customHeight="1">
      <c r="B365" s="165" t="s">
        <v>170</v>
      </c>
      <c r="C365" s="166"/>
      <c r="D365" s="167"/>
      <c r="E365" s="28" t="s">
        <v>184</v>
      </c>
      <c r="F365" s="162" t="s">
        <v>202</v>
      </c>
      <c r="G365" s="120">
        <f t="shared" si="85"/>
        <v>1</v>
      </c>
      <c r="H365" s="60">
        <v>1</v>
      </c>
      <c r="I365" s="60"/>
      <c r="J365" s="60">
        <v>1</v>
      </c>
      <c r="K365" s="120">
        <f t="shared" si="86"/>
        <v>0</v>
      </c>
      <c r="L365" s="120">
        <f t="shared" si="87"/>
        <v>0</v>
      </c>
      <c r="M365" s="60"/>
      <c r="N365" s="60"/>
      <c r="O365" s="60"/>
      <c r="P365" s="50"/>
    </row>
    <row r="366" spans="2:16" ht="14.25" customHeight="1">
      <c r="B366" s="168" t="s">
        <v>160</v>
      </c>
      <c r="C366" s="169"/>
      <c r="D366" s="170"/>
      <c r="E366" s="28" t="s">
        <v>185</v>
      </c>
      <c r="F366" s="163"/>
      <c r="G366" s="120">
        <f t="shared" si="85"/>
        <v>0</v>
      </c>
      <c r="H366" s="60"/>
      <c r="I366" s="60"/>
      <c r="J366" s="60"/>
      <c r="K366" s="120">
        <f t="shared" si="86"/>
        <v>0</v>
      </c>
      <c r="L366" s="120">
        <f t="shared" si="87"/>
        <v>0</v>
      </c>
      <c r="M366" s="60"/>
      <c r="N366" s="60"/>
      <c r="O366" s="60"/>
      <c r="P366" s="50"/>
    </row>
    <row r="367" spans="2:16">
      <c r="B367" s="165" t="s">
        <v>171</v>
      </c>
      <c r="C367" s="166"/>
      <c r="D367" s="167"/>
      <c r="E367" s="28" t="s">
        <v>186</v>
      </c>
      <c r="F367" s="162" t="s">
        <v>203</v>
      </c>
      <c r="G367" s="120">
        <v>5</v>
      </c>
      <c r="H367" s="60">
        <v>5</v>
      </c>
      <c r="I367" s="60">
        <v>2</v>
      </c>
      <c r="J367" s="60">
        <v>3</v>
      </c>
      <c r="K367" s="120">
        <f t="shared" si="86"/>
        <v>0</v>
      </c>
      <c r="L367" s="120">
        <f t="shared" si="87"/>
        <v>0</v>
      </c>
      <c r="M367" s="60"/>
      <c r="N367" s="60"/>
      <c r="O367" s="60"/>
      <c r="P367" s="50"/>
    </row>
    <row r="368" spans="2:16" ht="14.25" customHeight="1">
      <c r="B368" s="168" t="s">
        <v>160</v>
      </c>
      <c r="C368" s="169"/>
      <c r="D368" s="170"/>
      <c r="E368" s="28" t="s">
        <v>187</v>
      </c>
      <c r="F368" s="163"/>
      <c r="G368" s="120">
        <f t="shared" si="85"/>
        <v>0</v>
      </c>
      <c r="H368" s="60"/>
      <c r="I368" s="60"/>
      <c r="J368" s="60"/>
      <c r="K368" s="120">
        <f t="shared" si="86"/>
        <v>0</v>
      </c>
      <c r="L368" s="120">
        <f t="shared" si="87"/>
        <v>0</v>
      </c>
      <c r="M368" s="60"/>
      <c r="N368" s="60"/>
      <c r="O368" s="60"/>
      <c r="P368" s="50"/>
    </row>
    <row r="369" spans="2:16">
      <c r="B369" s="165" t="s">
        <v>172</v>
      </c>
      <c r="C369" s="166"/>
      <c r="D369" s="167"/>
      <c r="E369" s="28" t="s">
        <v>188</v>
      </c>
      <c r="F369" s="162" t="s">
        <v>204</v>
      </c>
      <c r="G369" s="120">
        <v>18</v>
      </c>
      <c r="H369" s="60">
        <v>18</v>
      </c>
      <c r="I369" s="60">
        <v>4</v>
      </c>
      <c r="J369" s="60">
        <v>14</v>
      </c>
      <c r="K369" s="120">
        <f t="shared" si="86"/>
        <v>0</v>
      </c>
      <c r="L369" s="120">
        <f t="shared" si="87"/>
        <v>0</v>
      </c>
      <c r="M369" s="60"/>
      <c r="N369" s="60"/>
      <c r="O369" s="60"/>
      <c r="P369" s="50"/>
    </row>
    <row r="370" spans="2:16">
      <c r="B370" s="168" t="s">
        <v>196</v>
      </c>
      <c r="C370" s="169"/>
      <c r="D370" s="170"/>
      <c r="E370" s="28" t="s">
        <v>189</v>
      </c>
      <c r="F370" s="265"/>
      <c r="G370" s="120">
        <f t="shared" si="85"/>
        <v>2</v>
      </c>
      <c r="H370" s="60">
        <v>2</v>
      </c>
      <c r="I370" s="60">
        <v>1</v>
      </c>
      <c r="J370" s="60">
        <v>1</v>
      </c>
      <c r="K370" s="120">
        <f t="shared" si="86"/>
        <v>0</v>
      </c>
      <c r="L370" s="120">
        <f t="shared" si="87"/>
        <v>0</v>
      </c>
      <c r="M370" s="60"/>
      <c r="N370" s="60"/>
      <c r="O370" s="60"/>
      <c r="P370" s="50"/>
    </row>
    <row r="371" spans="2:16" ht="12" customHeight="1">
      <c r="B371" s="168" t="s">
        <v>197</v>
      </c>
      <c r="C371" s="169"/>
      <c r="D371" s="170"/>
      <c r="E371" s="28" t="s">
        <v>190</v>
      </c>
      <c r="F371" s="163"/>
      <c r="G371" s="120">
        <f t="shared" si="85"/>
        <v>0</v>
      </c>
      <c r="H371" s="60"/>
      <c r="I371" s="60"/>
      <c r="J371" s="60"/>
      <c r="K371" s="120">
        <f t="shared" si="86"/>
        <v>0</v>
      </c>
      <c r="L371" s="120">
        <f t="shared" si="87"/>
        <v>0</v>
      </c>
      <c r="M371" s="60"/>
      <c r="N371" s="60"/>
      <c r="O371" s="60"/>
      <c r="P371" s="50"/>
    </row>
    <row r="372" spans="2:16">
      <c r="B372" s="165" t="s">
        <v>173</v>
      </c>
      <c r="C372" s="166"/>
      <c r="D372" s="167"/>
      <c r="E372" s="28" t="s">
        <v>191</v>
      </c>
      <c r="F372" s="162" t="s">
        <v>205</v>
      </c>
      <c r="G372" s="120">
        <f t="shared" si="85"/>
        <v>2</v>
      </c>
      <c r="H372" s="60">
        <v>2</v>
      </c>
      <c r="I372" s="60">
        <v>2</v>
      </c>
      <c r="J372" s="60"/>
      <c r="K372" s="120">
        <f t="shared" si="86"/>
        <v>0</v>
      </c>
      <c r="L372" s="120">
        <f t="shared" si="87"/>
        <v>0</v>
      </c>
      <c r="M372" s="60"/>
      <c r="N372" s="60"/>
      <c r="O372" s="60"/>
      <c r="P372" s="50"/>
    </row>
    <row r="373" spans="2:16">
      <c r="B373" s="168" t="s">
        <v>196</v>
      </c>
      <c r="C373" s="169"/>
      <c r="D373" s="170"/>
      <c r="E373" s="28" t="s">
        <v>192</v>
      </c>
      <c r="F373" s="265"/>
      <c r="G373" s="120">
        <f t="shared" si="85"/>
        <v>1</v>
      </c>
      <c r="H373" s="60">
        <v>1</v>
      </c>
      <c r="I373" s="60">
        <v>1</v>
      </c>
      <c r="J373" s="60"/>
      <c r="K373" s="120">
        <f t="shared" si="86"/>
        <v>0</v>
      </c>
      <c r="L373" s="120">
        <f t="shared" si="87"/>
        <v>0</v>
      </c>
      <c r="M373" s="60"/>
      <c r="N373" s="60"/>
      <c r="O373" s="60"/>
      <c r="P373" s="50"/>
    </row>
    <row r="374" spans="2:16" ht="12" customHeight="1">
      <c r="B374" s="168" t="s">
        <v>197</v>
      </c>
      <c r="C374" s="169"/>
      <c r="D374" s="170"/>
      <c r="E374" s="28" t="s">
        <v>193</v>
      </c>
      <c r="F374" s="163"/>
      <c r="G374" s="120">
        <f t="shared" si="85"/>
        <v>0</v>
      </c>
      <c r="H374" s="60"/>
      <c r="I374" s="60"/>
      <c r="J374" s="60"/>
      <c r="K374" s="120">
        <f t="shared" si="86"/>
        <v>0</v>
      </c>
      <c r="L374" s="120">
        <f t="shared" si="87"/>
        <v>0</v>
      </c>
      <c r="M374" s="60"/>
      <c r="N374" s="60"/>
      <c r="O374" s="60"/>
      <c r="P374" s="50"/>
    </row>
    <row r="375" spans="2:16">
      <c r="B375" s="165" t="s">
        <v>174</v>
      </c>
      <c r="C375" s="166"/>
      <c r="D375" s="167"/>
      <c r="E375" s="28" t="s">
        <v>194</v>
      </c>
      <c r="F375" s="162" t="s">
        <v>206</v>
      </c>
      <c r="G375" s="120">
        <f t="shared" si="85"/>
        <v>1</v>
      </c>
      <c r="H375" s="60">
        <v>1</v>
      </c>
      <c r="I375" s="60"/>
      <c r="J375" s="60">
        <v>1</v>
      </c>
      <c r="K375" s="120">
        <f t="shared" si="86"/>
        <v>0</v>
      </c>
      <c r="L375" s="120">
        <f t="shared" si="87"/>
        <v>0</v>
      </c>
      <c r="M375" s="60"/>
      <c r="N375" s="60"/>
      <c r="O375" s="60"/>
      <c r="P375" s="50"/>
    </row>
    <row r="376" spans="2:16" ht="13.5" customHeight="1">
      <c r="B376" s="168" t="s">
        <v>160</v>
      </c>
      <c r="C376" s="169"/>
      <c r="D376" s="170"/>
      <c r="E376" s="28" t="s">
        <v>195</v>
      </c>
      <c r="F376" s="163"/>
      <c r="G376" s="120">
        <f t="shared" si="85"/>
        <v>0</v>
      </c>
      <c r="H376" s="60"/>
      <c r="I376" s="60"/>
      <c r="J376" s="60"/>
      <c r="K376" s="120">
        <f t="shared" si="86"/>
        <v>0</v>
      </c>
      <c r="L376" s="120">
        <f t="shared" si="87"/>
        <v>0</v>
      </c>
      <c r="M376" s="60"/>
      <c r="N376" s="60"/>
      <c r="O376" s="60"/>
      <c r="P376" s="50"/>
    </row>
    <row r="377" spans="2:16" s="83" customFormat="1">
      <c r="B377" s="177" t="s">
        <v>306</v>
      </c>
      <c r="C377" s="178"/>
      <c r="D377" s="179"/>
      <c r="E377" s="75" t="s">
        <v>314</v>
      </c>
      <c r="F377" s="69" t="s">
        <v>156</v>
      </c>
      <c r="G377" s="76">
        <v>18</v>
      </c>
      <c r="H377" s="70">
        <v>18</v>
      </c>
      <c r="I377" s="70">
        <v>8</v>
      </c>
      <c r="J377" s="70">
        <v>10</v>
      </c>
      <c r="K377" s="76">
        <f t="shared" si="86"/>
        <v>0</v>
      </c>
      <c r="L377" s="76">
        <f t="shared" si="87"/>
        <v>0</v>
      </c>
      <c r="M377" s="70"/>
      <c r="N377" s="70"/>
      <c r="O377" s="70"/>
      <c r="P377" s="70"/>
    </row>
    <row r="378" spans="2:16" s="83" customFormat="1">
      <c r="B378" s="118"/>
      <c r="C378" s="118"/>
      <c r="D378" s="118"/>
      <c r="E378" s="119"/>
      <c r="F378" s="107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</row>
    <row r="379" spans="2:16" s="83" customFormat="1">
      <c r="B379" s="164" t="s">
        <v>146</v>
      </c>
      <c r="C379" s="164"/>
      <c r="D379" s="164"/>
      <c r="E379" s="164" t="s">
        <v>21</v>
      </c>
      <c r="F379" s="164" t="s">
        <v>100</v>
      </c>
      <c r="G379" s="164" t="s">
        <v>147</v>
      </c>
      <c r="H379" s="164"/>
      <c r="I379" s="164"/>
      <c r="J379" s="164"/>
      <c r="K379" s="164" t="s">
        <v>149</v>
      </c>
      <c r="L379" s="164"/>
      <c r="M379" s="164"/>
      <c r="N379" s="164"/>
      <c r="O379" s="164"/>
      <c r="P379" s="164"/>
    </row>
    <row r="380" spans="2:16" s="83" customFormat="1" ht="24.75" customHeight="1">
      <c r="B380" s="164"/>
      <c r="C380" s="164"/>
      <c r="D380" s="164"/>
      <c r="E380" s="164"/>
      <c r="F380" s="164"/>
      <c r="G380" s="153" t="s">
        <v>148</v>
      </c>
      <c r="H380" s="154"/>
      <c r="I380" s="153" t="s">
        <v>3</v>
      </c>
      <c r="J380" s="154"/>
      <c r="K380" s="153" t="s">
        <v>148</v>
      </c>
      <c r="L380" s="154"/>
      <c r="M380" s="153" t="s">
        <v>103</v>
      </c>
      <c r="N380" s="154"/>
      <c r="O380" s="153" t="s">
        <v>150</v>
      </c>
      <c r="P380" s="154"/>
    </row>
    <row r="381" spans="2:16" s="83" customFormat="1" ht="72.75" customHeight="1">
      <c r="B381" s="164"/>
      <c r="C381" s="164"/>
      <c r="D381" s="164"/>
      <c r="E381" s="164"/>
      <c r="F381" s="164"/>
      <c r="G381" s="112" t="s">
        <v>148</v>
      </c>
      <c r="H381" s="112" t="s">
        <v>151</v>
      </c>
      <c r="I381" s="112" t="s">
        <v>153</v>
      </c>
      <c r="J381" s="112" t="s">
        <v>104</v>
      </c>
      <c r="K381" s="112" t="s">
        <v>148</v>
      </c>
      <c r="L381" s="112" t="s">
        <v>152</v>
      </c>
      <c r="M381" s="112" t="s">
        <v>148</v>
      </c>
      <c r="N381" s="112" t="s">
        <v>152</v>
      </c>
      <c r="O381" s="112" t="s">
        <v>148</v>
      </c>
      <c r="P381" s="112" t="s">
        <v>152</v>
      </c>
    </row>
    <row r="382" spans="2:16" s="83" customFormat="1" ht="12.75" customHeight="1">
      <c r="B382" s="153">
        <v>1</v>
      </c>
      <c r="C382" s="155"/>
      <c r="D382" s="154"/>
      <c r="E382" s="112">
        <v>2</v>
      </c>
      <c r="F382" s="112">
        <v>3</v>
      </c>
      <c r="G382" s="112">
        <v>4</v>
      </c>
      <c r="H382" s="112">
        <v>5</v>
      </c>
      <c r="I382" s="112">
        <v>6</v>
      </c>
      <c r="J382" s="112">
        <v>7</v>
      </c>
      <c r="K382" s="112">
        <v>8</v>
      </c>
      <c r="L382" s="112">
        <v>9</v>
      </c>
      <c r="M382" s="112">
        <v>10</v>
      </c>
      <c r="N382" s="112">
        <v>11</v>
      </c>
      <c r="O382" s="112">
        <v>12</v>
      </c>
      <c r="P382" s="44">
        <v>13</v>
      </c>
    </row>
    <row r="383" spans="2:16">
      <c r="B383" s="150" t="s">
        <v>175</v>
      </c>
      <c r="C383" s="151"/>
      <c r="D383" s="152"/>
      <c r="E383" s="90">
        <v>3</v>
      </c>
      <c r="F383" s="89" t="s">
        <v>207</v>
      </c>
      <c r="G383" s="72">
        <f t="shared" ref="G383:G391" si="88">I383+J383</f>
        <v>220</v>
      </c>
      <c r="H383" s="72">
        <f>H384+H385</f>
        <v>220</v>
      </c>
      <c r="I383" s="72">
        <f>I384+I385</f>
        <v>27</v>
      </c>
      <c r="J383" s="72">
        <f>J384+J385</f>
        <v>193</v>
      </c>
      <c r="K383" s="72">
        <f t="shared" ref="K383:K396" si="89">M383+O383</f>
        <v>0</v>
      </c>
      <c r="L383" s="72">
        <f t="shared" ref="L383:L396" si="90">N383+P383</f>
        <v>0</v>
      </c>
      <c r="M383" s="72">
        <f>M384+M385</f>
        <v>0</v>
      </c>
      <c r="N383" s="72">
        <f>N384+N385</f>
        <v>0</v>
      </c>
      <c r="O383" s="72">
        <f>O384+O385</f>
        <v>0</v>
      </c>
      <c r="P383" s="72">
        <f>P384+P385</f>
        <v>0</v>
      </c>
    </row>
    <row r="384" spans="2:16" ht="24" customHeight="1">
      <c r="B384" s="165" t="s">
        <v>210</v>
      </c>
      <c r="C384" s="166"/>
      <c r="D384" s="167"/>
      <c r="E384" s="28" t="s">
        <v>208</v>
      </c>
      <c r="F384" s="42" t="s">
        <v>209</v>
      </c>
      <c r="G384" s="120">
        <v>216</v>
      </c>
      <c r="H384" s="98">
        <v>216</v>
      </c>
      <c r="I384" s="98">
        <v>24</v>
      </c>
      <c r="J384" s="98">
        <v>192</v>
      </c>
      <c r="K384" s="120">
        <f t="shared" si="89"/>
        <v>0</v>
      </c>
      <c r="L384" s="120">
        <f t="shared" si="90"/>
        <v>0</v>
      </c>
      <c r="M384" s="98"/>
      <c r="N384" s="98"/>
      <c r="O384" s="98"/>
      <c r="P384" s="86"/>
    </row>
    <row r="385" spans="2:16" s="83" customFormat="1" ht="36">
      <c r="B385" s="177" t="s">
        <v>306</v>
      </c>
      <c r="C385" s="178"/>
      <c r="D385" s="179"/>
      <c r="E385" s="68" t="s">
        <v>316</v>
      </c>
      <c r="F385" s="78" t="s">
        <v>315</v>
      </c>
      <c r="G385" s="76">
        <v>4</v>
      </c>
      <c r="H385" s="70">
        <v>4</v>
      </c>
      <c r="I385" s="70">
        <v>3</v>
      </c>
      <c r="J385" s="70">
        <v>1</v>
      </c>
      <c r="K385" s="76">
        <f t="shared" si="89"/>
        <v>0</v>
      </c>
      <c r="L385" s="76">
        <f t="shared" si="90"/>
        <v>0</v>
      </c>
      <c r="M385" s="70"/>
      <c r="N385" s="70"/>
      <c r="O385" s="70"/>
      <c r="P385" s="70"/>
    </row>
    <row r="386" spans="2:16" ht="37.5" customHeight="1">
      <c r="B386" s="174" t="s">
        <v>211</v>
      </c>
      <c r="C386" s="175"/>
      <c r="D386" s="176"/>
      <c r="E386" s="91" t="s">
        <v>212</v>
      </c>
      <c r="F386" s="87" t="s">
        <v>223</v>
      </c>
      <c r="G386" s="92">
        <f t="shared" si="88"/>
        <v>0</v>
      </c>
      <c r="H386" s="92"/>
      <c r="I386" s="92"/>
      <c r="J386" s="92"/>
      <c r="K386" s="92">
        <f t="shared" si="89"/>
        <v>0</v>
      </c>
      <c r="L386" s="92">
        <f t="shared" si="90"/>
        <v>0</v>
      </c>
      <c r="M386" s="92"/>
      <c r="N386" s="92"/>
      <c r="O386" s="92"/>
      <c r="P386" s="92"/>
    </row>
    <row r="387" spans="2:16" ht="24.75" customHeight="1">
      <c r="B387" s="174" t="s">
        <v>213</v>
      </c>
      <c r="C387" s="175"/>
      <c r="D387" s="176"/>
      <c r="E387" s="91" t="s">
        <v>216</v>
      </c>
      <c r="F387" s="87" t="s">
        <v>224</v>
      </c>
      <c r="G387" s="92">
        <v>3</v>
      </c>
      <c r="H387" s="88">
        <v>3</v>
      </c>
      <c r="I387" s="88"/>
      <c r="J387" s="88">
        <v>3</v>
      </c>
      <c r="K387" s="92">
        <f t="shared" si="89"/>
        <v>0</v>
      </c>
      <c r="L387" s="92">
        <f t="shared" si="90"/>
        <v>0</v>
      </c>
      <c r="M387" s="88"/>
      <c r="N387" s="88"/>
      <c r="O387" s="88"/>
      <c r="P387" s="88"/>
    </row>
    <row r="388" spans="2:16">
      <c r="B388" s="174" t="s">
        <v>214</v>
      </c>
      <c r="C388" s="175"/>
      <c r="D388" s="176"/>
      <c r="E388" s="91" t="s">
        <v>217</v>
      </c>
      <c r="F388" s="87" t="s">
        <v>225</v>
      </c>
      <c r="G388" s="92">
        <v>7</v>
      </c>
      <c r="H388" s="88">
        <v>7</v>
      </c>
      <c r="I388" s="88">
        <v>0</v>
      </c>
      <c r="J388" s="88">
        <v>7</v>
      </c>
      <c r="K388" s="92">
        <f t="shared" si="89"/>
        <v>0</v>
      </c>
      <c r="L388" s="92">
        <f t="shared" si="90"/>
        <v>0</v>
      </c>
      <c r="M388" s="88"/>
      <c r="N388" s="88"/>
      <c r="O388" s="88"/>
      <c r="P388" s="88"/>
    </row>
    <row r="389" spans="2:16">
      <c r="B389" s="174" t="s">
        <v>220</v>
      </c>
      <c r="C389" s="175"/>
      <c r="D389" s="176"/>
      <c r="E389" s="91" t="s">
        <v>218</v>
      </c>
      <c r="F389" s="87" t="s">
        <v>226</v>
      </c>
      <c r="G389" s="92">
        <f t="shared" si="88"/>
        <v>0</v>
      </c>
      <c r="H389" s="88"/>
      <c r="I389" s="88"/>
      <c r="J389" s="88"/>
      <c r="K389" s="92">
        <f t="shared" si="89"/>
        <v>0</v>
      </c>
      <c r="L389" s="92">
        <f t="shared" si="90"/>
        <v>0</v>
      </c>
      <c r="M389" s="88"/>
      <c r="N389" s="88"/>
      <c r="O389" s="88"/>
      <c r="P389" s="88"/>
    </row>
    <row r="390" spans="2:16" ht="24" customHeight="1">
      <c r="B390" s="174" t="s">
        <v>215</v>
      </c>
      <c r="C390" s="175"/>
      <c r="D390" s="176"/>
      <c r="E390" s="91" t="s">
        <v>219</v>
      </c>
      <c r="F390" s="87" t="s">
        <v>227</v>
      </c>
      <c r="G390" s="92">
        <v>9</v>
      </c>
      <c r="H390" s="88">
        <v>9</v>
      </c>
      <c r="I390" s="88">
        <v>5</v>
      </c>
      <c r="J390" s="88">
        <v>4</v>
      </c>
      <c r="K390" s="92">
        <f t="shared" si="89"/>
        <v>0</v>
      </c>
      <c r="L390" s="92">
        <f t="shared" si="90"/>
        <v>0</v>
      </c>
      <c r="M390" s="88"/>
      <c r="N390" s="88"/>
      <c r="O390" s="88"/>
      <c r="P390" s="88"/>
    </row>
    <row r="391" spans="2:16">
      <c r="B391" s="150" t="s">
        <v>221</v>
      </c>
      <c r="C391" s="151"/>
      <c r="D391" s="152"/>
      <c r="E391" s="90" t="s">
        <v>222</v>
      </c>
      <c r="F391" s="89" t="s">
        <v>228</v>
      </c>
      <c r="G391" s="72">
        <f t="shared" si="88"/>
        <v>697</v>
      </c>
      <c r="H391" s="72">
        <f>SUM(H392:H394,H396)</f>
        <v>696</v>
      </c>
      <c r="I391" s="72">
        <f>SUM(I392:I394,I396)</f>
        <v>125</v>
      </c>
      <c r="J391" s="72">
        <f>SUM(J392:J394,J396)</f>
        <v>572</v>
      </c>
      <c r="K391" s="72">
        <f t="shared" si="89"/>
        <v>1</v>
      </c>
      <c r="L391" s="72">
        <f t="shared" si="90"/>
        <v>1</v>
      </c>
      <c r="M391" s="72">
        <f>SUM(M392:M394,M396)</f>
        <v>0</v>
      </c>
      <c r="N391" s="72">
        <f>SUM(N392:N394,N396)</f>
        <v>0</v>
      </c>
      <c r="O391" s="72">
        <f>SUM(O392:O394,O396)</f>
        <v>1</v>
      </c>
      <c r="P391" s="72">
        <f>SUM(P392:P394,P396)</f>
        <v>1</v>
      </c>
    </row>
    <row r="392" spans="2:16" ht="36" customHeight="1">
      <c r="B392" s="165" t="s">
        <v>258</v>
      </c>
      <c r="C392" s="166"/>
      <c r="D392" s="167"/>
      <c r="E392" s="28" t="s">
        <v>233</v>
      </c>
      <c r="F392" s="42" t="s">
        <v>229</v>
      </c>
      <c r="G392" s="120">
        <v>596</v>
      </c>
      <c r="H392" s="60">
        <v>596</v>
      </c>
      <c r="I392" s="60">
        <v>113</v>
      </c>
      <c r="J392" s="60">
        <v>483</v>
      </c>
      <c r="K392" s="120">
        <f t="shared" si="89"/>
        <v>1</v>
      </c>
      <c r="L392" s="120">
        <f t="shared" si="90"/>
        <v>1</v>
      </c>
      <c r="M392" s="60"/>
      <c r="N392" s="60"/>
      <c r="O392" s="60">
        <v>1</v>
      </c>
      <c r="P392" s="50">
        <v>1</v>
      </c>
    </row>
    <row r="393" spans="2:16">
      <c r="B393" s="165" t="s">
        <v>255</v>
      </c>
      <c r="C393" s="166"/>
      <c r="D393" s="167"/>
      <c r="E393" s="28" t="s">
        <v>234</v>
      </c>
      <c r="F393" s="42" t="s">
        <v>230</v>
      </c>
      <c r="G393" s="120">
        <v>40</v>
      </c>
      <c r="H393" s="60">
        <v>40</v>
      </c>
      <c r="I393" s="60">
        <v>7</v>
      </c>
      <c r="J393" s="60">
        <v>33</v>
      </c>
      <c r="K393" s="120">
        <f t="shared" si="89"/>
        <v>0</v>
      </c>
      <c r="L393" s="120">
        <f t="shared" si="90"/>
        <v>0</v>
      </c>
      <c r="M393" s="60"/>
      <c r="N393" s="60"/>
      <c r="O393" s="60"/>
      <c r="P393" s="50"/>
    </row>
    <row r="394" spans="2:16">
      <c r="B394" s="165" t="s">
        <v>256</v>
      </c>
      <c r="C394" s="166"/>
      <c r="D394" s="167"/>
      <c r="E394" s="28" t="s">
        <v>235</v>
      </c>
      <c r="F394" s="42" t="s">
        <v>231</v>
      </c>
      <c r="G394" s="120">
        <v>25</v>
      </c>
      <c r="H394" s="60">
        <v>25</v>
      </c>
      <c r="I394" s="60">
        <v>2</v>
      </c>
      <c r="J394" s="60">
        <v>23</v>
      </c>
      <c r="K394" s="120">
        <f t="shared" si="89"/>
        <v>0</v>
      </c>
      <c r="L394" s="120">
        <f t="shared" si="90"/>
        <v>0</v>
      </c>
      <c r="M394" s="60"/>
      <c r="N394" s="60"/>
      <c r="O394" s="60"/>
      <c r="P394" s="50"/>
    </row>
    <row r="395" spans="2:16" ht="62.25" customHeight="1">
      <c r="B395" s="168" t="s">
        <v>257</v>
      </c>
      <c r="C395" s="169"/>
      <c r="D395" s="170"/>
      <c r="E395" s="28" t="s">
        <v>236</v>
      </c>
      <c r="F395" s="42" t="s">
        <v>232</v>
      </c>
      <c r="G395" s="120">
        <v>2</v>
      </c>
      <c r="H395" s="61"/>
      <c r="I395" s="61"/>
      <c r="J395" s="61">
        <v>2</v>
      </c>
      <c r="K395" s="120">
        <f t="shared" si="89"/>
        <v>0</v>
      </c>
      <c r="L395" s="120">
        <f t="shared" si="90"/>
        <v>0</v>
      </c>
      <c r="M395" s="61"/>
      <c r="N395" s="61"/>
      <c r="O395" s="61"/>
      <c r="P395" s="61"/>
    </row>
    <row r="396" spans="2:16" s="83" customFormat="1">
      <c r="B396" s="159" t="s">
        <v>306</v>
      </c>
      <c r="C396" s="160"/>
      <c r="D396" s="161"/>
      <c r="E396" s="68" t="s">
        <v>318</v>
      </c>
      <c r="F396" s="68" t="s">
        <v>317</v>
      </c>
      <c r="G396" s="76">
        <v>35</v>
      </c>
      <c r="H396" s="70">
        <v>35</v>
      </c>
      <c r="I396" s="70">
        <v>3</v>
      </c>
      <c r="J396" s="70">
        <v>33</v>
      </c>
      <c r="K396" s="76">
        <f t="shared" si="89"/>
        <v>0</v>
      </c>
      <c r="L396" s="76">
        <f t="shared" si="90"/>
        <v>0</v>
      </c>
      <c r="M396" s="70"/>
      <c r="N396" s="70"/>
      <c r="O396" s="70"/>
      <c r="P396" s="70"/>
    </row>
    <row r="397" spans="2:16" s="83" customFormat="1" ht="15" customHeight="1">
      <c r="B397" s="105"/>
      <c r="C397" s="105"/>
      <c r="D397" s="105"/>
      <c r="E397" s="106"/>
      <c r="F397" s="10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</row>
    <row r="398" spans="2:16" s="83" customFormat="1" ht="15" customHeight="1">
      <c r="B398" s="164" t="s">
        <v>146</v>
      </c>
      <c r="C398" s="164"/>
      <c r="D398" s="164"/>
      <c r="E398" s="164" t="s">
        <v>21</v>
      </c>
      <c r="F398" s="164" t="s">
        <v>100</v>
      </c>
      <c r="G398" s="164" t="s">
        <v>147</v>
      </c>
      <c r="H398" s="164"/>
      <c r="I398" s="164"/>
      <c r="J398" s="164"/>
      <c r="K398" s="164" t="s">
        <v>149</v>
      </c>
      <c r="L398" s="164"/>
      <c r="M398" s="164"/>
      <c r="N398" s="164"/>
      <c r="O398" s="164"/>
      <c r="P398" s="164"/>
    </row>
    <row r="399" spans="2:16" s="83" customFormat="1" ht="24.75" customHeight="1">
      <c r="B399" s="164"/>
      <c r="C399" s="164"/>
      <c r="D399" s="164"/>
      <c r="E399" s="164"/>
      <c r="F399" s="164"/>
      <c r="G399" s="153" t="s">
        <v>148</v>
      </c>
      <c r="H399" s="154"/>
      <c r="I399" s="153" t="s">
        <v>3</v>
      </c>
      <c r="J399" s="154"/>
      <c r="K399" s="153" t="s">
        <v>148</v>
      </c>
      <c r="L399" s="154"/>
      <c r="M399" s="153" t="s">
        <v>103</v>
      </c>
      <c r="N399" s="154"/>
      <c r="O399" s="153" t="s">
        <v>150</v>
      </c>
      <c r="P399" s="154"/>
    </row>
    <row r="400" spans="2:16" s="83" customFormat="1" ht="72" customHeight="1">
      <c r="B400" s="164"/>
      <c r="C400" s="164"/>
      <c r="D400" s="164"/>
      <c r="E400" s="164"/>
      <c r="F400" s="164"/>
      <c r="G400" s="112" t="s">
        <v>148</v>
      </c>
      <c r="H400" s="112" t="s">
        <v>151</v>
      </c>
      <c r="I400" s="112" t="s">
        <v>153</v>
      </c>
      <c r="J400" s="112" t="s">
        <v>104</v>
      </c>
      <c r="K400" s="112" t="s">
        <v>148</v>
      </c>
      <c r="L400" s="112" t="s">
        <v>152</v>
      </c>
      <c r="M400" s="112" t="s">
        <v>148</v>
      </c>
      <c r="N400" s="112" t="s">
        <v>152</v>
      </c>
      <c r="O400" s="112" t="s">
        <v>148</v>
      </c>
      <c r="P400" s="112" t="s">
        <v>152</v>
      </c>
    </row>
    <row r="401" spans="2:16" s="83" customFormat="1" ht="15" customHeight="1">
      <c r="B401" s="153">
        <v>1</v>
      </c>
      <c r="C401" s="155"/>
      <c r="D401" s="154"/>
      <c r="E401" s="112">
        <v>2</v>
      </c>
      <c r="F401" s="112">
        <v>3</v>
      </c>
      <c r="G401" s="112">
        <v>4</v>
      </c>
      <c r="H401" s="112">
        <v>5</v>
      </c>
      <c r="I401" s="112">
        <v>6</v>
      </c>
      <c r="J401" s="112">
        <v>7</v>
      </c>
      <c r="K401" s="112">
        <v>8</v>
      </c>
      <c r="L401" s="112">
        <v>9</v>
      </c>
      <c r="M401" s="112">
        <v>10</v>
      </c>
      <c r="N401" s="112">
        <v>11</v>
      </c>
      <c r="O401" s="112">
        <v>12</v>
      </c>
      <c r="P401" s="44">
        <v>13</v>
      </c>
    </row>
    <row r="402" spans="2:16" ht="18" customHeight="1">
      <c r="B402" s="150" t="s">
        <v>252</v>
      </c>
      <c r="C402" s="151"/>
      <c r="D402" s="152"/>
      <c r="E402" s="90" t="s">
        <v>237</v>
      </c>
      <c r="F402" s="89" t="s">
        <v>238</v>
      </c>
      <c r="G402" s="72">
        <f t="shared" ref="G402:G411" si="91">I402+J402</f>
        <v>37</v>
      </c>
      <c r="H402" s="72">
        <f>SUM(H403:H405)</f>
        <v>37</v>
      </c>
      <c r="I402" s="72">
        <f>SUM(I403:I405)</f>
        <v>16</v>
      </c>
      <c r="J402" s="72">
        <f>SUM(J403:J405)</f>
        <v>21</v>
      </c>
      <c r="K402" s="72">
        <f t="shared" ref="K402:K412" si="92">M402+O402</f>
        <v>0</v>
      </c>
      <c r="L402" s="72">
        <f t="shared" ref="L402:L412" si="93">N402+P402</f>
        <v>0</v>
      </c>
      <c r="M402" s="72">
        <f>SUM(M403:M405)</f>
        <v>0</v>
      </c>
      <c r="N402" s="72">
        <f>SUM(N403:N405)</f>
        <v>0</v>
      </c>
      <c r="O402" s="72">
        <f>SUM(O403:O405)</f>
        <v>0</v>
      </c>
      <c r="P402" s="72">
        <f>SUM(P403:P405)</f>
        <v>0</v>
      </c>
    </row>
    <row r="403" spans="2:16" ht="74.25" customHeight="1">
      <c r="B403" s="165" t="s">
        <v>253</v>
      </c>
      <c r="C403" s="166"/>
      <c r="D403" s="167"/>
      <c r="E403" s="28" t="s">
        <v>241</v>
      </c>
      <c r="F403" s="42" t="s">
        <v>239</v>
      </c>
      <c r="G403" s="120">
        <v>2</v>
      </c>
      <c r="H403" s="98">
        <v>2</v>
      </c>
      <c r="I403" s="98"/>
      <c r="J403" s="98">
        <v>2</v>
      </c>
      <c r="K403" s="120"/>
      <c r="L403" s="120">
        <f t="shared" si="93"/>
        <v>0</v>
      </c>
      <c r="M403" s="98"/>
      <c r="N403" s="98"/>
      <c r="O403" s="98"/>
      <c r="P403" s="86"/>
    </row>
    <row r="404" spans="2:16" ht="60" customHeight="1">
      <c r="B404" s="165" t="s">
        <v>254</v>
      </c>
      <c r="C404" s="166"/>
      <c r="D404" s="167"/>
      <c r="E404" s="28" t="s">
        <v>242</v>
      </c>
      <c r="F404" s="42" t="s">
        <v>240</v>
      </c>
      <c r="G404" s="120">
        <v>31</v>
      </c>
      <c r="H404" s="98">
        <v>31</v>
      </c>
      <c r="I404" s="98">
        <v>13</v>
      </c>
      <c r="J404" s="98">
        <v>18</v>
      </c>
      <c r="K404" s="120">
        <f t="shared" si="92"/>
        <v>0</v>
      </c>
      <c r="L404" s="120">
        <f t="shared" si="93"/>
        <v>0</v>
      </c>
      <c r="M404" s="98"/>
      <c r="N404" s="98"/>
      <c r="O404" s="98"/>
      <c r="P404" s="86"/>
    </row>
    <row r="405" spans="2:16" s="83" customFormat="1">
      <c r="B405" s="159" t="s">
        <v>306</v>
      </c>
      <c r="C405" s="160"/>
      <c r="D405" s="161"/>
      <c r="E405" s="68" t="s">
        <v>319</v>
      </c>
      <c r="F405" s="78" t="s">
        <v>238</v>
      </c>
      <c r="G405" s="76">
        <v>4</v>
      </c>
      <c r="H405" s="70">
        <v>4</v>
      </c>
      <c r="I405" s="70">
        <v>3</v>
      </c>
      <c r="J405" s="70">
        <v>1</v>
      </c>
      <c r="K405" s="76">
        <f t="shared" si="92"/>
        <v>0</v>
      </c>
      <c r="L405" s="76">
        <f t="shared" si="93"/>
        <v>0</v>
      </c>
      <c r="M405" s="70"/>
      <c r="N405" s="70"/>
      <c r="O405" s="70"/>
      <c r="P405" s="70"/>
    </row>
    <row r="406" spans="2:16" ht="26.25" customHeight="1">
      <c r="B406" s="150" t="s">
        <v>251</v>
      </c>
      <c r="C406" s="151"/>
      <c r="D406" s="152"/>
      <c r="E406" s="90" t="s">
        <v>243</v>
      </c>
      <c r="F406" s="89" t="s">
        <v>244</v>
      </c>
      <c r="G406" s="72">
        <v>58</v>
      </c>
      <c r="H406" s="72">
        <f>SUM(H407:H409)</f>
        <v>54</v>
      </c>
      <c r="I406" s="72">
        <f>SUM(I407:I409)</f>
        <v>39</v>
      </c>
      <c r="J406" s="72">
        <f>SUM(J407:J409)</f>
        <v>31</v>
      </c>
      <c r="K406" s="72">
        <f t="shared" si="92"/>
        <v>0</v>
      </c>
      <c r="L406" s="72">
        <f t="shared" si="93"/>
        <v>0</v>
      </c>
      <c r="M406" s="72">
        <f>SUM(M407:M409)</f>
        <v>0</v>
      </c>
      <c r="N406" s="72">
        <f>SUM(N407:N409)</f>
        <v>0</v>
      </c>
      <c r="O406" s="72">
        <f>SUM(O407:O409)</f>
        <v>0</v>
      </c>
      <c r="P406" s="72">
        <f>SUM(P407:P409)</f>
        <v>0</v>
      </c>
    </row>
    <row r="407" spans="2:16" ht="24" customHeight="1">
      <c r="B407" s="165" t="s">
        <v>250</v>
      </c>
      <c r="C407" s="166"/>
      <c r="D407" s="167"/>
      <c r="E407" s="28" t="s">
        <v>245</v>
      </c>
      <c r="F407" s="42" t="s">
        <v>246</v>
      </c>
      <c r="G407" s="120">
        <v>8</v>
      </c>
      <c r="H407" s="98">
        <v>5</v>
      </c>
      <c r="I407" s="98">
        <v>5</v>
      </c>
      <c r="J407" s="98">
        <v>3</v>
      </c>
      <c r="K407" s="120">
        <f t="shared" si="92"/>
        <v>0</v>
      </c>
      <c r="L407" s="120">
        <f t="shared" si="93"/>
        <v>0</v>
      </c>
      <c r="M407" s="98"/>
      <c r="N407" s="98"/>
      <c r="O407" s="98"/>
      <c r="P407" s="86"/>
    </row>
    <row r="408" spans="2:16" s="83" customFormat="1">
      <c r="B408" s="165" t="s">
        <v>248</v>
      </c>
      <c r="C408" s="166"/>
      <c r="D408" s="167"/>
      <c r="E408" s="85" t="s">
        <v>320</v>
      </c>
      <c r="F408" s="84" t="s">
        <v>249</v>
      </c>
      <c r="G408" s="120">
        <v>43</v>
      </c>
      <c r="H408" s="98">
        <v>36</v>
      </c>
      <c r="I408" s="98">
        <v>28</v>
      </c>
      <c r="J408" s="98">
        <v>15</v>
      </c>
      <c r="K408" s="120">
        <f t="shared" si="92"/>
        <v>0</v>
      </c>
      <c r="L408" s="120">
        <f t="shared" si="93"/>
        <v>0</v>
      </c>
      <c r="M408" s="98"/>
      <c r="N408" s="98"/>
      <c r="O408" s="98"/>
      <c r="P408" s="86"/>
    </row>
    <row r="409" spans="2:16" s="83" customFormat="1" ht="48">
      <c r="B409" s="159" t="s">
        <v>306</v>
      </c>
      <c r="C409" s="160"/>
      <c r="D409" s="161"/>
      <c r="E409" s="68" t="s">
        <v>321</v>
      </c>
      <c r="F409" s="78" t="s">
        <v>322</v>
      </c>
      <c r="G409" s="76">
        <v>19</v>
      </c>
      <c r="H409" s="70">
        <v>13</v>
      </c>
      <c r="I409" s="70">
        <v>6</v>
      </c>
      <c r="J409" s="70">
        <v>13</v>
      </c>
      <c r="K409" s="76">
        <f t="shared" si="92"/>
        <v>0</v>
      </c>
      <c r="L409" s="76">
        <f t="shared" si="93"/>
        <v>0</v>
      </c>
      <c r="M409" s="70"/>
      <c r="N409" s="70"/>
      <c r="O409" s="70"/>
      <c r="P409" s="70"/>
    </row>
    <row r="410" spans="2:16" ht="18" customHeight="1">
      <c r="B410" s="199" t="s">
        <v>306</v>
      </c>
      <c r="C410" s="200"/>
      <c r="D410" s="201"/>
      <c r="E410" s="122" t="s">
        <v>247</v>
      </c>
      <c r="F410" s="123"/>
      <c r="G410" s="124">
        <f t="shared" si="91"/>
        <v>575</v>
      </c>
      <c r="H410" s="124">
        <f>SUM(H411:H412,H418:H426)</f>
        <v>131</v>
      </c>
      <c r="I410" s="124">
        <f>SUM(I411:I412,I418:I426)</f>
        <v>362</v>
      </c>
      <c r="J410" s="124">
        <f>SUM(J411:J412,J418:J426)</f>
        <v>213</v>
      </c>
      <c r="K410" s="81">
        <f t="shared" si="92"/>
        <v>48</v>
      </c>
      <c r="L410" s="81">
        <f t="shared" si="93"/>
        <v>48</v>
      </c>
      <c r="M410" s="124">
        <f>SUM(M411:M412,M418:M426)</f>
        <v>32</v>
      </c>
      <c r="N410" s="124">
        <f>SUM(N411:N412,N418:N426)</f>
        <v>32</v>
      </c>
      <c r="O410" s="124">
        <f>SUM(O411:O412,O418:O426)</f>
        <v>16</v>
      </c>
      <c r="P410" s="124">
        <f>SUM(P411:P412,P418:P426)</f>
        <v>16</v>
      </c>
    </row>
    <row r="411" spans="2:16" s="83" customFormat="1">
      <c r="B411" s="156" t="s">
        <v>323</v>
      </c>
      <c r="C411" s="157"/>
      <c r="D411" s="158"/>
      <c r="E411" s="93" t="s">
        <v>344</v>
      </c>
      <c r="F411" s="94" t="s">
        <v>324</v>
      </c>
      <c r="G411" s="82">
        <f t="shared" si="91"/>
        <v>1</v>
      </c>
      <c r="H411" s="99">
        <v>1</v>
      </c>
      <c r="I411" s="99">
        <v>1</v>
      </c>
      <c r="J411" s="99"/>
      <c r="K411" s="82">
        <f t="shared" si="92"/>
        <v>0</v>
      </c>
      <c r="L411" s="82">
        <f t="shared" si="93"/>
        <v>0</v>
      </c>
      <c r="M411" s="99"/>
      <c r="N411" s="99"/>
      <c r="O411" s="99"/>
      <c r="P411" s="99"/>
    </row>
    <row r="412" spans="2:16" s="83" customFormat="1" ht="26.25" customHeight="1">
      <c r="B412" s="156" t="s">
        <v>325</v>
      </c>
      <c r="C412" s="157"/>
      <c r="D412" s="158"/>
      <c r="E412" s="93" t="s">
        <v>345</v>
      </c>
      <c r="F412" s="94" t="s">
        <v>326</v>
      </c>
      <c r="G412" s="82">
        <v>1</v>
      </c>
      <c r="H412" s="99">
        <v>1</v>
      </c>
      <c r="I412" s="99"/>
      <c r="J412" s="99">
        <v>1</v>
      </c>
      <c r="K412" s="82">
        <f t="shared" si="92"/>
        <v>0</v>
      </c>
      <c r="L412" s="82">
        <f t="shared" si="93"/>
        <v>0</v>
      </c>
      <c r="M412" s="99"/>
      <c r="N412" s="99"/>
      <c r="O412" s="99"/>
      <c r="P412" s="99"/>
    </row>
    <row r="413" spans="2:16" s="83" customFormat="1" ht="20.25" customHeight="1">
      <c r="B413" s="105"/>
      <c r="C413" s="105"/>
      <c r="D413" s="105"/>
      <c r="E413" s="106"/>
      <c r="F413" s="107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</row>
    <row r="414" spans="2:16" s="83" customFormat="1" ht="18.75" customHeight="1">
      <c r="B414" s="164" t="s">
        <v>146</v>
      </c>
      <c r="C414" s="164"/>
      <c r="D414" s="164"/>
      <c r="E414" s="164" t="s">
        <v>21</v>
      </c>
      <c r="F414" s="164" t="s">
        <v>100</v>
      </c>
      <c r="G414" s="164" t="s">
        <v>147</v>
      </c>
      <c r="H414" s="164"/>
      <c r="I414" s="164"/>
      <c r="J414" s="164"/>
      <c r="K414" s="164" t="s">
        <v>149</v>
      </c>
      <c r="L414" s="164"/>
      <c r="M414" s="164"/>
      <c r="N414" s="164"/>
      <c r="O414" s="164"/>
      <c r="P414" s="164"/>
    </row>
    <row r="415" spans="2:16" s="83" customFormat="1" ht="26.25" customHeight="1">
      <c r="B415" s="164"/>
      <c r="C415" s="164"/>
      <c r="D415" s="164"/>
      <c r="E415" s="164"/>
      <c r="F415" s="164"/>
      <c r="G415" s="153" t="s">
        <v>148</v>
      </c>
      <c r="H415" s="154"/>
      <c r="I415" s="153" t="s">
        <v>3</v>
      </c>
      <c r="J415" s="154"/>
      <c r="K415" s="153" t="s">
        <v>148</v>
      </c>
      <c r="L415" s="154"/>
      <c r="M415" s="153" t="s">
        <v>103</v>
      </c>
      <c r="N415" s="154"/>
      <c r="O415" s="153" t="s">
        <v>150</v>
      </c>
      <c r="P415" s="154"/>
    </row>
    <row r="416" spans="2:16" s="83" customFormat="1" ht="73.5" customHeight="1">
      <c r="B416" s="164"/>
      <c r="C416" s="164"/>
      <c r="D416" s="164"/>
      <c r="E416" s="164"/>
      <c r="F416" s="164"/>
      <c r="G416" s="112" t="s">
        <v>148</v>
      </c>
      <c r="H416" s="112" t="s">
        <v>151</v>
      </c>
      <c r="I416" s="112" t="s">
        <v>153</v>
      </c>
      <c r="J416" s="112" t="s">
        <v>104</v>
      </c>
      <c r="K416" s="112" t="s">
        <v>148</v>
      </c>
      <c r="L416" s="112" t="s">
        <v>152</v>
      </c>
      <c r="M416" s="112" t="s">
        <v>148</v>
      </c>
      <c r="N416" s="112" t="s">
        <v>152</v>
      </c>
      <c r="O416" s="112" t="s">
        <v>148</v>
      </c>
      <c r="P416" s="112" t="s">
        <v>152</v>
      </c>
    </row>
    <row r="417" spans="2:16" s="83" customFormat="1" ht="17.25" customHeight="1">
      <c r="B417" s="153">
        <v>1</v>
      </c>
      <c r="C417" s="155"/>
      <c r="D417" s="154"/>
      <c r="E417" s="112">
        <v>2</v>
      </c>
      <c r="F417" s="112">
        <v>3</v>
      </c>
      <c r="G417" s="112">
        <v>4</v>
      </c>
      <c r="H417" s="112">
        <v>5</v>
      </c>
      <c r="I417" s="112">
        <v>6</v>
      </c>
      <c r="J417" s="112">
        <v>7</v>
      </c>
      <c r="K417" s="112">
        <v>8</v>
      </c>
      <c r="L417" s="112">
        <v>9</v>
      </c>
      <c r="M417" s="112">
        <v>10</v>
      </c>
      <c r="N417" s="112">
        <v>11</v>
      </c>
      <c r="O417" s="112">
        <v>12</v>
      </c>
      <c r="P417" s="44">
        <v>13</v>
      </c>
    </row>
    <row r="418" spans="2:16" s="83" customFormat="1" ht="40.5" customHeight="1">
      <c r="B418" s="156" t="s">
        <v>327</v>
      </c>
      <c r="C418" s="157"/>
      <c r="D418" s="158"/>
      <c r="E418" s="93" t="s">
        <v>346</v>
      </c>
      <c r="F418" s="94" t="s">
        <v>328</v>
      </c>
      <c r="G418" s="82">
        <f t="shared" ref="G418:G421" si="94">I418+J418</f>
        <v>0</v>
      </c>
      <c r="H418" s="82"/>
      <c r="I418" s="82"/>
      <c r="J418" s="82"/>
      <c r="K418" s="82">
        <f t="shared" ref="K418:K426" si="95">M418+O418</f>
        <v>0</v>
      </c>
      <c r="L418" s="82">
        <f t="shared" ref="L418:L426" si="96">N418+P418</f>
        <v>0</v>
      </c>
      <c r="M418" s="82"/>
      <c r="N418" s="82"/>
      <c r="O418" s="82"/>
      <c r="P418" s="82"/>
    </row>
    <row r="419" spans="2:16" s="83" customFormat="1" ht="48" customHeight="1">
      <c r="B419" s="156" t="s">
        <v>329</v>
      </c>
      <c r="C419" s="157"/>
      <c r="D419" s="158"/>
      <c r="E419" s="93" t="s">
        <v>347</v>
      </c>
      <c r="F419" s="94" t="s">
        <v>330</v>
      </c>
      <c r="G419" s="82">
        <f t="shared" si="94"/>
        <v>2</v>
      </c>
      <c r="H419" s="99">
        <v>2</v>
      </c>
      <c r="I419" s="99">
        <v>2</v>
      </c>
      <c r="J419" s="99"/>
      <c r="K419" s="82">
        <f t="shared" si="95"/>
        <v>0</v>
      </c>
      <c r="L419" s="82">
        <f t="shared" si="96"/>
        <v>0</v>
      </c>
      <c r="M419" s="99"/>
      <c r="N419" s="99"/>
      <c r="O419" s="99"/>
      <c r="P419" s="99"/>
    </row>
    <row r="420" spans="2:16" s="83" customFormat="1" ht="36">
      <c r="B420" s="156" t="s">
        <v>342</v>
      </c>
      <c r="C420" s="157"/>
      <c r="D420" s="158"/>
      <c r="E420" s="93" t="s">
        <v>348</v>
      </c>
      <c r="F420" s="94" t="s">
        <v>331</v>
      </c>
      <c r="G420" s="82">
        <v>195</v>
      </c>
      <c r="H420" s="99">
        <v>53</v>
      </c>
      <c r="I420" s="99">
        <v>114</v>
      </c>
      <c r="J420" s="99">
        <v>81</v>
      </c>
      <c r="K420" s="82">
        <v>48</v>
      </c>
      <c r="L420" s="82">
        <v>48</v>
      </c>
      <c r="M420" s="99">
        <v>32</v>
      </c>
      <c r="N420" s="99">
        <v>32</v>
      </c>
      <c r="O420" s="99">
        <v>16</v>
      </c>
      <c r="P420" s="99">
        <v>16</v>
      </c>
    </row>
    <row r="421" spans="2:16" s="83" customFormat="1">
      <c r="B421" s="156" t="s">
        <v>332</v>
      </c>
      <c r="C421" s="157"/>
      <c r="D421" s="158"/>
      <c r="E421" s="93" t="s">
        <v>349</v>
      </c>
      <c r="F421" s="94" t="s">
        <v>333</v>
      </c>
      <c r="G421" s="82">
        <f t="shared" si="94"/>
        <v>37</v>
      </c>
      <c r="H421" s="99">
        <v>3</v>
      </c>
      <c r="I421" s="99">
        <v>34</v>
      </c>
      <c r="J421" s="99">
        <v>3</v>
      </c>
      <c r="K421" s="82">
        <f t="shared" si="95"/>
        <v>0</v>
      </c>
      <c r="L421" s="82">
        <f t="shared" si="96"/>
        <v>0</v>
      </c>
      <c r="M421" s="99"/>
      <c r="N421" s="99"/>
      <c r="O421" s="99"/>
      <c r="P421" s="99"/>
    </row>
    <row r="422" spans="2:16" s="83" customFormat="1" ht="60.75" customHeight="1">
      <c r="B422" s="156" t="s">
        <v>355</v>
      </c>
      <c r="C422" s="157"/>
      <c r="D422" s="158"/>
      <c r="E422" s="93" t="s">
        <v>350</v>
      </c>
      <c r="F422" s="94" t="s">
        <v>334</v>
      </c>
      <c r="G422" s="82">
        <v>3</v>
      </c>
      <c r="H422" s="99">
        <v>3</v>
      </c>
      <c r="I422" s="99"/>
      <c r="J422" s="99">
        <v>3</v>
      </c>
      <c r="K422" s="82">
        <f t="shared" si="95"/>
        <v>0</v>
      </c>
      <c r="L422" s="82">
        <f t="shared" si="96"/>
        <v>0</v>
      </c>
      <c r="M422" s="99"/>
      <c r="N422" s="99"/>
      <c r="O422" s="99"/>
      <c r="P422" s="99"/>
    </row>
    <row r="423" spans="2:16" s="83" customFormat="1" ht="38.25" customHeight="1">
      <c r="B423" s="156" t="s">
        <v>343</v>
      </c>
      <c r="C423" s="157"/>
      <c r="D423" s="158"/>
      <c r="E423" s="93" t="s">
        <v>351</v>
      </c>
      <c r="F423" s="94" t="s">
        <v>335</v>
      </c>
      <c r="G423" s="82">
        <v>1</v>
      </c>
      <c r="H423" s="82">
        <v>1</v>
      </c>
      <c r="I423" s="82">
        <v>1</v>
      </c>
      <c r="J423" s="82"/>
      <c r="K423" s="82">
        <f t="shared" si="95"/>
        <v>0</v>
      </c>
      <c r="L423" s="82">
        <f t="shared" si="96"/>
        <v>0</v>
      </c>
      <c r="M423" s="82"/>
      <c r="N423" s="82"/>
      <c r="O423" s="82"/>
      <c r="P423" s="82"/>
    </row>
    <row r="424" spans="2:16" s="83" customFormat="1" ht="27" customHeight="1">
      <c r="B424" s="156" t="s">
        <v>336</v>
      </c>
      <c r="C424" s="157"/>
      <c r="D424" s="158"/>
      <c r="E424" s="93" t="s">
        <v>352</v>
      </c>
      <c r="F424" s="94" t="s">
        <v>337</v>
      </c>
      <c r="G424" s="82">
        <v>5</v>
      </c>
      <c r="H424" s="82">
        <v>5</v>
      </c>
      <c r="I424" s="82">
        <v>3</v>
      </c>
      <c r="J424" s="82">
        <v>2</v>
      </c>
      <c r="K424" s="82">
        <f t="shared" si="95"/>
        <v>0</v>
      </c>
      <c r="L424" s="82">
        <f t="shared" si="96"/>
        <v>0</v>
      </c>
      <c r="M424" s="82"/>
      <c r="N424" s="82"/>
      <c r="O424" s="82"/>
      <c r="P424" s="82"/>
    </row>
    <row r="425" spans="2:16" s="83" customFormat="1" ht="24" customHeight="1">
      <c r="B425" s="156" t="s">
        <v>338</v>
      </c>
      <c r="C425" s="157"/>
      <c r="D425" s="158"/>
      <c r="E425" s="93" t="s">
        <v>353</v>
      </c>
      <c r="F425" s="94" t="s">
        <v>339</v>
      </c>
      <c r="G425" s="82">
        <v>293</v>
      </c>
      <c r="H425" s="99">
        <v>38</v>
      </c>
      <c r="I425" s="99">
        <v>192</v>
      </c>
      <c r="J425" s="99">
        <v>101</v>
      </c>
      <c r="K425" s="82">
        <f t="shared" si="95"/>
        <v>0</v>
      </c>
      <c r="L425" s="82">
        <f t="shared" si="96"/>
        <v>0</v>
      </c>
      <c r="M425" s="99"/>
      <c r="N425" s="99"/>
      <c r="O425" s="99"/>
      <c r="P425" s="99"/>
    </row>
    <row r="426" spans="2:16">
      <c r="B426" s="156" t="s">
        <v>340</v>
      </c>
      <c r="C426" s="157"/>
      <c r="D426" s="158"/>
      <c r="E426" s="93" t="s">
        <v>354</v>
      </c>
      <c r="F426" s="94" t="s">
        <v>341</v>
      </c>
      <c r="G426" s="82">
        <v>37</v>
      </c>
      <c r="H426" s="99">
        <v>24</v>
      </c>
      <c r="I426" s="99">
        <v>15</v>
      </c>
      <c r="J426" s="99">
        <v>22</v>
      </c>
      <c r="K426" s="82">
        <f t="shared" si="95"/>
        <v>0</v>
      </c>
      <c r="L426" s="82">
        <f t="shared" si="96"/>
        <v>0</v>
      </c>
      <c r="M426" s="99"/>
      <c r="N426" s="99"/>
      <c r="O426" s="99"/>
      <c r="P426" s="99"/>
    </row>
    <row r="427" spans="2:16" ht="16.5" customHeight="1">
      <c r="B427" s="150" t="s">
        <v>357</v>
      </c>
      <c r="C427" s="151"/>
      <c r="D427" s="152"/>
      <c r="E427" s="90" t="s">
        <v>356</v>
      </c>
      <c r="F427" s="127"/>
      <c r="G427" s="72">
        <f t="shared" ref="G427:P427" si="97">SUM(G345,G346,G383,G386:G391,G402,G406,G410)</f>
        <v>1656</v>
      </c>
      <c r="H427" s="72">
        <f t="shared" si="97"/>
        <v>1207</v>
      </c>
      <c r="I427" s="72">
        <f t="shared" si="97"/>
        <v>590</v>
      </c>
      <c r="J427" s="72">
        <f t="shared" si="97"/>
        <v>1078</v>
      </c>
      <c r="K427" s="72">
        <f t="shared" si="97"/>
        <v>49</v>
      </c>
      <c r="L427" s="72">
        <f t="shared" si="97"/>
        <v>49</v>
      </c>
      <c r="M427" s="72">
        <f t="shared" si="97"/>
        <v>32</v>
      </c>
      <c r="N427" s="72">
        <f t="shared" si="97"/>
        <v>32</v>
      </c>
      <c r="O427" s="72">
        <f t="shared" si="97"/>
        <v>17</v>
      </c>
      <c r="P427" s="72">
        <f t="shared" si="97"/>
        <v>17</v>
      </c>
    </row>
    <row r="428" spans="2:16" s="83" customFormat="1"/>
    <row r="430" spans="2:16" ht="15" customHeight="1">
      <c r="B430" s="204" t="s">
        <v>262</v>
      </c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</row>
    <row r="431" spans="2:16">
      <c r="B431" s="7" t="s">
        <v>263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185" t="s">
        <v>18</v>
      </c>
      <c r="O431" s="185"/>
      <c r="P431" s="185"/>
    </row>
    <row r="432" spans="2:16">
      <c r="B432" s="164" t="s">
        <v>265</v>
      </c>
      <c r="C432" s="164"/>
      <c r="D432" s="164"/>
      <c r="E432" s="164"/>
      <c r="F432" s="164"/>
      <c r="G432" s="164"/>
      <c r="H432" s="164"/>
      <c r="I432" s="164"/>
      <c r="J432" s="164" t="s">
        <v>21</v>
      </c>
      <c r="K432" s="164" t="s">
        <v>264</v>
      </c>
      <c r="L432" s="164"/>
      <c r="M432" s="164"/>
      <c r="N432" s="164"/>
      <c r="O432" s="164"/>
      <c r="P432" s="164"/>
    </row>
    <row r="433" spans="2:16" ht="13.5" customHeight="1">
      <c r="B433" s="164"/>
      <c r="C433" s="164"/>
      <c r="D433" s="164"/>
      <c r="E433" s="164"/>
      <c r="F433" s="164"/>
      <c r="G433" s="164"/>
      <c r="H433" s="164"/>
      <c r="I433" s="164"/>
      <c r="J433" s="164"/>
      <c r="K433" s="164" t="s">
        <v>102</v>
      </c>
      <c r="L433" s="164"/>
      <c r="M433" s="164" t="s">
        <v>3</v>
      </c>
      <c r="N433" s="164"/>
      <c r="O433" s="164"/>
      <c r="P433" s="164"/>
    </row>
    <row r="434" spans="2:16" ht="27" customHeight="1"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 t="s">
        <v>103</v>
      </c>
      <c r="N434" s="164"/>
      <c r="O434" s="164" t="s">
        <v>150</v>
      </c>
      <c r="P434" s="164"/>
    </row>
    <row r="435" spans="2:16">
      <c r="B435" s="164">
        <v>1</v>
      </c>
      <c r="C435" s="164"/>
      <c r="D435" s="164"/>
      <c r="E435" s="164"/>
      <c r="F435" s="164"/>
      <c r="G435" s="164"/>
      <c r="H435" s="164"/>
      <c r="I435" s="164"/>
      <c r="J435" s="9">
        <v>2</v>
      </c>
      <c r="K435" s="164">
        <v>3</v>
      </c>
      <c r="L435" s="164"/>
      <c r="M435" s="164">
        <v>4</v>
      </c>
      <c r="N435" s="164"/>
      <c r="O435" s="164">
        <v>5</v>
      </c>
      <c r="P435" s="164"/>
    </row>
    <row r="436" spans="2:16">
      <c r="B436" s="192" t="s">
        <v>370</v>
      </c>
      <c r="C436" s="193"/>
      <c r="D436" s="193"/>
      <c r="E436" s="193"/>
      <c r="F436" s="193"/>
      <c r="G436" s="193"/>
      <c r="H436" s="193"/>
      <c r="I436" s="194"/>
      <c r="J436" s="24">
        <v>1</v>
      </c>
      <c r="K436" s="195">
        <v>1732</v>
      </c>
      <c r="L436" s="196"/>
      <c r="M436" s="197">
        <v>1624</v>
      </c>
      <c r="N436" s="198"/>
      <c r="O436" s="197">
        <v>108</v>
      </c>
      <c r="P436" s="198"/>
    </row>
    <row r="437" spans="2:16">
      <c r="B437" s="192" t="s">
        <v>371</v>
      </c>
      <c r="C437" s="193"/>
      <c r="D437" s="193"/>
      <c r="E437" s="193"/>
      <c r="F437" s="193"/>
      <c r="G437" s="193"/>
      <c r="H437" s="193"/>
      <c r="I437" s="194"/>
      <c r="J437" s="24">
        <v>2</v>
      </c>
      <c r="K437" s="195">
        <v>293</v>
      </c>
      <c r="L437" s="196"/>
      <c r="M437" s="197">
        <v>244</v>
      </c>
      <c r="N437" s="198"/>
      <c r="O437" s="197">
        <v>49</v>
      </c>
      <c r="P437" s="198"/>
    </row>
    <row r="438" spans="2:16">
      <c r="B438" s="192" t="s">
        <v>372</v>
      </c>
      <c r="C438" s="193"/>
      <c r="D438" s="193"/>
      <c r="E438" s="193"/>
      <c r="F438" s="193"/>
      <c r="G438" s="193"/>
      <c r="H438" s="193"/>
      <c r="I438" s="194"/>
      <c r="J438" s="24">
        <v>3</v>
      </c>
      <c r="K438" s="195">
        <v>2529</v>
      </c>
      <c r="L438" s="196"/>
      <c r="M438" s="197">
        <v>653</v>
      </c>
      <c r="N438" s="198"/>
      <c r="O438" s="197">
        <v>1876</v>
      </c>
      <c r="P438" s="198"/>
    </row>
    <row r="439" spans="2:16">
      <c r="B439" s="192" t="s">
        <v>373</v>
      </c>
      <c r="C439" s="193"/>
      <c r="D439" s="193"/>
      <c r="E439" s="193"/>
      <c r="F439" s="193"/>
      <c r="G439" s="193"/>
      <c r="H439" s="193"/>
      <c r="I439" s="194"/>
      <c r="J439" s="24">
        <v>4</v>
      </c>
      <c r="K439" s="195">
        <v>749</v>
      </c>
      <c r="L439" s="196"/>
      <c r="M439" s="197">
        <v>411</v>
      </c>
      <c r="N439" s="198"/>
      <c r="O439" s="197">
        <v>338</v>
      </c>
      <c r="P439" s="198"/>
    </row>
    <row r="440" spans="2:16" ht="48" customHeight="1">
      <c r="B440" s="192" t="s">
        <v>374</v>
      </c>
      <c r="C440" s="193"/>
      <c r="D440" s="193"/>
      <c r="E440" s="193"/>
      <c r="F440" s="193"/>
      <c r="G440" s="193"/>
      <c r="H440" s="193"/>
      <c r="I440" s="194"/>
      <c r="J440" s="24">
        <v>5</v>
      </c>
      <c r="K440" s="195">
        <v>59</v>
      </c>
      <c r="L440" s="196"/>
      <c r="M440" s="197">
        <v>27</v>
      </c>
      <c r="N440" s="198"/>
      <c r="O440" s="197">
        <v>32</v>
      </c>
      <c r="P440" s="198"/>
    </row>
    <row r="441" spans="2:16">
      <c r="B441" s="189" t="s">
        <v>381</v>
      </c>
      <c r="C441" s="189"/>
      <c r="D441" s="189"/>
      <c r="E441" s="189"/>
      <c r="F441" s="189"/>
      <c r="G441" s="189"/>
      <c r="H441" s="189"/>
      <c r="I441" s="189"/>
      <c r="J441" s="24">
        <v>6</v>
      </c>
      <c r="K441" s="190">
        <v>315</v>
      </c>
      <c r="L441" s="190"/>
      <c r="M441" s="190">
        <v>168</v>
      </c>
      <c r="N441" s="190"/>
      <c r="O441" s="190">
        <v>147</v>
      </c>
      <c r="P441" s="190"/>
    </row>
    <row r="442" spans="2:16" ht="27.75" customHeight="1">
      <c r="B442" s="165" t="s">
        <v>375</v>
      </c>
      <c r="C442" s="166"/>
      <c r="D442" s="166"/>
      <c r="E442" s="166"/>
      <c r="F442" s="166"/>
      <c r="G442" s="166"/>
      <c r="H442" s="166"/>
      <c r="I442" s="167"/>
      <c r="J442" s="28" t="s">
        <v>266</v>
      </c>
      <c r="K442" s="190">
        <f t="shared" ref="K442:K447" si="98">SUM(M442:P442)</f>
        <v>0</v>
      </c>
      <c r="L442" s="190"/>
      <c r="M442" s="191"/>
      <c r="N442" s="191"/>
      <c r="O442" s="191"/>
      <c r="P442" s="191"/>
    </row>
    <row r="443" spans="2:16">
      <c r="B443" s="165" t="s">
        <v>376</v>
      </c>
      <c r="C443" s="166"/>
      <c r="D443" s="166"/>
      <c r="E443" s="166"/>
      <c r="F443" s="166"/>
      <c r="G443" s="166"/>
      <c r="H443" s="166"/>
      <c r="I443" s="167"/>
      <c r="J443" s="28" t="s">
        <v>267</v>
      </c>
      <c r="K443" s="195">
        <v>313</v>
      </c>
      <c r="L443" s="196"/>
      <c r="M443" s="197">
        <v>168</v>
      </c>
      <c r="N443" s="198"/>
      <c r="O443" s="197">
        <v>145</v>
      </c>
      <c r="P443" s="198"/>
    </row>
    <row r="444" spans="2:16">
      <c r="B444" s="165" t="s">
        <v>377</v>
      </c>
      <c r="C444" s="166"/>
      <c r="D444" s="166"/>
      <c r="E444" s="166"/>
      <c r="F444" s="166"/>
      <c r="G444" s="166"/>
      <c r="H444" s="166"/>
      <c r="I444" s="167"/>
      <c r="J444" s="28" t="s">
        <v>268</v>
      </c>
      <c r="K444" s="190">
        <v>2</v>
      </c>
      <c r="L444" s="190"/>
      <c r="M444" s="191"/>
      <c r="N444" s="191"/>
      <c r="O444" s="191">
        <v>2</v>
      </c>
      <c r="P444" s="191"/>
    </row>
    <row r="445" spans="2:16" ht="25.5" customHeight="1">
      <c r="B445" s="165" t="s">
        <v>378</v>
      </c>
      <c r="C445" s="166"/>
      <c r="D445" s="166"/>
      <c r="E445" s="166"/>
      <c r="F445" s="166"/>
      <c r="G445" s="166"/>
      <c r="H445" s="166"/>
      <c r="I445" s="167"/>
      <c r="J445" s="28" t="s">
        <v>269</v>
      </c>
      <c r="K445" s="190">
        <f t="shared" si="98"/>
        <v>0</v>
      </c>
      <c r="L445" s="190"/>
      <c r="M445" s="191"/>
      <c r="N445" s="191"/>
      <c r="O445" s="191"/>
      <c r="P445" s="191"/>
    </row>
    <row r="446" spans="2:16" ht="27" customHeight="1">
      <c r="B446" s="189" t="s">
        <v>379</v>
      </c>
      <c r="C446" s="189"/>
      <c r="D446" s="189"/>
      <c r="E446" s="189"/>
      <c r="F446" s="189"/>
      <c r="G446" s="189"/>
      <c r="H446" s="189"/>
      <c r="I446" s="189"/>
      <c r="J446" s="28" t="s">
        <v>218</v>
      </c>
      <c r="K446" s="190">
        <f t="shared" si="98"/>
        <v>0</v>
      </c>
      <c r="L446" s="190"/>
      <c r="M446" s="191"/>
      <c r="N446" s="191"/>
      <c r="O446" s="191"/>
      <c r="P446" s="191"/>
    </row>
    <row r="447" spans="2:16">
      <c r="B447" s="189" t="s">
        <v>380</v>
      </c>
      <c r="C447" s="189"/>
      <c r="D447" s="189"/>
      <c r="E447" s="189"/>
      <c r="F447" s="189"/>
      <c r="G447" s="189"/>
      <c r="H447" s="189"/>
      <c r="I447" s="189"/>
      <c r="J447" s="24">
        <v>8</v>
      </c>
      <c r="K447" s="190">
        <f t="shared" si="98"/>
        <v>0</v>
      </c>
      <c r="L447" s="190"/>
      <c r="M447" s="191"/>
      <c r="N447" s="191"/>
      <c r="O447" s="191"/>
      <c r="P447" s="191"/>
    </row>
    <row r="448" spans="2:16" ht="9.75" customHeight="1"/>
    <row r="449" spans="2:16">
      <c r="B449" s="7" t="s">
        <v>270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185" t="s">
        <v>18</v>
      </c>
      <c r="O449" s="185"/>
      <c r="P449" s="185"/>
    </row>
    <row r="450" spans="2:16">
      <c r="B450" s="184" t="s">
        <v>271</v>
      </c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46">
        <v>2601</v>
      </c>
      <c r="N450" s="16" t="s">
        <v>28</v>
      </c>
      <c r="O450" s="188"/>
      <c r="P450" s="188"/>
    </row>
    <row r="452" spans="2:16">
      <c r="B452" s="7" t="s">
        <v>272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185" t="s">
        <v>18</v>
      </c>
      <c r="O452" s="185"/>
      <c r="P452" s="185"/>
    </row>
    <row r="453" spans="2:16">
      <c r="B453" s="184" t="s">
        <v>273</v>
      </c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46">
        <v>2553</v>
      </c>
      <c r="N453" s="16" t="s">
        <v>28</v>
      </c>
      <c r="O453" s="188"/>
      <c r="P453" s="188"/>
    </row>
    <row r="455" spans="2:16">
      <c r="B455" s="7" t="s">
        <v>274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185" t="s">
        <v>18</v>
      </c>
      <c r="O455" s="185"/>
      <c r="P455" s="185"/>
    </row>
    <row r="456" spans="2:16">
      <c r="B456" s="184" t="s">
        <v>275</v>
      </c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</row>
    <row r="457" spans="2:16">
      <c r="B457" s="186" t="s">
        <v>276</v>
      </c>
      <c r="C457" s="186"/>
      <c r="D457" s="186"/>
      <c r="E457" s="48">
        <v>149</v>
      </c>
      <c r="F457" t="s">
        <v>28</v>
      </c>
    </row>
    <row r="459" spans="2:16">
      <c r="B459" s="7" t="s">
        <v>279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185" t="s">
        <v>18</v>
      </c>
      <c r="O459" s="185"/>
      <c r="P459" s="185"/>
    </row>
    <row r="460" spans="2:16">
      <c r="B460" s="184" t="s">
        <v>277</v>
      </c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</row>
    <row r="461" spans="2:16">
      <c r="B461" s="186" t="s">
        <v>278</v>
      </c>
      <c r="C461" s="186"/>
      <c r="D461" s="186"/>
      <c r="E461" s="186"/>
      <c r="F461" s="52"/>
      <c r="G461" t="s">
        <v>28</v>
      </c>
    </row>
    <row r="462" spans="2:16" ht="8.25" customHeight="1"/>
    <row r="463" spans="2:16">
      <c r="B463" s="7" t="s">
        <v>281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185" t="s">
        <v>18</v>
      </c>
      <c r="O463" s="185"/>
      <c r="P463" s="185"/>
    </row>
    <row r="464" spans="2:16">
      <c r="B464" s="184" t="s">
        <v>282</v>
      </c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</row>
    <row r="465" spans="2:16">
      <c r="B465" s="186" t="s">
        <v>280</v>
      </c>
      <c r="C465" s="186"/>
      <c r="D465" s="186"/>
      <c r="E465" s="186"/>
      <c r="F465" s="186"/>
      <c r="G465" s="186"/>
      <c r="H465" s="48"/>
      <c r="I465" t="s">
        <v>28</v>
      </c>
    </row>
    <row r="466" spans="2:16" ht="9.75" customHeight="1"/>
    <row r="467" spans="2:16">
      <c r="B467" s="7" t="s">
        <v>283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185" t="s">
        <v>18</v>
      </c>
      <c r="O467" s="185"/>
      <c r="P467" s="185"/>
    </row>
    <row r="468" spans="2:16">
      <c r="B468" s="184" t="s">
        <v>284</v>
      </c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</row>
    <row r="469" spans="2:16">
      <c r="B469" s="186" t="s">
        <v>285</v>
      </c>
      <c r="C469" s="186"/>
      <c r="D469" s="186"/>
      <c r="E469" s="48"/>
      <c r="F469" t="s">
        <v>28</v>
      </c>
    </row>
    <row r="470" spans="2:16" ht="11.25" customHeight="1"/>
    <row r="471" spans="2:16">
      <c r="B471" s="7" t="s">
        <v>286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185" t="s">
        <v>18</v>
      </c>
      <c r="O471" s="185"/>
      <c r="P471" s="185"/>
    </row>
    <row r="472" spans="2:16">
      <c r="B472" s="184" t="s">
        <v>287</v>
      </c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46"/>
    </row>
    <row r="473" spans="2:16" ht="9" customHeight="1">
      <c r="B473" s="186"/>
      <c r="C473" s="186"/>
      <c r="D473" s="186"/>
      <c r="E473" s="13"/>
    </row>
    <row r="474" spans="2:16">
      <c r="B474" s="7" t="s">
        <v>288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185" t="s">
        <v>18</v>
      </c>
      <c r="O474" s="185"/>
      <c r="P474" s="185"/>
    </row>
    <row r="475" spans="2:16">
      <c r="B475" s="184" t="s">
        <v>289</v>
      </c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</row>
    <row r="476" spans="2:16">
      <c r="B476" s="186" t="s">
        <v>285</v>
      </c>
      <c r="C476" s="186"/>
      <c r="D476" s="186"/>
      <c r="E476" s="48">
        <v>5</v>
      </c>
      <c r="F476" t="s">
        <v>28</v>
      </c>
    </row>
    <row r="477" spans="2:16" ht="11.25" customHeight="1"/>
    <row r="478" spans="2:16">
      <c r="B478" s="7" t="s">
        <v>290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185" t="s">
        <v>18</v>
      </c>
      <c r="O478" s="185"/>
      <c r="P478" s="185"/>
    </row>
    <row r="479" spans="2:16">
      <c r="B479" s="184" t="s">
        <v>301</v>
      </c>
      <c r="C479" s="184"/>
      <c r="D479" s="184"/>
      <c r="E479" s="184"/>
      <c r="F479" s="184"/>
      <c r="G479" s="184"/>
      <c r="H479" s="184"/>
      <c r="I479" s="184"/>
      <c r="J479" s="184"/>
      <c r="K479" s="184"/>
      <c r="L479" s="53"/>
      <c r="M479" s="184" t="s">
        <v>302</v>
      </c>
      <c r="N479" s="184"/>
      <c r="O479" s="184"/>
      <c r="P479" s="51"/>
    </row>
    <row r="480" spans="2:16" ht="9.75" customHeight="1">
      <c r="B480" s="186"/>
      <c r="C480" s="186"/>
      <c r="D480" s="186"/>
      <c r="E480" s="13"/>
    </row>
    <row r="481" spans="2:16">
      <c r="B481" s="7" t="s">
        <v>291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185" t="s">
        <v>18</v>
      </c>
      <c r="O481" s="185"/>
      <c r="P481" s="185"/>
    </row>
    <row r="482" spans="2:16">
      <c r="B482" s="184" t="s">
        <v>292</v>
      </c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46"/>
      <c r="O482" s="27" t="s">
        <v>28</v>
      </c>
      <c r="P482" s="33"/>
    </row>
    <row r="483" spans="2:16" ht="8.25" customHeight="1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3"/>
      <c r="O483" s="27"/>
      <c r="P483" s="33"/>
    </row>
    <row r="484" spans="2:16" ht="52.5" customHeight="1">
      <c r="B484" s="261" t="s">
        <v>293</v>
      </c>
      <c r="C484" s="261"/>
      <c r="D484" s="261"/>
      <c r="E484" s="261"/>
      <c r="F484" s="261"/>
      <c r="G484" s="261"/>
    </row>
    <row r="485" spans="2:16" ht="21.75" customHeight="1">
      <c r="B485" s="41"/>
      <c r="C485" s="41"/>
      <c r="D485" s="257" t="s">
        <v>388</v>
      </c>
      <c r="E485" s="257"/>
      <c r="F485" s="257"/>
      <c r="G485" s="39"/>
      <c r="H485" s="259" t="s">
        <v>386</v>
      </c>
      <c r="I485" s="259"/>
      <c r="J485" s="259"/>
      <c r="K485" s="38"/>
      <c r="L485" s="255"/>
      <c r="M485" s="255"/>
      <c r="N485" s="255"/>
      <c r="O485" s="38"/>
    </row>
    <row r="486" spans="2:16" ht="50.25" hidden="1" customHeight="1">
      <c r="B486" s="35"/>
      <c r="C486" s="36"/>
      <c r="D486" s="258"/>
      <c r="E486" s="258"/>
      <c r="F486" s="258"/>
      <c r="G486" s="37"/>
      <c r="H486" s="260"/>
      <c r="I486" s="260"/>
      <c r="J486" s="260"/>
      <c r="K486" s="37"/>
      <c r="L486" s="37"/>
      <c r="M486" s="37"/>
      <c r="N486" s="37"/>
      <c r="O486" s="37"/>
    </row>
    <row r="487" spans="2:16" ht="15.75">
      <c r="B487" s="35"/>
      <c r="C487" s="37"/>
      <c r="D487" s="187" t="s">
        <v>294</v>
      </c>
      <c r="E487" s="187"/>
      <c r="F487" s="187"/>
      <c r="G487" s="37"/>
      <c r="H487" s="187" t="s">
        <v>295</v>
      </c>
      <c r="I487" s="187"/>
      <c r="J487" s="187"/>
      <c r="K487" s="37"/>
      <c r="L487" s="187" t="s">
        <v>296</v>
      </c>
      <c r="M487" s="187"/>
      <c r="N487" s="187"/>
      <c r="O487" s="37"/>
    </row>
    <row r="488" spans="2:16" ht="8.25" customHeight="1">
      <c r="B488" s="35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</row>
    <row r="489" spans="2:16" ht="19.5" customHeight="1">
      <c r="B489" s="35"/>
      <c r="C489" s="35"/>
      <c r="D489" s="254" t="s">
        <v>387</v>
      </c>
      <c r="E489" s="254"/>
      <c r="F489" s="254"/>
      <c r="G489" s="40"/>
      <c r="H489" s="256"/>
      <c r="I489" s="256"/>
      <c r="J489" s="256"/>
      <c r="K489" s="37"/>
      <c r="L489" s="254"/>
      <c r="M489" s="254"/>
      <c r="N489" s="254"/>
      <c r="O489" s="55"/>
    </row>
    <row r="490" spans="2:16" ht="15.75">
      <c r="B490" s="35"/>
      <c r="C490" s="35"/>
      <c r="D490" s="182" t="s">
        <v>297</v>
      </c>
      <c r="E490" s="182"/>
      <c r="F490" s="182"/>
      <c r="G490" s="37"/>
      <c r="H490" s="125"/>
      <c r="I490" s="125"/>
      <c r="J490" s="125"/>
      <c r="K490" s="37"/>
      <c r="L490" s="182" t="s">
        <v>298</v>
      </c>
      <c r="M490" s="182"/>
      <c r="N490" s="182"/>
      <c r="O490" s="56"/>
    </row>
    <row r="491" spans="2:16" ht="15.75"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183"/>
      <c r="M491" s="183"/>
      <c r="N491" s="183"/>
      <c r="O491" s="54"/>
    </row>
  </sheetData>
  <mergeCells count="881">
    <mergeCell ref="B382:D382"/>
    <mergeCell ref="B398:D400"/>
    <mergeCell ref="G399:H399"/>
    <mergeCell ref="I399:J399"/>
    <mergeCell ref="K399:L399"/>
    <mergeCell ref="M399:N399"/>
    <mergeCell ref="O399:P399"/>
    <mergeCell ref="I380:J380"/>
    <mergeCell ref="K380:L380"/>
    <mergeCell ref="M380:N380"/>
    <mergeCell ref="O380:P380"/>
    <mergeCell ref="E398:E400"/>
    <mergeCell ref="F398:F400"/>
    <mergeCell ref="G398:J398"/>
    <mergeCell ref="K398:P398"/>
    <mergeCell ref="B379:D381"/>
    <mergeCell ref="E379:E381"/>
    <mergeCell ref="F379:F381"/>
    <mergeCell ref="G379:J379"/>
    <mergeCell ref="K379:P379"/>
    <mergeCell ref="G380:H380"/>
    <mergeCell ref="B370:D370"/>
    <mergeCell ref="B371:D371"/>
    <mergeCell ref="F372:F374"/>
    <mergeCell ref="B373:D373"/>
    <mergeCell ref="B374:D374"/>
    <mergeCell ref="B372:D372"/>
    <mergeCell ref="B367:D367"/>
    <mergeCell ref="F367:F368"/>
    <mergeCell ref="H17:I17"/>
    <mergeCell ref="H19:I19"/>
    <mergeCell ref="B145:P145"/>
    <mergeCell ref="B242:P244"/>
    <mergeCell ref="K351:P351"/>
    <mergeCell ref="G352:H352"/>
    <mergeCell ref="I352:J352"/>
    <mergeCell ref="D340:E340"/>
    <mergeCell ref="N340:P340"/>
    <mergeCell ref="B336:D336"/>
    <mergeCell ref="B334:D334"/>
    <mergeCell ref="B335:D335"/>
    <mergeCell ref="K352:L352"/>
    <mergeCell ref="M352:N352"/>
    <mergeCell ref="O352:P352"/>
    <mergeCell ref="B354:D354"/>
    <mergeCell ref="F375:F376"/>
    <mergeCell ref="F369:F371"/>
    <mergeCell ref="O316:P316"/>
    <mergeCell ref="B318:D318"/>
    <mergeCell ref="B330:D332"/>
    <mergeCell ref="E330:E332"/>
    <mergeCell ref="F330:F332"/>
    <mergeCell ref="G330:J330"/>
    <mergeCell ref="K330:P330"/>
    <mergeCell ref="G331:H331"/>
    <mergeCell ref="I331:J331"/>
    <mergeCell ref="K331:L331"/>
    <mergeCell ref="B326:D326"/>
    <mergeCell ref="B320:D320"/>
    <mergeCell ref="M331:N331"/>
    <mergeCell ref="O331:P331"/>
    <mergeCell ref="B368:D368"/>
    <mergeCell ref="B363:D363"/>
    <mergeCell ref="F363:F364"/>
    <mergeCell ref="B364:D364"/>
    <mergeCell ref="B365:D365"/>
    <mergeCell ref="F365:F366"/>
    <mergeCell ref="B366:D366"/>
    <mergeCell ref="B359:D359"/>
    <mergeCell ref="G299:J299"/>
    <mergeCell ref="K299:P299"/>
    <mergeCell ref="G300:H300"/>
    <mergeCell ref="I300:J300"/>
    <mergeCell ref="K300:L300"/>
    <mergeCell ref="M300:N300"/>
    <mergeCell ref="O300:P300"/>
    <mergeCell ref="B302:D302"/>
    <mergeCell ref="B315:D317"/>
    <mergeCell ref="E315:E317"/>
    <mergeCell ref="F315:F317"/>
    <mergeCell ref="G315:J315"/>
    <mergeCell ref="K315:P315"/>
    <mergeCell ref="G316:H316"/>
    <mergeCell ref="I316:J316"/>
    <mergeCell ref="K316:L316"/>
    <mergeCell ref="M316:N316"/>
    <mergeCell ref="B305:D305"/>
    <mergeCell ref="B306:D306"/>
    <mergeCell ref="B308:D308"/>
    <mergeCell ref="B309:D309"/>
    <mergeCell ref="B307:D307"/>
    <mergeCell ref="B311:D311"/>
    <mergeCell ref="B310:D310"/>
    <mergeCell ref="B404:D404"/>
    <mergeCell ref="B406:D406"/>
    <mergeCell ref="B407:D407"/>
    <mergeCell ref="B410:D410"/>
    <mergeCell ref="B426:D426"/>
    <mergeCell ref="B340:C340"/>
    <mergeCell ref="B393:D393"/>
    <mergeCell ref="B392:D392"/>
    <mergeCell ref="B375:D375"/>
    <mergeCell ref="B403:D403"/>
    <mergeCell ref="B394:D394"/>
    <mergeCell ref="B395:D395"/>
    <mergeCell ref="B402:D402"/>
    <mergeCell ref="B387:D387"/>
    <mergeCell ref="B388:D388"/>
    <mergeCell ref="B389:D389"/>
    <mergeCell ref="B390:D390"/>
    <mergeCell ref="B391:D391"/>
    <mergeCell ref="B401:D401"/>
    <mergeCell ref="B376:D376"/>
    <mergeCell ref="B383:D383"/>
    <mergeCell ref="B384:D384"/>
    <mergeCell ref="B386:D386"/>
    <mergeCell ref="B369:D369"/>
    <mergeCell ref="F359:F360"/>
    <mergeCell ref="B360:D360"/>
    <mergeCell ref="B361:D361"/>
    <mergeCell ref="F361:F362"/>
    <mergeCell ref="B362:D362"/>
    <mergeCell ref="B357:D357"/>
    <mergeCell ref="F357:F358"/>
    <mergeCell ref="B358:D358"/>
    <mergeCell ref="M342:N342"/>
    <mergeCell ref="B351:D353"/>
    <mergeCell ref="E351:E353"/>
    <mergeCell ref="F351:F353"/>
    <mergeCell ref="G351:J351"/>
    <mergeCell ref="O342:P342"/>
    <mergeCell ref="B344:D344"/>
    <mergeCell ref="B345:D345"/>
    <mergeCell ref="B346:D346"/>
    <mergeCell ref="B348:D348"/>
    <mergeCell ref="F348:F349"/>
    <mergeCell ref="B349:D349"/>
    <mergeCell ref="B347:D347"/>
    <mergeCell ref="B341:D343"/>
    <mergeCell ref="E341:E343"/>
    <mergeCell ref="F341:F343"/>
    <mergeCell ref="G341:J341"/>
    <mergeCell ref="K341:P341"/>
    <mergeCell ref="G342:H342"/>
    <mergeCell ref="I342:J342"/>
    <mergeCell ref="K342:L342"/>
    <mergeCell ref="B355:D355"/>
    <mergeCell ref="F355:F356"/>
    <mergeCell ref="B356:D356"/>
    <mergeCell ref="E299:E301"/>
    <mergeCell ref="F299:F301"/>
    <mergeCell ref="B312:D312"/>
    <mergeCell ref="B313:D313"/>
    <mergeCell ref="B333:D333"/>
    <mergeCell ref="F276:F278"/>
    <mergeCell ref="F286:F287"/>
    <mergeCell ref="B287:D287"/>
    <mergeCell ref="B289:D289"/>
    <mergeCell ref="F283:F285"/>
    <mergeCell ref="B284:D284"/>
    <mergeCell ref="B285:D285"/>
    <mergeCell ref="B286:D286"/>
    <mergeCell ref="B294:D294"/>
    <mergeCell ref="B295:D295"/>
    <mergeCell ref="B296:D296"/>
    <mergeCell ref="B297:D297"/>
    <mergeCell ref="B299:D301"/>
    <mergeCell ref="F183:F184"/>
    <mergeCell ref="F168:F169"/>
    <mergeCell ref="F170:F171"/>
    <mergeCell ref="F177:F179"/>
    <mergeCell ref="F180:F182"/>
    <mergeCell ref="B160:D160"/>
    <mergeCell ref="B279:D279"/>
    <mergeCell ref="B280:D280"/>
    <mergeCell ref="F280:F282"/>
    <mergeCell ref="B281:D281"/>
    <mergeCell ref="B282:D282"/>
    <mergeCell ref="B258:D258"/>
    <mergeCell ref="B263:D263"/>
    <mergeCell ref="F267:F268"/>
    <mergeCell ref="B268:D268"/>
    <mergeCell ref="B269:D269"/>
    <mergeCell ref="F269:F270"/>
    <mergeCell ref="B270:D270"/>
    <mergeCell ref="B168:D168"/>
    <mergeCell ref="B169:D169"/>
    <mergeCell ref="O150:P150"/>
    <mergeCell ref="M150:N150"/>
    <mergeCell ref="K150:L150"/>
    <mergeCell ref="B149:D151"/>
    <mergeCell ref="E149:E151"/>
    <mergeCell ref="N142:P142"/>
    <mergeCell ref="B159:D159"/>
    <mergeCell ref="K129:P129"/>
    <mergeCell ref="K130:M130"/>
    <mergeCell ref="B163:D163"/>
    <mergeCell ref="B152:D152"/>
    <mergeCell ref="B153:D153"/>
    <mergeCell ref="B154:D154"/>
    <mergeCell ref="B156:D156"/>
    <mergeCell ref="B157:D157"/>
    <mergeCell ref="B158:D158"/>
    <mergeCell ref="B155:D155"/>
    <mergeCell ref="H135:I135"/>
    <mergeCell ref="H136:I136"/>
    <mergeCell ref="H137:I137"/>
    <mergeCell ref="H138:I138"/>
    <mergeCell ref="G150:H150"/>
    <mergeCell ref="I150:J150"/>
    <mergeCell ref="B143:I143"/>
    <mergeCell ref="N130:P130"/>
    <mergeCell ref="K131:K132"/>
    <mergeCell ref="L131:M131"/>
    <mergeCell ref="B135:D135"/>
    <mergeCell ref="N148:P148"/>
    <mergeCell ref="B136:D136"/>
    <mergeCell ref="B137:D137"/>
    <mergeCell ref="K253:L253"/>
    <mergeCell ref="M253:N253"/>
    <mergeCell ref="O253:P253"/>
    <mergeCell ref="B255:D255"/>
    <mergeCell ref="H489:J489"/>
    <mergeCell ref="D485:F486"/>
    <mergeCell ref="H485:J486"/>
    <mergeCell ref="L489:N489"/>
    <mergeCell ref="B484:G484"/>
    <mergeCell ref="O434:P434"/>
    <mergeCell ref="B439:I439"/>
    <mergeCell ref="K439:L439"/>
    <mergeCell ref="M439:N439"/>
    <mergeCell ref="O439:P439"/>
    <mergeCell ref="B385:D385"/>
    <mergeCell ref="B435:I435"/>
    <mergeCell ref="B396:D396"/>
    <mergeCell ref="K432:P432"/>
    <mergeCell ref="B405:D405"/>
    <mergeCell ref="B411:D411"/>
    <mergeCell ref="B412:D412"/>
    <mergeCell ref="B418:D418"/>
    <mergeCell ref="B419:D419"/>
    <mergeCell ref="B288:D288"/>
    <mergeCell ref="B162:D162"/>
    <mergeCell ref="D489:F489"/>
    <mergeCell ref="N251:P251"/>
    <mergeCell ref="B252:D254"/>
    <mergeCell ref="E252:E254"/>
    <mergeCell ref="B134:D134"/>
    <mergeCell ref="G110:J110"/>
    <mergeCell ref="H111:J111"/>
    <mergeCell ref="G111:G113"/>
    <mergeCell ref="J112:J113"/>
    <mergeCell ref="B119:D119"/>
    <mergeCell ref="H116:I116"/>
    <mergeCell ref="G130:G132"/>
    <mergeCell ref="B121:D121"/>
    <mergeCell ref="H119:I119"/>
    <mergeCell ref="E129:E132"/>
    <mergeCell ref="H133:I133"/>
    <mergeCell ref="H134:I134"/>
    <mergeCell ref="B115:D115"/>
    <mergeCell ref="B116:D116"/>
    <mergeCell ref="B117:D117"/>
    <mergeCell ref="H120:I120"/>
    <mergeCell ref="B118:D118"/>
    <mergeCell ref="L485:N485"/>
    <mergeCell ref="H118:I118"/>
    <mergeCell ref="B133:D133"/>
    <mergeCell ref="B129:D132"/>
    <mergeCell ref="B120:D120"/>
    <mergeCell ref="H127:I127"/>
    <mergeCell ref="H130:J130"/>
    <mergeCell ref="H131:I132"/>
    <mergeCell ref="J131:J132"/>
    <mergeCell ref="B161:D161"/>
    <mergeCell ref="F129:F132"/>
    <mergeCell ref="G129:J129"/>
    <mergeCell ref="B138:D138"/>
    <mergeCell ref="B147:P147"/>
    <mergeCell ref="B141:P141"/>
    <mergeCell ref="N131:N132"/>
    <mergeCell ref="O131:P131"/>
    <mergeCell ref="H125:I125"/>
    <mergeCell ref="H126:I126"/>
    <mergeCell ref="N103:P103"/>
    <mergeCell ref="B105:C105"/>
    <mergeCell ref="B104:O104"/>
    <mergeCell ref="B122:D122"/>
    <mergeCell ref="B123:D123"/>
    <mergeCell ref="B124:C125"/>
    <mergeCell ref="F110:F113"/>
    <mergeCell ref="N111:P111"/>
    <mergeCell ref="L112:M112"/>
    <mergeCell ref="O112:P112"/>
    <mergeCell ref="B110:D113"/>
    <mergeCell ref="E110:E113"/>
    <mergeCell ref="H117:I117"/>
    <mergeCell ref="K110:P110"/>
    <mergeCell ref="K111:M111"/>
    <mergeCell ref="K112:K113"/>
    <mergeCell ref="N112:N113"/>
    <mergeCell ref="B114:D114"/>
    <mergeCell ref="H112:I113"/>
    <mergeCell ref="H114:I114"/>
    <mergeCell ref="K90:L90"/>
    <mergeCell ref="O90:P90"/>
    <mergeCell ref="B93:F93"/>
    <mergeCell ref="H93:J93"/>
    <mergeCell ref="K93:L93"/>
    <mergeCell ref="O93:P93"/>
    <mergeCell ref="B89:F89"/>
    <mergeCell ref="B126:C127"/>
    <mergeCell ref="B101:C101"/>
    <mergeCell ref="B107:P107"/>
    <mergeCell ref="N109:P109"/>
    <mergeCell ref="H115:I115"/>
    <mergeCell ref="B92:F92"/>
    <mergeCell ref="H92:J92"/>
    <mergeCell ref="K92:L92"/>
    <mergeCell ref="O92:P92"/>
    <mergeCell ref="B91:F91"/>
    <mergeCell ref="H91:J91"/>
    <mergeCell ref="K91:L91"/>
    <mergeCell ref="O91:P91"/>
    <mergeCell ref="H121:I121"/>
    <mergeCell ref="H122:I122"/>
    <mergeCell ref="H123:I123"/>
    <mergeCell ref="H124:I124"/>
    <mergeCell ref="N31:P31"/>
    <mergeCell ref="B27:C27"/>
    <mergeCell ref="B2:O2"/>
    <mergeCell ref="B3:O3"/>
    <mergeCell ref="B6:B11"/>
    <mergeCell ref="C6:C11"/>
    <mergeCell ref="D6:G7"/>
    <mergeCell ref="M8:M11"/>
    <mergeCell ref="O8:P9"/>
    <mergeCell ref="E8:E11"/>
    <mergeCell ref="K8:L9"/>
    <mergeCell ref="G10:G11"/>
    <mergeCell ref="N8:N11"/>
    <mergeCell ref="F8:G9"/>
    <mergeCell ref="B30:O30"/>
    <mergeCell ref="E27:F27"/>
    <mergeCell ref="F10:F11"/>
    <mergeCell ref="K10:K11"/>
    <mergeCell ref="H15:I15"/>
    <mergeCell ref="H16:I16"/>
    <mergeCell ref="H6:P6"/>
    <mergeCell ref="H7:L7"/>
    <mergeCell ref="M7:P7"/>
    <mergeCell ref="D8:D11"/>
    <mergeCell ref="O25:P25"/>
    <mergeCell ref="O26:P26"/>
    <mergeCell ref="L10:L11"/>
    <mergeCell ref="O10:O11"/>
    <mergeCell ref="H13:I13"/>
    <mergeCell ref="H14:I14"/>
    <mergeCell ref="N5:P5"/>
    <mergeCell ref="N24:P24"/>
    <mergeCell ref="B25:M25"/>
    <mergeCell ref="B26:C26"/>
    <mergeCell ref="E26:F26"/>
    <mergeCell ref="H26:M26"/>
    <mergeCell ref="P10:P11"/>
    <mergeCell ref="J8:J11"/>
    <mergeCell ref="H8:I11"/>
    <mergeCell ref="H12:I12"/>
    <mergeCell ref="H18:I18"/>
    <mergeCell ref="H20:I20"/>
    <mergeCell ref="H21:I21"/>
    <mergeCell ref="H22:I22"/>
    <mergeCell ref="O37:P37"/>
    <mergeCell ref="K32:L32"/>
    <mergeCell ref="M32:N32"/>
    <mergeCell ref="H32:J32"/>
    <mergeCell ref="H34:J34"/>
    <mergeCell ref="K34:L34"/>
    <mergeCell ref="M34:N34"/>
    <mergeCell ref="B35:F35"/>
    <mergeCell ref="H35:J35"/>
    <mergeCell ref="K35:L35"/>
    <mergeCell ref="M35:N35"/>
    <mergeCell ref="O32:P32"/>
    <mergeCell ref="B32:F32"/>
    <mergeCell ref="B33:F33"/>
    <mergeCell ref="O34:P34"/>
    <mergeCell ref="M33:N33"/>
    <mergeCell ref="B39:F39"/>
    <mergeCell ref="H39:J39"/>
    <mergeCell ref="K39:L39"/>
    <mergeCell ref="M39:N39"/>
    <mergeCell ref="O39:P39"/>
    <mergeCell ref="O35:P35"/>
    <mergeCell ref="K33:L33"/>
    <mergeCell ref="H33:J33"/>
    <mergeCell ref="O33:P33"/>
    <mergeCell ref="B34:F34"/>
    <mergeCell ref="B38:F38"/>
    <mergeCell ref="H38:J38"/>
    <mergeCell ref="K38:L38"/>
    <mergeCell ref="M38:N38"/>
    <mergeCell ref="O38:P38"/>
    <mergeCell ref="B36:F36"/>
    <mergeCell ref="H36:J36"/>
    <mergeCell ref="K36:L36"/>
    <mergeCell ref="M36:N36"/>
    <mergeCell ref="O36:P36"/>
    <mergeCell ref="B37:F37"/>
    <mergeCell ref="H37:J37"/>
    <mergeCell ref="K37:L37"/>
    <mergeCell ref="M37:N37"/>
    <mergeCell ref="B40:F40"/>
    <mergeCell ref="H40:J40"/>
    <mergeCell ref="K40:L40"/>
    <mergeCell ref="M40:N40"/>
    <mergeCell ref="O40:P40"/>
    <mergeCell ref="B41:F41"/>
    <mergeCell ref="H41:J41"/>
    <mergeCell ref="K41:L41"/>
    <mergeCell ref="M41:N41"/>
    <mergeCell ref="O41:P41"/>
    <mergeCell ref="B42:F42"/>
    <mergeCell ref="H42:J42"/>
    <mergeCell ref="K42:L42"/>
    <mergeCell ref="M42:N42"/>
    <mergeCell ref="O42:P42"/>
    <mergeCell ref="B43:F43"/>
    <mergeCell ref="H43:J43"/>
    <mergeCell ref="K43:L43"/>
    <mergeCell ref="M43:N43"/>
    <mergeCell ref="O43:P43"/>
    <mergeCell ref="B44:F44"/>
    <mergeCell ref="H44:J44"/>
    <mergeCell ref="K44:L44"/>
    <mergeCell ref="M44:N44"/>
    <mergeCell ref="O44:P44"/>
    <mergeCell ref="B45:F45"/>
    <mergeCell ref="H45:J45"/>
    <mergeCell ref="K45:L45"/>
    <mergeCell ref="M45:N45"/>
    <mergeCell ref="O45:P45"/>
    <mergeCell ref="B46:F46"/>
    <mergeCell ref="H46:J46"/>
    <mergeCell ref="K46:L46"/>
    <mergeCell ref="M46:N46"/>
    <mergeCell ref="O46:P46"/>
    <mergeCell ref="B47:F47"/>
    <mergeCell ref="H47:J47"/>
    <mergeCell ref="K47:L47"/>
    <mergeCell ref="M47:N47"/>
    <mergeCell ref="O47:P47"/>
    <mergeCell ref="M51:N51"/>
    <mergeCell ref="O51:P51"/>
    <mergeCell ref="M52:N52"/>
    <mergeCell ref="O52:P52"/>
    <mergeCell ref="B53:F53"/>
    <mergeCell ref="H53:J53"/>
    <mergeCell ref="K53:L53"/>
    <mergeCell ref="M53:N53"/>
    <mergeCell ref="O53:P53"/>
    <mergeCell ref="B52:F52"/>
    <mergeCell ref="H52:J52"/>
    <mergeCell ref="K52:L52"/>
    <mergeCell ref="B54:F54"/>
    <mergeCell ref="H54:J54"/>
    <mergeCell ref="K54:L54"/>
    <mergeCell ref="B51:F51"/>
    <mergeCell ref="H51:J51"/>
    <mergeCell ref="K51:L51"/>
    <mergeCell ref="M54:N54"/>
    <mergeCell ref="O54:P54"/>
    <mergeCell ref="E56:F56"/>
    <mergeCell ref="B55:F55"/>
    <mergeCell ref="H55:J55"/>
    <mergeCell ref="K55:L55"/>
    <mergeCell ref="M55:N55"/>
    <mergeCell ref="O55:P55"/>
    <mergeCell ref="H56:J56"/>
    <mergeCell ref="K56:L56"/>
    <mergeCell ref="M56:N56"/>
    <mergeCell ref="O56:P56"/>
    <mergeCell ref="B56:D57"/>
    <mergeCell ref="M57:N57"/>
    <mergeCell ref="O57:P57"/>
    <mergeCell ref="E57:F57"/>
    <mergeCell ref="H57:J57"/>
    <mergeCell ref="K57:L57"/>
    <mergeCell ref="H64:J64"/>
    <mergeCell ref="B58:F58"/>
    <mergeCell ref="H58:J58"/>
    <mergeCell ref="K58:L58"/>
    <mergeCell ref="M58:N58"/>
    <mergeCell ref="O58:P58"/>
    <mergeCell ref="O63:P63"/>
    <mergeCell ref="K64:L64"/>
    <mergeCell ref="M64:N64"/>
    <mergeCell ref="O64:P64"/>
    <mergeCell ref="B64:F64"/>
    <mergeCell ref="B59:F59"/>
    <mergeCell ref="H59:J59"/>
    <mergeCell ref="K59:L59"/>
    <mergeCell ref="M59:N59"/>
    <mergeCell ref="O59:P59"/>
    <mergeCell ref="N62:P62"/>
    <mergeCell ref="B63:K63"/>
    <mergeCell ref="B60:P60"/>
    <mergeCell ref="B65:F65"/>
    <mergeCell ref="H65:J65"/>
    <mergeCell ref="K65:L65"/>
    <mergeCell ref="M65:N65"/>
    <mergeCell ref="O65:P65"/>
    <mergeCell ref="H68:J69"/>
    <mergeCell ref="H85:J85"/>
    <mergeCell ref="K85:L85"/>
    <mergeCell ref="O85:P85"/>
    <mergeCell ref="K80:L80"/>
    <mergeCell ref="O80:P80"/>
    <mergeCell ref="B84:F84"/>
    <mergeCell ref="B85:F85"/>
    <mergeCell ref="N67:P67"/>
    <mergeCell ref="H84:J84"/>
    <mergeCell ref="K84:L84"/>
    <mergeCell ref="O84:P84"/>
    <mergeCell ref="K72:L72"/>
    <mergeCell ref="O68:P69"/>
    <mergeCell ref="B71:F71"/>
    <mergeCell ref="H71:J71"/>
    <mergeCell ref="B66:P66"/>
    <mergeCell ref="B70:F70"/>
    <mergeCell ref="H70:J70"/>
    <mergeCell ref="K70:L70"/>
    <mergeCell ref="O70:P70"/>
    <mergeCell ref="K69:L69"/>
    <mergeCell ref="K68:M68"/>
    <mergeCell ref="B68:F69"/>
    <mergeCell ref="N68:N69"/>
    <mergeCell ref="G68:G69"/>
    <mergeCell ref="K89:L89"/>
    <mergeCell ref="O89:P89"/>
    <mergeCell ref="B72:F72"/>
    <mergeCell ref="H72:J72"/>
    <mergeCell ref="K73:L73"/>
    <mergeCell ref="O73:P73"/>
    <mergeCell ref="B74:F74"/>
    <mergeCell ref="H74:J74"/>
    <mergeCell ref="O74:P74"/>
    <mergeCell ref="K88:L88"/>
    <mergeCell ref="B75:F75"/>
    <mergeCell ref="H75:J75"/>
    <mergeCell ref="K75:L75"/>
    <mergeCell ref="O75:P75"/>
    <mergeCell ref="K71:L71"/>
    <mergeCell ref="O71:P71"/>
    <mergeCell ref="B73:F73"/>
    <mergeCell ref="H73:J73"/>
    <mergeCell ref="O72:P72"/>
    <mergeCell ref="K74:L74"/>
    <mergeCell ref="B76:F76"/>
    <mergeCell ref="H76:J76"/>
    <mergeCell ref="K76:L76"/>
    <mergeCell ref="O76:P76"/>
    <mergeCell ref="B77:F77"/>
    <mergeCell ref="H77:J77"/>
    <mergeCell ref="K77:L77"/>
    <mergeCell ref="O77:P77"/>
    <mergeCell ref="B78:F78"/>
    <mergeCell ref="H78:J78"/>
    <mergeCell ref="K78:L78"/>
    <mergeCell ref="O78:P78"/>
    <mergeCell ref="K82:L82"/>
    <mergeCell ref="O82:P82"/>
    <mergeCell ref="B79:F79"/>
    <mergeCell ref="H79:J79"/>
    <mergeCell ref="K79:L79"/>
    <mergeCell ref="O79:P79"/>
    <mergeCell ref="B80:F80"/>
    <mergeCell ref="H80:J80"/>
    <mergeCell ref="B83:F83"/>
    <mergeCell ref="H83:J83"/>
    <mergeCell ref="K83:L83"/>
    <mergeCell ref="O83:P83"/>
    <mergeCell ref="B81:F81"/>
    <mergeCell ref="H81:J81"/>
    <mergeCell ref="N99:P99"/>
    <mergeCell ref="B100:P100"/>
    <mergeCell ref="K81:L81"/>
    <mergeCell ref="O81:P81"/>
    <mergeCell ref="B82:F82"/>
    <mergeCell ref="H82:J82"/>
    <mergeCell ref="N95:P95"/>
    <mergeCell ref="B96:P96"/>
    <mergeCell ref="B90:F90"/>
    <mergeCell ref="H89:J89"/>
    <mergeCell ref="B97:C97"/>
    <mergeCell ref="B87:F88"/>
    <mergeCell ref="G87:G88"/>
    <mergeCell ref="H87:J88"/>
    <mergeCell ref="K87:M87"/>
    <mergeCell ref="N87:N88"/>
    <mergeCell ref="O87:P88"/>
    <mergeCell ref="H90:J90"/>
    <mergeCell ref="F149:F151"/>
    <mergeCell ref="G149:J149"/>
    <mergeCell ref="K149:P149"/>
    <mergeCell ref="B189:D189"/>
    <mergeCell ref="B190:D190"/>
    <mergeCell ref="B164:D164"/>
    <mergeCell ref="B165:D165"/>
    <mergeCell ref="B179:D179"/>
    <mergeCell ref="B180:D180"/>
    <mergeCell ref="B181:D181"/>
    <mergeCell ref="B182:D182"/>
    <mergeCell ref="B166:D166"/>
    <mergeCell ref="B167:D167"/>
    <mergeCell ref="F156:F157"/>
    <mergeCell ref="F158:F159"/>
    <mergeCell ref="F160:F161"/>
    <mergeCell ref="F162:F163"/>
    <mergeCell ref="F164:F165"/>
    <mergeCell ref="F166:F167"/>
    <mergeCell ref="E173:E175"/>
    <mergeCell ref="F173:F175"/>
    <mergeCell ref="G173:J173"/>
    <mergeCell ref="K173:P173"/>
    <mergeCell ref="G174:H174"/>
    <mergeCell ref="B170:D170"/>
    <mergeCell ref="B171:D171"/>
    <mergeCell ref="B194:D194"/>
    <mergeCell ref="B200:D200"/>
    <mergeCell ref="B201:D201"/>
    <mergeCell ref="B183:D183"/>
    <mergeCell ref="B186:D186"/>
    <mergeCell ref="B187:D187"/>
    <mergeCell ref="B184:D184"/>
    <mergeCell ref="B176:D176"/>
    <mergeCell ref="B177:D177"/>
    <mergeCell ref="B178:D178"/>
    <mergeCell ref="B173:D175"/>
    <mergeCell ref="B191:D191"/>
    <mergeCell ref="B192:D192"/>
    <mergeCell ref="B193:D193"/>
    <mergeCell ref="N238:P238"/>
    <mergeCell ref="B239:P239"/>
    <mergeCell ref="B240:G240"/>
    <mergeCell ref="B266:D266"/>
    <mergeCell ref="B256:D256"/>
    <mergeCell ref="B257:D257"/>
    <mergeCell ref="N431:P431"/>
    <mergeCell ref="B438:I438"/>
    <mergeCell ref="K438:L438"/>
    <mergeCell ref="M438:N438"/>
    <mergeCell ref="O438:P438"/>
    <mergeCell ref="F252:F254"/>
    <mergeCell ref="G252:J252"/>
    <mergeCell ref="K252:P252"/>
    <mergeCell ref="G253:H253"/>
    <mergeCell ref="I253:J253"/>
    <mergeCell ref="F263:F264"/>
    <mergeCell ref="B264:D264"/>
    <mergeCell ref="B265:D265"/>
    <mergeCell ref="B259:D259"/>
    <mergeCell ref="F259:F260"/>
    <mergeCell ref="B260:D260"/>
    <mergeCell ref="B261:D261"/>
    <mergeCell ref="B430:P430"/>
    <mergeCell ref="I174:J174"/>
    <mergeCell ref="K174:L174"/>
    <mergeCell ref="M174:N174"/>
    <mergeCell ref="O174:P174"/>
    <mergeCell ref="K436:L436"/>
    <mergeCell ref="M436:N436"/>
    <mergeCell ref="O436:P436"/>
    <mergeCell ref="B437:I437"/>
    <mergeCell ref="K437:L437"/>
    <mergeCell ref="M437:N437"/>
    <mergeCell ref="O437:P437"/>
    <mergeCell ref="B436:I436"/>
    <mergeCell ref="B377:D377"/>
    <mergeCell ref="M433:P433"/>
    <mergeCell ref="B421:D421"/>
    <mergeCell ref="B422:D422"/>
    <mergeCell ref="B423:D423"/>
    <mergeCell ref="B408:D408"/>
    <mergeCell ref="B321:D321"/>
    <mergeCell ref="B185:D185"/>
    <mergeCell ref="B188:D188"/>
    <mergeCell ref="B216:D216"/>
    <mergeCell ref="B217:D217"/>
    <mergeCell ref="B208:D208"/>
    <mergeCell ref="B420:D420"/>
    <mergeCell ref="B414:D416"/>
    <mergeCell ref="B417:D417"/>
    <mergeCell ref="K435:L435"/>
    <mergeCell ref="M435:N435"/>
    <mergeCell ref="J432:J434"/>
    <mergeCell ref="O435:P435"/>
    <mergeCell ref="K433:L434"/>
    <mergeCell ref="B432:I434"/>
    <mergeCell ref="M434:N434"/>
    <mergeCell ref="E414:E416"/>
    <mergeCell ref="F414:F416"/>
    <mergeCell ref="G414:J414"/>
    <mergeCell ref="K414:P414"/>
    <mergeCell ref="G415:H415"/>
    <mergeCell ref="I415:J415"/>
    <mergeCell ref="K415:L415"/>
    <mergeCell ref="M415:N415"/>
    <mergeCell ref="O415:P415"/>
    <mergeCell ref="B444:I444"/>
    <mergeCell ref="K444:L444"/>
    <mergeCell ref="M444:N444"/>
    <mergeCell ref="O444:P444"/>
    <mergeCell ref="B445:I445"/>
    <mergeCell ref="K445:L445"/>
    <mergeCell ref="M445:N445"/>
    <mergeCell ref="B440:I440"/>
    <mergeCell ref="K440:L440"/>
    <mergeCell ref="M440:N440"/>
    <mergeCell ref="O440:P440"/>
    <mergeCell ref="B441:I441"/>
    <mergeCell ref="K441:L441"/>
    <mergeCell ref="M441:N441"/>
    <mergeCell ref="O441:P441"/>
    <mergeCell ref="O445:P445"/>
    <mergeCell ref="B442:I442"/>
    <mergeCell ref="K442:L442"/>
    <mergeCell ref="M442:N442"/>
    <mergeCell ref="O442:P442"/>
    <mergeCell ref="B443:I443"/>
    <mergeCell ref="K443:L443"/>
    <mergeCell ref="M443:N443"/>
    <mergeCell ref="O443:P443"/>
    <mergeCell ref="N452:P452"/>
    <mergeCell ref="B453:L453"/>
    <mergeCell ref="O453:P453"/>
    <mergeCell ref="N455:P455"/>
    <mergeCell ref="B456:P456"/>
    <mergeCell ref="N467:P467"/>
    <mergeCell ref="B464:P464"/>
    <mergeCell ref="B465:G465"/>
    <mergeCell ref="B446:I446"/>
    <mergeCell ref="K446:L446"/>
    <mergeCell ref="M446:N446"/>
    <mergeCell ref="O446:P446"/>
    <mergeCell ref="B447:I447"/>
    <mergeCell ref="N463:P463"/>
    <mergeCell ref="N459:P459"/>
    <mergeCell ref="B460:P460"/>
    <mergeCell ref="B461:E461"/>
    <mergeCell ref="B457:D457"/>
    <mergeCell ref="K447:L447"/>
    <mergeCell ref="M447:N447"/>
    <mergeCell ref="O447:P447"/>
    <mergeCell ref="N449:P449"/>
    <mergeCell ref="O450:P450"/>
    <mergeCell ref="B450:L450"/>
    <mergeCell ref="D251:E251"/>
    <mergeCell ref="B251:C251"/>
    <mergeCell ref="B304:D304"/>
    <mergeCell ref="B303:D303"/>
    <mergeCell ref="B293:D293"/>
    <mergeCell ref="L490:N491"/>
    <mergeCell ref="B482:M482"/>
    <mergeCell ref="N471:P471"/>
    <mergeCell ref="B473:D473"/>
    <mergeCell ref="B472:O472"/>
    <mergeCell ref="N474:P474"/>
    <mergeCell ref="B476:D476"/>
    <mergeCell ref="N481:P481"/>
    <mergeCell ref="B480:D480"/>
    <mergeCell ref="N478:P478"/>
    <mergeCell ref="M479:O479"/>
    <mergeCell ref="B479:K479"/>
    <mergeCell ref="D490:F490"/>
    <mergeCell ref="L487:N487"/>
    <mergeCell ref="H487:J487"/>
    <mergeCell ref="D487:F487"/>
    <mergeCell ref="B468:P468"/>
    <mergeCell ref="B469:D469"/>
    <mergeCell ref="B475:P475"/>
    <mergeCell ref="B319:D319"/>
    <mergeCell ref="B337:D337"/>
    <mergeCell ref="B322:D322"/>
    <mergeCell ref="B323:D323"/>
    <mergeCell ref="B324:D324"/>
    <mergeCell ref="B325:D325"/>
    <mergeCell ref="B328:D328"/>
    <mergeCell ref="B262:D262"/>
    <mergeCell ref="B272:D272"/>
    <mergeCell ref="B273:D273"/>
    <mergeCell ref="B274:D274"/>
    <mergeCell ref="B276:D278"/>
    <mergeCell ref="B290:D290"/>
    <mergeCell ref="B292:D292"/>
    <mergeCell ref="B291:D291"/>
    <mergeCell ref="B283:D283"/>
    <mergeCell ref="B271:D271"/>
    <mergeCell ref="B267:D267"/>
    <mergeCell ref="B218:D218"/>
    <mergeCell ref="B207:D207"/>
    <mergeCell ref="B209:D209"/>
    <mergeCell ref="B204:D204"/>
    <mergeCell ref="O197:P197"/>
    <mergeCell ref="B224:D224"/>
    <mergeCell ref="B225:D225"/>
    <mergeCell ref="B231:D231"/>
    <mergeCell ref="B232:D232"/>
    <mergeCell ref="B202:D202"/>
    <mergeCell ref="B203:D203"/>
    <mergeCell ref="B205:D205"/>
    <mergeCell ref="B206:D206"/>
    <mergeCell ref="M213:N213"/>
    <mergeCell ref="B196:D198"/>
    <mergeCell ref="E196:E198"/>
    <mergeCell ref="F196:F198"/>
    <mergeCell ref="G196:J196"/>
    <mergeCell ref="K196:P196"/>
    <mergeCell ref="G197:H197"/>
    <mergeCell ref="I197:J197"/>
    <mergeCell ref="K197:L197"/>
    <mergeCell ref="M197:N197"/>
    <mergeCell ref="B210:D210"/>
    <mergeCell ref="K228:L228"/>
    <mergeCell ref="B199:D199"/>
    <mergeCell ref="B212:D214"/>
    <mergeCell ref="E212:E214"/>
    <mergeCell ref="F212:F214"/>
    <mergeCell ref="G212:J212"/>
    <mergeCell ref="K212:P212"/>
    <mergeCell ref="G213:H213"/>
    <mergeCell ref="I213:J213"/>
    <mergeCell ref="K213:L213"/>
    <mergeCell ref="O213:P213"/>
    <mergeCell ref="B215:D215"/>
    <mergeCell ref="B227:D229"/>
    <mergeCell ref="E227:E229"/>
    <mergeCell ref="F227:F229"/>
    <mergeCell ref="G227:J227"/>
    <mergeCell ref="K227:P227"/>
    <mergeCell ref="G228:H228"/>
    <mergeCell ref="I228:J228"/>
    <mergeCell ref="B219:D219"/>
    <mergeCell ref="B220:D220"/>
    <mergeCell ref="B221:D221"/>
    <mergeCell ref="B222:D222"/>
    <mergeCell ref="B223:D223"/>
    <mergeCell ref="B235:D235"/>
    <mergeCell ref="B338:D338"/>
    <mergeCell ref="B427:D427"/>
    <mergeCell ref="M228:N228"/>
    <mergeCell ref="O228:P228"/>
    <mergeCell ref="B230:D230"/>
    <mergeCell ref="B233:D233"/>
    <mergeCell ref="B234:D234"/>
    <mergeCell ref="B327:D327"/>
    <mergeCell ref="B424:D424"/>
    <mergeCell ref="B425:D425"/>
    <mergeCell ref="B409:D409"/>
    <mergeCell ref="F261:F262"/>
    <mergeCell ref="G276:J276"/>
    <mergeCell ref="K276:P276"/>
    <mergeCell ref="G277:H277"/>
    <mergeCell ref="I277:J277"/>
    <mergeCell ref="K277:L277"/>
    <mergeCell ref="M277:N277"/>
    <mergeCell ref="F265:F266"/>
    <mergeCell ref="F271:F272"/>
    <mergeCell ref="O277:P277"/>
    <mergeCell ref="F273:F274"/>
    <mergeCell ref="E276:E278"/>
    <mergeCell ref="B49:F49"/>
    <mergeCell ref="H49:J49"/>
    <mergeCell ref="K49:L49"/>
    <mergeCell ref="M49:N49"/>
    <mergeCell ref="O49:P49"/>
    <mergeCell ref="B50:F50"/>
    <mergeCell ref="H50:J50"/>
    <mergeCell ref="K50:L50"/>
    <mergeCell ref="M50:N50"/>
    <mergeCell ref="O50:P5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ТРАФАРЕТ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Anikeeva</dc:creator>
  <cp:lastModifiedBy>Пользователь Windows</cp:lastModifiedBy>
  <cp:lastPrinted>2021-08-03T21:11:17Z</cp:lastPrinted>
  <dcterms:created xsi:type="dcterms:W3CDTF">2021-01-14T07:33:15Z</dcterms:created>
  <dcterms:modified xsi:type="dcterms:W3CDTF">2021-08-03T21:34:21Z</dcterms:modified>
</cp:coreProperties>
</file>