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ashut\OneDrive - Manipal Academy of Higher Education\Desktop\"/>
    </mc:Choice>
  </mc:AlternateContent>
  <xr:revisionPtr revIDLastSave="0" documentId="13_ncr:1_{736CC830-E198-4D30-A80A-AE62A0CA9CD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4" i="1" l="1"/>
  <c r="J14" i="1"/>
  <c r="J2" i="1"/>
  <c r="J4" i="1"/>
  <c r="J5" i="1"/>
  <c r="J6" i="1"/>
  <c r="J7" i="1"/>
  <c r="J8" i="1"/>
  <c r="J9" i="1"/>
  <c r="J10" i="1"/>
  <c r="J11" i="1"/>
  <c r="K11" i="1" s="1"/>
  <c r="J12" i="1"/>
  <c r="K12" i="1" s="1"/>
  <c r="J13" i="1"/>
  <c r="J3" i="1"/>
  <c r="I2" i="1"/>
  <c r="I3" i="1"/>
  <c r="I4" i="1"/>
  <c r="H14" i="1"/>
  <c r="H10" i="1"/>
  <c r="K10" i="1" s="1"/>
  <c r="H6" i="1"/>
  <c r="I6" i="1" s="1"/>
  <c r="H2" i="1"/>
  <c r="H5" i="1"/>
  <c r="K5" i="1" s="1"/>
  <c r="H9" i="1"/>
  <c r="I9" i="1" s="1"/>
  <c r="H13" i="1"/>
  <c r="H12" i="1"/>
  <c r="I12" i="1" s="1"/>
  <c r="H8" i="1"/>
  <c r="K8" i="1" s="1"/>
  <c r="H4" i="1"/>
  <c r="K4" i="1" s="1"/>
  <c r="H11" i="1"/>
  <c r="H7" i="1"/>
  <c r="H3" i="1"/>
  <c r="Y29" i="1"/>
  <c r="Y28" i="1"/>
  <c r="Y27" i="1"/>
  <c r="Y26" i="1"/>
  <c r="G4" i="1"/>
  <c r="G5" i="1"/>
  <c r="G6" i="1"/>
  <c r="F4" i="1"/>
  <c r="F5" i="1"/>
  <c r="F6" i="1"/>
  <c r="E4" i="1"/>
  <c r="E5" i="1"/>
  <c r="E6" i="1"/>
  <c r="E7" i="1"/>
  <c r="F7" i="1"/>
  <c r="G7" i="1" s="1"/>
  <c r="I7" i="1"/>
  <c r="K7" i="1"/>
  <c r="E8" i="1"/>
  <c r="F8" i="1" s="1"/>
  <c r="G8" i="1" s="1"/>
  <c r="I8" i="1"/>
  <c r="E9" i="1"/>
  <c r="F9" i="1"/>
  <c r="G9" i="1" s="1"/>
  <c r="K9" i="1"/>
  <c r="E10" i="1"/>
  <c r="F10" i="1"/>
  <c r="G10" i="1" s="1"/>
  <c r="E11" i="1"/>
  <c r="I11" i="1"/>
  <c r="E12" i="1"/>
  <c r="F11" i="1" s="1"/>
  <c r="G11" i="1" s="1"/>
  <c r="I13" i="1"/>
  <c r="K13" i="1"/>
  <c r="K3" i="1" l="1"/>
  <c r="I10" i="1"/>
  <c r="K6" i="1"/>
  <c r="I5" i="1"/>
  <c r="K2" i="1" l="1"/>
</calcChain>
</file>

<file path=xl/sharedStrings.xml><?xml version="1.0" encoding="utf-8"?>
<sst xmlns="http://schemas.openxmlformats.org/spreadsheetml/2006/main" count="65" uniqueCount="35">
  <si>
    <t>t</t>
  </si>
  <si>
    <t>year</t>
  </si>
  <si>
    <t>quarter</t>
  </si>
  <si>
    <t>sales</t>
  </si>
  <si>
    <t>ma</t>
  </si>
  <si>
    <t>cma</t>
  </si>
  <si>
    <t>st,it</t>
  </si>
  <si>
    <t>st</t>
  </si>
  <si>
    <t>de st</t>
  </si>
  <si>
    <t>Tt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</si>
  <si>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</si>
  <si>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</si>
  <si>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</si>
  <si>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</si>
  <si>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</si>
  <si>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</si>
  <si>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</si>
  <si>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</si>
  <si>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</si>
  <si>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</si>
  <si>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</si>
  <si>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</si>
  <si>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</si>
  <si>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</si>
  <si>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</si>
  <si>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</si>
  <si>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</si>
  <si>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</si>
  <si>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</si>
  <si>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</si>
  <si>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</si>
  <si>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</si>
  <si>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</si>
  <si>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</si>
  <si>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forecast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</si>
</sst>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9"/>
      <name val="CiscoSansTT ExtraLight"/>
      <family val="2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/>
    <xf numFmtId="0" fontId="0" fillId="0" borderId="2" xfId="0" applyBorder="1"/>
    <xf numFmtId="0" fontId="2" fillId="0" borderId="3" xfId="0" applyFont="1" applyBorder="1" applyAlignment="1">
      <alignment horizontal="center"/>
    </xf>
    <xf numFmtId="0" fontId="2" fillId="0" borderId="3" xfId="0" applyFont="1" applyBorder="1" applyAlignment="1">
      <alignment horizontal="centerContinuous"/>
    </xf>
    <xf numFmtId="0" fontId="0" fillId="3" borderId="0" xfId="0" applyFill="1"/>
    <xf numFmtId="0" fontId="0" fillId="0" borderId="0" xfId="0" applyFill="1" applyBorder="1" applyAlignment="1"/>
    <xf numFmtId="0" fontId="0" fillId="0" borderId="2" xfId="0" applyFill="1" applyBorder="1" applyAlignment="1"/>
    <xf numFmtId="0" fontId="2" fillId="0" borderId="3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8977749732502943E-2"/>
          <c:y val="2.3731172462663552E-2"/>
          <c:w val="0.87753018372703417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Series1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Sheet1!$D$2:$D$13</c:f>
              <c:numCache>
                <c:formatCode>General</c:formatCode>
                <c:ptCount val="12"/>
                <c:pt idx="0">
                  <c:v>87173</c:v>
                </c:pt>
                <c:pt idx="1">
                  <c:v>102849</c:v>
                </c:pt>
                <c:pt idx="2">
                  <c:v>126375</c:v>
                </c:pt>
                <c:pt idx="3">
                  <c:v>128629</c:v>
                </c:pt>
                <c:pt idx="4">
                  <c:v>179125</c:v>
                </c:pt>
                <c:pt idx="5">
                  <c:v>138750</c:v>
                </c:pt>
                <c:pt idx="6">
                  <c:v>208760</c:v>
                </c:pt>
                <c:pt idx="7">
                  <c:v>116126</c:v>
                </c:pt>
                <c:pt idx="8">
                  <c:v>150803</c:v>
                </c:pt>
                <c:pt idx="9">
                  <c:v>82163</c:v>
                </c:pt>
                <c:pt idx="10">
                  <c:v>82408</c:v>
                </c:pt>
                <c:pt idx="11">
                  <c:v>67132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59-4361-B248-A6E7CFA1C7AF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cma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Sheet1!$F$2:$F$13</c:f>
              <c:numCache>
                <c:formatCode>General</c:formatCode>
                <c:ptCount val="12"/>
                <c:pt idx="2">
                  <c:v>122750.5</c:v>
                </c:pt>
                <c:pt idx="3">
                  <c:v>138732.125</c:v>
                </c:pt>
                <c:pt idx="4">
                  <c:v>153517.875</c:v>
                </c:pt>
                <c:pt idx="5">
                  <c:v>162253.125</c:v>
                </c:pt>
                <c:pt idx="6">
                  <c:v>157150</c:v>
                </c:pt>
                <c:pt idx="7">
                  <c:v>146536.375</c:v>
                </c:pt>
                <c:pt idx="8">
                  <c:v>123669</c:v>
                </c:pt>
                <c:pt idx="9">
                  <c:v>101750.75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559-4361-B248-A6E7CFA1C7AF}"/>
            </c:ext>
          </c:extLst>
        </c:ser>
        <c:ser>
          <c:idx val="2"/>
          <c:order val="2"/>
          <c:tx>
            <c:strRef>
              <c:f>Sheet1!$K$1</c:f>
              <c:strCache>
                <c:ptCount val="1"/>
                <c:pt idx="0">
                  <c:v>forecast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Sheet1!$K$2:$K$14</c:f>
              <c:numCache>
                <c:formatCode>General</c:formatCode>
                <c:ptCount val="13"/>
                <c:pt idx="0">
                  <c:v>159414.76031273542</c:v>
                </c:pt>
                <c:pt idx="1">
                  <c:v>109218.45961472318</c:v>
                </c:pt>
                <c:pt idx="2">
                  <c:v>152259.3567993216</c:v>
                </c:pt>
                <c:pt idx="3">
                  <c:v>109122.36637149713</c:v>
                </c:pt>
                <c:pt idx="4">
                  <c:v>148755.01379300241</c:v>
                </c:pt>
                <c:pt idx="5">
                  <c:v>101791.07585495198</c:v>
                </c:pt>
                <c:pt idx="6">
                  <c:v>141725.90228744945</c:v>
                </c:pt>
                <c:pt idx="7">
                  <c:v>101440.30887574061</c:v>
                </c:pt>
                <c:pt idx="8">
                  <c:v>138095.26727326942</c:v>
                </c:pt>
                <c:pt idx="9">
                  <c:v>94363.692095180784</c:v>
                </c:pt>
                <c:pt idx="10">
                  <c:v>131192.44777557731</c:v>
                </c:pt>
                <c:pt idx="11">
                  <c:v>93758.251379984082</c:v>
                </c:pt>
                <c:pt idx="12">
                  <c:v>127435.52075353642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559-4361-B248-A6E7CFA1C7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735280"/>
        <c:axId val="5708864"/>
      </c:lineChart>
      <c:catAx>
        <c:axId val="76735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8864"/>
        <c:crosses val="autoZero"/>
        <c:auto val="1"/>
        <c:lblAlgn val="ctr"/>
        <c:lblOffset val="100"/>
        <c:noMultiLvlLbl val="0"/>
      </c:catAx>
      <c:valAx>
        <c:axId val="570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35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447675</xdr:colOff>
      <xdr:row>3</xdr:row>
      <xdr:rowOff>80962</xdr:rowOff>
    </xdr:from>
    <xdr:to>
      <xdr:col>25</xdr:col>
      <xdr:colOff>419100</xdr:colOff>
      <xdr:row>19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AD5880-E9BF-B335-603E-FE65EA8FC8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51"/>
  <sheetViews>
    <sheetView tabSelected="1" workbookViewId="0">
      <selection activeCell="J26" sqref="J26"/>
    </sheetView>
  </sheetViews>
  <sheetFormatPr defaultRowHeight="15"/>
  <cols>
    <col min="10" max="10" width="17.85546875" customWidth="1"/>
    <col min="19" max="19" width="22.85546875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34</v>
      </c>
    </row>
    <row r="2" spans="1:11">
      <c r="A2">
        <v>1</v>
      </c>
      <c r="B2">
        <v>2020</v>
      </c>
      <c r="C2">
        <v>4</v>
      </c>
      <c r="D2" s="1">
        <v>87173</v>
      </c>
      <c r="H2">
        <f>Y29</f>
        <v>1.1931052481710607</v>
      </c>
      <c r="I2">
        <f t="shared" ref="I2:I4" si="0">D2/H2</f>
        <v>73063.964921476596</v>
      </c>
      <c r="J2">
        <f>135846.9399-2233.614037*A2</f>
        <v>133613.32586300001</v>
      </c>
      <c r="K2">
        <f>H2*J2</f>
        <v>159414.76031273542</v>
      </c>
    </row>
    <row r="3" spans="1:11">
      <c r="A3">
        <v>2</v>
      </c>
      <c r="B3">
        <v>2021</v>
      </c>
      <c r="C3">
        <v>1</v>
      </c>
      <c r="D3" s="1">
        <v>102849</v>
      </c>
      <c r="H3">
        <f>Y26</f>
        <v>0.83131906819351764</v>
      </c>
      <c r="I3">
        <f t="shared" si="0"/>
        <v>123717.84064029001</v>
      </c>
      <c r="J3">
        <f>135846.9399-2233.614037*A3</f>
        <v>131379.71182599998</v>
      </c>
      <c r="K3">
        <f t="shared" ref="K3:K14" si="1">H3*J3</f>
        <v>109218.45961472318</v>
      </c>
    </row>
    <row r="4" spans="1:11">
      <c r="A4">
        <v>3</v>
      </c>
      <c r="C4">
        <v>2</v>
      </c>
      <c r="D4" s="1">
        <v>126375</v>
      </c>
      <c r="E4">
        <f t="shared" ref="E4:E6" si="2">AVERAGE(D2:D5)</f>
        <v>111256.5</v>
      </c>
      <c r="F4">
        <f t="shared" ref="F4:F6" si="3">AVERAGE(E4:E5)</f>
        <v>122750.5</v>
      </c>
      <c r="G4">
        <f t="shared" ref="G4:G6" si="4">D4/F4</f>
        <v>1.029527374633912</v>
      </c>
      <c r="H4">
        <f>Y27</f>
        <v>1.1789698597636629</v>
      </c>
      <c r="I4">
        <f t="shared" si="0"/>
        <v>107191.03542251133</v>
      </c>
      <c r="J4">
        <f t="shared" ref="J4:J14" si="5">135846.9399-2233.614037*A4</f>
        <v>129146.09778899999</v>
      </c>
      <c r="K4">
        <f t="shared" si="1"/>
        <v>152259.3567993216</v>
      </c>
    </row>
    <row r="5" spans="1:11">
      <c r="A5">
        <v>4</v>
      </c>
      <c r="C5">
        <v>3</v>
      </c>
      <c r="D5" s="1">
        <v>128629</v>
      </c>
      <c r="E5">
        <f t="shared" si="2"/>
        <v>134244.5</v>
      </c>
      <c r="F5">
        <f t="shared" si="3"/>
        <v>138732.125</v>
      </c>
      <c r="G5">
        <f t="shared" si="4"/>
        <v>0.92717530276422999</v>
      </c>
      <c r="H5">
        <f>Y28</f>
        <v>0.85982373952064028</v>
      </c>
      <c r="I5">
        <f>D5/H5</f>
        <v>149599.2656258966</v>
      </c>
      <c r="J5">
        <f t="shared" si="5"/>
        <v>126912.483752</v>
      </c>
      <c r="K5">
        <f t="shared" si="1"/>
        <v>109122.36637149713</v>
      </c>
    </row>
    <row r="6" spans="1:11">
      <c r="A6">
        <v>5</v>
      </c>
      <c r="C6">
        <v>4</v>
      </c>
      <c r="D6" s="1">
        <v>179125</v>
      </c>
      <c r="E6">
        <f t="shared" si="2"/>
        <v>143219.75</v>
      </c>
      <c r="F6">
        <f t="shared" si="3"/>
        <v>153517.875</v>
      </c>
      <c r="G6">
        <f t="shared" si="4"/>
        <v>1.1668022371987627</v>
      </c>
      <c r="H6">
        <f>Y29</f>
        <v>1.1931052481710607</v>
      </c>
      <c r="I6">
        <f t="shared" ref="I6:I13" si="6">D6/H6</f>
        <v>150133.44403151772</v>
      </c>
      <c r="J6">
        <f t="shared" si="5"/>
        <v>124678.86971499999</v>
      </c>
      <c r="K6">
        <f t="shared" si="1"/>
        <v>148755.01379300241</v>
      </c>
    </row>
    <row r="7" spans="1:11">
      <c r="A7">
        <v>6</v>
      </c>
      <c r="B7">
        <v>2022</v>
      </c>
      <c r="C7">
        <v>1</v>
      </c>
      <c r="D7" s="1">
        <v>138750</v>
      </c>
      <c r="E7">
        <f>AVERAGE(D5:D8)</f>
        <v>163816</v>
      </c>
      <c r="F7">
        <f>AVERAGE(E7:E8)</f>
        <v>162253.125</v>
      </c>
      <c r="G7">
        <f>D7/F7</f>
        <v>0.85514531692378803</v>
      </c>
      <c r="H7">
        <f>Y26</f>
        <v>0.83131906819351764</v>
      </c>
      <c r="I7">
        <f t="shared" si="6"/>
        <v>166903.42530156093</v>
      </c>
      <c r="J7">
        <f t="shared" si="5"/>
        <v>122445.255678</v>
      </c>
      <c r="K7">
        <f t="shared" si="1"/>
        <v>101791.07585495198</v>
      </c>
    </row>
    <row r="8" spans="1:11">
      <c r="A8">
        <v>7</v>
      </c>
      <c r="C8">
        <v>2</v>
      </c>
      <c r="D8" s="1">
        <v>208760</v>
      </c>
      <c r="E8">
        <f t="shared" ref="E8:E12" si="7">AVERAGE(D6:D9)</f>
        <v>160690.25</v>
      </c>
      <c r="F8">
        <f t="shared" ref="F8:F11" si="8">AVERAGE(E8:E9)</f>
        <v>157150</v>
      </c>
      <c r="G8">
        <f t="shared" ref="G8:G11" si="9">D8/F8</f>
        <v>1.328412344893414</v>
      </c>
      <c r="H8">
        <f>Y27</f>
        <v>1.1789698597636629</v>
      </c>
      <c r="I8">
        <f t="shared" si="6"/>
        <v>177069.83623979002</v>
      </c>
      <c r="J8">
        <f t="shared" si="5"/>
        <v>120211.64164099999</v>
      </c>
      <c r="K8">
        <f t="shared" si="1"/>
        <v>141725.90228744945</v>
      </c>
    </row>
    <row r="9" spans="1:11">
      <c r="A9">
        <v>8</v>
      </c>
      <c r="C9">
        <v>3</v>
      </c>
      <c r="D9" s="1">
        <v>116126</v>
      </c>
      <c r="E9">
        <f t="shared" si="7"/>
        <v>153609.75</v>
      </c>
      <c r="F9">
        <f t="shared" si="8"/>
        <v>146536.375</v>
      </c>
      <c r="G9">
        <f t="shared" si="9"/>
        <v>0.79247217627705069</v>
      </c>
      <c r="H9">
        <f>Y28</f>
        <v>0.85982373952064028</v>
      </c>
      <c r="I9">
        <f t="shared" si="6"/>
        <v>135057.91322386762</v>
      </c>
      <c r="J9">
        <f t="shared" si="5"/>
        <v>117978.027604</v>
      </c>
      <c r="K9">
        <f t="shared" si="1"/>
        <v>101440.30887574061</v>
      </c>
    </row>
    <row r="10" spans="1:11">
      <c r="A10">
        <v>9</v>
      </c>
      <c r="C10">
        <v>4</v>
      </c>
      <c r="D10" s="1">
        <v>150803</v>
      </c>
      <c r="E10">
        <f t="shared" si="7"/>
        <v>139463</v>
      </c>
      <c r="F10">
        <f t="shared" si="8"/>
        <v>123669</v>
      </c>
      <c r="G10">
        <f t="shared" si="9"/>
        <v>1.2194082591433584</v>
      </c>
      <c r="H10">
        <f>Y29</f>
        <v>1.1931052481710607</v>
      </c>
      <c r="I10">
        <f t="shared" si="6"/>
        <v>126395.38735678977</v>
      </c>
      <c r="J10">
        <f t="shared" si="5"/>
        <v>115744.413567</v>
      </c>
      <c r="K10">
        <f t="shared" si="1"/>
        <v>138095.26727326942</v>
      </c>
    </row>
    <row r="11" spans="1:11">
      <c r="A11">
        <v>10</v>
      </c>
      <c r="B11">
        <v>2023</v>
      </c>
      <c r="C11">
        <v>1</v>
      </c>
      <c r="D11" s="1">
        <v>82163</v>
      </c>
      <c r="E11">
        <f t="shared" si="7"/>
        <v>107875</v>
      </c>
      <c r="F11">
        <f t="shared" si="8"/>
        <v>101750.75</v>
      </c>
      <c r="G11">
        <f t="shared" si="9"/>
        <v>0.80749281946324725</v>
      </c>
      <c r="H11">
        <f>Y26</f>
        <v>0.83131906819351764</v>
      </c>
      <c r="I11">
        <f t="shared" si="6"/>
        <v>98834.494652628113</v>
      </c>
      <c r="J11">
        <f t="shared" si="5"/>
        <v>113510.79953</v>
      </c>
      <c r="K11">
        <f t="shared" si="1"/>
        <v>94363.692095180784</v>
      </c>
    </row>
    <row r="12" spans="1:11">
      <c r="A12">
        <v>11</v>
      </c>
      <c r="C12">
        <v>2</v>
      </c>
      <c r="D12" s="1">
        <v>82408</v>
      </c>
      <c r="E12">
        <f t="shared" si="7"/>
        <v>95626.5</v>
      </c>
      <c r="H12">
        <f>Y27</f>
        <v>1.1789698597636629</v>
      </c>
      <c r="I12">
        <f t="shared" si="6"/>
        <v>69898.309373676078</v>
      </c>
      <c r="J12">
        <f t="shared" si="5"/>
        <v>111277.185493</v>
      </c>
      <c r="K12">
        <f t="shared" si="1"/>
        <v>131192.44777557731</v>
      </c>
    </row>
    <row r="13" spans="1:11">
      <c r="A13">
        <v>12</v>
      </c>
      <c r="C13">
        <v>3</v>
      </c>
      <c r="D13" s="1">
        <v>67132</v>
      </c>
      <c r="H13">
        <f>Y28</f>
        <v>0.85982373952064028</v>
      </c>
      <c r="I13">
        <f t="shared" si="6"/>
        <v>78076.467204111759</v>
      </c>
      <c r="J13">
        <f t="shared" si="5"/>
        <v>109043.57145600001</v>
      </c>
      <c r="K13">
        <f t="shared" si="1"/>
        <v>93758.251379984082</v>
      </c>
    </row>
    <row r="14" spans="1:11">
      <c r="A14" s="5">
        <v>13</v>
      </c>
      <c r="B14" s="5"/>
      <c r="C14" s="5">
        <v>4</v>
      </c>
      <c r="D14" s="5"/>
      <c r="E14" s="5"/>
      <c r="F14" s="5"/>
      <c r="G14" s="5"/>
      <c r="H14" s="5">
        <f>Y29</f>
        <v>1.1931052481710607</v>
      </c>
      <c r="I14" s="5"/>
      <c r="J14" s="5">
        <f t="shared" si="5"/>
        <v>106809.957419</v>
      </c>
      <c r="K14" s="5">
        <f t="shared" si="1"/>
        <v>127435.52075353642</v>
      </c>
    </row>
    <row r="25" spans="4:25">
      <c r="X25" t="s">
        <v>2</v>
      </c>
      <c r="Y25" t="s">
        <v>7</v>
      </c>
    </row>
    <row r="26" spans="4:25">
      <c r="X26">
        <v>1</v>
      </c>
      <c r="Y26">
        <f>AVERAGE(G7,G11)</f>
        <v>0.83131906819351764</v>
      </c>
    </row>
    <row r="27" spans="4:25">
      <c r="D27" t="s">
        <v>10</v>
      </c>
      <c r="X27">
        <v>2</v>
      </c>
      <c r="Y27">
        <f>AVERAGE(G4,G8)</f>
        <v>1.1789698597636629</v>
      </c>
    </row>
    <row r="28" spans="4:25" ht="15.75" thickBot="1">
      <c r="X28">
        <v>3</v>
      </c>
      <c r="Y28">
        <f>AVERAGE(G5,G9)</f>
        <v>0.85982373952064028</v>
      </c>
    </row>
    <row r="29" spans="4:25">
      <c r="D29" s="4" t="s">
        <v>11</v>
      </c>
      <c r="E29" s="4"/>
      <c r="X29">
        <v>4</v>
      </c>
      <c r="Y29">
        <f>AVERAGE(G6,G10)</f>
        <v>1.1931052481710607</v>
      </c>
    </row>
    <row r="30" spans="4:25">
      <c r="D30" t="s">
        <v>12</v>
      </c>
      <c r="E30">
        <v>0.5353253296637045</v>
      </c>
    </row>
    <row r="31" spans="4:25">
      <c r="D31" t="s">
        <v>13</v>
      </c>
      <c r="E31">
        <v>0.28657320857955387</v>
      </c>
    </row>
    <row r="32" spans="4:25">
      <c r="D32" t="s">
        <v>14</v>
      </c>
      <c r="E32">
        <v>0.21523052943750925</v>
      </c>
    </row>
    <row r="33" spans="4:23">
      <c r="D33" t="s">
        <v>15</v>
      </c>
      <c r="E33">
        <v>665.62885672185189</v>
      </c>
    </row>
    <row r="34" spans="4:23" ht="15.75" thickBot="1">
      <c r="D34" s="2" t="s">
        <v>16</v>
      </c>
      <c r="E34" s="2">
        <v>12</v>
      </c>
      <c r="R34" t="s">
        <v>10</v>
      </c>
    </row>
    <row r="35" spans="4:23" ht="15.75" thickBot="1"/>
    <row r="36" spans="4:23" ht="15.75" thickBot="1">
      <c r="D36" t="s">
        <v>17</v>
      </c>
      <c r="R36" s="9" t="s">
        <v>11</v>
      </c>
      <c r="S36" s="9"/>
    </row>
    <row r="37" spans="4:23">
      <c r="D37" s="3"/>
      <c r="E37" s="3" t="s">
        <v>22</v>
      </c>
      <c r="F37" s="3" t="s">
        <v>23</v>
      </c>
      <c r="G37" s="3" t="s">
        <v>24</v>
      </c>
      <c r="H37" s="3" t="s">
        <v>25</v>
      </c>
      <c r="I37" s="3" t="s">
        <v>26</v>
      </c>
      <c r="R37" s="6" t="s">
        <v>12</v>
      </c>
      <c r="S37" s="6">
        <v>0.22117494740199833</v>
      </c>
    </row>
    <row r="38" spans="4:23">
      <c r="D38" t="s">
        <v>18</v>
      </c>
      <c r="E38">
        <v>1</v>
      </c>
      <c r="F38">
        <v>1779714.975092073</v>
      </c>
      <c r="G38">
        <v>1779714.975092073</v>
      </c>
      <c r="H38">
        <v>4.0168551563501174</v>
      </c>
      <c r="I38">
        <v>7.2874965041208689E-2</v>
      </c>
      <c r="R38" s="6" t="s">
        <v>13</v>
      </c>
      <c r="S38" s="6">
        <v>4.891835735827673E-2</v>
      </c>
    </row>
    <row r="39" spans="4:23">
      <c r="D39" t="s">
        <v>19</v>
      </c>
      <c r="E39">
        <v>10</v>
      </c>
      <c r="F39">
        <v>4430617.7490083966</v>
      </c>
      <c r="G39">
        <v>443061.77490083966</v>
      </c>
      <c r="R39" s="6" t="s">
        <v>14</v>
      </c>
      <c r="S39" s="6">
        <v>-4.6189806905895595E-2</v>
      </c>
    </row>
    <row r="40" spans="4:23" ht="15.75" thickBot="1">
      <c r="D40" s="2" t="s">
        <v>20</v>
      </c>
      <c r="E40" s="2">
        <v>11</v>
      </c>
      <c r="F40" s="2">
        <v>6210332.7241004696</v>
      </c>
      <c r="G40" s="2"/>
      <c r="H40" s="2"/>
      <c r="I40" s="2"/>
      <c r="R40" s="6" t="s">
        <v>15</v>
      </c>
      <c r="S40" s="6">
        <v>37243.382370170897</v>
      </c>
    </row>
    <row r="41" spans="4:23" ht="15.75" thickBot="1">
      <c r="R41" s="7" t="s">
        <v>16</v>
      </c>
      <c r="S41" s="7">
        <v>12</v>
      </c>
    </row>
    <row r="42" spans="4:23">
      <c r="D42" s="3"/>
      <c r="E42" s="3" t="s">
        <v>27</v>
      </c>
      <c r="F42" s="3" t="s">
        <v>15</v>
      </c>
      <c r="G42" s="3" t="s">
        <v>28</v>
      </c>
      <c r="H42" s="3" t="s">
        <v>29</v>
      </c>
      <c r="I42" s="3" t="s">
        <v>30</v>
      </c>
      <c r="J42" s="3" t="s">
        <v>31</v>
      </c>
      <c r="K42" s="3" t="s">
        <v>32</v>
      </c>
      <c r="L42" s="3" t="s">
        <v>33</v>
      </c>
    </row>
    <row r="43" spans="4:23" ht="15.75" thickBot="1">
      <c r="D43" t="s">
        <v>21</v>
      </c>
      <c r="E43">
        <v>143.575185352029</v>
      </c>
      <c r="F43">
        <v>409.66624206380703</v>
      </c>
      <c r="G43">
        <v>0.35046867574132784</v>
      </c>
      <c r="H43">
        <v>0.73325717350192376</v>
      </c>
      <c r="I43">
        <v>-769.2180849375535</v>
      </c>
      <c r="J43">
        <v>1056.368455641611</v>
      </c>
      <c r="K43">
        <v>-769.2180849375535</v>
      </c>
      <c r="L43">
        <v>1056.368455641611</v>
      </c>
      <c r="R43" t="s">
        <v>17</v>
      </c>
    </row>
    <row r="44" spans="4:23" ht="15.75" thickBot="1">
      <c r="D44" s="2" t="s">
        <v>0</v>
      </c>
      <c r="E44" s="2">
        <v>111.55966684415174</v>
      </c>
      <c r="F44" s="2">
        <v>55.662681306380328</v>
      </c>
      <c r="G44" s="2">
        <v>2.0042093594108668</v>
      </c>
      <c r="H44" s="2">
        <v>7.2874965041208675E-2</v>
      </c>
      <c r="I44" s="2">
        <v>-12.464515980324379</v>
      </c>
      <c r="J44" s="2">
        <v>235.58384966862786</v>
      </c>
      <c r="K44" s="2">
        <v>-12.464515980324379</v>
      </c>
      <c r="L44" s="2">
        <v>235.58384966862786</v>
      </c>
      <c r="R44" s="8"/>
      <c r="S44" s="8" t="s">
        <v>22</v>
      </c>
      <c r="T44" s="8" t="s">
        <v>23</v>
      </c>
      <c r="U44" s="8" t="s">
        <v>24</v>
      </c>
      <c r="V44" s="8" t="s">
        <v>25</v>
      </c>
      <c r="W44" s="8" t="s">
        <v>26</v>
      </c>
    </row>
    <row r="45" spans="4:23">
      <c r="R45" s="6" t="s">
        <v>18</v>
      </c>
      <c r="S45" s="6">
        <v>1</v>
      </c>
      <c r="T45" s="6">
        <v>713431528.11765862</v>
      </c>
      <c r="U45" s="6">
        <v>713431528.11765862</v>
      </c>
      <c r="V45" s="6">
        <v>0.51434445966595632</v>
      </c>
      <c r="W45" s="6">
        <v>0.48967686592053261</v>
      </c>
    </row>
    <row r="46" spans="4:23">
      <c r="R46" s="6" t="s">
        <v>19</v>
      </c>
      <c r="S46" s="6">
        <v>10</v>
      </c>
      <c r="T46" s="6">
        <v>13870695303.707567</v>
      </c>
      <c r="U46" s="6">
        <v>1387069530.3707566</v>
      </c>
      <c r="V46" s="6"/>
      <c r="W46" s="6"/>
    </row>
    <row r="47" spans="4:23" ht="15.75" thickBot="1">
      <c r="R47" s="7" t="s">
        <v>20</v>
      </c>
      <c r="S47" s="7">
        <v>11</v>
      </c>
      <c r="T47" s="7">
        <v>14584126831.825226</v>
      </c>
      <c r="U47" s="7"/>
      <c r="V47" s="7"/>
      <c r="W47" s="7"/>
    </row>
    <row r="48" spans="4:23" ht="15.75" thickBot="1"/>
    <row r="49" spans="18:26">
      <c r="R49" s="8"/>
      <c r="S49" s="8" t="s">
        <v>27</v>
      </c>
      <c r="T49" s="8" t="s">
        <v>15</v>
      </c>
      <c r="U49" s="8" t="s">
        <v>28</v>
      </c>
      <c r="V49" s="8" t="s">
        <v>29</v>
      </c>
      <c r="W49" s="8" t="s">
        <v>30</v>
      </c>
      <c r="X49" s="8" t="s">
        <v>31</v>
      </c>
      <c r="Y49" s="8" t="s">
        <v>32</v>
      </c>
      <c r="Z49" s="8" t="s">
        <v>33</v>
      </c>
    </row>
    <row r="50" spans="18:26">
      <c r="R50" s="6" t="s">
        <v>21</v>
      </c>
      <c r="S50" s="6">
        <v>135846.93990504</v>
      </c>
      <c r="T50" s="6">
        <v>22921.717325288661</v>
      </c>
      <c r="U50" s="6">
        <v>5.9265602998761668</v>
      </c>
      <c r="V50" s="6">
        <v>1.4575467052711642E-4</v>
      </c>
      <c r="W50" s="6">
        <v>84774.170978316921</v>
      </c>
      <c r="X50" s="6">
        <v>186919.70883176208</v>
      </c>
      <c r="Y50" s="6">
        <v>84774.170978316921</v>
      </c>
      <c r="Z50" s="6">
        <v>186919.70883176208</v>
      </c>
    </row>
    <row r="51" spans="18:26" ht="15.75" thickBot="1">
      <c r="R51" s="7" t="s">
        <v>0</v>
      </c>
      <c r="S51" s="7">
        <v>-2233.6140367481698</v>
      </c>
      <c r="T51" s="7">
        <v>3114.4480932694364</v>
      </c>
      <c r="U51" s="7">
        <v>-0.71717812269056047</v>
      </c>
      <c r="V51" s="7">
        <v>0.4896768659205325</v>
      </c>
      <c r="W51" s="7">
        <v>-9173.0368358563737</v>
      </c>
      <c r="X51" s="7">
        <v>4705.8087623600331</v>
      </c>
      <c r="Y51" s="7">
        <v>-9173.0368358563737</v>
      </c>
      <c r="Z51" s="7">
        <v>4705.8087623600331</v>
      </c>
    </row>
  </sheetData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ASHUTOSH JHA</dc:creator>
  <cp:lastModifiedBy>ASHUTOSH JHA - 210907370</cp:lastModifiedBy>
  <dcterms:created xsi:type="dcterms:W3CDTF">2015-06-05T18:17:20Z</dcterms:created>
  <dcterms:modified xsi:type="dcterms:W3CDTF">2024-02-18T17:38:43Z</dcterms:modified>
</cp:coreProperties>
</file>