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shut\OneDrive - Manipal Academy of Higher Education\Desktop\"/>
    </mc:Choice>
  </mc:AlternateContent>
  <xr:revisionPtr revIDLastSave="0" documentId="13_ncr:1_{AB44E564-6B75-4655-9BEF-3D6424EB357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2" i="1"/>
  <c r="E12" i="1"/>
  <c r="F11" i="1" s="1"/>
  <c r="G11" i="1" s="1"/>
  <c r="E8" i="1"/>
  <c r="F8" i="1" s="1"/>
  <c r="G8" i="1" s="1"/>
  <c r="E7" i="1"/>
  <c r="E6" i="1"/>
  <c r="E5" i="1"/>
  <c r="E4" i="1"/>
  <c r="E9" i="1"/>
  <c r="F9" i="1"/>
  <c r="G9" i="1" s="1"/>
  <c r="E10" i="1"/>
  <c r="F10" i="1"/>
  <c r="G10" i="1" s="1"/>
  <c r="E11" i="1"/>
  <c r="F7" i="1" l="1"/>
  <c r="G7" i="1" s="1"/>
  <c r="F6" i="1"/>
  <c r="G6" i="1" s="1"/>
  <c r="Y29" i="1" s="1"/>
  <c r="F5" i="1"/>
  <c r="G5" i="1" s="1"/>
  <c r="F4" i="1"/>
  <c r="G4" i="1" s="1"/>
  <c r="Y27" i="1" s="1"/>
  <c r="Y28" i="1"/>
  <c r="Y26" i="1"/>
  <c r="H2" i="1" l="1"/>
  <c r="H6" i="1"/>
  <c r="H10" i="1"/>
  <c r="H12" i="1"/>
  <c r="H4" i="1"/>
  <c r="H8" i="1"/>
  <c r="H7" i="1"/>
  <c r="H11" i="1"/>
  <c r="H3" i="1"/>
  <c r="H5" i="1"/>
  <c r="H13" i="1"/>
  <c r="H9" i="1"/>
  <c r="H14" i="1"/>
  <c r="K14" i="1" s="1"/>
  <c r="I4" i="1" l="1"/>
  <c r="K4" i="1"/>
  <c r="K9" i="1"/>
  <c r="I9" i="1"/>
  <c r="K13" i="1"/>
  <c r="I13" i="1"/>
  <c r="I5" i="1"/>
  <c r="K5" i="1"/>
  <c r="I6" i="1"/>
  <c r="K6" i="1"/>
  <c r="I11" i="1"/>
  <c r="K11" i="1"/>
  <c r="I7" i="1"/>
  <c r="K7" i="1"/>
  <c r="I8" i="1"/>
  <c r="K8" i="1"/>
  <c r="I12" i="1"/>
  <c r="K12" i="1"/>
  <c r="K10" i="1"/>
  <c r="I10" i="1"/>
  <c r="K3" i="1"/>
  <c r="I3" i="1"/>
  <c r="I2" i="1"/>
  <c r="K2" i="1"/>
</calcChain>
</file>

<file path=xl/sharedStrings.xml><?xml version="1.0" encoding="utf-8"?>
<sst xmlns="http://schemas.openxmlformats.org/spreadsheetml/2006/main" count="169" uniqueCount="35">
  <si>
    <t>t</t>
  </si>
  <si>
    <t>year</t>
  </si>
  <si>
    <t>quarter</t>
  </si>
  <si>
    <t>sales</t>
  </si>
  <si>
    <t>ma</t>
  </si>
  <si>
    <t>cma</t>
  </si>
  <si>
    <t>st,it</t>
  </si>
  <si>
    <t>st</t>
  </si>
  <si>
    <t>de st</t>
  </si>
  <si>
    <t>Tt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</si>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</sst>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9"/>
      <name val="CiscoSansTT ExtraLight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0" fontId="0" fillId="3" borderId="0" xfId="0" applyFill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977749732502943E-2"/>
          <c:y val="2.373117246266355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Sheet1!$D$2:$D$13</c:f>
              <c:numCache>
                <c:formatCode>General</c:formatCode>
                <c:ptCount val="12"/>
                <c:pt idx="0">
                  <c:v>115709</c:v>
                </c:pt>
                <c:pt idx="1">
                  <c:v>98337</c:v>
                </c:pt>
                <c:pt idx="2">
                  <c:v>147681</c:v>
                </c:pt>
                <c:pt idx="3">
                  <c:v>185327</c:v>
                </c:pt>
                <c:pt idx="4">
                  <c:v>194170</c:v>
                </c:pt>
                <c:pt idx="5">
                  <c:v>220386</c:v>
                </c:pt>
                <c:pt idx="6">
                  <c:v>204604</c:v>
                </c:pt>
                <c:pt idx="7">
                  <c:v>194538</c:v>
                </c:pt>
                <c:pt idx="8">
                  <c:v>185160</c:v>
                </c:pt>
                <c:pt idx="9">
                  <c:v>147284</c:v>
                </c:pt>
                <c:pt idx="10">
                  <c:v>136997</c:v>
                </c:pt>
                <c:pt idx="11">
                  <c:v>100623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9-4361-B248-A6E7CFA1C7AF}"/>
            </c:ext>
          </c:extLst>
        </c:ser>
        <c:ser>
          <c:idx val="2"/>
          <c:order val="1"/>
          <c:tx>
            <c:strRef>
              <c:f>Sheet1!$K$1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Sheet1!$K$2:$K$14</c:f>
              <c:numCache>
                <c:formatCode>General</c:formatCode>
                <c:ptCount val="13"/>
                <c:pt idx="0">
                  <c:v>127509.74970043714</c:v>
                </c:pt>
                <c:pt idx="1">
                  <c:v>126958.88869136228</c:v>
                </c:pt>
                <c:pt idx="2">
                  <c:v>125932.16556555306</c:v>
                </c:pt>
                <c:pt idx="3">
                  <c:v>131107.77661204827</c:v>
                </c:pt>
                <c:pt idx="4">
                  <c:v>129755.3277983833</c:v>
                </c:pt>
                <c:pt idx="5">
                  <c:v>129184.96468615635</c:v>
                </c:pt>
                <c:pt idx="6">
                  <c:v>128130.60241186179</c:v>
                </c:pt>
                <c:pt idx="7">
                  <c:v>133386.62008534253</c:v>
                </c:pt>
                <c:pt idx="8">
                  <c:v>132000.90589632947</c:v>
                </c:pt>
                <c:pt idx="9">
                  <c:v>131411.04068095039</c:v>
                </c:pt>
                <c:pt idx="10">
                  <c:v>130329.03925817049</c:v>
                </c:pt>
                <c:pt idx="11">
                  <c:v>135665.46355863681</c:v>
                </c:pt>
                <c:pt idx="12">
                  <c:v>134246.48399427565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59-4361-B248-A6E7CFA1C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35280"/>
        <c:axId val="5708864"/>
      </c:lineChart>
      <c:catAx>
        <c:axId val="7673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864"/>
        <c:crosses val="autoZero"/>
        <c:auto val="1"/>
        <c:lblAlgn val="ctr"/>
        <c:lblOffset val="100"/>
        <c:noMultiLvlLbl val="0"/>
      </c:catAx>
      <c:valAx>
        <c:axId val="570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447675</xdr:colOff>
      <xdr:row>3</xdr:row>
      <xdr:rowOff>80962</xdr:rowOff>
    </xdr:from>
    <xdr:to>
      <xdr:col>25</xdr:col>
      <xdr:colOff>419100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AD5880-E9BF-B335-603E-FE65EA8FC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88"/>
  <sheetViews>
    <sheetView tabSelected="1" workbookViewId="0">
      <selection activeCell="L23" sqref="L23"/>
    </sheetView>
  </sheetViews>
  <sheetFormatPr defaultRowHeight="15"/>
  <cols>
    <col min="10" max="10" width="17.85546875" customWidth="1"/>
    <col min="11" max="11" width="14.5703125" bestFit="1" customWidth="1"/>
    <col min="19" max="19" width="22.855468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34</v>
      </c>
    </row>
    <row r="2" spans="1:11">
      <c r="A2">
        <v>1</v>
      </c>
      <c r="B2">
        <v>2020</v>
      </c>
      <c r="C2">
        <v>4</v>
      </c>
      <c r="D2" s="1">
        <v>115709</v>
      </c>
      <c r="H2">
        <f>Y29</f>
        <v>1.0311314842693768</v>
      </c>
      <c r="I2">
        <f t="shared" ref="I2:I4" si="0">D2/H2</f>
        <v>112215.56296672222</v>
      </c>
      <c r="J2">
        <f>123115.5843+544.4451392*A2</f>
        <v>123660.02943920001</v>
      </c>
      <c r="K2">
        <f>H2*J2</f>
        <v>127509.74970043714</v>
      </c>
    </row>
    <row r="3" spans="1:11">
      <c r="A3">
        <v>2</v>
      </c>
      <c r="B3">
        <v>2021</v>
      </c>
      <c r="C3">
        <v>1</v>
      </c>
      <c r="D3" s="1">
        <v>98337</v>
      </c>
      <c r="H3">
        <f>Y26</f>
        <v>1.022176448330963</v>
      </c>
      <c r="I3">
        <f t="shared" si="0"/>
        <v>96203.547010467009</v>
      </c>
      <c r="J3">
        <f t="shared" ref="J3:J14" si="1">123115.5843+544.4451392*A3</f>
        <v>124204.4745784</v>
      </c>
      <c r="K3">
        <f t="shared" ref="K3:K14" si="2">H3*J3</f>
        <v>126958.88869136228</v>
      </c>
    </row>
    <row r="4" spans="1:11">
      <c r="A4">
        <v>3</v>
      </c>
      <c r="C4">
        <v>2</v>
      </c>
      <c r="D4" s="1">
        <v>147681</v>
      </c>
      <c r="E4">
        <f t="shared" ref="E4:E6" si="3">AVERAGE(D2:D5)</f>
        <v>136763.5</v>
      </c>
      <c r="F4">
        <f t="shared" ref="F4:F6" si="4">AVERAGE(E4:E5)</f>
        <v>146571.125</v>
      </c>
      <c r="G4">
        <f t="shared" ref="G4:G6" si="5">D4/F4</f>
        <v>1.0075722622719856</v>
      </c>
      <c r="H4">
        <f>Y27</f>
        <v>1.0094850187932018</v>
      </c>
      <c r="I4">
        <f t="shared" si="0"/>
        <v>146293.40431079068</v>
      </c>
      <c r="J4">
        <f t="shared" si="1"/>
        <v>124748.9197176</v>
      </c>
      <c r="K4">
        <f t="shared" si="2"/>
        <v>125932.16556555306</v>
      </c>
    </row>
    <row r="5" spans="1:11">
      <c r="A5">
        <v>4</v>
      </c>
      <c r="C5">
        <v>3</v>
      </c>
      <c r="D5" s="1">
        <v>185327</v>
      </c>
      <c r="E5">
        <f t="shared" si="3"/>
        <v>156378.75</v>
      </c>
      <c r="F5">
        <f t="shared" si="4"/>
        <v>171634.875</v>
      </c>
      <c r="G5">
        <f t="shared" si="5"/>
        <v>1.0797747252707237</v>
      </c>
      <c r="H5">
        <f>Y28</f>
        <v>1.0464063820290377</v>
      </c>
      <c r="I5">
        <f>D5/H5</f>
        <v>177108.055897596</v>
      </c>
      <c r="J5">
        <f t="shared" si="1"/>
        <v>125293.36485680001</v>
      </c>
      <c r="K5">
        <f t="shared" si="2"/>
        <v>131107.77661204827</v>
      </c>
    </row>
    <row r="6" spans="1:11">
      <c r="A6">
        <v>5</v>
      </c>
      <c r="C6">
        <v>4</v>
      </c>
      <c r="D6" s="1">
        <v>194170</v>
      </c>
      <c r="E6">
        <f t="shared" si="3"/>
        <v>186891</v>
      </c>
      <c r="F6">
        <f t="shared" si="4"/>
        <v>194006.375</v>
      </c>
      <c r="G6">
        <f t="shared" si="5"/>
        <v>1.000843400120228</v>
      </c>
      <c r="H6">
        <f>Y29</f>
        <v>1.0311314842693768</v>
      </c>
      <c r="I6">
        <f t="shared" ref="I6:I13" si="6">D6/H6</f>
        <v>188307.70174531327</v>
      </c>
      <c r="J6">
        <f t="shared" si="1"/>
        <v>125837.809996</v>
      </c>
      <c r="K6">
        <f t="shared" si="2"/>
        <v>129755.3277983833</v>
      </c>
    </row>
    <row r="7" spans="1:11">
      <c r="A7">
        <v>6</v>
      </c>
      <c r="B7">
        <v>2022</v>
      </c>
      <c r="C7">
        <v>1</v>
      </c>
      <c r="D7" s="1">
        <v>220386</v>
      </c>
      <c r="E7">
        <f>AVERAGE(D5:D8)</f>
        <v>201121.75</v>
      </c>
      <c r="F7">
        <f>AVERAGE(E7:E8)</f>
        <v>202273.125</v>
      </c>
      <c r="G7">
        <f>D7/F7</f>
        <v>1.089546621677991</v>
      </c>
      <c r="H7">
        <f>Y26</f>
        <v>1.022176448330963</v>
      </c>
      <c r="I7">
        <f t="shared" si="6"/>
        <v>215604.65451914113</v>
      </c>
      <c r="J7">
        <f t="shared" si="1"/>
        <v>126382.2551352</v>
      </c>
      <c r="K7">
        <f t="shared" si="2"/>
        <v>129184.96468615635</v>
      </c>
    </row>
    <row r="8" spans="1:11">
      <c r="A8">
        <v>7</v>
      </c>
      <c r="C8">
        <v>2</v>
      </c>
      <c r="D8" s="1">
        <v>204604</v>
      </c>
      <c r="E8">
        <f t="shared" ref="E8:E12" si="7">AVERAGE(D6:D9)</f>
        <v>203424.5</v>
      </c>
      <c r="F8">
        <f t="shared" ref="F8:F11" si="8">AVERAGE(E8:E9)</f>
        <v>202298.25</v>
      </c>
      <c r="G8">
        <f t="shared" ref="G8:G11" si="9">D8/F8</f>
        <v>1.0113977753144181</v>
      </c>
      <c r="H8">
        <f>Y27</f>
        <v>1.0094850187932018</v>
      </c>
      <c r="I8">
        <f t="shared" si="6"/>
        <v>202681.56157938406</v>
      </c>
      <c r="J8">
        <f t="shared" si="1"/>
        <v>126926.70027440001</v>
      </c>
      <c r="K8">
        <f t="shared" si="2"/>
        <v>128130.60241186179</v>
      </c>
    </row>
    <row r="9" spans="1:11">
      <c r="A9">
        <v>8</v>
      </c>
      <c r="C9">
        <v>3</v>
      </c>
      <c r="D9" s="1">
        <v>194538</v>
      </c>
      <c r="E9">
        <f t="shared" si="7"/>
        <v>201172</v>
      </c>
      <c r="F9">
        <f t="shared" si="8"/>
        <v>192034.25</v>
      </c>
      <c r="G9">
        <f t="shared" si="9"/>
        <v>1.0130380387873517</v>
      </c>
      <c r="H9">
        <f>Y28</f>
        <v>1.0464063820290377</v>
      </c>
      <c r="I9">
        <f t="shared" si="6"/>
        <v>185910.56337288432</v>
      </c>
      <c r="J9">
        <f t="shared" si="1"/>
        <v>127471.1454136</v>
      </c>
      <c r="K9">
        <f t="shared" si="2"/>
        <v>133386.62008534253</v>
      </c>
    </row>
    <row r="10" spans="1:11">
      <c r="A10">
        <v>9</v>
      </c>
      <c r="C10">
        <v>4</v>
      </c>
      <c r="D10" s="1">
        <v>185160</v>
      </c>
      <c r="E10">
        <f t="shared" si="7"/>
        <v>182896.5</v>
      </c>
      <c r="F10">
        <f t="shared" si="8"/>
        <v>174445.625</v>
      </c>
      <c r="G10">
        <f t="shared" si="9"/>
        <v>1.0614195684185259</v>
      </c>
      <c r="H10">
        <f>Y29</f>
        <v>1.0311314842693768</v>
      </c>
      <c r="I10">
        <f t="shared" si="6"/>
        <v>179569.72784241749</v>
      </c>
      <c r="J10">
        <f t="shared" si="1"/>
        <v>128015.5905528</v>
      </c>
      <c r="K10">
        <f t="shared" si="2"/>
        <v>132000.90589632947</v>
      </c>
    </row>
    <row r="11" spans="1:11">
      <c r="A11">
        <v>10</v>
      </c>
      <c r="B11">
        <v>2023</v>
      </c>
      <c r="C11">
        <v>1</v>
      </c>
      <c r="D11" s="1">
        <v>147284</v>
      </c>
      <c r="E11">
        <f t="shared" si="7"/>
        <v>165994.75</v>
      </c>
      <c r="F11">
        <f t="shared" si="8"/>
        <v>154255.375</v>
      </c>
      <c r="G11">
        <f t="shared" si="9"/>
        <v>0.95480627498393489</v>
      </c>
      <c r="H11">
        <f>Y26</f>
        <v>1.022176448330963</v>
      </c>
      <c r="I11">
        <f t="shared" si="6"/>
        <v>144088.62602977132</v>
      </c>
      <c r="J11">
        <f t="shared" si="1"/>
        <v>128560.035692</v>
      </c>
      <c r="K11">
        <f t="shared" si="2"/>
        <v>131411.04068095039</v>
      </c>
    </row>
    <row r="12" spans="1:11">
      <c r="A12">
        <v>11</v>
      </c>
      <c r="C12">
        <v>2</v>
      </c>
      <c r="D12" s="1">
        <v>136997</v>
      </c>
      <c r="E12">
        <f t="shared" si="7"/>
        <v>142516</v>
      </c>
      <c r="H12">
        <f>Y27</f>
        <v>1.0094850187932018</v>
      </c>
      <c r="I12">
        <f t="shared" si="6"/>
        <v>135709.79009056947</v>
      </c>
      <c r="J12">
        <f t="shared" si="1"/>
        <v>129104.4808312</v>
      </c>
      <c r="K12">
        <f t="shared" si="2"/>
        <v>130329.03925817049</v>
      </c>
    </row>
    <row r="13" spans="1:11">
      <c r="A13">
        <v>12</v>
      </c>
      <c r="C13">
        <v>3</v>
      </c>
      <c r="D13" s="1">
        <v>100623</v>
      </c>
      <c r="H13">
        <f>Y28</f>
        <v>1.0464063820290377</v>
      </c>
      <c r="I13">
        <f t="shared" si="6"/>
        <v>96160.537366837001</v>
      </c>
      <c r="J13">
        <f t="shared" si="1"/>
        <v>129648.9259704</v>
      </c>
      <c r="K13">
        <f t="shared" si="2"/>
        <v>135665.46355863681</v>
      </c>
    </row>
    <row r="14" spans="1:11">
      <c r="A14" s="5">
        <v>13</v>
      </c>
      <c r="B14" s="5"/>
      <c r="C14" s="5">
        <v>4</v>
      </c>
      <c r="D14" s="5"/>
      <c r="E14" s="5"/>
      <c r="F14" s="5"/>
      <c r="G14" s="5"/>
      <c r="H14" s="5">
        <f>Y29</f>
        <v>1.0311314842693768</v>
      </c>
      <c r="I14" s="5"/>
      <c r="J14" s="5">
        <f t="shared" si="1"/>
        <v>130193.3711096</v>
      </c>
      <c r="K14" s="5">
        <f t="shared" si="2"/>
        <v>134246.48399427565</v>
      </c>
    </row>
    <row r="25" spans="4:25">
      <c r="X25" t="s">
        <v>2</v>
      </c>
      <c r="Y25" t="s">
        <v>7</v>
      </c>
    </row>
    <row r="26" spans="4:25">
      <c r="X26">
        <v>1</v>
      </c>
      <c r="Y26">
        <f>AVERAGE(G7,G11)</f>
        <v>1.022176448330963</v>
      </c>
    </row>
    <row r="27" spans="4:25">
      <c r="D27" t="s">
        <v>10</v>
      </c>
      <c r="X27">
        <v>2</v>
      </c>
      <c r="Y27">
        <f>AVERAGE(G4,G8)</f>
        <v>1.0094850187932018</v>
      </c>
    </row>
    <row r="28" spans="4:25" ht="15.75" thickBot="1">
      <c r="X28">
        <v>3</v>
      </c>
      <c r="Y28">
        <f>AVERAGE(G5,G9)</f>
        <v>1.0464063820290377</v>
      </c>
    </row>
    <row r="29" spans="4:25">
      <c r="D29" s="4" t="s">
        <v>11</v>
      </c>
      <c r="E29" s="4"/>
      <c r="X29">
        <v>4</v>
      </c>
      <c r="Y29">
        <f>AVERAGE(G6,G10)</f>
        <v>1.0311314842693768</v>
      </c>
    </row>
    <row r="30" spans="4:25">
      <c r="D30" t="s">
        <v>12</v>
      </c>
      <c r="E30">
        <v>0.5353253296637045</v>
      </c>
    </row>
    <row r="31" spans="4:25">
      <c r="D31" t="s">
        <v>13</v>
      </c>
      <c r="E31">
        <v>0.28657320857955387</v>
      </c>
    </row>
    <row r="32" spans="4:25">
      <c r="D32" t="s">
        <v>14</v>
      </c>
      <c r="E32">
        <v>0.21523052943750925</v>
      </c>
    </row>
    <row r="33" spans="4:23">
      <c r="D33" t="s">
        <v>15</v>
      </c>
      <c r="E33">
        <v>665.62885672185189</v>
      </c>
    </row>
    <row r="34" spans="4:23" ht="15.75" thickBot="1">
      <c r="D34" s="2" t="s">
        <v>16</v>
      </c>
      <c r="E34" s="2">
        <v>12</v>
      </c>
      <c r="R34" t="s">
        <v>10</v>
      </c>
    </row>
    <row r="35" spans="4:23" ht="15.75" thickBot="1"/>
    <row r="36" spans="4:23" ht="15.75" thickBot="1">
      <c r="D36" t="s">
        <v>17</v>
      </c>
      <c r="R36" s="4" t="s">
        <v>11</v>
      </c>
      <c r="S36" s="4"/>
    </row>
    <row r="37" spans="4:23">
      <c r="D37" s="3"/>
      <c r="E37" s="3" t="s">
        <v>22</v>
      </c>
      <c r="F37" s="3" t="s">
        <v>23</v>
      </c>
      <c r="G37" s="3" t="s">
        <v>24</v>
      </c>
      <c r="H37" s="3" t="s">
        <v>25</v>
      </c>
      <c r="I37" s="3" t="s">
        <v>26</v>
      </c>
      <c r="R37" t="s">
        <v>12</v>
      </c>
      <c r="S37">
        <v>0.22117494740199833</v>
      </c>
    </row>
    <row r="38" spans="4:23">
      <c r="D38" t="s">
        <v>18</v>
      </c>
      <c r="E38">
        <v>1</v>
      </c>
      <c r="F38">
        <v>1779714.975092073</v>
      </c>
      <c r="G38">
        <v>1779714.975092073</v>
      </c>
      <c r="H38">
        <v>4.0168551563501174</v>
      </c>
      <c r="I38">
        <v>7.2874965041208689E-2</v>
      </c>
      <c r="R38" t="s">
        <v>13</v>
      </c>
      <c r="S38">
        <v>4.891835735827673E-2</v>
      </c>
    </row>
    <row r="39" spans="4:23">
      <c r="D39" t="s">
        <v>19</v>
      </c>
      <c r="E39">
        <v>10</v>
      </c>
      <c r="F39">
        <v>4430617.7490083966</v>
      </c>
      <c r="G39">
        <v>443061.77490083966</v>
      </c>
      <c r="R39" t="s">
        <v>14</v>
      </c>
      <c r="S39">
        <v>-4.6189806905895595E-2</v>
      </c>
    </row>
    <row r="40" spans="4:23" ht="15.75" thickBot="1">
      <c r="D40" s="2" t="s">
        <v>20</v>
      </c>
      <c r="E40" s="2">
        <v>11</v>
      </c>
      <c r="F40" s="2">
        <v>6210332.7241004696</v>
      </c>
      <c r="G40" s="2"/>
      <c r="H40" s="2"/>
      <c r="I40" s="2"/>
      <c r="R40" t="s">
        <v>15</v>
      </c>
      <c r="S40">
        <v>37243.382370170897</v>
      </c>
    </row>
    <row r="41" spans="4:23" ht="15.75" thickBot="1">
      <c r="R41" s="2" t="s">
        <v>16</v>
      </c>
      <c r="S41" s="2">
        <v>12</v>
      </c>
    </row>
    <row r="42" spans="4:23">
      <c r="D42" s="3"/>
      <c r="E42" s="3" t="s">
        <v>27</v>
      </c>
      <c r="F42" s="3" t="s">
        <v>15</v>
      </c>
      <c r="G42" s="3" t="s">
        <v>28</v>
      </c>
      <c r="H42" s="3" t="s">
        <v>29</v>
      </c>
      <c r="I42" s="3" t="s">
        <v>30</v>
      </c>
      <c r="J42" s="3" t="s">
        <v>31</v>
      </c>
      <c r="K42" s="3" t="s">
        <v>32</v>
      </c>
      <c r="L42" s="3" t="s">
        <v>33</v>
      </c>
    </row>
    <row r="43" spans="4:23" ht="15.75" thickBot="1">
      <c r="D43" t="s">
        <v>21</v>
      </c>
      <c r="E43">
        <v>143.575185352029</v>
      </c>
      <c r="F43">
        <v>409.66624206380703</v>
      </c>
      <c r="G43">
        <v>0.35046867574132784</v>
      </c>
      <c r="H43">
        <v>0.73325717350192376</v>
      </c>
      <c r="I43">
        <v>-769.2180849375535</v>
      </c>
      <c r="J43">
        <v>1056.368455641611</v>
      </c>
      <c r="K43">
        <v>-769.2180849375535</v>
      </c>
      <c r="L43">
        <v>1056.368455641611</v>
      </c>
      <c r="R43" t="s">
        <v>17</v>
      </c>
    </row>
    <row r="44" spans="4:23" ht="15.75" thickBot="1">
      <c r="D44" s="2" t="s">
        <v>0</v>
      </c>
      <c r="E44" s="2">
        <v>111.55966684415174</v>
      </c>
      <c r="F44" s="2">
        <v>55.662681306380328</v>
      </c>
      <c r="G44" s="2">
        <v>2.0042093594108668</v>
      </c>
      <c r="H44" s="2">
        <v>7.2874965041208675E-2</v>
      </c>
      <c r="I44" s="2">
        <v>-12.464515980324379</v>
      </c>
      <c r="J44" s="2">
        <v>235.58384966862786</v>
      </c>
      <c r="K44" s="2">
        <v>-12.464515980324379</v>
      </c>
      <c r="L44" s="2">
        <v>235.58384966862786</v>
      </c>
      <c r="R44" s="3"/>
      <c r="S44" s="3" t="s">
        <v>22</v>
      </c>
      <c r="T44" s="3" t="s">
        <v>23</v>
      </c>
      <c r="U44" s="3" t="s">
        <v>24</v>
      </c>
      <c r="V44" s="3" t="s">
        <v>25</v>
      </c>
      <c r="W44" s="3" t="s">
        <v>26</v>
      </c>
    </row>
    <row r="45" spans="4:23">
      <c r="R45" t="s">
        <v>18</v>
      </c>
      <c r="S45">
        <v>1</v>
      </c>
      <c r="T45">
        <v>713431528.11765862</v>
      </c>
      <c r="U45">
        <v>713431528.11765862</v>
      </c>
      <c r="V45">
        <v>0.51434445966595632</v>
      </c>
      <c r="W45">
        <v>0.48967686592053261</v>
      </c>
    </row>
    <row r="46" spans="4:23">
      <c r="R46" t="s">
        <v>19</v>
      </c>
      <c r="S46">
        <v>10</v>
      </c>
      <c r="T46">
        <v>13870695303.707567</v>
      </c>
      <c r="U46">
        <v>1387069530.3707566</v>
      </c>
    </row>
    <row r="47" spans="4:23" ht="15.75" thickBot="1">
      <c r="R47" s="2" t="s">
        <v>20</v>
      </c>
      <c r="S47" s="2">
        <v>11</v>
      </c>
      <c r="T47" s="2">
        <v>14584126831.825226</v>
      </c>
      <c r="U47" s="2"/>
      <c r="V47" s="2"/>
      <c r="W47" s="2"/>
    </row>
    <row r="48" spans="4:23" ht="15.75" thickBot="1"/>
    <row r="49" spans="18:26">
      <c r="R49" s="3"/>
      <c r="S49" s="3" t="s">
        <v>27</v>
      </c>
      <c r="T49" s="3" t="s">
        <v>15</v>
      </c>
      <c r="U49" s="3" t="s">
        <v>28</v>
      </c>
      <c r="V49" s="3" t="s">
        <v>29</v>
      </c>
      <c r="W49" s="3" t="s">
        <v>30</v>
      </c>
      <c r="X49" s="3" t="s">
        <v>31</v>
      </c>
      <c r="Y49" s="3" t="s">
        <v>32</v>
      </c>
      <c r="Z49" s="3" t="s">
        <v>33</v>
      </c>
    </row>
    <row r="50" spans="18:26">
      <c r="R50" t="s">
        <v>21</v>
      </c>
      <c r="S50">
        <v>135846.93990504</v>
      </c>
      <c r="T50">
        <v>22921.717325288661</v>
      </c>
      <c r="U50">
        <v>5.9265602998761668</v>
      </c>
      <c r="V50">
        <v>1.4575467052711642E-4</v>
      </c>
      <c r="W50">
        <v>84774.170978316921</v>
      </c>
      <c r="X50">
        <v>186919.70883176208</v>
      </c>
      <c r="Y50">
        <v>84774.170978316921</v>
      </c>
      <c r="Z50">
        <v>186919.70883176208</v>
      </c>
    </row>
    <row r="51" spans="18:26" ht="15.75" thickBot="1">
      <c r="R51" s="2" t="s">
        <v>0</v>
      </c>
      <c r="S51" s="2">
        <v>-2233.6140367481698</v>
      </c>
      <c r="T51" s="2">
        <v>3114.4480932694364</v>
      </c>
      <c r="U51" s="2">
        <v>-0.71717812269056047</v>
      </c>
      <c r="V51" s="2">
        <v>0.4896768659205325</v>
      </c>
      <c r="W51" s="2">
        <v>-9173.0368358563737</v>
      </c>
      <c r="X51" s="2">
        <v>4705.8087623600331</v>
      </c>
      <c r="Y51" s="2">
        <v>-9173.0368358563737</v>
      </c>
      <c r="Z51" s="2">
        <v>4705.8087623600331</v>
      </c>
    </row>
    <row r="69" spans="9:14">
      <c r="I69" t="s">
        <v>10</v>
      </c>
    </row>
    <row r="70" spans="9:14" ht="15.75" thickBot="1"/>
    <row r="71" spans="9:14">
      <c r="I71" s="4" t="s">
        <v>11</v>
      </c>
      <c r="J71" s="4"/>
    </row>
    <row r="72" spans="9:14">
      <c r="I72" t="s">
        <v>12</v>
      </c>
      <c r="J72">
        <v>0.41975269570311918</v>
      </c>
    </row>
    <row r="73" spans="9:14">
      <c r="I73" t="s">
        <v>13</v>
      </c>
      <c r="J73">
        <v>0.17619232555003539</v>
      </c>
    </row>
    <row r="74" spans="9:14">
      <c r="I74" t="s">
        <v>14</v>
      </c>
      <c r="J74">
        <v>9.3811558105038939E-2</v>
      </c>
    </row>
    <row r="75" spans="9:14">
      <c r="I75" t="s">
        <v>15</v>
      </c>
      <c r="J75">
        <v>5373.9519681979891</v>
      </c>
    </row>
    <row r="76" spans="9:14" ht="15.75" thickBot="1">
      <c r="I76" s="2" t="s">
        <v>16</v>
      </c>
      <c r="J76" s="2">
        <v>12</v>
      </c>
    </row>
    <row r="78" spans="9:14" ht="15.75" thickBot="1">
      <c r="I78" t="s">
        <v>17</v>
      </c>
    </row>
    <row r="79" spans="9:14">
      <c r="I79" s="3"/>
      <c r="J79" s="3" t="s">
        <v>22</v>
      </c>
      <c r="K79" s="3" t="s">
        <v>23</v>
      </c>
      <c r="L79" s="3" t="s">
        <v>24</v>
      </c>
      <c r="M79" s="3" t="s">
        <v>25</v>
      </c>
      <c r="N79" s="3" t="s">
        <v>26</v>
      </c>
    </row>
    <row r="80" spans="9:14">
      <c r="I80" t="s">
        <v>18</v>
      </c>
      <c r="J80">
        <v>1</v>
      </c>
      <c r="K80">
        <v>61765891.648084164</v>
      </c>
      <c r="L80">
        <v>61765891.648084164</v>
      </c>
      <c r="M80">
        <v>2.1387555738379658</v>
      </c>
      <c r="N80">
        <v>0.17432367249698319</v>
      </c>
    </row>
    <row r="81" spans="9:17">
      <c r="I81" t="s">
        <v>19</v>
      </c>
      <c r="J81">
        <v>10</v>
      </c>
      <c r="K81">
        <v>288793597.56499046</v>
      </c>
      <c r="L81">
        <v>28879359.756499045</v>
      </c>
    </row>
    <row r="82" spans="9:17" ht="15.75" thickBot="1">
      <c r="I82" s="2" t="s">
        <v>20</v>
      </c>
      <c r="J82" s="2">
        <v>11</v>
      </c>
      <c r="K82" s="2">
        <v>350559489.21307462</v>
      </c>
      <c r="L82" s="2"/>
      <c r="M82" s="2"/>
      <c r="N82" s="2"/>
    </row>
    <row r="83" spans="9:17" ht="15.75" thickBot="1"/>
    <row r="84" spans="9:17">
      <c r="I84" s="3"/>
      <c r="J84" s="3" t="s">
        <v>27</v>
      </c>
      <c r="K84" s="3" t="s">
        <v>15</v>
      </c>
      <c r="L84" s="3" t="s">
        <v>28</v>
      </c>
      <c r="M84" s="3" t="s">
        <v>29</v>
      </c>
      <c r="N84" s="3" t="s">
        <v>30</v>
      </c>
      <c r="O84" s="3" t="s">
        <v>31</v>
      </c>
      <c r="P84" s="3" t="s">
        <v>32</v>
      </c>
      <c r="Q84" s="3" t="s">
        <v>33</v>
      </c>
    </row>
    <row r="85" spans="9:17">
      <c r="I85" t="s">
        <v>21</v>
      </c>
      <c r="J85">
        <v>23802.832917387215</v>
      </c>
      <c r="K85">
        <v>3307.4388010840512</v>
      </c>
      <c r="L85">
        <v>7.1967568710827132</v>
      </c>
      <c r="M85">
        <v>2.9373790600207244E-5</v>
      </c>
      <c r="N85">
        <v>16433.400024124938</v>
      </c>
      <c r="O85">
        <v>31172.265810649493</v>
      </c>
      <c r="P85">
        <v>16433.400024124938</v>
      </c>
      <c r="Q85">
        <v>31172.265810649493</v>
      </c>
    </row>
    <row r="86" spans="9:17" ht="15.75" thickBot="1">
      <c r="I86" s="2" t="s">
        <v>0</v>
      </c>
      <c r="J86" s="2">
        <v>-657.21329279341603</v>
      </c>
      <c r="K86" s="2">
        <v>449.39243955674482</v>
      </c>
      <c r="L86" s="2">
        <v>-1.4624484858749602</v>
      </c>
      <c r="M86" s="2">
        <v>0.17432367249698327</v>
      </c>
      <c r="N86" s="2">
        <v>-1658.5220471586927</v>
      </c>
      <c r="O86" s="2">
        <v>344.0954615718606</v>
      </c>
      <c r="P86" s="2">
        <v>-1658.5220471586927</v>
      </c>
      <c r="Q86" s="2">
        <v>344.0954615718606</v>
      </c>
    </row>
    <row r="104" spans="10:11">
      <c r="J104" t="s">
        <v>10</v>
      </c>
    </row>
    <row r="105" spans="10:11" ht="15.75" thickBot="1"/>
    <row r="106" spans="10:11">
      <c r="J106" s="4" t="s">
        <v>11</v>
      </c>
      <c r="K106" s="4"/>
    </row>
    <row r="107" spans="10:11">
      <c r="J107" t="s">
        <v>12</v>
      </c>
      <c r="K107">
        <v>0.52319565708783899</v>
      </c>
    </row>
    <row r="108" spans="10:11">
      <c r="J108" t="s">
        <v>13</v>
      </c>
      <c r="K108">
        <v>0.27373369559557559</v>
      </c>
    </row>
    <row r="109" spans="10:11">
      <c r="J109" t="s">
        <v>14</v>
      </c>
      <c r="K109">
        <v>0.20110706515513313</v>
      </c>
    </row>
    <row r="110" spans="10:11">
      <c r="J110" t="s">
        <v>15</v>
      </c>
      <c r="K110">
        <v>7204.9746863558967</v>
      </c>
    </row>
    <row r="111" spans="10:11" ht="15.75" thickBot="1">
      <c r="J111" s="2" t="s">
        <v>16</v>
      </c>
      <c r="K111" s="2">
        <v>12</v>
      </c>
    </row>
    <row r="113" spans="10:18" ht="15.75" thickBot="1">
      <c r="J113" t="s">
        <v>17</v>
      </c>
    </row>
    <row r="114" spans="10:18">
      <c r="J114" s="3"/>
      <c r="K114" s="3" t="s">
        <v>22</v>
      </c>
      <c r="L114" s="3" t="s">
        <v>23</v>
      </c>
      <c r="M114" s="3" t="s">
        <v>24</v>
      </c>
      <c r="N114" s="3" t="s">
        <v>25</v>
      </c>
      <c r="O114" s="3" t="s">
        <v>26</v>
      </c>
    </row>
    <row r="115" spans="10:18">
      <c r="J115" t="s">
        <v>18</v>
      </c>
      <c r="K115">
        <v>1</v>
      </c>
      <c r="L115">
        <v>195657853.23324907</v>
      </c>
      <c r="M115">
        <v>195657853.23324907</v>
      </c>
      <c r="N115">
        <v>3.7690540499473015</v>
      </c>
      <c r="O115">
        <v>8.0892440053446452E-2</v>
      </c>
    </row>
    <row r="116" spans="10:18">
      <c r="J116" t="s">
        <v>19</v>
      </c>
      <c r="K116">
        <v>10</v>
      </c>
      <c r="L116">
        <v>519116602.31029248</v>
      </c>
      <c r="M116">
        <v>51911660.23102925</v>
      </c>
    </row>
    <row r="117" spans="10:18" ht="15.75" thickBot="1">
      <c r="J117" s="2" t="s">
        <v>20</v>
      </c>
      <c r="K117" s="2">
        <v>11</v>
      </c>
      <c r="L117" s="2">
        <v>714774455.54354155</v>
      </c>
      <c r="M117" s="2"/>
      <c r="N117" s="2"/>
      <c r="O117" s="2"/>
    </row>
    <row r="118" spans="10:18" ht="15.75" thickBot="1"/>
    <row r="119" spans="10:18">
      <c r="J119" s="3"/>
      <c r="K119" s="3" t="s">
        <v>27</v>
      </c>
      <c r="L119" s="3" t="s">
        <v>15</v>
      </c>
      <c r="M119" s="3" t="s">
        <v>28</v>
      </c>
      <c r="N119" s="3" t="s">
        <v>29</v>
      </c>
      <c r="O119" s="3" t="s">
        <v>30</v>
      </c>
      <c r="P119" s="3" t="s">
        <v>31</v>
      </c>
      <c r="Q119" s="3" t="s">
        <v>32</v>
      </c>
      <c r="R119" s="3" t="s">
        <v>33</v>
      </c>
    </row>
    <row r="120" spans="10:18">
      <c r="J120" t="s">
        <v>21</v>
      </c>
      <c r="K120">
        <v>27754.201489084982</v>
      </c>
      <c r="L120">
        <v>4434.3553830594874</v>
      </c>
      <c r="M120">
        <v>6.2589032884269971</v>
      </c>
      <c r="N120">
        <v>9.3958884853417653E-5</v>
      </c>
      <c r="O120">
        <v>17873.841976575663</v>
      </c>
      <c r="P120">
        <v>37634.561001594302</v>
      </c>
      <c r="Q120">
        <v>17873.841976575663</v>
      </c>
      <c r="R120">
        <v>37634.561001594302</v>
      </c>
    </row>
    <row r="121" spans="10:18" ht="15.75" thickBot="1">
      <c r="J121" s="2" t="s">
        <v>0</v>
      </c>
      <c r="K121" s="2">
        <v>-1169.716519459671</v>
      </c>
      <c r="L121" s="2">
        <v>602.51025137684633</v>
      </c>
      <c r="M121" s="2">
        <v>-1.9414051740806972</v>
      </c>
      <c r="N121" s="2">
        <v>8.0892440053446465E-2</v>
      </c>
      <c r="O121" s="2">
        <v>-2512.193019272439</v>
      </c>
      <c r="P121" s="2">
        <v>172.75998035309703</v>
      </c>
      <c r="Q121" s="2">
        <v>-2512.193019272439</v>
      </c>
      <c r="R121" s="2">
        <v>172.75998035309703</v>
      </c>
    </row>
    <row r="137" spans="10:11">
      <c r="J137" t="s">
        <v>10</v>
      </c>
    </row>
    <row r="138" spans="10:11" ht="15.75" thickBot="1"/>
    <row r="139" spans="10:11">
      <c r="J139" s="4" t="s">
        <v>11</v>
      </c>
      <c r="K139" s="4"/>
    </row>
    <row r="140" spans="10:11">
      <c r="J140" t="s">
        <v>12</v>
      </c>
      <c r="K140">
        <v>8.7228642485179309E-2</v>
      </c>
    </row>
    <row r="141" spans="10:11">
      <c r="J141" t="s">
        <v>13</v>
      </c>
      <c r="K141">
        <v>7.6088360698072285E-3</v>
      </c>
    </row>
    <row r="142" spans="10:11">
      <c r="J142" t="s">
        <v>14</v>
      </c>
      <c r="K142">
        <v>-9.1630280323212049E-2</v>
      </c>
    </row>
    <row r="143" spans="10:11">
      <c r="J143" t="s">
        <v>15</v>
      </c>
      <c r="K143">
        <v>55992.885859277529</v>
      </c>
    </row>
    <row r="144" spans="10:11" ht="15.75" thickBot="1">
      <c r="J144" s="2" t="s">
        <v>16</v>
      </c>
      <c r="K144" s="2">
        <v>12</v>
      </c>
    </row>
    <row r="146" spans="10:18" ht="15.75" thickBot="1">
      <c r="J146" t="s">
        <v>17</v>
      </c>
    </row>
    <row r="147" spans="10:18">
      <c r="J147" s="3"/>
      <c r="K147" s="3" t="s">
        <v>22</v>
      </c>
      <c r="L147" s="3" t="s">
        <v>23</v>
      </c>
      <c r="M147" s="3" t="s">
        <v>24</v>
      </c>
      <c r="N147" s="3" t="s">
        <v>25</v>
      </c>
      <c r="O147" s="3" t="s">
        <v>26</v>
      </c>
    </row>
    <row r="148" spans="10:18">
      <c r="J148" t="s">
        <v>18</v>
      </c>
      <c r="K148">
        <v>1</v>
      </c>
      <c r="L148">
        <v>240381500.46108627</v>
      </c>
      <c r="M148">
        <v>240381500.46108627</v>
      </c>
      <c r="N148">
        <v>7.6671743424979275E-2</v>
      </c>
      <c r="O148">
        <v>0.78749869648707105</v>
      </c>
    </row>
    <row r="149" spans="10:18">
      <c r="J149" t="s">
        <v>19</v>
      </c>
      <c r="K149">
        <v>10</v>
      </c>
      <c r="L149">
        <v>31352032668.500816</v>
      </c>
      <c r="M149">
        <v>3135203266.8500814</v>
      </c>
    </row>
    <row r="150" spans="10:18" ht="15.75" thickBot="1">
      <c r="J150" s="2" t="s">
        <v>20</v>
      </c>
      <c r="K150" s="2">
        <v>11</v>
      </c>
      <c r="L150" s="2">
        <v>31592414168.961903</v>
      </c>
      <c r="M150" s="2"/>
      <c r="N150" s="2"/>
      <c r="O150" s="2"/>
    </row>
    <row r="151" spans="10:18" ht="15.75" thickBot="1"/>
    <row r="152" spans="10:18">
      <c r="J152" s="3"/>
      <c r="K152" s="3" t="s">
        <v>27</v>
      </c>
      <c r="L152" s="3" t="s">
        <v>15</v>
      </c>
      <c r="M152" s="3" t="s">
        <v>28</v>
      </c>
      <c r="N152" s="3" t="s">
        <v>29</v>
      </c>
      <c r="O152" s="3" t="s">
        <v>30</v>
      </c>
      <c r="P152" s="3" t="s">
        <v>31</v>
      </c>
      <c r="Q152" s="3" t="s">
        <v>32</v>
      </c>
      <c r="R152" s="3" t="s">
        <v>33</v>
      </c>
    </row>
    <row r="153" spans="10:18">
      <c r="J153" t="s">
        <v>21</v>
      </c>
      <c r="K153">
        <v>104988.68812452372</v>
      </c>
      <c r="L153">
        <v>34461.23902327034</v>
      </c>
      <c r="M153">
        <v>3.0465732254614792</v>
      </c>
      <c r="N153">
        <v>1.2323559012679213E-2</v>
      </c>
      <c r="O153">
        <v>28204.262569189537</v>
      </c>
      <c r="P153">
        <v>181773.1136798579</v>
      </c>
      <c r="Q153">
        <v>28204.262569189537</v>
      </c>
      <c r="R153">
        <v>181773.1136798579</v>
      </c>
    </row>
    <row r="154" spans="10:18" ht="15.75" thickBot="1">
      <c r="J154" s="2" t="s">
        <v>0</v>
      </c>
      <c r="K154" s="2">
        <v>-1296.5297966934027</v>
      </c>
      <c r="L154" s="2">
        <v>4682.3603417059849</v>
      </c>
      <c r="M154" s="2">
        <v>-0.27689662949370986</v>
      </c>
      <c r="N154" s="2">
        <v>0.78749869648707427</v>
      </c>
      <c r="O154" s="2">
        <v>-11729.478793048236</v>
      </c>
      <c r="P154" s="2">
        <v>9136.41919966143</v>
      </c>
      <c r="Q154" s="2">
        <v>-11729.478793048236</v>
      </c>
      <c r="R154" s="2">
        <v>9136.41919966143</v>
      </c>
    </row>
    <row r="171" spans="10:11">
      <c r="J171" t="s">
        <v>10</v>
      </c>
    </row>
    <row r="172" spans="10:11" ht="15.75" thickBot="1"/>
    <row r="173" spans="10:11">
      <c r="J173" s="9" t="s">
        <v>11</v>
      </c>
      <c r="K173" s="9"/>
    </row>
    <row r="174" spans="10:11">
      <c r="J174" s="6" t="s">
        <v>12</v>
      </c>
      <c r="K174" s="6">
        <v>4.8013216601900263E-2</v>
      </c>
    </row>
    <row r="175" spans="10:11">
      <c r="J175" s="6" t="s">
        <v>13</v>
      </c>
      <c r="K175" s="6">
        <v>2.3052689684609907E-3</v>
      </c>
    </row>
    <row r="176" spans="10:11">
      <c r="J176" s="6" t="s">
        <v>14</v>
      </c>
      <c r="K176" s="6">
        <v>-9.7464204134692908E-2</v>
      </c>
    </row>
    <row r="177" spans="10:18">
      <c r="J177" s="6" t="s">
        <v>15</v>
      </c>
      <c r="K177" s="6">
        <v>42831.193943283863</v>
      </c>
    </row>
    <row r="178" spans="10:18" ht="15.75" thickBot="1">
      <c r="J178" s="7" t="s">
        <v>16</v>
      </c>
      <c r="K178" s="7">
        <v>12</v>
      </c>
    </row>
    <row r="180" spans="10:18" ht="15.75" thickBot="1">
      <c r="J180" t="s">
        <v>17</v>
      </c>
    </row>
    <row r="181" spans="10:18">
      <c r="J181" s="8"/>
      <c r="K181" s="8" t="s">
        <v>22</v>
      </c>
      <c r="L181" s="8" t="s">
        <v>23</v>
      </c>
      <c r="M181" s="8" t="s">
        <v>24</v>
      </c>
      <c r="N181" s="8" t="s">
        <v>25</v>
      </c>
      <c r="O181" s="8" t="s">
        <v>26</v>
      </c>
    </row>
    <row r="182" spans="10:18">
      <c r="J182" s="6" t="s">
        <v>18</v>
      </c>
      <c r="K182" s="6">
        <v>1</v>
      </c>
      <c r="L182" s="6">
        <v>42388132.87852478</v>
      </c>
      <c r="M182" s="6">
        <v>42388132.87852478</v>
      </c>
      <c r="N182" s="6">
        <v>2.3105955125948409E-2</v>
      </c>
      <c r="O182" s="6">
        <v>0.88220490192613854</v>
      </c>
    </row>
    <row r="183" spans="10:18">
      <c r="J183" s="6" t="s">
        <v>19</v>
      </c>
      <c r="K183" s="6">
        <v>10</v>
      </c>
      <c r="L183" s="6">
        <v>18345111746.07196</v>
      </c>
      <c r="M183" s="6">
        <v>1834511174.6071961</v>
      </c>
      <c r="N183" s="6"/>
      <c r="O183" s="6"/>
    </row>
    <row r="184" spans="10:18" ht="15.75" thickBot="1">
      <c r="J184" s="7" t="s">
        <v>20</v>
      </c>
      <c r="K184" s="7">
        <v>11</v>
      </c>
      <c r="L184" s="7">
        <v>18387499878.950485</v>
      </c>
      <c r="M184" s="7"/>
      <c r="N184" s="7"/>
      <c r="O184" s="7"/>
    </row>
    <row r="185" spans="10:18" ht="15.75" thickBot="1"/>
    <row r="186" spans="10:18">
      <c r="J186" s="8"/>
      <c r="K186" s="8" t="s">
        <v>27</v>
      </c>
      <c r="L186" s="8" t="s">
        <v>15</v>
      </c>
      <c r="M186" s="8" t="s">
        <v>28</v>
      </c>
      <c r="N186" s="8" t="s">
        <v>29</v>
      </c>
      <c r="O186" s="8" t="s">
        <v>30</v>
      </c>
      <c r="P186" s="8" t="s">
        <v>31</v>
      </c>
      <c r="Q186" s="8" t="s">
        <v>32</v>
      </c>
      <c r="R186" s="8" t="s">
        <v>33</v>
      </c>
    </row>
    <row r="187" spans="10:18">
      <c r="J187" s="6" t="s">
        <v>21</v>
      </c>
      <c r="K187" s="6">
        <v>153115.58432260982</v>
      </c>
      <c r="L187" s="6">
        <v>26360.777614518884</v>
      </c>
      <c r="M187" s="6">
        <v>5.8084623512121825</v>
      </c>
      <c r="N187" s="6">
        <v>1.70978694353977E-4</v>
      </c>
      <c r="O187" s="6">
        <v>94380.111551130234</v>
      </c>
      <c r="P187" s="6">
        <v>211851.0570940894</v>
      </c>
      <c r="Q187" s="6">
        <v>94380.111551130234</v>
      </c>
      <c r="R187" s="6">
        <v>211851.0570940894</v>
      </c>
    </row>
    <row r="188" spans="10:18" ht="15.75" thickBot="1">
      <c r="J188" s="7" t="s">
        <v>0</v>
      </c>
      <c r="K188" s="7">
        <v>544.4451392381568</v>
      </c>
      <c r="L188" s="7">
        <v>3581.7243714135229</v>
      </c>
      <c r="M188" s="7">
        <v>0.15200643119930868</v>
      </c>
      <c r="N188" s="7">
        <v>0.88220490192613421</v>
      </c>
      <c r="O188" s="7">
        <v>-7436.1340898144299</v>
      </c>
      <c r="P188" s="7">
        <v>8525.024368290744</v>
      </c>
      <c r="Q188" s="7">
        <v>-7436.1340898144299</v>
      </c>
      <c r="R188" s="7">
        <v>8525.024368290744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JHA</dc:creator>
  <cp:lastModifiedBy>ASHUTOSH JHA - 210907370</cp:lastModifiedBy>
  <dcterms:created xsi:type="dcterms:W3CDTF">2015-06-05T18:17:20Z</dcterms:created>
  <dcterms:modified xsi:type="dcterms:W3CDTF">2024-02-18T18:36:55Z</dcterms:modified>
</cp:coreProperties>
</file>