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hu\Desktop\ECommerce\"/>
    </mc:Choice>
  </mc:AlternateContent>
  <xr:revisionPtr revIDLastSave="0" documentId="13_ncr:1_{498F4E23-8480-4F8A-B4F9-417DDA8E37E7}" xr6:coauthVersionLast="47" xr6:coauthVersionMax="47" xr10:uidLastSave="{00000000-0000-0000-0000-000000000000}"/>
  <bookViews>
    <workbookView xWindow="-108" yWindow="-108" windowWidth="23256" windowHeight="12456" activeTab="1" autoFilterDateGrouping="0" xr2:uid="{00000000-000D-0000-FFFF-FFFF00000000}"/>
  </bookViews>
  <sheets>
    <sheet name="DATA" sheetId="1" r:id="rId1"/>
    <sheet name="DATA ANALYSIS" sheetId="8" r:id="rId2"/>
    <sheet name="DASHBOARD" sheetId="11" r:id="rId3"/>
  </sheets>
  <definedNames>
    <definedName name="_xlchart.v1.4" hidden="1">'DATA ANALYSIS'!$D$48:$D$51</definedName>
    <definedName name="_xlchart.v1.5" hidden="1">'DATA ANALYSIS'!$E$47</definedName>
    <definedName name="_xlchart.v1.6" hidden="1">'DATA ANALYSIS'!$E$48:$E$51</definedName>
    <definedName name="_xlchart.v1.7" hidden="1">'DATA ANALYSIS'!$D$48:$D$51</definedName>
    <definedName name="_xlchart.v1.8" hidden="1">'DATA ANALYSIS'!$E$47</definedName>
    <definedName name="_xlchart.v1.9" hidden="1">'DATA ANALYSIS'!$E$48:$E$51</definedName>
    <definedName name="_xlchart.v5.0" hidden="1">'DATA ANALYSIS'!$N$44</definedName>
    <definedName name="_xlchart.v5.1" hidden="1">'DATA ANALYSIS'!$N$45:$N$93</definedName>
    <definedName name="_xlchart.v5.10" hidden="1">'DATA ANALYSIS'!$N$44</definedName>
    <definedName name="_xlchart.v5.11" hidden="1">'DATA ANALYSIS'!$N$45:$N$93</definedName>
    <definedName name="_xlchart.v5.12" hidden="1">'DATA ANALYSIS'!$O$44</definedName>
    <definedName name="_xlchart.v5.13" hidden="1">'DATA ANALYSIS'!$O$45:$O$93</definedName>
    <definedName name="_xlchart.v5.2" hidden="1">'DATA ANALYSIS'!$O$44</definedName>
    <definedName name="_xlchart.v5.3" hidden="1">'DATA ANALYSIS'!$O$45:$O$93</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3" i="8" l="1"/>
  <c r="C103" i="8"/>
  <c r="D103" i="8"/>
  <c r="E103" i="8"/>
  <c r="F103" i="8"/>
  <c r="N45" i="8"/>
  <c r="O45" i="8"/>
  <c r="N46" i="8"/>
  <c r="O46" i="8"/>
  <c r="N47" i="8"/>
  <c r="O47" i="8"/>
  <c r="N48" i="8"/>
  <c r="O48" i="8"/>
  <c r="N49" i="8"/>
  <c r="O49" i="8"/>
  <c r="N50" i="8"/>
  <c r="O50" i="8"/>
  <c r="N51" i="8"/>
  <c r="O51" i="8"/>
  <c r="N52" i="8"/>
  <c r="O52" i="8"/>
  <c r="N53" i="8"/>
  <c r="O53" i="8"/>
  <c r="N54" i="8"/>
  <c r="O54" i="8"/>
  <c r="N55" i="8"/>
  <c r="O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O56" i="8"/>
  <c r="O68" i="8"/>
  <c r="O74" i="8"/>
  <c r="O80" i="8"/>
  <c r="O86" i="8"/>
  <c r="O57" i="8"/>
  <c r="O69" i="8"/>
  <c r="O81" i="8"/>
  <c r="O93" i="8"/>
  <c r="O64" i="8"/>
  <c r="O76" i="8"/>
  <c r="O88" i="8"/>
  <c r="O59" i="8"/>
  <c r="O71" i="8"/>
  <c r="O83" i="8"/>
  <c r="O60" i="8"/>
  <c r="O78" i="8"/>
  <c r="O90" i="8"/>
  <c r="O61" i="8"/>
  <c r="O79" i="8"/>
  <c r="O91" i="8"/>
  <c r="O62" i="8"/>
  <c r="O92" i="8"/>
  <c r="O63" i="8"/>
  <c r="O75" i="8"/>
  <c r="O87" i="8"/>
  <c r="O58" i="8"/>
  <c r="O70" i="8"/>
  <c r="O82" i="8"/>
  <c r="O65" i="8"/>
  <c r="O77" i="8"/>
  <c r="O89" i="8"/>
  <c r="O66" i="8"/>
  <c r="O72" i="8"/>
  <c r="O84" i="8"/>
  <c r="O67" i="8"/>
  <c r="O73" i="8"/>
  <c r="O85" i="8"/>
  <c r="O28" i="8"/>
  <c r="O33" i="8"/>
  <c r="D48" i="8"/>
  <c r="O29" i="8"/>
  <c r="O30" i="8"/>
  <c r="O31" i="8"/>
  <c r="O32" i="8"/>
  <c r="E48" i="8"/>
  <c r="D49" i="8"/>
  <c r="E49" i="8"/>
  <c r="D50" i="8"/>
  <c r="E50" i="8"/>
  <c r="D51" i="8"/>
  <c r="E51" i="8"/>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17" i="8"/>
  <c r="B17" i="8"/>
  <c r="H17" i="8"/>
  <c r="K17" i="8"/>
  <c r="E17" i="8"/>
</calcChain>
</file>

<file path=xl/sharedStrings.xml><?xml version="1.0" encoding="utf-8"?>
<sst xmlns="http://schemas.openxmlformats.org/spreadsheetml/2006/main" count="130106" uniqueCount="10965">
  <si>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</si>
  <si>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</si>
  <si>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</si>
  <si>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</si>
  <si>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</si>
  <si>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</si>
  <si>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</si>
  <si>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</si>
  <si>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</si>
  <si>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</si>
  <si>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</si>
  <si>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</si>
  <si>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</si>
  <si>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</si>
  <si>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</si>
  <si>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</si>
  <si>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</si>
  <si>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</si>
  <si>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</si>
  <si>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</si>
  <si>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</si>
  <si>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</si>
  <si>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</si>
  <si>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</si>
  <si>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</si>
  <si>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</si>
  <si>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</si>
  <si>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</si>
  <si>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</si>
  <si>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</si>
  <si>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</si>
  <si>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</si>
  <si>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</si>
  <si>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</si>
  <si>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</si>
  <si>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</si>
  <si>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</si>
  <si>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</si>
  <si>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</si>
  <si>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</si>
  <si>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</si>
  <si>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</si>
  <si>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</si>
  <si>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</si>
  <si>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</si>
  <si>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</si>
  <si>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</si>
  <si>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</si>
  <si>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</si>
  <si>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</si>
  <si>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</si>
  <si>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</si>
  <si>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</si>
  <si>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</si>
  <si>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</si>
  <si>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</si>
  <si>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</si>
  <si>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</si>
  <si>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</si>
  <si>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</si>
  <si>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</si>
  <si>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</si>
  <si>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</si>
  <si>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</si>
  <si>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</si>
  <si>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</si>
  <si>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</si>
  <si>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</si>
  <si>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</si>
  <si>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</si>
  <si>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</si>
  <si>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</si>
  <si>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</si>
  <si>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</si>
  <si>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</si>
  <si>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</si>
  <si>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</si>
  <si>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</si>
  <si>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</si>
  <si>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</si>
  <si>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</si>
  <si>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</si>
  <si>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</si>
  <si>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</si>
  <si>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</si>
  <si>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</si>
  <si>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</si>
  <si>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</si>
  <si>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</si>
  <si>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</si>
  <si>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</si>
  <si>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</si>
  <si>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</si>
  <si>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</si>
  <si>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</si>
  <si>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</si>
  <si>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</si>
  <si>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</si>
  <si>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</si>
  <si>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</si>
  <si>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</si>
  <si>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</si>
  <si>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</si>
  <si>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</si>
  <si>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</si>
  <si>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</si>
  <si>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</si>
  <si>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</si>
  <si>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</si>
  <si>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</si>
  <si>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</si>
  <si>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</si>
  <si>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</si>
  <si>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</si>
  <si>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</si>
  <si>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</si>
  <si>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</si>
  <si>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</si>
  <si>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</si>
  <si>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</si>
  <si>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</si>
  <si>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</si>
  <si>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</si>
  <si>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</si>
  <si>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</si>
  <si>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</si>
  <si>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</si>
  <si>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</si>
  <si>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</si>
  <si>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</si>
  <si>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</si>
  <si>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</si>
  <si>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</si>
  <si>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</si>
  <si>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</si>
  <si>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</si>
  <si>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</si>
  <si>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</si>
  <si>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</si>
  <si>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</si>
  <si>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</si>
  <si>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</si>
  <si>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</si>
  <si>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</si>
  <si>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</si>
  <si>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</si>
  <si>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</si>
  <si>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</si>
  <si>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</si>
  <si>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</si>
  <si>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</si>
  <si>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</si>
  <si>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</si>
  <si>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</si>
  <si>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</si>
  <si>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</si>
  <si>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</si>
  <si>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</si>
  <si>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</si>
  <si>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</si>
  <si>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</si>
  <si>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</si>
  <si>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</si>
  <si>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</si>
  <si>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</si>
  <si>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</si>
  <si>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</si>
  <si>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</si>
  <si>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</si>
  <si>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</si>
  <si>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</si>
  <si>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</si>
  <si>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</si>
  <si>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</si>
  <si>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</si>
  <si>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</si>
  <si>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</si>
  <si>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</si>
  <si>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</si>
  <si>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</si>
  <si>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</si>
  <si>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</si>
  <si>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</si>
  <si>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</si>
  <si>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</si>
  <si>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</si>
  <si>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</si>
  <si>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</si>
  <si>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</si>
  <si>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</si>
  <si>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</si>
  <si>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</si>
  <si>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</si>
  <si>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</si>
  <si>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</si>
  <si>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</si>
  <si>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</si>
  <si>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</si>
  <si>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</si>
  <si>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</si>
  <si>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</si>
  <si>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</si>
  <si>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</si>
  <si>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</si>
  <si>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</si>
  <si>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</si>
  <si>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</si>
  <si>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</si>
  <si>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</si>
  <si>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</si>
  <si>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</si>
  <si>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</si>
  <si>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</si>
  <si>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</si>
  <si>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</si>
  <si>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</si>
  <si>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</si>
  <si>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</si>
  <si>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</si>
  <si>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</si>
  <si>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</si>
  <si>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</si>
  <si>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</si>
  <si>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</si>
  <si>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</si>
  <si>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</si>
  <si>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</si>
  <si>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</si>
  <si>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</si>
  <si>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</si>
  <si>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</si>
  <si>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</si>
  <si>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</si>
  <si>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</si>
  <si>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</si>
  <si>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</si>
  <si>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</si>
  <si>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</si>
  <si>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</si>
  <si>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</si>
  <si>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</si>
  <si>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</si>
  <si>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</si>
  <si>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</si>
  <si>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</si>
  <si>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</si>
  <si>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</si>
  <si>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</si>
  <si>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</si>
  <si>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</si>
  <si>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</si>
  <si>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</si>
  <si>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</si>
  <si>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</si>
  <si>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</si>
  <si>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</si>
  <si>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</si>
  <si>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</si>
  <si>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</si>
  <si>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</si>
  <si>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</si>
  <si>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</si>
  <si>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</si>
  <si>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</si>
  <si>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</si>
  <si>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</si>
  <si>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</si>
  <si>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</si>
  <si>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</si>
  <si>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</si>
  <si>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</si>
  <si>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</si>
  <si>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</si>
  <si>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</si>
  <si>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</si>
  <si>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</si>
  <si>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</si>
  <si>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</si>
  <si>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</si>
  <si>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</si>
  <si>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</si>
  <si>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</si>
  <si>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</si>
  <si>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</si>
  <si>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</si>
  <si>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</si>
  <si>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</si>
  <si>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</si>
  <si>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</si>
  <si>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</si>
  <si>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</si>
  <si>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</si>
  <si>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</si>
  <si>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</si>
  <si>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</si>
  <si>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</si>
  <si>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</si>
  <si>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</si>
  <si>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</si>
  <si>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</si>
  <si>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</si>
  <si>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</si>
  <si>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</si>
  <si>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</si>
  <si>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</si>
  <si>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</si>
  <si>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</si>
  <si>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</si>
  <si>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</si>
  <si>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</si>
  <si>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</si>
  <si>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</si>
  <si>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</si>
  <si>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</si>
  <si>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</si>
  <si>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</si>
  <si>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</si>
  <si>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</si>
  <si>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</si>
  <si>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</si>
  <si>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</si>
  <si>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</si>
  <si>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</si>
  <si>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</si>
  <si>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</si>
  <si>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</si>
  <si>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</si>
  <si>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</si>
  <si>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</si>
  <si>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</si>
  <si>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</si>
  <si>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</si>
  <si>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</si>
  <si>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</si>
  <si>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</si>
  <si>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</si>
  <si>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</si>
  <si>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</si>
  <si>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</si>
  <si>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</si>
  <si>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</si>
  <si>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</si>
  <si>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</si>
  <si>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</si>
  <si>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</si>
  <si>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</si>
  <si>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</si>
  <si>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</si>
  <si>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</si>
  <si>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</si>
  <si>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</si>
  <si>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</si>
  <si>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</si>
  <si>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</si>
  <si>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</si>
  <si>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</si>
  <si>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</si>
  <si>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</si>
  <si>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</si>
  <si>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</si>
  <si>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</si>
  <si>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</si>
  <si>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</si>
  <si>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</si>
  <si>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</si>
  <si>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</si>
  <si>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</si>
  <si>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</si>
  <si>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</si>
  <si>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</si>
  <si>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</si>
  <si>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</si>
  <si>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</si>
  <si>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</si>
  <si>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</si>
  <si>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</si>
  <si>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</si>
  <si>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</si>
  <si>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</si>
  <si>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</si>
  <si>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</si>
  <si>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</si>
  <si>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</si>
  <si>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</si>
  <si>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</si>
  <si>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</si>
  <si>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</si>
  <si>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</si>
  <si>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</si>
  <si>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</si>
  <si>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</si>
  <si>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</si>
  <si>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</si>
  <si>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</si>
  <si>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</si>
  <si>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</si>
  <si>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</si>
  <si>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</si>
  <si>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</si>
  <si>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</si>
  <si>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</si>
  <si>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</si>
  <si>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</si>
  <si>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</si>
  <si>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</si>
  <si>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</si>
  <si>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</si>
  <si>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</si>
  <si>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</si>
  <si>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</si>
  <si>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</si>
  <si>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</si>
  <si>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</si>
  <si>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</si>
  <si>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</si>
  <si>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</si>
  <si>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</si>
  <si>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</si>
  <si>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</si>
  <si>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</si>
  <si>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</si>
  <si>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</si>
  <si>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</si>
  <si>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</si>
  <si>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</si>
  <si>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</si>
  <si>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</si>
  <si>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</si>
  <si>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</si>
  <si>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</si>
  <si>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</si>
  <si>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</si>
  <si>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</si>
  <si>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</si>
  <si>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</si>
  <si>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</si>
  <si>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</si>
  <si>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</si>
  <si>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</si>
  <si>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</si>
  <si>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</si>
  <si>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</si>
  <si>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</si>
  <si>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</si>
  <si>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</si>
  <si>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</si>
  <si>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</si>
  <si>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</si>
  <si>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</si>
  <si>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</si>
  <si>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</si>
  <si>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</si>
  <si>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</si>
  <si>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</si>
  <si>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</si>
  <si>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</si>
  <si>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</si>
  <si>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</si>
  <si>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</si>
  <si>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</si>
  <si>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</si>
  <si>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</si>
  <si>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</si>
  <si>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</si>
  <si>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</si>
  <si>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</si>
  <si>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</si>
  <si>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</si>
  <si>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</si>
  <si>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</si>
  <si>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</si>
  <si>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</si>
  <si>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</si>
  <si>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</si>
  <si>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</si>
  <si>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</si>
  <si>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</si>
  <si>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</si>
  <si>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</si>
  <si>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</si>
  <si>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</si>
  <si>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</si>
  <si>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</si>
  <si>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</si>
  <si>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</si>
  <si>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</si>
  <si>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</si>
  <si>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</si>
  <si>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</si>
  <si>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</si>
  <si>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</si>
  <si>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</si>
  <si>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</si>
  <si>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</si>
  <si>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</si>
  <si>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</si>
  <si>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</si>
  <si>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</si>
  <si>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</si>
  <si>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</si>
  <si>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</si>
  <si>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</si>
  <si>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</si>
  <si>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</si>
  <si>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</si>
  <si>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</si>
  <si>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</si>
  <si>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</si>
  <si>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</si>
  <si>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</si>
  <si>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</si>
  <si>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</si>
  <si>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</si>
  <si>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</si>
  <si>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</si>
  <si>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</si>
  <si>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</si>
  <si>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</si>
  <si>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</si>
  <si>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</si>
  <si>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</si>
  <si>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</si>
  <si>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</si>
  <si>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</si>
  <si>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</si>
  <si>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</si>
  <si>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</si>
  <si>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</si>
  <si>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</si>
  <si>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</si>
  <si>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</si>
  <si>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</si>
  <si>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</si>
  <si>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</si>
  <si>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</si>
  <si>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</si>
  <si>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</si>
  <si>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</si>
  <si>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</si>
  <si>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</si>
  <si>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</si>
  <si>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</si>
  <si>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</si>
  <si>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</si>
  <si>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</si>
  <si>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</si>
  <si>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</si>
  <si>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</si>
  <si>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</si>
  <si>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</si>
  <si>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</si>
  <si>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</si>
  <si>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</si>
  <si>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</si>
  <si>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</si>
  <si>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</si>
  <si>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</si>
  <si>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</si>
  <si>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</si>
  <si>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</si>
  <si>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</si>
  <si>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</si>
  <si>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</si>
  <si>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</si>
  <si>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</si>
  <si>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</si>
  <si>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</si>
  <si>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</si>
  <si>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</si>
  <si>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</si>
  <si>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</si>
  <si>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</si>
  <si>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</si>
  <si>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</si>
  <si>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</si>
  <si>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</si>
  <si>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</si>
  <si>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</si>
  <si>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</si>
  <si>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</si>
  <si>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</si>
  <si>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</si>
  <si>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</si>
  <si>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</si>
  <si>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</si>
  <si>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</si>
  <si>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</si>
  <si>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</si>
  <si>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</si>
  <si>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</si>
  <si>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</si>
  <si>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</si>
  <si>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</si>
  <si>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</si>
  <si>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</si>
  <si>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</si>
  <si>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</si>
  <si>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</si>
  <si>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</si>
  <si>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</si>
  <si>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</si>
  <si>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</si>
  <si>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</si>
  <si>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</si>
  <si>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</si>
  <si>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</si>
  <si>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</si>
  <si>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</si>
  <si>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</si>
  <si>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</si>
  <si>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</si>
  <si>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</si>
  <si>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</si>
  <si>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</si>
  <si>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</si>
  <si>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</si>
  <si>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</si>
  <si>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</si>
  <si>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</si>
  <si>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</si>
  <si>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</si>
  <si>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</si>
  <si>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</si>
  <si>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</si>
  <si>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</si>
  <si>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</si>
  <si>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</si>
  <si>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</si>
  <si>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</si>
  <si>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</si>
  <si>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</si>
  <si>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</si>
  <si>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</si>
  <si>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</si>
  <si>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</si>
  <si>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</si>
  <si>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</si>
  <si>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</si>
  <si>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</si>
  <si>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</si>
  <si>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</si>
  <si>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</si>
  <si>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</si>
  <si>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</si>
  <si>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</si>
  <si>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</si>
  <si>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</si>
  <si>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</si>
  <si>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</si>
  <si>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</si>
  <si>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</si>
  <si>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</si>
  <si>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</si>
  <si>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</si>
  <si>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</si>
  <si>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</si>
  <si>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</si>
  <si>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</si>
  <si>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</si>
  <si>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</si>
  <si>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</si>
  <si>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</si>
  <si>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</si>
  <si>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</si>
  <si>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</si>
  <si>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</si>
  <si>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</si>
  <si>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</si>
  <si>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</si>
  <si>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</si>
  <si>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</si>
  <si>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</si>
  <si>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</si>
  <si>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</si>
  <si>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</si>
  <si>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</si>
  <si>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</si>
  <si>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</si>
  <si>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</si>
  <si>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</si>
  <si>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</si>
  <si>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</si>
  <si>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</si>
  <si>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</si>
  <si>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</si>
  <si>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</si>
  <si>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</si>
  <si>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</si>
  <si>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</si>
  <si>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</si>
  <si>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</si>
  <si>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</si>
  <si>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</si>
  <si>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</si>
  <si>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</si>
  <si>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</si>
  <si>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</si>
  <si>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</si>
  <si>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</si>
  <si>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</si>
  <si>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</si>
  <si>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</si>
  <si>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</si>
  <si>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</si>
  <si>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</si>
  <si>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</si>
  <si>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</si>
  <si>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</si>
  <si>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</si>
  <si>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</si>
  <si>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</si>
  <si>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</si>
  <si>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</si>
  <si>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</si>
  <si>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</si>
  <si>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</si>
  <si>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</si>
  <si>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</si>
  <si>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</si>
  <si>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</si>
  <si>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</si>
  <si>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</si>
  <si>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</si>
  <si>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</si>
  <si>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</si>
  <si>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</si>
  <si>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</si>
  <si>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</si>
  <si>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</si>
  <si>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</si>
  <si>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</si>
  <si>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</si>
  <si>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</si>
  <si>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</si>
  <si>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</si>
  <si>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</si>
  <si>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</si>
  <si>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</si>
  <si>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</si>
  <si>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</si>
  <si>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</si>
  <si>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</si>
  <si>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</si>
  <si>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</si>
  <si>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</si>
  <si>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</si>
  <si>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</si>
  <si>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</si>
  <si>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</si>
  <si>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</si>
  <si>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</si>
  <si>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</si>
  <si>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</si>
  <si>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</si>
  <si>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</si>
  <si>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</si>
  <si>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</si>
  <si>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</si>
  <si>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</si>
  <si>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</si>
  <si>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</si>
  <si>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</si>
  <si>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</si>
  <si>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</si>
  <si>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</si>
  <si>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</si>
  <si>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</si>
  <si>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</si>
  <si>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</si>
  <si>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</si>
  <si>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</si>
  <si>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</si>
  <si>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</si>
  <si>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</si>
  <si>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</si>
  <si>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</si>
  <si>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</si>
  <si>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</si>
  <si>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</si>
  <si>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</si>
  <si>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</si>
  <si>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</si>
  <si>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</si>
  <si>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</si>
  <si>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</si>
  <si>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</si>
  <si>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</si>
  <si>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</si>
  <si>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</si>
  <si>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</si>
  <si>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</si>
  <si>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</si>
  <si>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</si>
  <si>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</si>
  <si>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</si>
  <si>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</si>
  <si>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</si>
  <si>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</si>
  <si>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</si>
  <si>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</si>
  <si>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</si>
  <si>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</si>
  <si>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</si>
  <si>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</si>
  <si>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</si>
  <si>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</si>
  <si>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</si>
  <si>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</si>
  <si>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</si>
  <si>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</si>
  <si>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</si>
  <si>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</si>
  <si>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</si>
  <si>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</si>
  <si>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</si>
  <si>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</si>
  <si>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</si>
  <si>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</si>
  <si>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</si>
  <si>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</si>
  <si>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</si>
  <si>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</si>
  <si>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</si>
  <si>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</si>
  <si>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</si>
  <si>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</si>
  <si>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</si>
  <si>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</si>
  <si>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</si>
  <si>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</si>
  <si>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</si>
  <si>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</si>
  <si>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</si>
  <si>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</si>
  <si>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</si>
  <si>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</si>
  <si>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</si>
  <si>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</si>
  <si>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</si>
  <si>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</si>
  <si>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</si>
  <si>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</si>
  <si>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</si>
  <si>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</si>
  <si>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</si>
  <si>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</si>
  <si>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</si>
  <si>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</si>
  <si>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</si>
  <si>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</si>
  <si>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</si>
  <si>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</si>
  <si>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</si>
  <si>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</si>
  <si>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</si>
  <si>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</si>
  <si>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</si>
  <si>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</si>
  <si>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</si>
  <si>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</si>
  <si>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</si>
  <si>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</si>
  <si>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</si>
  <si>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</si>
  <si>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</si>
  <si>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</si>
  <si>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</si>
  <si>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</si>
  <si>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</si>
  <si>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</si>
  <si>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</si>
  <si>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</si>
  <si>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</si>
  <si>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</si>
  <si>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</si>
  <si>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</si>
  <si>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</si>
  <si>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</si>
  <si>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</si>
  <si>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</si>
  <si>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</si>
  <si>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</si>
  <si>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</si>
  <si>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</si>
  <si>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</si>
  <si>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</si>
  <si>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</si>
  <si>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</si>
  <si>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</si>
  <si>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</si>
  <si>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</si>
  <si>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</si>
  <si>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</si>
  <si>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</si>
  <si>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</si>
  <si>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</si>
  <si>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</si>
  <si>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</si>
  <si>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</si>
  <si>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</si>
  <si>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</si>
  <si>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</si>
  <si>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</si>
  <si>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</si>
  <si>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</si>
  <si>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</si>
  <si>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</si>
  <si>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</si>
  <si>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</si>
  <si>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</si>
  <si>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</si>
  <si>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</si>
  <si>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</si>
  <si>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</si>
  <si>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</si>
  <si>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</si>
  <si>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</si>
  <si>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</si>
  <si>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</si>
  <si>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</si>
  <si>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</si>
  <si>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</si>
  <si>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</si>
  <si>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</si>
  <si>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</si>
  <si>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</si>
  <si>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</si>
  <si>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</si>
  <si>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</si>
  <si>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</si>
  <si>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</si>
  <si>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</si>
  <si>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</si>
  <si>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</si>
  <si>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</si>
  <si>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</si>
  <si>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</si>
  <si>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</si>
  <si>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</si>
  <si>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</si>
  <si>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</si>
  <si>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</si>
  <si>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</si>
  <si>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</si>
  <si>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</si>
  <si>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</si>
  <si>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</si>
  <si>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</si>
  <si>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</si>
  <si>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</si>
  <si>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</si>
  <si>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</si>
  <si>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</si>
  <si>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</si>
  <si>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</si>
  <si>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</si>
  <si>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</si>
  <si>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</si>
  <si>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</si>
  <si>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</si>
  <si>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</si>
  <si>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</si>
  <si>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</si>
  <si>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</si>
  <si>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</si>
  <si>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</si>
  <si>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</si>
  <si>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</si>
  <si>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</si>
  <si>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</si>
  <si>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</si>
  <si>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</si>
  <si>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</si>
  <si>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</si>
  <si>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</si>
  <si>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</si>
  <si>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</si>
  <si>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</si>
  <si>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</si>
  <si>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</si>
  <si>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</si>
  <si>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</si>
  <si>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</si>
  <si>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</si>
  <si>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</si>
  <si>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</si>
  <si>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</si>
  <si>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</si>
  <si>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</si>
  <si>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</si>
  <si>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</si>
  <si>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</si>
  <si>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</si>
  <si>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</si>
  <si>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</si>
  <si>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</si>
  <si>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</si>
  <si>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</si>
  <si>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</si>
  <si>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</si>
  <si>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</si>
  <si>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</si>
  <si>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</si>
  <si>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</si>
  <si>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</si>
  <si>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</si>
  <si>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</si>
  <si>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</si>
  <si>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</si>
  <si>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</si>
  <si>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</si>
  <si>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</si>
  <si>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</si>
  <si>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</si>
  <si>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</si>
  <si>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</si>
  <si>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</si>
  <si>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</si>
  <si>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</si>
  <si>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</si>
  <si>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</si>
  <si>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</si>
  <si>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</si>
  <si>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</si>
  <si>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</si>
  <si>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</si>
  <si>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</si>
  <si>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</si>
  <si>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</si>
  <si>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</si>
  <si>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</si>
  <si>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</si>
  <si>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</si>
  <si>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</si>
  <si>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</si>
  <si>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</si>
  <si>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</si>
  <si>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</si>
  <si>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</si>
  <si>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</si>
  <si>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</si>
  <si>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</si>
  <si>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</si>
  <si>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</si>
  <si>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</si>
  <si>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</si>
  <si>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</si>
  <si>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</si>
  <si>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</si>
  <si>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</si>
  <si>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</si>
  <si>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</si>
  <si>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</si>
  <si>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</si>
  <si>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</si>
  <si>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</si>
  <si>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</si>
  <si>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</si>
  <si>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</si>
  <si>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</si>
  <si>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</si>
  <si>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</si>
  <si>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</si>
  <si>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</si>
  <si>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</si>
  <si>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</si>
  <si>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</si>
  <si>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</si>
  <si>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</si>
  <si>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</si>
  <si>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</si>
  <si>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</si>
  <si>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</si>
  <si>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</si>
  <si>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</si>
  <si>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</si>
  <si>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</si>
  <si>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</si>
  <si>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</si>
  <si>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</si>
  <si>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</si>
  <si>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</si>
  <si>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</si>
  <si>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</si>
  <si>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</si>
  <si>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</si>
  <si>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</si>
  <si>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</si>
  <si>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</si>
  <si>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</si>
  <si>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</si>
  <si>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</si>
  <si>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</si>
  <si>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</si>
  <si>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</si>
  <si>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</si>
  <si>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</si>
  <si>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</si>
  <si>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</si>
  <si>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</si>
  <si>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</si>
  <si>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</si>
  <si>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</si>
  <si>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</si>
  <si>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</si>
  <si>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</si>
  <si>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</si>
  <si>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</si>
  <si>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</si>
  <si>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</si>
  <si>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</si>
  <si>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</si>
  <si>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</si>
  <si>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</si>
  <si>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</si>
  <si>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</si>
  <si>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</si>
  <si>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</si>
  <si>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</si>
  <si>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</si>
  <si>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</si>
  <si>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</si>
  <si>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</si>
  <si>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</si>
  <si>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</si>
  <si>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</si>
  <si>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</si>
  <si>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</si>
  <si>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</si>
  <si>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</si>
  <si>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</si>
  <si>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</si>
  <si>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</si>
  <si>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</si>
  <si>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</si>
  <si>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</si>
  <si>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</si>
  <si>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</si>
  <si>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</si>
  <si>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</si>
  <si>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</si>
  <si>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</si>
  <si>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</si>
  <si>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</si>
  <si>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</si>
  <si>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</si>
  <si>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</si>
  <si>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</si>
  <si>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</si>
  <si>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</si>
  <si>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</si>
  <si>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</si>
  <si>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</si>
  <si>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</si>
  <si>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</si>
  <si>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</si>
  <si>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</si>
  <si>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</si>
  <si>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</si>
  <si>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</si>
  <si>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</si>
  <si>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</si>
  <si>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</si>
  <si>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</si>
  <si>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</si>
  <si>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</si>
  <si>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</si>
  <si>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</si>
  <si>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</si>
  <si>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</si>
  <si>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</si>
  <si>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</si>
  <si>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</si>
  <si>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</si>
  <si>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</si>
  <si>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</si>
  <si>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</si>
  <si>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</si>
  <si>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</si>
  <si>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</si>
  <si>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</si>
  <si>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</si>
  <si>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</si>
  <si>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</si>
  <si>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</si>
  <si>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</si>
  <si>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</si>
  <si>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</si>
  <si>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</si>
  <si>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</si>
  <si>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</si>
  <si>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</si>
  <si>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</si>
  <si>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</si>
  <si>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</si>
  <si>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</si>
  <si>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</si>
  <si>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</si>
  <si>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</si>
  <si>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</si>
  <si>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</si>
  <si>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</si>
  <si>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</si>
  <si>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</si>
  <si>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</si>
  <si>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</si>
  <si>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</si>
  <si>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</si>
  <si>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</si>
  <si>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</si>
  <si>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</si>
  <si>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</si>
  <si>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</si>
  <si>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</si>
  <si>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</si>
  <si>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</si>
  <si>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</si>
  <si>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</si>
  <si>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</si>
  <si>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</si>
  <si>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</si>
  <si>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</si>
  <si>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</si>
  <si>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</si>
  <si>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</si>
  <si>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</si>
  <si>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</si>
  <si>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</si>
  <si>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</si>
  <si>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</si>
  <si>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</si>
  <si>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</si>
  <si>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</si>
  <si>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</si>
  <si>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</si>
  <si>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</si>
  <si>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</si>
  <si>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</si>
  <si>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</si>
  <si>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</si>
  <si>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</si>
  <si>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</si>
  <si>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</si>
  <si>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</si>
  <si>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</si>
  <si>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</si>
  <si>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</si>
  <si>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</si>
  <si>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</si>
  <si>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</si>
  <si>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</si>
  <si>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</si>
  <si>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</si>
  <si>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</si>
  <si>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</si>
  <si>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</si>
  <si>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</si>
  <si>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</si>
  <si>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</si>
  <si>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</si>
  <si>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</si>
  <si>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</si>
  <si>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</si>
  <si>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</si>
  <si>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</si>
  <si>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</si>
  <si>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</si>
  <si>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</si>
  <si>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</si>
  <si>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</si>
  <si>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</si>
  <si>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</si>
  <si>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</si>
  <si>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</si>
  <si>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</si>
  <si>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</si>
  <si>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</si>
  <si>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</si>
  <si>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</si>
  <si>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</si>
  <si>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</si>
  <si>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</si>
  <si>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</si>
  <si>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</si>
  <si>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</si>
  <si>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</si>
  <si>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</si>
  <si>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</si>
  <si>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</si>
  <si>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</si>
  <si>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</si>
  <si>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</si>
  <si>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</si>
  <si>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</si>
  <si>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</si>
  <si>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</si>
  <si>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</si>
  <si>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</si>
  <si>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</si>
  <si>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</si>
  <si>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</si>
  <si>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</si>
  <si>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</si>
  <si>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</si>
  <si>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</si>
  <si>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</si>
  <si>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</si>
  <si>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</si>
  <si>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</si>
  <si>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</si>
  <si>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</si>
  <si>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</si>
  <si>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</si>
  <si>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</si>
  <si>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</si>
  <si>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</si>
  <si>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</si>
  <si>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</si>
  <si>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</si>
  <si>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</si>
  <si>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</si>
  <si>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</si>
  <si>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</si>
  <si>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</si>
  <si>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</si>
  <si>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</si>
  <si>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</si>
  <si>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</si>
  <si>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</si>
  <si>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</si>
  <si>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</si>
  <si>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</si>
  <si>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</si>
  <si>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</si>
  <si>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</si>
  <si>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</si>
  <si>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</si>
  <si>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</si>
  <si>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</si>
  <si>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</si>
  <si>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</si>
  <si>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</si>
  <si>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</si>
  <si>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</si>
  <si>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</si>
  <si>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</si>
  <si>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</si>
  <si>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</si>
  <si>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</si>
  <si>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</si>
  <si>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</si>
  <si>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</si>
  <si>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</si>
  <si>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</si>
  <si>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</si>
  <si>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</si>
  <si>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</si>
  <si>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</si>
  <si>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</si>
  <si>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</si>
  <si>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</si>
  <si>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</si>
  <si>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</si>
  <si>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</si>
  <si>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</si>
  <si>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</si>
  <si>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</si>
  <si>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</si>
  <si>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</si>
  <si>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</si>
  <si>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</si>
  <si>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</si>
  <si>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</si>
  <si>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</si>
  <si>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</si>
  <si>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</si>
  <si>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</si>
  <si>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</si>
  <si>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</si>
  <si>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</si>
  <si>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</si>
  <si>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</si>
  <si>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</si>
  <si>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</si>
  <si>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</si>
  <si>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</si>
  <si>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</si>
  <si>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</si>
  <si>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</si>
  <si>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</si>
  <si>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</si>
  <si>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</si>
  <si>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</si>
  <si>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</si>
  <si>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</si>
  <si>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</si>
  <si>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</si>
  <si>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</si>
  <si>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</si>
  <si>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</si>
  <si>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</si>
  <si>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</si>
  <si>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</si>
  <si>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</si>
  <si>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</si>
  <si>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</si>
  <si>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</si>
  <si>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</si>
  <si>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</si>
  <si>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</si>
  <si>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</si>
  <si>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</si>
  <si>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</si>
  <si>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</si>
  <si>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</si>
  <si>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</si>
  <si>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</si>
  <si>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</si>
  <si>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</si>
  <si>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</si>
  <si>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</si>
  <si>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</si>
  <si>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</si>
  <si>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</si>
  <si>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</si>
  <si>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</si>
  <si>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</si>
  <si>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</si>
  <si>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</si>
  <si>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</si>
  <si>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</si>
  <si>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</si>
  <si>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</si>
  <si>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</si>
  <si>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</si>
  <si>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</si>
  <si>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</si>
  <si>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</si>
  <si>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</si>
  <si>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</si>
  <si>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</si>
  <si>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</si>
  <si>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</si>
  <si>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</si>
  <si>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</si>
  <si>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</si>
  <si>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</si>
  <si>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</si>
  <si>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</si>
  <si>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</si>
  <si>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</si>
  <si>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</si>
  <si>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</si>
  <si>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</si>
  <si>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</si>
  <si>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</si>
  <si>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</si>
  <si>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</si>
  <si>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</si>
  <si>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</si>
  <si>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</si>
  <si>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</si>
  <si>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</si>
  <si>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</si>
  <si>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</si>
  <si>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</si>
  <si>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</si>
  <si>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</si>
  <si>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</si>
  <si>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</si>
  <si>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</si>
  <si>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</si>
  <si>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</si>
  <si>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</si>
  <si>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</si>
  <si>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</si>
  <si>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</si>
  <si>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</si>
  <si>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</si>
  <si>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</si>
  <si>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</si>
  <si>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</si>
  <si>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</si>
  <si>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</si>
  <si>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</si>
  <si>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</si>
  <si>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</si>
  <si>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</si>
  <si>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</si>
  <si>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</si>
  <si>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</si>
  <si>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</si>
  <si>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</si>
  <si>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</si>
  <si>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</si>
  <si>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</si>
  <si>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</si>
  <si>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</si>
  <si>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</si>
  <si>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</si>
  <si>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</si>
  <si>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</si>
  <si>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</si>
  <si>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</si>
  <si>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</si>
  <si>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</si>
  <si>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</si>
  <si>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</si>
  <si>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</si>
  <si>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</si>
  <si>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</si>
  <si>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</si>
  <si>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</si>
  <si>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</si>
  <si>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</si>
  <si>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</si>
  <si>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</si>
  <si>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</si>
  <si>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</si>
  <si>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</si>
  <si>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</si>
  <si>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</si>
  <si>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</si>
  <si>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</si>
  <si>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</si>
  <si>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</si>
  <si>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</si>
  <si>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</si>
  <si>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</si>
  <si>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</si>
  <si>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</si>
  <si>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</si>
  <si>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</si>
  <si>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</si>
  <si>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</si>
  <si>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</si>
  <si>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</si>
  <si>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</si>
  <si>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</si>
  <si>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</si>
  <si>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</si>
  <si>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</si>
  <si>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</si>
  <si>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</si>
  <si>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</si>
  <si>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</si>
  <si>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</si>
  <si>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</si>
  <si>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</si>
  <si>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</si>
  <si>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</si>
  <si>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</si>
  <si>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</si>
  <si>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</si>
  <si>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</si>
  <si>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</si>
  <si>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</si>
  <si>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</si>
  <si>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</si>
  <si>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</si>
  <si>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</si>
  <si>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</si>
  <si>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</si>
  <si>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</si>
  <si>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</si>
  <si>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</si>
  <si>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</si>
  <si>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</si>
  <si>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</si>
  <si>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</si>
  <si>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</si>
  <si>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</si>
  <si>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</si>
  <si>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</si>
  <si>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</si>
  <si>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</si>
  <si>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</si>
  <si>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</si>
  <si>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</si>
  <si>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</si>
  <si>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</si>
  <si>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</si>
  <si>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</si>
  <si>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</si>
  <si>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</si>
  <si>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</si>
  <si>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</si>
  <si>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</si>
  <si>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</si>
  <si>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</si>
  <si>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</si>
  <si>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</si>
  <si>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</si>
  <si>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</si>
  <si>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</si>
  <si>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</si>
  <si>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</si>
  <si>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</si>
  <si>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</si>
  <si>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</si>
  <si>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</si>
  <si>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</si>
  <si>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</si>
  <si>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</si>
  <si>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</si>
  <si>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</si>
  <si>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</si>
  <si>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</si>
  <si>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</si>
  <si>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</si>
  <si>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</si>
  <si>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</si>
  <si>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</si>
  <si>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</si>
  <si>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</si>
  <si>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</si>
  <si>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</si>
  <si>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</si>
  <si>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</si>
  <si>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</si>
  <si>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</si>
  <si>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</si>
  <si>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</si>
  <si>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</si>
  <si>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</si>
  <si>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</si>
  <si>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</si>
  <si>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</si>
  <si>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</si>
  <si>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</si>
  <si>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</si>
  <si>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</si>
  <si>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</si>
  <si>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</si>
  <si>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</si>
  <si>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</si>
  <si>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</si>
  <si>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</si>
  <si>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</si>
  <si>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</si>
  <si>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</si>
  <si>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</si>
  <si>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</si>
  <si>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</si>
  <si>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</si>
  <si>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</si>
  <si>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</si>
  <si>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</si>
  <si>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</si>
  <si>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</si>
  <si>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</si>
  <si>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</si>
  <si>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</si>
  <si>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</si>
  <si>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</si>
  <si>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</si>
  <si>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</si>
  <si>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</si>
  <si>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</si>
  <si>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</si>
  <si>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</si>
  <si>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</si>
  <si>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</si>
  <si>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</si>
  <si>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</si>
  <si>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</si>
  <si>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</si>
  <si>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</si>
  <si>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</si>
  <si>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</si>
  <si>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</si>
  <si>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</si>
  <si>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</si>
  <si>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</si>
  <si>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</si>
  <si>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</si>
  <si>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</si>
  <si>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</si>
  <si>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</si>
  <si>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</si>
  <si>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</si>
  <si>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</si>
  <si>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</si>
  <si>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</si>
  <si>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</si>
  <si>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</si>
  <si>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</si>
  <si>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</si>
  <si>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</si>
  <si>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</si>
  <si>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</si>
  <si>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</si>
  <si>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</si>
  <si>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</si>
  <si>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</si>
  <si>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</si>
  <si>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</si>
  <si>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</si>
  <si>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</si>
  <si>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</si>
  <si>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</si>
  <si>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</si>
  <si>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</si>
  <si>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</si>
  <si>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</si>
  <si>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</si>
  <si>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</si>
  <si>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</si>
  <si>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</si>
  <si>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</si>
  <si>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</si>
  <si>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</si>
  <si>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</si>
  <si>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</si>
  <si>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</si>
  <si>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</si>
  <si>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</si>
  <si>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</si>
  <si>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</si>
  <si>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</si>
  <si>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</si>
  <si>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</si>
  <si>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</si>
  <si>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</si>
  <si>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</si>
  <si>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</si>
  <si>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</si>
  <si>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</si>
  <si>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</si>
  <si>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</si>
  <si>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</si>
  <si>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</si>
  <si>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</si>
  <si>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</si>
  <si>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</si>
  <si>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</si>
  <si>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</si>
  <si>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</si>
  <si>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</si>
  <si>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</si>
  <si>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</si>
  <si>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</si>
  <si>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</si>
  <si>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</si>
  <si>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</si>
  <si>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</si>
  <si>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</si>
  <si>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</si>
  <si>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</si>
  <si>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</si>
  <si>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</si>
  <si>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</si>
  <si>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</si>
  <si>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</si>
  <si>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</si>
  <si>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</si>
  <si>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</si>
  <si>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</si>
  <si>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</si>
  <si>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</si>
  <si>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</si>
  <si>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</si>
  <si>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</si>
  <si>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</si>
  <si>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</si>
  <si>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</si>
  <si>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</si>
  <si>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</si>
  <si>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</si>
  <si>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</si>
  <si>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</si>
  <si>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</si>
  <si>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</si>
  <si>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</si>
  <si>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</si>
  <si>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</si>
  <si>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</si>
  <si>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</si>
  <si>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</si>
  <si>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</si>
  <si>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</si>
  <si>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</si>
  <si>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</si>
  <si>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</si>
  <si>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</si>
  <si>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</si>
  <si>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</si>
  <si>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</si>
  <si>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</si>
  <si>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</si>
  <si>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</si>
  <si>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</si>
  <si>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</si>
  <si>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</si>
  <si>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</si>
  <si>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</si>
  <si>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</si>
  <si>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</si>
  <si>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</si>
  <si>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</si>
  <si>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</si>
  <si>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</si>
  <si>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</si>
  <si>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</si>
  <si>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</si>
  <si>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</si>
  <si>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</si>
  <si>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</si>
  <si>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</si>
  <si>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</si>
  <si>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</si>
  <si>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</si>
  <si>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</si>
  <si>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</si>
  <si>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</si>
  <si>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</si>
  <si>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</si>
  <si>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</si>
  <si>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</si>
  <si>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</si>
  <si>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</si>
  <si>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</si>
  <si>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</si>
  <si>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</si>
  <si>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</si>
  <si>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</si>
  <si>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</si>
  <si>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</si>
  <si>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</si>
  <si>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</si>
  <si>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</si>
  <si>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</si>
  <si>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</si>
  <si>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</si>
  <si>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</si>
  <si>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</si>
  <si>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</si>
  <si>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</si>
  <si>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</si>
  <si>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</si>
  <si>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</si>
  <si>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</si>
  <si>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</si>
  <si>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</si>
  <si>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</si>
  <si>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</si>
  <si>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</si>
  <si>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</si>
  <si>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</si>
  <si>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</si>
  <si>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</si>
  <si>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</si>
  <si>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</si>
  <si>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</si>
  <si>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</si>
  <si>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</si>
  <si>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</si>
  <si>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</si>
  <si>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</si>
  <si>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</si>
  <si>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</si>
  <si>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</si>
  <si>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</si>
  <si>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</si>
  <si>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</si>
  <si>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</si>
  <si>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</si>
  <si>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</si>
  <si>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</si>
  <si>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</si>
  <si>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</si>
  <si>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</si>
  <si>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</si>
  <si>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</si>
  <si>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</si>
  <si>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</si>
  <si>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</si>
  <si>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</si>
  <si>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</si>
  <si>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</si>
  <si>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</si>
  <si>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</si>
  <si>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</si>
  <si>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</si>
  <si>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</si>
  <si>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</si>
  <si>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</si>
  <si>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</si>
  <si>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</si>
  <si>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</si>
  <si>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</si>
  <si>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</si>
  <si>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</si>
  <si>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</si>
  <si>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</si>
  <si>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</si>
  <si>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</si>
  <si>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</si>
  <si>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</si>
  <si>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</si>
  <si>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</si>
  <si>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</si>
  <si>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</si>
  <si>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</si>
  <si>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</si>
  <si>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</si>
  <si>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</si>
  <si>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</si>
  <si>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</si>
  <si>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</si>
  <si>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</si>
  <si>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</si>
  <si>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</si>
  <si>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</si>
  <si>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</si>
  <si>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</si>
  <si>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</si>
  <si>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</si>
  <si>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</si>
  <si>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</si>
  <si>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</si>
  <si>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</si>
  <si>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</si>
  <si>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</si>
  <si>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</si>
  <si>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</si>
  <si>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</si>
  <si>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</si>
  <si>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</si>
  <si>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</si>
  <si>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</si>
  <si>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</si>
  <si>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</si>
  <si>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</si>
  <si>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</si>
  <si>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</si>
  <si>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</si>
  <si>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</si>
  <si>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</si>
  <si>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</si>
  <si>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</si>
  <si>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</si>
  <si>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</si>
  <si>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</si>
  <si>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</si>
  <si>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</si>
  <si>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</si>
  <si>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</si>
  <si>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</si>
  <si>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</si>
  <si>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</si>
  <si>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</si>
  <si>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</si>
  <si>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</si>
  <si>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</si>
  <si>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</si>
  <si>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</si>
  <si>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</si>
  <si>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</si>
  <si>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</si>
  <si>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</si>
  <si>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</si>
  <si>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</si>
  <si>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</si>
  <si>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</si>
  <si>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</si>
  <si>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</si>
  <si>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</si>
  <si>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</si>
  <si>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</si>
  <si>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</si>
  <si>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</si>
  <si>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</si>
  <si>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</si>
  <si>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</si>
  <si>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</si>
  <si>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</si>
  <si>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</si>
  <si>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</si>
  <si>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</si>
  <si>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</si>
  <si>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</si>
  <si>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</si>
  <si>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</si>
  <si>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</si>
  <si>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</si>
  <si>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</si>
  <si>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</si>
  <si>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</si>
  <si>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</si>
  <si>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</si>
  <si>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</si>
  <si>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</si>
  <si>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</si>
  <si>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</si>
  <si>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</si>
  <si>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</si>
  <si>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</si>
  <si>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</si>
  <si>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</si>
  <si>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</si>
  <si>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</si>
  <si>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</si>
  <si>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</si>
  <si>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</si>
  <si>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</si>
  <si>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</si>
  <si>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</si>
  <si>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</si>
  <si>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</si>
  <si>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</si>
  <si>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</si>
  <si>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</si>
  <si>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</si>
  <si>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</si>
  <si>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</si>
  <si>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</si>
  <si>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</si>
  <si>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</si>
  <si>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</si>
  <si>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</si>
  <si>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</si>
  <si>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</si>
  <si>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</si>
  <si>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</si>
  <si>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</si>
  <si>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</si>
  <si>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</si>
  <si>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</si>
  <si>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</si>
  <si>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</si>
  <si>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</si>
  <si>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</si>
  <si>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</si>
  <si>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</si>
  <si>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</si>
  <si>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</si>
  <si>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</si>
  <si>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</si>
  <si>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</si>
  <si>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</si>
  <si>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</si>
  <si>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</si>
  <si>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</si>
  <si>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</si>
  <si>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</si>
  <si>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</si>
  <si>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</si>
  <si>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</si>
  <si>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</si>
  <si>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</si>
  <si>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</si>
  <si>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</si>
  <si>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</si>
  <si>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</si>
  <si>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</si>
  <si>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</si>
  <si>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</si>
  <si>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</si>
  <si>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</si>
  <si>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</si>
  <si>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</si>
  <si>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</si>
  <si>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</si>
  <si>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</si>
  <si>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</si>
  <si>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</si>
  <si>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</si>
  <si>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</si>
  <si>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</si>
  <si>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</si>
  <si>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</si>
  <si>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</si>
  <si>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</si>
  <si>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</si>
  <si>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</si>
  <si>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</si>
  <si>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</si>
  <si>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</si>
  <si>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</si>
  <si>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</si>
  <si>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</si>
  <si>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</si>
  <si>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</si>
  <si>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</si>
  <si>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</si>
  <si>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</si>
  <si>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</si>
  <si>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</si>
  <si>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</si>
  <si>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</si>
  <si>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</si>
  <si>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</si>
  <si>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</si>
  <si>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</si>
  <si>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</si>
  <si>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</si>
  <si>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</si>
  <si>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</si>
  <si>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</si>
  <si>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</si>
  <si>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</si>
  <si>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</si>
  <si>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</si>
  <si>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</si>
  <si>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</si>
  <si>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</si>
  <si>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</si>
  <si>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</si>
  <si>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</si>
  <si>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</si>
  <si>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</si>
  <si>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</si>
  <si>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</si>
  <si>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</si>
  <si>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</si>
  <si>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</si>
  <si>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</si>
  <si>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</si>
  <si>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</si>
  <si>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</si>
  <si>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</si>
  <si>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</si>
  <si>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</si>
  <si>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</si>
  <si>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</si>
  <si>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</si>
  <si>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</si>
  <si>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</si>
  <si>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</si>
  <si>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</si>
  <si>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</si>
  <si>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</si>
  <si>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</si>
  <si>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</si>
  <si>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</si>
  <si>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</si>
  <si>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</si>
  <si>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</si>
  <si>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</si>
  <si>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</si>
  <si>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</si>
  <si>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</si>
  <si>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</si>
  <si>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</si>
  <si>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</si>
  <si>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</si>
  <si>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</si>
  <si>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</si>
  <si>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</si>
  <si>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</si>
  <si>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</si>
  <si>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</si>
  <si>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</si>
  <si>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</si>
  <si>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</si>
  <si>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</si>
  <si>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</si>
  <si>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</si>
  <si>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</si>
  <si>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</si>
  <si>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</si>
  <si>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</si>
  <si>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</si>
  <si>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</si>
  <si>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</si>
  <si>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</si>
  <si>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</si>
  <si>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</si>
  <si>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</si>
  <si>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</si>
  <si>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</si>
  <si>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</si>
  <si>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</si>
  <si>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</si>
  <si>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</si>
  <si>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</si>
  <si>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</si>
  <si>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</si>
  <si>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</si>
  <si>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</si>
  <si>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</si>
  <si>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</si>
  <si>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</si>
  <si>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</si>
  <si>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</si>
  <si>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</si>
  <si>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</si>
  <si>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</si>
  <si>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</si>
  <si>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</si>
  <si>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</si>
  <si>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</si>
  <si>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</si>
  <si>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</si>
  <si>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</si>
  <si>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</si>
  <si>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</si>
  <si>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</si>
  <si>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</si>
  <si>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</si>
  <si>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</si>
  <si>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</si>
  <si>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</si>
  <si>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</si>
  <si>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</si>
  <si>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</si>
  <si>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</si>
  <si>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</si>
  <si>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</si>
  <si>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</si>
  <si>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</si>
  <si>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</si>
  <si>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</si>
  <si>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</si>
  <si>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</si>
  <si>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</si>
  <si>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</si>
  <si>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</si>
  <si>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</si>
  <si>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</si>
  <si>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</si>
  <si>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</si>
  <si>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</si>
  <si>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</si>
  <si>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</si>
  <si>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</si>
  <si>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</si>
  <si>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</si>
  <si>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</si>
  <si>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</si>
  <si>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</si>
  <si>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</si>
  <si>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</si>
  <si>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</si>
  <si>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</si>
  <si>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</si>
  <si>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</si>
  <si>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</si>
  <si>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</si>
  <si>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</si>
  <si>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</si>
  <si>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</si>
  <si>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</si>
  <si>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</si>
  <si>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</si>
  <si>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</si>
  <si>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</si>
  <si>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</si>
  <si>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</si>
  <si>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</si>
  <si>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</si>
  <si>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</si>
  <si>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</si>
  <si>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</si>
  <si>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</si>
  <si>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</si>
  <si>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</si>
  <si>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</si>
  <si>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</si>
  <si>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</si>
  <si>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</si>
  <si>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</si>
  <si>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</si>
  <si>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</si>
  <si>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</si>
  <si>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</si>
  <si>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</si>
  <si>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</si>
  <si>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</si>
  <si>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</si>
  <si>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</si>
  <si>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</si>
  <si>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</si>
  <si>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</si>
  <si>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</si>
  <si>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</si>
  <si>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</si>
  <si>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</si>
  <si>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</si>
  <si>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</si>
  <si>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</si>
  <si>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</si>
  <si>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</si>
  <si>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</si>
  <si>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</si>
  <si>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</si>
  <si>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</si>
  <si>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</si>
  <si>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</si>
  <si>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</si>
  <si>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</si>
  <si>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</si>
  <si>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</si>
  <si>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</si>
  <si>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</si>
  <si>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</si>
  <si>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</si>
  <si>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</si>
  <si>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</si>
  <si>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</si>
  <si>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</si>
  <si>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</si>
  <si>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</si>
  <si>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</si>
  <si>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</si>
  <si>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</si>
  <si>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</si>
  <si>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</si>
  <si>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</si>
  <si>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</si>
  <si>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</si>
  <si>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</si>
  <si>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</si>
  <si>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</si>
  <si>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</si>
  <si>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</si>
  <si>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</si>
  <si>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</si>
  <si>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</si>
  <si>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</si>
  <si>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</si>
  <si>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</si>
  <si>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</si>
  <si>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</si>
  <si>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</si>
  <si>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</si>
  <si>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</si>
  <si>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</si>
  <si>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</si>
  <si>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</si>
  <si>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</si>
  <si>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</si>
  <si>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</si>
  <si>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</si>
  <si>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</si>
  <si>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</si>
  <si>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</si>
  <si>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</si>
  <si>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</si>
  <si>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</si>
  <si>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</si>
  <si>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</si>
  <si>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</si>
  <si>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</si>
  <si>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</si>
  <si>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</si>
  <si>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</si>
  <si>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</si>
  <si>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</si>
  <si>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</si>
  <si>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</si>
  <si>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</si>
  <si>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</si>
  <si>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</si>
  <si>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</si>
  <si>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</si>
  <si>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</si>
  <si>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</si>
  <si>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</si>
  <si>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</si>
  <si>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</si>
  <si>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</si>
  <si>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</si>
  <si>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</si>
  <si>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</si>
  <si>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</si>
  <si>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</si>
  <si>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</si>
  <si>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</si>
  <si>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</si>
  <si>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</si>
  <si>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</si>
  <si>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</si>
  <si>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</si>
  <si>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</si>
  <si>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</si>
  <si>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</si>
  <si>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</si>
  <si>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</si>
  <si>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</si>
  <si>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</si>
  <si>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</si>
  <si>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</si>
  <si>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</si>
  <si>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</si>
  <si>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</si>
  <si>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</si>
  <si>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</si>
  <si>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</si>
  <si>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</si>
  <si>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</si>
  <si>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</si>
  <si>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</si>
  <si>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</si>
  <si>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</si>
  <si>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</si>
  <si>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</si>
  <si>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</si>
  <si>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</si>
  <si>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</si>
  <si>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</si>
  <si>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</si>
  <si>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</si>
  <si>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</si>
  <si>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</si>
  <si>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</si>
  <si>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</si>
  <si>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</si>
  <si>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</si>
  <si>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</si>
  <si>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</si>
  <si>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</si>
  <si>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</si>
  <si>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</si>
  <si>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</si>
  <si>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</si>
  <si>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</si>
  <si>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</si>
  <si>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</si>
  <si>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</si>
  <si>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</si>
  <si>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</si>
  <si>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</si>
  <si>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</si>
  <si>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</si>
  <si>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</si>
  <si>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</si>
  <si>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</si>
  <si>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</si>
  <si>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</si>
  <si>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</si>
  <si>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</si>
  <si>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</si>
  <si>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</si>
  <si>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</si>
  <si>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</si>
  <si>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</si>
  <si>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</si>
  <si>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</si>
  <si>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</si>
  <si>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</si>
  <si>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</si>
  <si>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</si>
  <si>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</si>
  <si>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</si>
  <si>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</si>
  <si>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</si>
  <si>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</si>
  <si>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</si>
  <si>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</si>
  <si>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</si>
  <si>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</si>
  <si>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</si>
  <si>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</si>
  <si>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</si>
  <si>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</si>
  <si>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</si>
  <si>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</si>
  <si>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</si>
  <si>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</si>
  <si>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</si>
  <si>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</si>
  <si>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</si>
  <si>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</si>
  <si>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</si>
  <si>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</si>
  <si>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</si>
  <si>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</si>
  <si>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</si>
  <si>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</si>
  <si>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</si>
  <si>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</si>
  <si>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</si>
  <si>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</si>
  <si>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</si>
  <si>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</si>
  <si>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</si>
  <si>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</si>
  <si>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</si>
  <si>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</si>
  <si>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</si>
  <si>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</si>
  <si>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</si>
  <si>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</si>
  <si>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</si>
  <si>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</si>
  <si>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</si>
  <si>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</si>
  <si>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</si>
  <si>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</si>
  <si>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</si>
  <si>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</si>
  <si>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</si>
  <si>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</si>
  <si>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</si>
  <si>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</si>
  <si>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</si>
  <si>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</si>
  <si>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</si>
  <si>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</si>
  <si>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</si>
  <si>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</si>
  <si>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</si>
  <si>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</si>
  <si>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</si>
  <si>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</si>
  <si>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</si>
  <si>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</si>
  <si>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</si>
  <si>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</si>
  <si>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</si>
  <si>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</si>
  <si>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</si>
  <si>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</si>
  <si>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</si>
  <si>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</si>
  <si>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</si>
  <si>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</si>
  <si>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</si>
  <si>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</si>
  <si>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</si>
  <si>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</si>
  <si>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</si>
  <si>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</si>
  <si>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</si>
  <si>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</si>
  <si>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</si>
  <si>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</si>
  <si>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</si>
  <si>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</si>
  <si>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</si>
  <si>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</si>
  <si>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</si>
  <si>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</si>
  <si>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</si>
  <si>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</si>
  <si>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</si>
  <si>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</si>
  <si>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</si>
  <si>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</si>
  <si>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</si>
  <si>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</si>
  <si>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</si>
  <si>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</si>
  <si>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</si>
  <si>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</si>
  <si>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</si>
  <si>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</si>
  <si>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</si>
  <si>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</si>
  <si>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</si>
  <si>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</si>
  <si>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</si>
  <si>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</si>
  <si>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</si>
  <si>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</si>
  <si>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</si>
  <si>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</si>
  <si>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</si>
  <si>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</si>
  <si>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</si>
  <si>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</si>
  <si>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</si>
  <si>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</si>
  <si>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</si>
  <si>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</si>
  <si>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</si>
  <si>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</si>
  <si>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</si>
  <si>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</si>
  <si>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</si>
  <si>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</si>
  <si>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</si>
  <si>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</si>
  <si>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</si>
  <si>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</si>
  <si>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</si>
  <si>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</si>
  <si>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</si>
  <si>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</si>
  <si>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</si>
  <si>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</si>
  <si>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</si>
  <si>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</si>
  <si>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</si>
  <si>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</si>
  <si>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</si>
  <si>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</si>
  <si>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</si>
  <si>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</si>
  <si>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</si>
  <si>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</si>
  <si>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</si>
  <si>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</si>
  <si>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</si>
  <si>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</si>
  <si>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</si>
  <si>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</si>
  <si>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</si>
  <si>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</si>
  <si>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</si>
  <si>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</si>
  <si>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</si>
  <si>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</si>
  <si>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</si>
  <si>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</si>
  <si>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</si>
  <si>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</si>
  <si>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</si>
  <si>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</si>
  <si>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</si>
  <si>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</si>
  <si>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</si>
  <si>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</si>
  <si>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</si>
  <si>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</si>
  <si>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</si>
  <si>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</si>
  <si>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</si>
  <si>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</si>
  <si>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</si>
  <si>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</si>
  <si>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</si>
  <si>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</si>
  <si>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</si>
  <si>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</si>
  <si>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</si>
  <si>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</si>
  <si>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</si>
  <si>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</si>
  <si>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</si>
  <si>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</si>
  <si>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</si>
  <si>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</si>
  <si>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</si>
  <si>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</si>
  <si>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</si>
  <si>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</si>
  <si>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</si>
  <si>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</si>
  <si>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</si>
  <si>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</si>
  <si>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</si>
  <si>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</si>
  <si>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</si>
  <si>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</si>
  <si>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</si>
  <si>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</si>
  <si>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</si>
  <si>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</si>
  <si>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</si>
  <si>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</si>
  <si>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</si>
  <si>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</si>
  <si>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</si>
  <si>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</si>
  <si>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</si>
  <si>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</si>
  <si>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</si>
  <si>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</si>
  <si>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</si>
  <si>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</si>
  <si>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</si>
  <si>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</si>
  <si>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</si>
  <si>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</si>
  <si>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</si>
  <si>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</si>
  <si>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</si>
  <si>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</si>
  <si>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</si>
  <si>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</si>
  <si>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</si>
  <si>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</si>
  <si>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</si>
  <si>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</si>
  <si>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</si>
  <si>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</si>
  <si>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</si>
  <si>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</si>
  <si>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</si>
  <si>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</si>
  <si>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</si>
  <si>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</si>
  <si>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</si>
  <si>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</si>
  <si>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</si>
  <si>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</si>
  <si>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</si>
  <si>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</si>
  <si>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</si>
  <si>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</si>
  <si>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</si>
  <si>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</si>
  <si>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</si>
  <si>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</si>
  <si>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</si>
  <si>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</si>
  <si>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</si>
  <si>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</si>
  <si>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</si>
  <si>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</si>
  <si>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</si>
  <si>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</si>
  <si>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</si>
  <si>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</si>
  <si>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</si>
  <si>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</si>
  <si>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</si>
  <si>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</si>
  <si>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</si>
  <si>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</si>
  <si>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</si>
  <si>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</si>
  <si>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</si>
  <si>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</si>
  <si>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</si>
  <si>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</si>
  <si>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</si>
  <si>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</si>
  <si>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</si>
  <si>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</si>
  <si>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</si>
  <si>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</si>
  <si>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</si>
  <si>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</si>
  <si>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</si>
  <si>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</si>
  <si>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</si>
  <si>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</si>
  <si>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</si>
  <si>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</si>
  <si>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</si>
  <si>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</si>
  <si>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</si>
  <si>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</si>
  <si>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</si>
  <si>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</si>
  <si>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</si>
  <si>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</si>
  <si>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</si>
  <si>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</si>
  <si>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</si>
  <si>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</si>
  <si>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</si>
  <si>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</si>
  <si>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</si>
  <si>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</si>
  <si>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</si>
  <si>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</si>
  <si>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</si>
  <si>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</si>
  <si>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</si>
  <si>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</si>
  <si>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</si>
  <si>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</si>
  <si>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</si>
  <si>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</si>
  <si>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</si>
  <si>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</si>
  <si>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</si>
  <si>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</si>
  <si>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</si>
  <si>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</si>
  <si>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</si>
  <si>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</si>
  <si>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</si>
  <si>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</si>
  <si>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</si>
  <si>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</si>
  <si>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</si>
  <si>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</si>
  <si>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</si>
  <si>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</si>
  <si>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</si>
  <si>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</si>
  <si>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</si>
  <si>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</si>
  <si>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</si>
  <si>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</si>
  <si>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</si>
  <si>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</si>
  <si>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</si>
  <si>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</si>
  <si>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</si>
  <si>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</si>
  <si>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</si>
  <si>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</si>
  <si>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</si>
  <si>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</si>
  <si>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</si>
  <si>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</si>
  <si>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</si>
  <si>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</si>
  <si>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</si>
  <si>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</si>
  <si>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</si>
  <si>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</si>
  <si>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</si>
  <si>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</si>
  <si>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</si>
  <si>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</si>
  <si>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</si>
  <si>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</si>
  <si>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</si>
  <si>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</si>
  <si>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</si>
  <si>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</si>
  <si>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</si>
  <si>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</si>
  <si>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</si>
  <si>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</si>
  <si>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</si>
  <si>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</si>
  <si>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</si>
  <si>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</si>
  <si>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</si>
  <si>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</si>
  <si>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</si>
  <si>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</si>
  <si>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</si>
  <si>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</si>
  <si>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</si>
  <si>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</si>
  <si>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</si>
  <si>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</si>
  <si>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</si>
  <si>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</si>
  <si>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</si>
  <si>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</si>
  <si>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</si>
  <si>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</si>
  <si>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</si>
  <si>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</si>
  <si>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</si>
  <si>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</si>
  <si>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</si>
  <si>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</si>
  <si>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</si>
  <si>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</si>
  <si>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</si>
  <si>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</si>
  <si>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</si>
  <si>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</si>
  <si>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</si>
  <si>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</si>
  <si>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</si>
  <si>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</si>
  <si>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</si>
  <si>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</si>
  <si>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</si>
  <si>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</si>
  <si>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</si>
  <si>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</si>
  <si>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</si>
  <si>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</si>
  <si>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</si>
  <si>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</si>
  <si>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</si>
  <si>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</si>
  <si>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</si>
  <si>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</si>
  <si>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</si>
  <si>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</si>
  <si>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</si>
  <si>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</si>
  <si>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</si>
  <si>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</si>
  <si>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</si>
  <si>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</si>
  <si>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</si>
  <si>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</si>
  <si>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</si>
  <si>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</si>
  <si>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</si>
  <si>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</si>
  <si>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</si>
  <si>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</si>
  <si>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</si>
  <si>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</si>
  <si>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</si>
  <si>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</si>
  <si>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</si>
  <si>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</si>
  <si>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</si>
  <si>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</si>
  <si>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</si>
  <si>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</si>
  <si>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</si>
  <si>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</si>
  <si>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</si>
  <si>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</si>
  <si>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</si>
  <si>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</si>
  <si>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</si>
  <si>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</si>
  <si>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</si>
  <si>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</si>
  <si>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</si>
  <si>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</si>
  <si>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</si>
  <si>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</si>
  <si>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</si>
  <si>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</si>
  <si>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</si>
  <si>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</si>
  <si>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</si>
  <si>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</si>
  <si>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</si>
  <si>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</si>
  <si>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</si>
  <si>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</si>
  <si>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</si>
  <si>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</si>
  <si>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</si>
  <si>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</si>
  <si>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</si>
  <si>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</si>
  <si>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</si>
  <si>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</si>
  <si>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</si>
  <si>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</si>
  <si>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</si>
  <si>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</si>
  <si>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</si>
  <si>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</si>
  <si>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</si>
  <si>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</si>
  <si>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</si>
  <si>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</si>
  <si>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</si>
  <si>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</si>
  <si>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</si>
  <si>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</si>
  <si>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</si>
  <si>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</si>
  <si>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</si>
  <si>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</si>
  <si>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</si>
  <si>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</si>
  <si>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</si>
  <si>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</si>
  <si>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</si>
  <si>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</si>
  <si>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</si>
  <si>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</si>
  <si>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</si>
  <si>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</si>
  <si>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</si>
  <si>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</si>
  <si>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</si>
  <si>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</si>
  <si>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</si>
  <si>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</si>
  <si>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</si>
  <si>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</si>
  <si>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</si>
  <si>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</si>
  <si>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</si>
  <si>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</si>
  <si>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</si>
  <si>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</si>
  <si>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</si>
  <si>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</si>
  <si>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</si>
  <si>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</si>
  <si>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</si>
  <si>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</si>
  <si>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</si>
  <si>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</si>
  <si>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</si>
  <si>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</si>
  <si>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</si>
  <si>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</si>
  <si>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</si>
  <si>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</si>
  <si>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</si>
  <si>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</si>
  <si>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</si>
  <si>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</si>
  <si>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</si>
  <si>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</si>
  <si>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</si>
  <si>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</si>
  <si>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</si>
  <si>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</si>
  <si>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</si>
  <si>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</si>
  <si>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</si>
  <si>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</si>
  <si>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</si>
  <si>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</si>
  <si>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</si>
  <si>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</si>
  <si>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</si>
  <si>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</si>
  <si>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</si>
  <si>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</si>
  <si>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</si>
  <si>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</si>
  <si>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</si>
  <si>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</si>
  <si>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</si>
  <si>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</si>
  <si>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</si>
  <si>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</si>
  <si>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</si>
  <si>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</si>
  <si>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</si>
  <si>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</si>
  <si>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</si>
  <si>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</si>
  <si>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</si>
  <si>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</si>
  <si>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</si>
  <si>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</si>
  <si>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</si>
  <si>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</si>
  <si>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</si>
  <si>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</si>
  <si>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</si>
  <si>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</si>
  <si>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</si>
  <si>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</si>
  <si>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</si>
  <si>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</si>
  <si>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</si>
  <si>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</si>
  <si>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</si>
  <si>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</si>
  <si>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</si>
  <si>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</si>
  <si>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</si>
  <si>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</si>
  <si>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</si>
  <si>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</si>
  <si>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</si>
  <si>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</si>
  <si>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</si>
  <si>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</si>
  <si>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</si>
  <si>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</si>
  <si>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</si>
  <si>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</si>
  <si>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</si>
  <si>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</si>
  <si>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</si>
  <si>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</si>
  <si>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</si>
  <si>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</si>
  <si>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</si>
  <si>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</si>
  <si>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</si>
  <si>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</si>
  <si>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</si>
  <si>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</si>
  <si>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</si>
  <si>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</si>
  <si>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</si>
  <si>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</si>
  <si>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</si>
  <si>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</si>
  <si>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</si>
  <si>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</si>
  <si>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</si>
  <si>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</si>
  <si>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</si>
  <si>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</si>
  <si>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</si>
  <si>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</si>
  <si>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</si>
  <si>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</si>
  <si>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</si>
  <si>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</si>
  <si>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</si>
  <si>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</si>
  <si>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</si>
  <si>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</si>
  <si>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</si>
  <si>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</si>
  <si>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</si>
  <si>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</si>
  <si>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</si>
  <si>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</si>
  <si>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</si>
  <si>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</si>
  <si>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</si>
  <si>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</si>
  <si>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</si>
  <si>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</si>
  <si>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</si>
  <si>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</si>
  <si>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</si>
  <si>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</si>
  <si>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</si>
  <si>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</si>
  <si>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</si>
  <si>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</si>
  <si>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</si>
  <si>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</si>
  <si>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</si>
  <si>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</si>
  <si>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</si>
  <si>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</si>
  <si>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</si>
  <si>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</si>
  <si>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</si>
  <si>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</si>
  <si>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</si>
  <si>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</si>
  <si>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</si>
  <si>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</si>
  <si>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</si>
  <si>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</si>
  <si>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</si>
  <si>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</si>
  <si>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</si>
  <si>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</si>
  <si>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</si>
  <si>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</si>
  <si>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</si>
  <si>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</si>
  <si>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</si>
  <si>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</si>
  <si>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</si>
  <si>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</si>
  <si>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</si>
  <si>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</si>
  <si>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</si>
  <si>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</si>
  <si>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</si>
  <si>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</si>
  <si>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</si>
  <si>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</si>
  <si>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</si>
  <si>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</si>
  <si>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</si>
  <si>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</si>
  <si>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</si>
  <si>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</si>
  <si>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</si>
  <si>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</si>
  <si>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</si>
  <si>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</si>
  <si>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</si>
  <si>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</si>
  <si>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</si>
  <si>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</si>
  <si>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</si>
  <si>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</si>
  <si>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</si>
  <si>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</si>
  <si>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</si>
  <si>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</si>
  <si>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</si>
  <si>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</si>
  <si>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</si>
  <si>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</si>
  <si>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</si>
  <si>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</si>
  <si>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</si>
  <si>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</si>
  <si>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</si>
  <si>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</si>
  <si>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</si>
  <si>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</si>
  <si>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</si>
  <si>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</si>
  <si>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</si>
  <si>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</si>
  <si>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</si>
  <si>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</si>
  <si>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</si>
  <si>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</si>
  <si>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</si>
  <si>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</si>
  <si>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</si>
  <si>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</si>
  <si>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</si>
  <si>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</si>
  <si>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</si>
  <si>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</si>
  <si>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</si>
  <si>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</si>
  <si>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</si>
  <si>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</si>
  <si>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</si>
  <si>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</si>
  <si>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</si>
  <si>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</si>
  <si>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</si>
  <si>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</si>
  <si>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</si>
  <si>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</si>
  <si>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</si>
  <si>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</si>
  <si>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</si>
  <si>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</si>
  <si>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</si>
  <si>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</si>
  <si>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</si>
  <si>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</si>
  <si>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</si>
  <si>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</si>
  <si>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</si>
  <si>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</si>
  <si>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</si>
  <si>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</si>
  <si>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</si>
  <si>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</si>
  <si>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</si>
  <si>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</si>
  <si>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</si>
  <si>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</si>
  <si>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</si>
  <si>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</si>
  <si>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</si>
  <si>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</si>
  <si>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</si>
  <si>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</si>
  <si>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</si>
  <si>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</si>
  <si>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</si>
  <si>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</si>
  <si>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</si>
  <si>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</si>
  <si>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</si>
  <si>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</si>
  <si>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</si>
  <si>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</si>
  <si>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</si>
  <si>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</si>
  <si>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</si>
  <si>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</si>
  <si>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</si>
  <si>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</si>
  <si>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</si>
  <si>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</si>
  <si>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</si>
  <si>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</si>
  <si>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</si>
  <si>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</si>
  <si>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</si>
  <si>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</si>
  <si>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</si>
  <si>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</si>
  <si>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</si>
  <si>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</si>
  <si>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</si>
  <si>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</si>
  <si>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</si>
  <si>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</si>
  <si>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</si>
  <si>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</si>
  <si>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</si>
  <si>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</si>
  <si>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</si>
  <si>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</si>
  <si>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</si>
  <si>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</si>
  <si>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</si>
  <si>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</si>
  <si>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</si>
  <si>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</si>
  <si>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</si>
  <si>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</si>
  <si>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</si>
  <si>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</si>
  <si>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</si>
  <si>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</si>
  <si>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</si>
  <si>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</si>
  <si>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</si>
  <si>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</si>
  <si>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</si>
  <si>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</si>
  <si>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</si>
  <si>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</si>
  <si>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</si>
  <si>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</si>
  <si>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</si>
  <si>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</si>
  <si>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</si>
  <si>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</si>
  <si>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</si>
  <si>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</si>
  <si>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</si>
  <si>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</si>
  <si>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</si>
  <si>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</si>
  <si>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</si>
  <si>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</si>
  <si>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</si>
  <si>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</si>
  <si>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</si>
  <si>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</si>
  <si>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</si>
  <si>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</si>
  <si>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</si>
  <si>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</si>
  <si>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</si>
  <si>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</si>
  <si>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</si>
  <si>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</si>
  <si>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</si>
  <si>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</si>
  <si>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</si>
  <si>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</si>
  <si>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</si>
  <si>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</si>
  <si>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</si>
  <si>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</si>
  <si>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</si>
  <si>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</si>
  <si>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</si>
  <si>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</si>
  <si>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</si>
  <si>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</si>
  <si>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</si>
  <si>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</si>
  <si>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</si>
  <si>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</si>
  <si>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</si>
  <si>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</si>
  <si>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</si>
  <si>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</si>
  <si>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</si>
  <si>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</si>
  <si>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</si>
  <si>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</si>
  <si>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</si>
  <si>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</si>
  <si>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</si>
  <si>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</si>
  <si>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</si>
  <si>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</si>
  <si>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</si>
  <si>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</si>
  <si>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</si>
  <si>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</si>
  <si>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</si>
  <si>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</si>
  <si>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</si>
  <si>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</si>
  <si>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</si>
  <si>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</si>
  <si>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</si>
  <si>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</si>
  <si>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</si>
  <si>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</si>
  <si>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</si>
  <si>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</si>
  <si>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</si>
  <si>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</si>
  <si>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</si>
  <si>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</si>
  <si>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</si>
  <si>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</si>
  <si>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</si>
  <si>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</si>
  <si>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</si>
  <si>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</si>
  <si>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</si>
  <si>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</si>
  <si>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</si>
  <si>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</si>
  <si>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</si>
  <si>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</si>
  <si>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</si>
  <si>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</si>
  <si>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</si>
  <si>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</si>
  <si>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</si>
  <si>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</si>
  <si>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</si>
  <si>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</si>
  <si>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</si>
  <si>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</si>
  <si>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</si>
  <si>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</si>
  <si>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</si>
  <si>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</si>
  <si>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</si>
  <si>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</si>
  <si>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</si>
  <si>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</si>
  <si>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</si>
  <si>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</si>
  <si>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</si>
  <si>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</si>
  <si>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</si>
  <si>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</si>
  <si>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</si>
  <si>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</si>
  <si>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</si>
  <si>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</si>
  <si>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</si>
  <si>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</si>
  <si>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</si>
  <si>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</si>
  <si>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</si>
  <si>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</si>
  <si>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</si>
  <si>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</si>
  <si>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</si>
  <si>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</si>
  <si>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</si>
  <si>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</si>
  <si>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</si>
  <si>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</si>
  <si>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</si>
  <si>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</si>
  <si>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</si>
  <si>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</si>
  <si>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</si>
  <si>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</si>
  <si>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</si>
  <si>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</si>
  <si>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</si>
  <si>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</si>
  <si>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</si>
  <si>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</si>
  <si>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</si>
  <si>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</si>
  <si>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</si>
  <si>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</si>
  <si>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</si>
  <si>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</si>
  <si>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</si>
  <si>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</si>
  <si>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</si>
  <si>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</si>
  <si>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</si>
  <si>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</si>
  <si>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</si>
  <si>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</si>
  <si>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</si>
  <si>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</si>
  <si>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</si>
  <si>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</si>
  <si>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</si>
  <si>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</si>
  <si>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</si>
  <si>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</si>
  <si>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</si>
  <si>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</si>
  <si>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</si>
  <si>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</si>
  <si>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</si>
  <si>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</si>
  <si>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</si>
  <si>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</si>
  <si>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</si>
  <si>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</si>
  <si>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</si>
  <si>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</si>
  <si>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</si>
  <si>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</si>
  <si>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</si>
  <si>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</si>
  <si>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</si>
  <si>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</si>
  <si>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</si>
  <si>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</si>
  <si>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</si>
  <si>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</si>
  <si>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</si>
  <si>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</si>
  <si>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</si>
  <si>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</si>
  <si>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</si>
  <si>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</si>
  <si>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</si>
  <si>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</si>
  <si>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</si>
  <si>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</si>
  <si>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</si>
  <si>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</si>
  <si>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</si>
  <si>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</si>
  <si>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</si>
  <si>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</si>
  <si>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</si>
  <si>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</si>
  <si>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</si>
  <si>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</si>
  <si>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</si>
  <si>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</si>
  <si>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</si>
  <si>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</si>
  <si>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</si>
  <si>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</si>
  <si>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</si>
  <si>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</si>
  <si>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</si>
  <si>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</si>
  <si>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</si>
  <si>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</si>
  <si>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</si>
  <si>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</si>
  <si>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</si>
  <si>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</si>
  <si>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</si>
  <si>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</si>
  <si>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</si>
  <si>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</si>
  <si>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</si>
  <si>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</si>
  <si>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</si>
  <si>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</si>
  <si>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</si>
  <si>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</si>
  <si>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</si>
  <si>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</si>
  <si>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</si>
  <si>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</si>
  <si>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</si>
  <si>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</si>
  <si>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</si>
  <si>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</si>
  <si>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</si>
  <si>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</si>
  <si>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</si>
  <si>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</si>
  <si>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</si>
  <si>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</si>
  <si>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</si>
  <si>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</si>
  <si>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</si>
  <si>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</si>
  <si>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</si>
  <si>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</si>
  <si>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</si>
  <si>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</si>
  <si>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</si>
  <si>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</si>
  <si>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</si>
  <si>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</si>
  <si>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</si>
  <si>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</si>
  <si>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</si>
  <si>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</si>
  <si>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</si>
  <si>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</si>
  <si>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</si>
  <si>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</si>
  <si>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</si>
  <si>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</si>
  <si>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</si>
  <si>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</si>
  <si>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</si>
  <si>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</si>
  <si>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</si>
  <si>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</si>
  <si>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</si>
  <si>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</si>
  <si>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</si>
  <si>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</si>
  <si>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</si>
  <si>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</si>
  <si>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</si>
  <si>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</si>
  <si>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</si>
  <si>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</si>
  <si>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</si>
  <si>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</si>
  <si>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</si>
  <si>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</si>
  <si>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</si>
  <si>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</si>
  <si>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</si>
  <si>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</si>
  <si>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</si>
  <si>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</si>
  <si>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</si>
  <si>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</si>
  <si>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</si>
  <si>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</si>
  <si>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</si>
  <si>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</si>
  <si>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</si>
  <si>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</si>
  <si>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</si>
  <si>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</si>
  <si>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</si>
  <si>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</si>
  <si>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</si>
  <si>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</si>
  <si>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</si>
  <si>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</si>
  <si>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</si>
  <si>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</si>
  <si>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</si>
  <si>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</si>
  <si>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</si>
  <si>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</si>
  <si>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</si>
  <si>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</si>
  <si>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</si>
  <si>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</si>
  <si>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</si>
  <si>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</si>
  <si>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</si>
  <si>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</si>
  <si>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</si>
  <si>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</si>
  <si>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</si>
  <si>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</si>
  <si>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</si>
  <si>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</si>
  <si>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</si>
  <si>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</si>
  <si>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</si>
  <si>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</si>
  <si>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</si>
  <si>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</si>
  <si>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</si>
  <si>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</si>
  <si>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</si>
  <si>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</si>
  <si>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</si>
  <si>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</si>
  <si>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</si>
  <si>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</si>
  <si>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</si>
  <si>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</si>
  <si>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</si>
  <si>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</si>
  <si>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</si>
  <si>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</si>
  <si>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</si>
  <si>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</si>
  <si>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</si>
  <si>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</si>
  <si>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</si>
  <si>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</si>
  <si>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</si>
  <si>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</si>
  <si>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</si>
  <si>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</si>
  <si>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</si>
  <si>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</si>
  <si>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</si>
  <si>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</si>
  <si>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</si>
  <si>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</si>
  <si>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</si>
  <si>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</si>
  <si>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</si>
  <si>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</si>
  <si>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</si>
  <si>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</si>
  <si>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</si>
  <si>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</si>
  <si>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</si>
  <si>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</si>
  <si>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</si>
  <si>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</si>
  <si>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</si>
  <si>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</si>
  <si>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</si>
  <si>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</si>
  <si>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</si>
  <si>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</si>
  <si>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</si>
  <si>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</si>
  <si>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</si>
  <si>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</si>
  <si>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</si>
  <si>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</si>
  <si>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</si>
  <si>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</si>
  <si>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</si>
  <si>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</si>
  <si>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</si>
  <si>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</si>
  <si>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</si>
  <si>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</si>
  <si>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</si>
  <si>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</si>
  <si>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</si>
  <si>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</si>
  <si>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</si>
  <si>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</si>
  <si>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</si>
  <si>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</si>
  <si>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</si>
  <si>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</si>
  <si>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</si>
  <si>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</si>
  <si>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</si>
  <si>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</si>
  <si>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</si>
  <si>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</si>
  <si>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</si>
  <si>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</si>
  <si>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</si>
  <si>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</si>
  <si>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</si>
  <si>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</si>
  <si>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</si>
  <si>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</si>
  <si>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</si>
  <si>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</si>
  <si>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</si>
  <si>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</si>
  <si>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</si>
  <si>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</si>
  <si>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</si>
  <si>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</si>
  <si>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</si>
  <si>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</si>
  <si>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</si>
  <si>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</si>
  <si>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</si>
  <si>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</si>
  <si>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</si>
  <si>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</si>
  <si>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</si>
  <si>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</si>
  <si>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</si>
  <si>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</si>
  <si>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</si>
  <si>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</si>
  <si>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</si>
  <si>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</si>
  <si>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</si>
  <si>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</si>
  <si>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</si>
  <si>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</si>
  <si>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</si>
  <si>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</si>
  <si>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</si>
  <si>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</si>
  <si>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</si>
  <si>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</si>
  <si>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</si>
  <si>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</si>
  <si>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</si>
  <si>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</si>
  <si>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</si>
  <si>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</si>
  <si>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</si>
  <si>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</si>
  <si>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</si>
  <si>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</si>
  <si>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</si>
  <si>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</si>
  <si>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</si>
  <si>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</si>
  <si>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</si>
  <si>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</si>
  <si>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</si>
  <si>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</si>
  <si>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</si>
  <si>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</si>
  <si>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</si>
  <si>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</si>
  <si>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</si>
  <si>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</si>
  <si>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</si>
  <si>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</si>
  <si>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</si>
  <si>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</si>
  <si>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</si>
  <si>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</si>
  <si>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</si>
  <si>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</si>
  <si>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</si>
  <si>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</si>
  <si>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</si>
  <si>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</si>
  <si>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</si>
  <si>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</si>
  <si>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</si>
  <si>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</si>
  <si>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</si>
  <si>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</si>
  <si>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</si>
  <si>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</si>
  <si>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</si>
  <si>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</si>
  <si>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</si>
  <si>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</si>
  <si>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</si>
  <si>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</si>
  <si>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</si>
  <si>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</si>
  <si>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</si>
  <si>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</si>
  <si>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</si>
  <si>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</si>
  <si>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</si>
  <si>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</si>
  <si>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</si>
  <si>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</si>
  <si>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</si>
  <si>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</si>
  <si>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</si>
  <si>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</si>
  <si>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</si>
  <si>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</si>
  <si>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</si>
  <si>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</si>
  <si>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</si>
  <si>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</si>
  <si>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</si>
  <si>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</si>
  <si>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</si>
  <si>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</si>
  <si>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</si>
  <si>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</si>
  <si>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</si>
  <si>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</si>
  <si>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</si>
  <si>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</si>
  <si>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</si>
  <si>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</si>
  <si>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</si>
  <si>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</si>
  <si>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</si>
  <si>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</si>
  <si>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</si>
  <si>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</si>
  <si>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</si>
  <si>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</si>
  <si>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</si>
  <si>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</si>
  <si>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</si>
  <si>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</si>
  <si>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</si>
  <si>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</si>
  <si>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</si>
  <si>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</si>
  <si>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</si>
  <si>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</si>
  <si>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</si>
  <si>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</si>
  <si>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</si>
  <si>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</si>
  <si>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</si>
  <si>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</si>
  <si>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</si>
  <si>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</si>
  <si>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</si>
  <si>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</si>
  <si>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</si>
  <si>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</si>
  <si>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</si>
  <si>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</si>
  <si>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</si>
  <si>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</si>
  <si>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</si>
  <si>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</si>
  <si>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</si>
  <si>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</si>
  <si>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</si>
  <si>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</si>
  <si>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</si>
  <si>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</si>
  <si>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</si>
  <si>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</si>
  <si>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</si>
  <si>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</si>
  <si>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</si>
  <si>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</si>
  <si>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</si>
  <si>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</si>
  <si>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</si>
  <si>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</si>
  <si>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</si>
  <si>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</si>
  <si>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</si>
  <si>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</si>
  <si>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</si>
  <si>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</si>
  <si>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</si>
  <si>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</si>
  <si>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</si>
  <si>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</si>
  <si>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</si>
  <si>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</si>
  <si>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</si>
  <si>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</si>
  <si>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</si>
  <si>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</si>
  <si>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</si>
  <si>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</si>
  <si>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</si>
  <si>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</si>
  <si>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</si>
  <si>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</si>
  <si>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</si>
  <si>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</si>
  <si>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</si>
  <si>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</si>
  <si>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</si>
  <si>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</si>
  <si>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</si>
  <si>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</si>
  <si>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</si>
  <si>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</si>
  <si>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</si>
  <si>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</si>
  <si>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</si>
  <si>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</si>
  <si>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</si>
  <si>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</si>
  <si>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</si>
  <si>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</si>
  <si>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</si>
  <si>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</si>
  <si>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</si>
  <si>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</si>
  <si>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</si>
  <si>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</si>
  <si>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</si>
  <si>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</si>
  <si>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</si>
  <si>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</si>
  <si>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</si>
  <si>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</si>
  <si>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</si>
  <si>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</si>
  <si>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</si>
  <si>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</si>
  <si>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</si>
  <si>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</si>
  <si>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</si>
  <si>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</si>
  <si>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</si>
  <si>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</si>
  <si>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</si>
  <si>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</si>
  <si>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</si>
  <si>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</si>
  <si>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</si>
  <si>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</si>
  <si>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</si>
  <si>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</si>
  <si>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</si>
  <si>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</si>
  <si>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</si>
  <si>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</si>
  <si>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</si>
  <si>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</si>
  <si>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</si>
  <si>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</si>
  <si>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</si>
  <si>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</si>
  <si>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</si>
  <si>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</si>
  <si>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</si>
  <si>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</si>
  <si>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</si>
  <si>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</si>
  <si>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</si>
  <si>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</si>
  <si>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</si>
  <si>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</si>
  <si>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</si>
  <si>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</si>
  <si>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</si>
  <si>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</si>
  <si>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</si>
  <si>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</si>
  <si>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</si>
  <si>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</si>
  <si>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</si>
  <si>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</si>
  <si>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</si>
  <si>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</si>
  <si>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</si>
  <si>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</si>
  <si>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</si>
  <si>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</si>
  <si>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</si>
  <si>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</si>
  <si>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</si>
  <si>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</si>
  <si>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</si>
  <si>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</si>
  <si>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</si>
  <si>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</si>
  <si>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</si>
  <si>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</si>
  <si>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</si>
  <si>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</si>
  <si>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</si>
  <si>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</si>
  <si>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</si>
  <si>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</si>
  <si>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</si>
  <si>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</si>
  <si>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</si>
  <si>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</si>
  <si>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</si>
  <si>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</si>
  <si>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</si>
  <si>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</si>
  <si>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</si>
  <si>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</si>
  <si>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</si>
  <si>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</si>
  <si>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</si>
  <si>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</si>
  <si>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</si>
  <si>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</si>
  <si>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</si>
  <si>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</si>
  <si>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</si>
  <si>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</si>
  <si>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</si>
  <si>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</si>
  <si>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</si>
  <si>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</si>
  <si>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</si>
  <si>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</si>
  <si>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</si>
  <si>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</si>
  <si>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</si>
  <si>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</si>
  <si>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</si>
  <si>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</si>
  <si>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</si>
  <si>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</si>
  <si>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</si>
  <si>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</si>
  <si>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</si>
  <si>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</si>
  <si>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</si>
  <si>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</si>
  <si>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</si>
  <si>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</si>
  <si>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</si>
  <si>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</si>
  <si>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</si>
  <si>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</si>
  <si>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</si>
  <si>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</si>
  <si>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</si>
  <si>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</si>
  <si>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</si>
  <si>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</si>
  <si>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</si>
  <si>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</si>
  <si>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</si>
  <si>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</si>
  <si>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</si>
  <si>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</si>
  <si>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</si>
  <si>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</si>
  <si>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</si>
  <si>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</si>
  <si>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</si>
  <si>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</si>
  <si>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</si>
  <si>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</si>
  <si>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</si>
  <si>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</si>
  <si>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</si>
  <si>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</si>
  <si>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</si>
  <si>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</si>
  <si>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</si>
  <si>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</si>
  <si>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</si>
  <si>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</si>
  <si>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</si>
  <si>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</si>
  <si>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</si>
  <si>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</si>
  <si>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</si>
  <si>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</si>
  <si>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</si>
  <si>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</si>
  <si>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</si>
  <si>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</si>
  <si>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</si>
  <si>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</si>
  <si>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</si>
  <si>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</si>
  <si>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</si>
  <si>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</si>
  <si>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</si>
  <si>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</si>
  <si>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</si>
  <si>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</si>
  <si>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</si>
  <si>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</si>
  <si>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</si>
  <si>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</si>
  <si>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</si>
  <si>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</si>
  <si>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</si>
  <si>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</si>
  <si>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</si>
  <si>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</si>
  <si>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</si>
  <si>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</si>
  <si>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</si>
  <si>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</si>
  <si>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</si>
  <si>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</si>
  <si>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</si>
  <si>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</si>
  <si>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</si>
  <si>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</si>
  <si>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</si>
  <si>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</si>
  <si>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</si>
  <si>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</si>
  <si>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</si>
  <si>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</si>
  <si>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</si>
  <si>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</si>
  <si>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</si>
  <si>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</si>
  <si>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</si>
  <si>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</si>
  <si>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</si>
  <si>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</si>
  <si>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</si>
  <si>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</si>
  <si>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</si>
  <si>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</si>
  <si>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</si>
  <si>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</si>
  <si>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</si>
  <si>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</si>
  <si>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</si>
  <si>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</si>
  <si>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</si>
  <si>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</si>
  <si>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</si>
  <si>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</si>
  <si>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</si>
  <si>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</si>
  <si>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</si>
  <si>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</si>
  <si>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</si>
  <si>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</si>
  <si>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</si>
  <si>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</si>
  <si>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</si>
  <si>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</si>
  <si>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</si>
  <si>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</si>
  <si>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</si>
  <si>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</si>
  <si>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</si>
  <si>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</si>
  <si>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</si>
  <si>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</si>
  <si>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</si>
  <si>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</si>
  <si>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</si>
  <si>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</si>
  <si>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</si>
  <si>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</si>
  <si>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</si>
  <si>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</si>
  <si>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</si>
  <si>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</si>
  <si>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</si>
  <si>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</si>
  <si>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</si>
  <si>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</si>
  <si>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</si>
  <si>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</si>
  <si>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</si>
  <si>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</si>
  <si>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</si>
  <si>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</si>
  <si>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</si>
  <si>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</si>
  <si>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</si>
  <si>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</si>
  <si>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</si>
  <si>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</si>
  <si>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</si>
  <si>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</si>
  <si>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</si>
  <si>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</si>
  <si>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</si>
  <si>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</si>
  <si>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</si>
  <si>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</si>
  <si>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</si>
  <si>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</si>
  <si>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</si>
  <si>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</si>
  <si>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</si>
  <si>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</si>
  <si>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</si>
  <si>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</si>
  <si>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</si>
  <si>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</si>
  <si>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</si>
  <si>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</si>
  <si>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</si>
  <si>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</si>
  <si>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</si>
  <si>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</si>
  <si>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</si>
  <si>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</si>
  <si>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</si>
  <si>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</si>
  <si>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</si>
  <si>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</si>
  <si>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</si>
  <si>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</si>
  <si>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</si>
  <si>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</si>
  <si>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</si>
  <si>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</si>
  <si>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</si>
  <si>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</si>
  <si>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</si>
  <si>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</si>
  <si>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</si>
  <si>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</si>
  <si>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</si>
  <si>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</si>
  <si>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</si>
  <si>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</si>
  <si>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</si>
  <si>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</si>
  <si>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</si>
  <si>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</si>
  <si>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</si>
  <si>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</si>
  <si>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</si>
  <si>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</si>
  <si>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</si>
  <si>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</si>
  <si>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</si>
  <si>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</si>
  <si>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</si>
  <si>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</si>
  <si>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</si>
  <si>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</si>
  <si>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</si>
  <si>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</si>
  <si>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</si>
  <si>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</si>
  <si>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</si>
  <si>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</si>
  <si>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</si>
  <si>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</si>
  <si>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</si>
  <si>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</si>
  <si>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</si>
  <si>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</si>
  <si>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</si>
  <si>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</si>
  <si>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</si>
  <si>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</si>
  <si>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</si>
  <si>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</si>
  <si>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</si>
  <si>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</si>
  <si>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</si>
  <si>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</si>
  <si>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</si>
  <si>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</si>
  <si>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</si>
  <si>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</si>
  <si>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</si>
  <si>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</si>
  <si>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</si>
  <si>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</si>
  <si>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</si>
  <si>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</si>
  <si>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</si>
  <si>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</si>
  <si>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</si>
  <si>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</si>
  <si>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</si>
  <si>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</si>
  <si>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</si>
  <si>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</si>
  <si>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</si>
  <si>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</si>
  <si>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</si>
  <si>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</si>
  <si>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</si>
  <si>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</si>
  <si>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</si>
  <si>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</si>
  <si>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</si>
  <si>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</si>
  <si>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</si>
  <si>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</si>
  <si>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</si>
  <si>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</si>
  <si>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</si>
  <si>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</si>
  <si>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</si>
  <si>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</si>
  <si>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</si>
  <si>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</si>
  <si>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</si>
  <si>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</si>
  <si>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</si>
  <si>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</si>
  <si>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</si>
  <si>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</si>
  <si>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</si>
  <si>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</si>
  <si>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</si>
  <si>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</si>
  <si>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</si>
  <si>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</si>
  <si>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</si>
  <si>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</si>
  <si>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</si>
  <si>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</si>
  <si>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</si>
  <si>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</si>
  <si>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</si>
  <si>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</si>
  <si>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</si>
  <si>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</si>
  <si>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</si>
  <si>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</si>
  <si>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</si>
  <si>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</si>
  <si>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</si>
  <si>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</si>
  <si>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</si>
  <si>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</si>
  <si>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</si>
  <si>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</si>
  <si>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</si>
  <si>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</si>
  <si>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</si>
  <si>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</si>
  <si>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</si>
  <si>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</si>
  <si>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</si>
  <si>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</si>
  <si>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</si>
  <si>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</si>
  <si>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</si>
  <si>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</si>
  <si>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</si>
  <si>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</si>
  <si>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</si>
  <si>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</si>
  <si>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</si>
  <si>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</si>
  <si>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</si>
  <si>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</si>
  <si>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</si>
  <si>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</si>
  <si>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</si>
  <si>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</si>
  <si>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</si>
  <si>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</si>
  <si>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</si>
  <si>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</si>
  <si>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</si>
  <si>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</si>
  <si>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</si>
  <si>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</si>
  <si>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</si>
  <si>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</si>
  <si>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</si>
  <si>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</si>
  <si>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</si>
  <si>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</si>
  <si>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</si>
  <si>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</si>
  <si>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</si>
  <si>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</si>
  <si>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</si>
  <si>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</si>
  <si>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</si>
  <si>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</si>
  <si>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</si>
  <si>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</si>
  <si>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</si>
  <si>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</si>
  <si>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</si>
  <si>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</si>
  <si>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</si>
  <si>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</si>
  <si>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</si>
  <si>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</si>
  <si>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</si>
  <si>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</si>
  <si>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</si>
  <si>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</si>
  <si>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</si>
  <si>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</si>
  <si>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</si>
  <si>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</si>
  <si>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</si>
  <si>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</si>
  <si>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</si>
  <si>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</si>
  <si>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</si>
  <si>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</si>
  <si>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</si>
  <si>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</si>
  <si>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</si>
  <si>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</si>
  <si>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</si>
  <si>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</si>
  <si>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</si>
  <si>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</si>
  <si>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</si>
  <si>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</si>
  <si>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</si>
  <si>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</si>
  <si>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</si>
  <si>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</si>
  <si>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</si>
  <si>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</si>
  <si>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</si>
  <si>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</si>
  <si>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</si>
  <si>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</si>
  <si>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</si>
  <si>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</si>
  <si>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</si>
  <si>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</si>
  <si>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</si>
  <si>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</si>
  <si>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</si>
  <si>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</si>
  <si>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</si>
  <si>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</si>
  <si>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</si>
  <si>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</si>
  <si>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</si>
  <si>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</si>
  <si>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</si>
  <si>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</si>
  <si>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</si>
  <si>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</si>
  <si>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</si>
  <si>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</si>
  <si>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</si>
  <si>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</si>
  <si>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</si>
  <si>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</si>
  <si>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</si>
  <si>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</si>
  <si>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</si>
  <si>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</si>
  <si>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</si>
  <si>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</si>
  <si>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</si>
  <si>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</si>
  <si>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</si>
  <si>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</si>
  <si>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</si>
  <si>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</si>
  <si>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</si>
  <si>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</si>
  <si>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</si>
  <si>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</si>
  <si>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</si>
  <si>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</si>
  <si>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</si>
  <si>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</si>
  <si>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</si>
  <si>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</si>
  <si>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</si>
  <si>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</si>
  <si>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</si>
  <si>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</si>
  <si>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</si>
  <si>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</si>
  <si>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</si>
  <si>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</si>
  <si>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</si>
  <si>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</si>
  <si>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</si>
  <si>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</si>
  <si>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</si>
  <si>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</si>
  <si>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</si>
  <si>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</si>
  <si>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</si>
  <si>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</si>
  <si>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</si>
  <si>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</si>
  <si>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</si>
  <si>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</si>
  <si>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</si>
  <si>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</si>
  <si>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</si>
  <si>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</si>
  <si>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</si>
  <si>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</si>
  <si>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</si>
  <si>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</si>
  <si>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</si>
  <si>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</si>
  <si>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</si>
  <si>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</si>
  <si>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</si>
  <si>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</si>
  <si>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</si>
  <si>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</si>
  <si>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</si>
  <si>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</si>
  <si>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</si>
  <si>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</si>
  <si>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</si>
  <si>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</si>
  <si>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</si>
  <si>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</si>
  <si>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</si>
  <si>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</si>
  <si>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</si>
  <si>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</si>
  <si>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</si>
  <si>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</si>
  <si>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</si>
  <si>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</si>
  <si>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</si>
  <si>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</si>
  <si>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</si>
  <si>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</si>
  <si>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</si>
  <si>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</si>
  <si>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</si>
  <si>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</si>
  <si>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</si>
  <si>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</si>
  <si>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</si>
  <si>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</si>
  <si>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</si>
  <si>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</si>
  <si>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</si>
  <si>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</si>
  <si>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</si>
  <si>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</si>
  <si>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</si>
  <si>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</si>
  <si>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</si>
  <si>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</si>
  <si>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</si>
  <si>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</si>
  <si>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</si>
  <si>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</si>
  <si>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</si>
  <si>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</si>
  <si>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</si>
  <si>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</si>
  <si>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</si>
  <si>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</si>
  <si>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</si>
  <si>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</si>
  <si>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</si>
  <si>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</si>
  <si>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</si>
  <si>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</si>
  <si>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</si>
  <si>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</si>
  <si>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</si>
  <si>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</si>
  <si>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</si>
  <si>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</si>
  <si>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</si>
  <si>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</si>
  <si>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</si>
  <si>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</si>
  <si>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</si>
  <si>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</si>
  <si>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</si>
  <si>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</si>
  <si>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</si>
  <si>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</si>
  <si>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</si>
  <si>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</si>
  <si>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</si>
  <si>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</si>
  <si>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</si>
  <si>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</si>
  <si>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</si>
  <si>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</si>
  <si>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</si>
  <si>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</si>
  <si>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</si>
  <si>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</si>
  <si>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</si>
  <si>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</si>
  <si>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</si>
  <si>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</si>
  <si>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</si>
  <si>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</si>
  <si>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</si>
  <si>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</si>
  <si>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</si>
  <si>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</si>
  <si>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</si>
  <si>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</si>
  <si>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</si>
  <si>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</si>
  <si>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</si>
  <si>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</si>
  <si>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</si>
  <si>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</si>
  <si>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</si>
  <si>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</si>
  <si>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</si>
  <si>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</si>
  <si>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</si>
  <si>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</si>
  <si>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</si>
  <si>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</si>
  <si>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</si>
  <si>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</si>
  <si>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</si>
  <si>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</si>
  <si>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</si>
  <si>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</si>
  <si>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</si>
  <si>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</si>
  <si>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</si>
  <si>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</si>
  <si>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</si>
  <si>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</si>
  <si>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</si>
  <si>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</si>
  <si>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</si>
  <si>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</si>
  <si>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</si>
  <si>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</si>
  <si>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</si>
  <si>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</si>
  <si>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</si>
  <si>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</si>
  <si>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</si>
  <si>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</si>
  <si>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</si>
  <si>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</si>
  <si>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</si>
  <si>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</si>
  <si>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</si>
  <si>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</si>
  <si>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</si>
  <si>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</si>
  <si>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</si>
  <si>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</si>
  <si>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</si>
  <si>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</si>
  <si>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</si>
  <si>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</si>
  <si>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</si>
  <si>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</si>
  <si>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</si>
  <si>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</si>
  <si>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</si>
  <si>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</si>
  <si>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</si>
  <si>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</si>
  <si>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</si>
  <si>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</si>
  <si>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</si>
  <si>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</si>
  <si>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</si>
  <si>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</si>
  <si>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</si>
  <si>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</si>
  <si>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</si>
  <si>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</si>
  <si>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</si>
  <si>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</si>
  <si>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</si>
  <si>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</si>
  <si>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</si>
  <si>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</si>
  <si>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</si>
  <si>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</si>
  <si>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</si>
  <si>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</si>
  <si>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</si>
  <si>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</si>
  <si>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</si>
  <si>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</si>
  <si>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</si>
  <si>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</si>
  <si>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</si>
  <si>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</si>
  <si>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</si>
  <si>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</si>
  <si>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</si>
  <si>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</si>
  <si>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</si>
  <si>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</si>
  <si>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</si>
  <si>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</si>
  <si>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</si>
  <si>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</si>
  <si>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</si>
  <si>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</si>
  <si>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</si>
  <si>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</si>
  <si>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</si>
  <si>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</si>
  <si>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</si>
  <si>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</si>
  <si>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</si>
  <si>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</si>
  <si>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</si>
  <si>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</si>
  <si>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</si>
  <si>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</si>
  <si>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</si>
  <si>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</si>
  <si>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</si>
  <si>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</si>
  <si>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</si>
  <si>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</si>
  <si>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</si>
  <si>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</si>
  <si>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</si>
  <si>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</si>
  <si>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</si>
  <si>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</si>
  <si>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</si>
  <si>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</si>
  <si>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</si>
  <si>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</si>
  <si>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</si>
  <si>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</si>
  <si>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</si>
  <si>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</si>
  <si>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</si>
  <si>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</si>
  <si>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</si>
  <si>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</si>
  <si>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</si>
  <si>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</si>
  <si>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</si>
  <si>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</si>
  <si>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</si>
  <si>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</si>
  <si>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</si>
  <si>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</si>
  <si>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</si>
  <si>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</si>
  <si>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</si>
  <si>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</si>
  <si>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</si>
  <si>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</si>
  <si>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</si>
  <si>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</si>
  <si>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</si>
  <si>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</si>
  <si>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</si>
  <si>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</si>
  <si>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</si>
  <si>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</si>
  <si>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</si>
  <si>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</si>
  <si>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</si>
  <si>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</si>
  <si>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</si>
  <si>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</si>
  <si>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</si>
  <si>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</si>
  <si>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</si>
  <si>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</si>
  <si>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</si>
  <si>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</si>
  <si>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</si>
  <si>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</si>
  <si>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</si>
  <si>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</si>
  <si>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</si>
  <si>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</si>
  <si>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</si>
  <si>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</si>
  <si>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</si>
  <si>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</si>
  <si>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</si>
  <si>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</si>
  <si>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</si>
  <si>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</si>
  <si>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</si>
  <si>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</si>
  <si>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</si>
  <si>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</si>
  <si>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</si>
  <si>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</si>
  <si>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</si>
  <si>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</si>
  <si>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</si>
  <si>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</si>
  <si>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</si>
  <si>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</si>
  <si>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</si>
  <si>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</si>
  <si>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</si>
  <si>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</si>
  <si>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</si>
  <si>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</si>
  <si>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</si>
  <si>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</si>
  <si>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</si>
  <si>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</si>
  <si>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</si>
  <si>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</si>
  <si>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</si>
  <si>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</si>
  <si>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</si>
  <si>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</si>
  <si>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</si>
  <si>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</si>
  <si>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</si>
  <si>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</si>
  <si>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</si>
  <si>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</si>
  <si>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</si>
  <si>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</si>
  <si>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</si>
  <si>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</si>
  <si>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</si>
  <si>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</si>
  <si>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</si>
  <si>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</si>
  <si>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</si>
  <si>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</si>
  <si>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</si>
  <si>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</si>
  <si>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</si>
  <si>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</si>
  <si>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</si>
  <si>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</si>
  <si>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</si>
  <si>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</si>
  <si>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</si>
  <si>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</si>
  <si>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</si>
  <si>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</si>
  <si>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</si>
  <si>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</si>
  <si>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</si>
  <si>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</si>
  <si>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</si>
  <si>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</si>
  <si>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</si>
  <si>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</si>
  <si>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</si>
  <si>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</si>
  <si>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</si>
  <si>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</si>
  <si>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</si>
  <si>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</si>
  <si>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</si>
  <si>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</si>
  <si>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</si>
  <si>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</si>
  <si>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</si>
  <si>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</si>
  <si>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</si>
  <si>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</si>
  <si>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</si>
  <si>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</si>
  <si>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</si>
  <si>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</si>
  <si>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</si>
  <si>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</si>
  <si>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</si>
  <si>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</si>
  <si>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</si>
  <si>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</si>
  <si>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</si>
  <si>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</si>
  <si>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</si>
  <si>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</si>
  <si>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</si>
  <si>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</si>
  <si>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</si>
  <si>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</si>
  <si>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</si>
  <si>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</si>
  <si>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</si>
  <si>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</si>
  <si>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</si>
  <si>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</si>
  <si>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</si>
  <si>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</si>
  <si>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</si>
  <si>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</si>
  <si>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</si>
  <si>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</si>
  <si>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</si>
  <si>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</si>
  <si>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</si>
  <si>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</si>
  <si>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</si>
  <si>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</si>
  <si>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</si>
  <si>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</si>
  <si>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</si>
  <si>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</si>
  <si>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</si>
  <si>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</si>
  <si>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</si>
  <si>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</si>
  <si>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</si>
  <si>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</si>
  <si>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</si>
  <si>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</si>
  <si>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</si>
  <si>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</si>
  <si>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</si>
  <si>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</si>
  <si>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</si>
  <si>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</si>
  <si>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</si>
  <si>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</si>
  <si>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</si>
  <si>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</si>
  <si>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</si>
  <si>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</si>
  <si>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</si>
  <si>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</si>
  <si>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</si>
  <si>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</si>
  <si>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</si>
  <si>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</si>
  <si>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</si>
  <si>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</si>
  <si>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</si>
  <si>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</si>
  <si>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</si>
  <si>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</si>
  <si>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</si>
  <si>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</si>
  <si>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</si>
  <si>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</si>
  <si>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</si>
  <si>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</si>
  <si>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</si>
  <si>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</si>
  <si>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</si>
  <si>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</si>
  <si>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</si>
  <si>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</si>
  <si>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</si>
  <si>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</si>
  <si>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</si>
  <si>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</si>
  <si>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</si>
  <si>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</si>
  <si>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</si>
  <si>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</si>
  <si>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</si>
  <si>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</si>
  <si>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</si>
  <si>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</si>
  <si>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</si>
  <si>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</si>
  <si>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</si>
  <si>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</si>
  <si>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</si>
  <si>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</si>
  <si>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</si>
  <si>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</si>
  <si>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</si>
  <si>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</si>
  <si>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</si>
  <si>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</si>
  <si>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</si>
  <si>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</si>
  <si>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</si>
  <si>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</si>
  <si>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</si>
  <si>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</si>
  <si>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</si>
  <si>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</si>
  <si>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</si>
  <si>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</si>
  <si>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</si>
  <si>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</si>
  <si>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</si>
  <si>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</si>
  <si>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</si>
  <si>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</si>
  <si>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</si>
  <si>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</si>
  <si>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</si>
  <si>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</si>
  <si>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</si>
  <si>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</si>
  <si>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</si>
  <si>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</si>
  <si>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</si>
  <si>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</si>
  <si>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</si>
  <si>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</si>
  <si>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</si>
  <si>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</si>
  <si>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</si>
  <si>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</si>
  <si>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</si>
  <si>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</si>
  <si>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</si>
  <si>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</si>
  <si>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</si>
  <si>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</si>
  <si>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</si>
  <si>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</si>
  <si>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</si>
  <si>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</si>
  <si>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</si>
  <si>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</si>
  <si>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</si>
  <si>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</si>
  <si>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</si>
  <si>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</si>
  <si>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</si>
  <si>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</si>
  <si>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</si>
  <si>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</si>
  <si>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</si>
  <si>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</si>
  <si>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</si>
  <si>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</si>
  <si>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</si>
  <si>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</si>
  <si>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</si>
  <si>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</si>
  <si>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</si>
  <si>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</si>
  <si>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</si>
  <si>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</si>
  <si>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</si>
  <si>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</si>
  <si>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</si>
  <si>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</si>
  <si>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</si>
  <si>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</si>
  <si>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</si>
  <si>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</si>
  <si>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</si>
  <si>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</si>
  <si>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</si>
  <si>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</si>
  <si>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</si>
  <si>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</si>
  <si>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</si>
  <si>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</si>
  <si>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</si>
  <si>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</si>
  <si>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</si>
  <si>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</si>
  <si>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</si>
  <si>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</si>
  <si>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</si>
  <si>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</si>
  <si>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</si>
  <si>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</si>
  <si>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</si>
  <si>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</si>
  <si>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</si>
  <si>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</si>
  <si>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</si>
  <si>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</si>
  <si>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</si>
  <si>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</si>
  <si>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</si>
  <si>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</si>
  <si>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</si>
  <si>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</si>
  <si>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</si>
  <si>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</si>
  <si>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</si>
  <si>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</si>
  <si>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</si>
  <si>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</si>
  <si>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</si>
  <si>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</si>
  <si>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</si>
  <si>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</si>
  <si>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</si>
  <si>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</si>
  <si>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</si>
  <si>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</si>
  <si>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</si>
  <si>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</si>
  <si>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</si>
  <si>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</si>
  <si>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</si>
  <si>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</si>
  <si>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</si>
  <si>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</si>
  <si>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</si>
  <si>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</si>
  <si>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</si>
  <si>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</si>
  <si>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</si>
  <si>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</si>
  <si>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</si>
  <si>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</si>
  <si>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</si>
  <si>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</si>
  <si>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</si>
  <si>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</si>
  <si>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</si>
  <si>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</si>
  <si>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</si>
  <si>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</si>
  <si>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</si>
  <si>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</si>
  <si>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</si>
  <si>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</si>
  <si>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</si>
  <si>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</si>
  <si>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</si>
  <si>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</si>
  <si>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</si>
  <si>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</si>
  <si>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</si>
  <si>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</si>
  <si>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</si>
  <si>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</si>
  <si>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</si>
  <si>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</si>
  <si>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</si>
  <si>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</si>
  <si>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</si>
  <si>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</si>
  <si>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</si>
  <si>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</si>
  <si>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</si>
  <si>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</si>
  <si>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</si>
  <si>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</si>
  <si>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</si>
  <si>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</si>
  <si>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</si>
  <si>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</si>
  <si>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</si>
  <si>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</si>
  <si>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</si>
  <si>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</si>
  <si>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</si>
  <si>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</si>
  <si>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</si>
  <si>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</si>
  <si>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</si>
  <si>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</si>
  <si>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</si>
  <si>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</si>
  <si>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</si>
  <si>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</si>
  <si>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</si>
  <si>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</si>
  <si>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</si>
  <si>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</si>
  <si>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</si>
  <si>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</si>
  <si>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</si>
  <si>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</si>
  <si>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</si>
  <si>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</si>
  <si>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</si>
  <si>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</si>
  <si>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</si>
  <si>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</si>
  <si>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</si>
  <si>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</si>
  <si>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</si>
  <si>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</si>
  <si>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</si>
  <si>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</si>
  <si>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</si>
  <si>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</si>
  <si>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</si>
  <si>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</si>
  <si>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</si>
  <si>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</si>
  <si>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</si>
  <si>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</si>
  <si>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</si>
  <si>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</si>
  <si>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</si>
  <si>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</si>
  <si>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</si>
  <si>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</si>
  <si>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</si>
  <si>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</si>
  <si>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</si>
  <si>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</si>
  <si>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</si>
  <si>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</si>
  <si>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</si>
  <si>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</si>
  <si>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</si>
  <si>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</si>
  <si>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</si>
  <si>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</si>
  <si>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</si>
  <si>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</si>
  <si>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</si>
  <si>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</si>
  <si>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</si>
  <si>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</si>
  <si>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</si>
  <si>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</si>
  <si>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</si>
  <si>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</si>
  <si>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</si>
  <si>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</si>
  <si>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</si>
  <si>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</si>
  <si>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</si>
  <si>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</si>
  <si>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</si>
  <si>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</si>
  <si>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</si>
  <si>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</si>
  <si>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</si>
  <si>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</si>
  <si>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</si>
  <si>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</si>
  <si>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</si>
  <si>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</si>
  <si>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</si>
  <si>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</si>
  <si>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</si>
  <si>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</si>
  <si>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</si>
  <si>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</si>
  <si>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</si>
  <si>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</si>
  <si>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</si>
  <si>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</si>
  <si>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</si>
  <si>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</si>
  <si>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</si>
  <si>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</si>
  <si>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</si>
  <si>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</si>
  <si>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</si>
  <si>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</si>
  <si>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</si>
  <si>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</si>
  <si>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</si>
  <si>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</si>
  <si>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</si>
  <si>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</si>
  <si>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</si>
  <si>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</si>
  <si>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</si>
  <si>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</si>
  <si>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</si>
  <si>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</si>
  <si>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</si>
  <si>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</si>
  <si>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</si>
  <si>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</si>
  <si>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</si>
  <si>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</si>
  <si>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</si>
  <si>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</si>
  <si>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</si>
  <si>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</si>
  <si>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</si>
  <si>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</si>
  <si>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</si>
  <si>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</si>
  <si>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</si>
  <si>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</si>
  <si>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</si>
  <si>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</si>
  <si>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</si>
  <si>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</si>
  <si>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</si>
  <si>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</si>
  <si>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</si>
  <si>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</si>
  <si>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</si>
  <si>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</si>
  <si>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</si>
  <si>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</si>
  <si>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</si>
  <si>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</si>
  <si>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</si>
  <si>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</si>
  <si>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</si>
  <si>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</si>
  <si>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</si>
  <si>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</si>
  <si>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</si>
  <si>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</si>
  <si>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</si>
  <si>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</si>
  <si>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</si>
  <si>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</si>
  <si>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</si>
  <si>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</si>
  <si>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</si>
  <si>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</si>
  <si>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</si>
  <si>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</si>
  <si>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</si>
  <si>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</si>
  <si>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</si>
  <si>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</si>
  <si>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</si>
  <si>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</si>
  <si>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</si>
  <si>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</si>
  <si>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</si>
  <si>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</si>
  <si>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</si>
  <si>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</si>
  <si>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</si>
  <si>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</si>
  <si>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</si>
  <si>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</si>
  <si>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</si>
  <si>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</si>
  <si>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</si>
  <si>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</si>
  <si>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</si>
  <si>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</si>
  <si>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</si>
  <si>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</si>
  <si>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</si>
  <si>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</si>
  <si>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</si>
  <si>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</si>
  <si>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</si>
  <si>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</si>
  <si>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</si>
  <si>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</si>
  <si>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</si>
  <si>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</si>
  <si>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</si>
  <si>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</si>
  <si>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</si>
  <si>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</si>
  <si>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</si>
  <si>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</si>
  <si>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</si>
  <si>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</si>
  <si>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</si>
  <si>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</si>
  <si>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</si>
  <si>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</si>
  <si>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</si>
  <si>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</si>
  <si>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</si>
  <si>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</si>
  <si>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</si>
  <si>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</si>
  <si>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</si>
  <si>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</si>
  <si>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</si>
  <si>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</si>
  <si>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</si>
  <si>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</si>
  <si>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</si>
  <si>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</si>
  <si>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</si>
  <si>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</si>
  <si>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</si>
  <si>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</si>
  <si>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</si>
  <si>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</si>
  <si>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</si>
  <si>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</si>
  <si>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</si>
  <si>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</si>
  <si>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</si>
  <si>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</si>
  <si>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</si>
  <si>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</si>
  <si>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</si>
  <si>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</si>
  <si>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</si>
  <si>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</si>
  <si>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</si>
  <si>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</si>
  <si>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</si>
  <si>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</si>
  <si>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</si>
  <si>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</si>
  <si>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</si>
  <si>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</si>
  <si>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</si>
  <si>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</si>
  <si>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</si>
  <si>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</si>
  <si>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</si>
  <si>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</si>
  <si>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</si>
  <si>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</si>
  <si>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</si>
  <si>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</si>
  <si>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</si>
  <si>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</si>
  <si>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</si>
  <si>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</si>
  <si>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</si>
  <si>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</si>
  <si>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</si>
  <si>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</si>
  <si>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</si>
  <si>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</si>
  <si>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</si>
  <si>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</si>
  <si>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</si>
  <si>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</si>
  <si>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</si>
  <si>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</si>
  <si>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</si>
  <si>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</si>
  <si>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</si>
  <si>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</si>
  <si>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</si>
  <si>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</si>
  <si>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</si>
  <si>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</si>
  <si>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</si>
  <si>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</si>
  <si>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</si>
  <si>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</si>
  <si>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</si>
  <si>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</si>
  <si>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</si>
  <si>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</si>
  <si>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</si>
  <si>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</si>
  <si>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</si>
  <si>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</si>
  <si>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</si>
  <si>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</si>
  <si>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</si>
  <si>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</si>
  <si>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</si>
  <si>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</si>
  <si>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</si>
  <si>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</si>
  <si>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</si>
  <si>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</si>
  <si>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</si>
  <si>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</si>
  <si>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</si>
  <si>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</si>
  <si>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</si>
  <si>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</si>
  <si>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</si>
  <si>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</si>
  <si>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</si>
  <si>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</si>
  <si>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</si>
  <si>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</si>
  <si>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</si>
  <si>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</si>
  <si>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</si>
  <si>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</si>
  <si>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</si>
  <si>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</si>
  <si>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</si>
  <si>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</si>
  <si>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</si>
  <si>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</si>
  <si>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</si>
  <si>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</si>
  <si>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</si>
  <si>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</si>
  <si>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</si>
  <si>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</si>
  <si>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</si>
  <si>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</si>
  <si>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</si>
  <si>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</si>
  <si>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</si>
  <si>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</si>
  <si>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</si>
  <si>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</si>
  <si>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</si>
  <si>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</si>
  <si>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</si>
  <si>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</si>
  <si>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</si>
  <si>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</si>
  <si>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</si>
  <si>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</si>
  <si>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</si>
  <si>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</si>
  <si>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</si>
  <si>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</si>
  <si>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</si>
  <si>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</si>
  <si>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</si>
  <si>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</si>
  <si>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</si>
  <si>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</si>
  <si>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</si>
  <si>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</si>
  <si>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</si>
  <si>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</si>
  <si>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</si>
  <si>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</si>
  <si>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</si>
  <si>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</si>
  <si>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</si>
  <si>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</si>
  <si>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</si>
  <si>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</si>
  <si>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</si>
  <si>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</si>
  <si>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</si>
  <si>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</si>
  <si>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</si>
  <si>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</si>
  <si>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</si>
  <si>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</si>
  <si>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</si>
  <si>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</si>
  <si>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</si>
  <si>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</si>
  <si>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</si>
  <si>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</si>
  <si>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</si>
  <si>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</si>
  <si>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</si>
  <si>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</si>
  <si>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</si>
  <si>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</si>
  <si>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</si>
  <si>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</si>
  <si>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</si>
  <si>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</si>
  <si>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</si>
  <si>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</si>
  <si>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</si>
  <si>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</si>
  <si>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</si>
  <si>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</si>
  <si>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</si>
  <si>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</si>
  <si>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</si>
  <si>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</si>
  <si>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</si>
  <si>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</si>
  <si>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</si>
  <si>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</si>
  <si>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</si>
  <si>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</si>
  <si>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</si>
  <si>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</si>
  <si>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</si>
  <si>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</si>
  <si>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</si>
  <si>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</si>
  <si>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</si>
  <si>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</si>
  <si>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</si>
  <si>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</si>
  <si>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</si>
  <si>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</si>
  <si>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</si>
  <si>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</si>
  <si>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</si>
  <si>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</si>
  <si>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</si>
  <si>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</si>
  <si>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</si>
  <si>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</si>
  <si>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</si>
  <si>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</si>
  <si>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</si>
  <si>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</si>
  <si>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</si>
  <si>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</si>
  <si>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</si>
  <si>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</si>
  <si>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</si>
  <si>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</si>
  <si>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</si>
  <si>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</si>
  <si>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</si>
  <si>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</si>
  <si>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</si>
  <si>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</si>
  <si>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</si>
  <si>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</si>
  <si>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</si>
  <si>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</si>
  <si>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</si>
  <si>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</si>
  <si>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</si>
  <si>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</si>
  <si>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</si>
  <si>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</si>
  <si>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</si>
  <si>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</si>
  <si>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</si>
  <si>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</si>
  <si>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</si>
  <si>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</si>
  <si>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</si>
  <si>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</si>
  <si>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</si>
  <si>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</si>
  <si>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</si>
  <si>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</si>
  <si>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</si>
  <si>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</si>
  <si>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</si>
  <si>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</si>
  <si>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</si>
  <si>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</si>
  <si>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</si>
  <si>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</si>
  <si>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</si>
  <si>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</si>
  <si>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</si>
  <si>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</si>
  <si>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</si>
  <si>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</si>
  <si>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</si>
  <si>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</si>
  <si>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</si>
  <si>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</si>
  <si>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</si>
  <si>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</si>
  <si>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</si>
  <si>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</si>
  <si>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</si>
  <si>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</si>
  <si>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</si>
  <si>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</si>
  <si>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</si>
  <si>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</si>
  <si>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</si>
  <si>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</si>
  <si>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</si>
  <si>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</si>
  <si>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</si>
  <si>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</si>
  <si>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</si>
  <si>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</si>
  <si>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</si>
  <si>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</si>
  <si>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</si>
  <si>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</si>
  <si>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</si>
  <si>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</si>
  <si>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</si>
  <si>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</si>
  <si>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</si>
  <si>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</si>
  <si>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</si>
  <si>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</si>
  <si>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</si>
  <si>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</si>
  <si>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</si>
  <si>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</si>
  <si>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</si>
  <si>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</si>
  <si>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</si>
  <si>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</si>
  <si>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</si>
  <si>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</si>
  <si>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</si>
  <si>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</si>
  <si>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</si>
  <si>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</si>
  <si>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</si>
  <si>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</si>
  <si>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</si>
  <si>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</si>
  <si>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</si>
  <si>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</si>
  <si>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</si>
  <si>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</si>
  <si>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</si>
  <si>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</si>
  <si>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</si>
  <si>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</si>
  <si>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</si>
  <si>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</si>
  <si>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</si>
  <si>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</si>
  <si>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</si>
  <si>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</si>
  <si>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</si>
  <si>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</si>
  <si>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</si>
  <si>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</si>
  <si>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</si>
  <si>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</si>
  <si>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</si>
  <si>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</si>
  <si>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</si>
  <si>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</si>
  <si>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</si>
  <si>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</si>
  <si>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</si>
  <si>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</si>
  <si>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</si>
  <si>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</si>
  <si>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</si>
  <si>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</si>
  <si>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</si>
  <si>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</si>
  <si>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</si>
  <si>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</si>
  <si>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</si>
  <si>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</si>
  <si>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</si>
  <si>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</si>
  <si>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</si>
  <si>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</si>
  <si>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</si>
  <si>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</si>
  <si>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</si>
  <si>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</si>
  <si>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</si>
  <si>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</si>
  <si>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</si>
  <si>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</si>
  <si>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</si>
  <si>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</si>
  <si>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</si>
  <si>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</si>
  <si>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</si>
  <si>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</si>
  <si>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</si>
  <si>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</si>
  <si>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</si>
  <si>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</si>
  <si>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</si>
  <si>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</si>
  <si>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</si>
  <si>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</si>
  <si>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</si>
  <si>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</si>
  <si>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</si>
  <si>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</si>
  <si>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</si>
  <si>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</si>
  <si>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</si>
  <si>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</si>
  <si>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</si>
  <si>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</si>
  <si>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</si>
  <si>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</si>
  <si>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</si>
  <si>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</si>
  <si>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</si>
  <si>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</si>
  <si>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</si>
  <si>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</si>
  <si>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</si>
  <si>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</si>
  <si>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</si>
  <si>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</si>
  <si>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</si>
  <si>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</si>
  <si>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</si>
  <si>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</si>
  <si>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</si>
  <si>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</si>
  <si>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</si>
  <si>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</si>
  <si>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</si>
  <si>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</si>
  <si>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</si>
  <si>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</si>
  <si>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</si>
  <si>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</si>
  <si>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</si>
  <si>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</si>
  <si>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</si>
  <si>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</si>
  <si>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</si>
  <si>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</si>
  <si>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</si>
  <si>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</si>
  <si>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</si>
  <si>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</si>
  <si>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</si>
  <si>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</si>
  <si>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</si>
  <si>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</si>
  <si>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</si>
  <si>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</si>
  <si>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</si>
  <si>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</si>
  <si>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</si>
  <si>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</si>
  <si>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</si>
  <si>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</si>
  <si>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</si>
  <si>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</si>
  <si>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</si>
  <si>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</si>
  <si>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</si>
  <si>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</si>
  <si>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</si>
  <si>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</si>
  <si>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</si>
  <si>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</si>
  <si>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</si>
  <si>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</si>
  <si>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</si>
  <si>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</si>
  <si>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</si>
  <si>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</si>
  <si>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</si>
  <si>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</si>
  <si>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</si>
  <si>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</si>
  <si>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</si>
  <si>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</si>
  <si>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</si>
  <si>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</si>
  <si>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</si>
  <si>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</si>
  <si>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</si>
  <si>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</si>
  <si>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</si>
  <si>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</si>
  <si>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</si>
  <si>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</si>
  <si>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</si>
  <si>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</si>
  <si>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</si>
  <si>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</si>
  <si>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</si>
  <si>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</si>
  <si>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</si>
  <si>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</si>
  <si>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</si>
  <si>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</si>
  <si>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</si>
  <si>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</si>
  <si>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</si>
  <si>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</si>
  <si>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</si>
  <si>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</si>
  <si>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</si>
  <si>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</si>
  <si>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</si>
  <si>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</si>
  <si>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</si>
  <si>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</si>
  <si>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</si>
  <si>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</si>
  <si>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</si>
  <si>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</si>
  <si>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</si>
  <si>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</si>
  <si>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</si>
  <si>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</si>
  <si>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</si>
  <si>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</si>
  <si>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</si>
  <si>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</si>
  <si>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</si>
  <si>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</si>
  <si>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</si>
  <si>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</si>
  <si>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</si>
  <si>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</si>
  <si>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</si>
  <si>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</si>
  <si>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</si>
  <si>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</si>
  <si>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</si>
  <si>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</si>
  <si>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</si>
  <si>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</si>
  <si>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</si>
  <si>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</si>
  <si>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</si>
  <si>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</si>
  <si>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</si>
  <si>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</si>
  <si>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</si>
  <si>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</si>
  <si>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</si>
  <si>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</si>
  <si>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</si>
  <si>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</si>
  <si>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</si>
  <si>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</si>
  <si>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</si>
  <si>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</si>
  <si>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</si>
  <si>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</si>
  <si>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</si>
  <si>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</si>
  <si>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</si>
  <si>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</si>
  <si>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</si>
  <si>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</si>
  <si>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</si>
  <si>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</si>
  <si>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</si>
  <si>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</si>
  <si>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</si>
  <si>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</si>
  <si>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</si>
  <si>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</si>
  <si>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</si>
  <si>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</si>
  <si>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</si>
  <si>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</si>
  <si>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</si>
  <si>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</si>
  <si>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</si>
  <si>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</si>
  <si>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</si>
  <si>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</si>
  <si>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</si>
  <si>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</si>
  <si>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</si>
  <si>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</si>
  <si>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</si>
  <si>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</si>
  <si>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</si>
  <si>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</si>
  <si>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</si>
  <si>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</si>
  <si>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</si>
  <si>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</si>
  <si>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</si>
  <si>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</si>
  <si>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</si>
  <si>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</si>
  <si>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</si>
  <si>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</si>
  <si>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</si>
  <si>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</si>
  <si>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</si>
  <si>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</si>
  <si>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</si>
  <si>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</si>
  <si>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</si>
  <si>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</si>
  <si>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</si>
  <si>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</si>
  <si>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</si>
  <si>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</si>
  <si>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</si>
  <si>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</si>
  <si>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</si>
  <si>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</si>
  <si>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</si>
  <si>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</si>
  <si>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</si>
  <si>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</si>
  <si>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</si>
  <si>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</si>
  <si>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</si>
  <si>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</si>
  <si>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</si>
  <si>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</si>
  <si>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</si>
  <si>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</si>
  <si>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</si>
  <si>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</si>
  <si>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</si>
  <si>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</si>
  <si>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</si>
  <si>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</si>
  <si>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</si>
  <si>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</si>
  <si>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</si>
  <si>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</si>
  <si>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</si>
  <si>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</si>
  <si>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</si>
  <si>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</si>
  <si>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</si>
  <si>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</si>
  <si>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</si>
  <si>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</si>
  <si>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</si>
  <si>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</si>
  <si>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</si>
  <si>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</si>
  <si>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</si>
  <si>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</si>
  <si>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</si>
  <si>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</si>
  <si>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</si>
  <si>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</si>
  <si>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</si>
  <si>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</si>
  <si>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</si>
  <si>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</si>
  <si>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</si>
  <si>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</si>
  <si>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</si>
  <si>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</si>
  <si>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</si>
  <si>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</si>
  <si>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</si>
  <si>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</si>
  <si>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</si>
  <si>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</si>
  <si>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</si>
  <si>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</si>
  <si>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</si>
  <si>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</si>
  <si>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</si>
  <si>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</si>
  <si>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</si>
  <si>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</si>
  <si>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</si>
  <si>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</si>
  <si>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</si>
  <si>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</si>
  <si>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</si>
  <si>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</si>
  <si>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</si>
  <si>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</si>
  <si>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</si>
  <si>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</si>
  <si>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</si>
  <si>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</si>
  <si>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</si>
  <si>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</si>
  <si>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</si>
  <si>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</si>
  <si>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</si>
  <si>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</si>
  <si>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</si>
  <si>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</si>
  <si>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</si>
  <si>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</si>
  <si>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</si>
  <si>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</si>
  <si>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</si>
  <si>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</si>
  <si>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</si>
  <si>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</si>
  <si>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</si>
  <si>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</si>
  <si>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</si>
  <si>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</si>
  <si>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</si>
  <si>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</si>
  <si>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</si>
  <si>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</si>
  <si>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</si>
  <si>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</si>
  <si>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</si>
  <si>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</si>
  <si>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</si>
  <si>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</si>
  <si>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</si>
  <si>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</si>
  <si>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</si>
  <si>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</si>
  <si>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</si>
  <si>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</si>
  <si>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</si>
  <si>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</si>
  <si>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</si>
  <si>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</si>
  <si>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</si>
  <si>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</si>
  <si>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</si>
  <si>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</si>
  <si>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</si>
  <si>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</si>
  <si>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</si>
  <si>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</si>
  <si>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</si>
  <si>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</si>
  <si>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</si>
  <si>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</si>
  <si>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</si>
  <si>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</si>
  <si>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</si>
  <si>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</si>
  <si>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</si>
  <si>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</si>
  <si>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</si>
  <si>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</si>
  <si>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</si>
  <si>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</si>
  <si>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</si>
  <si>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</si>
  <si>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</si>
  <si>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</si>
  <si>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</si>
  <si>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</si>
  <si>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</si>
  <si>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</si>
  <si>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</si>
  <si>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</si>
  <si>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</si>
  <si>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</si>
  <si>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</si>
  <si>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</si>
  <si>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</si>
  <si>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</si>
  <si>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</si>
  <si>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</si>
  <si>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</si>
  <si>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</si>
  <si>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</si>
  <si>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</si>
  <si>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</si>
  <si>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</si>
  <si>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</si>
  <si>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</si>
  <si>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</si>
  <si>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</si>
  <si>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</si>
  <si>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</si>
  <si>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</si>
  <si>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</si>
  <si>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</si>
  <si>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</si>
  <si>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</si>
  <si>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</si>
  <si>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</si>
  <si>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</si>
  <si>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</si>
  <si>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</si>
  <si>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</si>
  <si>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</si>
  <si>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</si>
  <si>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</si>
  <si>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</si>
  <si>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</si>
  <si>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</si>
  <si>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</si>
  <si>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</si>
  <si>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</si>
  <si>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</si>
  <si>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</si>
  <si>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</si>
  <si>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</si>
  <si>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</si>
  <si>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</si>
  <si>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</si>
  <si>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</si>
  <si>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</si>
  <si>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</si>
  <si>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</si>
  <si>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</si>
  <si>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</si>
  <si>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</si>
  <si>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</si>
  <si>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</si>
  <si>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</si>
  <si>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</si>
  <si>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</si>
  <si>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</si>
  <si>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</si>
  <si>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</si>
  <si>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</si>
  <si>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</si>
  <si>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</si>
  <si>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</si>
  <si>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</si>
  <si>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</si>
  <si>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</si>
  <si>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</si>
  <si>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</si>
  <si>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</si>
  <si>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</si>
  <si>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</si>
  <si>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</si>
  <si>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</si>
  <si>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</si>
  <si>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</si>
  <si>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</si>
  <si>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</si>
  <si>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</si>
  <si>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</si>
  <si>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</si>
  <si>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</si>
  <si>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</si>
  <si>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</si>
  <si>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</si>
  <si>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</si>
  <si>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</si>
  <si>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</si>
  <si>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</si>
  <si>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</si>
  <si>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</si>
  <si>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</si>
  <si>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</si>
  <si>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</si>
  <si>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</si>
  <si>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</si>
  <si>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</si>
  <si>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</si>
  <si>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</si>
  <si>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</si>
  <si>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</si>
  <si>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</si>
  <si>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</si>
  <si>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</si>
  <si>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</si>
  <si>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</si>
  <si>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</si>
  <si>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</si>
  <si>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</si>
  <si>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</si>
  <si>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</si>
  <si>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</si>
  <si>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</si>
  <si>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</si>
  <si>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</si>
  <si>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</si>
  <si>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</si>
  <si>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</si>
  <si>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</si>
  <si>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</si>
  <si>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</si>
  <si>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</si>
  <si>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</si>
  <si>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</si>
  <si>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</si>
  <si>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</si>
  <si>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</si>
  <si>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</si>
  <si>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</si>
  <si>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</si>
  <si>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</si>
  <si>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</si>
  <si>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</si>
  <si>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</si>
  <si>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</si>
  <si>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</si>
  <si>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</si>
  <si>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</si>
  <si>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</si>
  <si>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</si>
  <si>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</si>
  <si>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</si>
  <si>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</si>
  <si>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</si>
  <si>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</si>
  <si>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</si>
  <si>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</si>
  <si>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</si>
  <si>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</si>
  <si>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</si>
  <si>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</si>
  <si>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</si>
  <si>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</si>
  <si>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</si>
  <si>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</si>
  <si>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</si>
  <si>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</si>
  <si>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</si>
  <si>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</si>
  <si>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</si>
  <si>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</si>
  <si>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</si>
  <si>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</si>
  <si>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</si>
  <si>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</si>
  <si>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</si>
  <si>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</si>
  <si>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</si>
  <si>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</si>
  <si>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</si>
  <si>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</si>
  <si>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</si>
  <si>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</si>
  <si>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</si>
  <si>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</si>
  <si>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</si>
  <si>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</si>
  <si>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</si>
  <si>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</si>
  <si>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</si>
  <si>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</si>
  <si>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</si>
  <si>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</si>
  <si>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</si>
  <si>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</si>
  <si>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</si>
  <si>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</si>
  <si>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</si>
  <si>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</si>
  <si>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</si>
  <si>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</si>
  <si>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</si>
  <si>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</si>
  <si>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</si>
  <si>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</si>
  <si>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</si>
  <si>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</si>
  <si>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</si>
  <si>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</si>
  <si>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</si>
  <si>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</si>
  <si>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</si>
  <si>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</si>
  <si>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</si>
  <si>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</si>
  <si>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</si>
  <si>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</si>
  <si>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</si>
  <si>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</si>
  <si>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</si>
  <si>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</si>
  <si>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</si>
  <si>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</si>
  <si>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</si>
  <si>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</si>
  <si>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</si>
  <si>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</si>
  <si>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</si>
  <si>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</si>
  <si>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</si>
  <si>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</si>
  <si>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</si>
  <si>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</si>
  <si>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</si>
  <si>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</si>
  <si>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</si>
  <si>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</si>
  <si>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</si>
  <si>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</si>
  <si>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</si>
  <si>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</si>
  <si>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</si>
  <si>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</si>
  <si>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</si>
  <si>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</si>
  <si>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</si>
  <si>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</si>
  <si>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</si>
  <si>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</si>
  <si>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</si>
  <si>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</si>
  <si>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</si>
  <si>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</si>
  <si>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</si>
  <si>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</si>
  <si>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</si>
  <si>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</si>
  <si>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</si>
  <si>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</si>
  <si>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</si>
  <si>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</si>
  <si>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</si>
  <si>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</si>
  <si>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</si>
  <si>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</si>
  <si>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</si>
  <si>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</si>
  <si>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</si>
  <si>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</si>
  <si>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</si>
  <si>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</si>
  <si>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</si>
  <si>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</si>
  <si>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</si>
  <si>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</si>
  <si>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</si>
  <si>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</si>
  <si>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</si>
  <si>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</si>
  <si>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</si>
  <si>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</si>
  <si>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</si>
  <si>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</si>
  <si>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</si>
  <si>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</si>
  <si>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</si>
  <si>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</si>
  <si>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</si>
  <si>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</si>
  <si>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</si>
  <si>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</si>
  <si>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</si>
  <si>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</si>
  <si>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</si>
  <si>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</si>
  <si>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</si>
  <si>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</si>
  <si>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</si>
  <si>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</si>
  <si>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</si>
  <si>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</si>
  <si>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</si>
  <si>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</si>
  <si>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</si>
  <si>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</si>
  <si>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</si>
  <si>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</si>
  <si>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</si>
  <si>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</si>
  <si>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</si>
  <si>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</si>
  <si>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</si>
  <si>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</si>
  <si>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</si>
  <si>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</si>
  <si>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</si>
  <si>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</si>
  <si>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</si>
  <si>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</si>
  <si>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</si>
  <si>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</si>
  <si>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</si>
  <si>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</si>
  <si>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</si>
  <si>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</si>
  <si>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</si>
  <si>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</si>
  <si>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</si>
  <si>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</si>
  <si>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</si>
  <si>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</si>
  <si>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</si>
  <si>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</si>
  <si>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</si>
  <si>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</si>
  <si>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</si>
  <si>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</si>
  <si>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</si>
  <si>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</si>
  <si>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</si>
  <si>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</si>
  <si>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</si>
  <si>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</si>
  <si>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</si>
  <si>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</si>
  <si>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</si>
  <si>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</si>
  <si>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</si>
  <si>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</si>
  <si>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</si>
  <si>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</si>
  <si>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</si>
  <si>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</si>
  <si>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</si>
  <si>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</si>
  <si>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</si>
  <si>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</si>
  <si>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</si>
  <si>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</si>
  <si>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</si>
  <si>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</si>
  <si>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</si>
  <si>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</si>
  <si>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</si>
  <si>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</si>
  <si>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</si>
  <si>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</si>
  <si>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</si>
  <si>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</si>
  <si>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</si>
  <si>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</si>
  <si>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</si>
  <si>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</si>
  <si>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</si>
  <si>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</si>
  <si>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</si>
  <si>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</si>
  <si>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</si>
  <si>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</si>
  <si>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</si>
  <si>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</si>
  <si>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</si>
  <si>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</si>
  <si>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</si>
  <si>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</si>
  <si>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</si>
  <si>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</si>
  <si>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</si>
  <si>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</si>
  <si>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</si>
  <si>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</si>
  <si>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</si>
  <si>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</si>
  <si>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</si>
  <si>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</si>
  <si>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</si>
  <si>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</si>
  <si>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</si>
  <si>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</si>
  <si>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</si>
  <si>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</si>
  <si>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</si>
  <si>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</si>
  <si>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</si>
  <si>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</si>
  <si>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</si>
  <si>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</si>
  <si>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</si>
  <si>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</si>
  <si>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</si>
  <si>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</si>
  <si>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</si>
  <si>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</si>
  <si>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</si>
  <si>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</si>
  <si>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</si>
  <si>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</si>
  <si>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</si>
  <si>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</si>
  <si>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</si>
  <si>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</si>
  <si>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</si>
  <si>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</si>
  <si>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</si>
  <si>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</si>
  <si>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</si>
  <si>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</si>
  <si>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</si>
  <si>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</si>
  <si>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</si>
  <si>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</si>
  <si>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</si>
  <si>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</si>
  <si>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</si>
  <si>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</si>
  <si>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</si>
  <si>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</si>
  <si>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</si>
  <si>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</si>
  <si>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</si>
  <si>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</si>
  <si>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</si>
  <si>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</si>
  <si>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</si>
  <si>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</si>
  <si>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</si>
  <si>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</si>
  <si>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</si>
  <si>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</si>
  <si>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</si>
  <si>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</si>
  <si>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</si>
  <si>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</si>
  <si>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</si>
  <si>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</si>
  <si>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</si>
  <si>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</si>
  <si>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</si>
  <si>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</si>
  <si>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</si>
  <si>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</si>
  <si>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</si>
  <si>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</si>
  <si>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</si>
  <si>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</si>
  <si>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</si>
  <si>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</si>
  <si>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</si>
  <si>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</si>
  <si>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</si>
  <si>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</si>
  <si>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</si>
  <si>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</si>
  <si>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</si>
  <si>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</si>
  <si>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</si>
  <si>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</si>
  <si>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</si>
  <si>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</si>
  <si>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</si>
  <si>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</si>
  <si>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</si>
  <si>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</si>
  <si>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</si>
  <si>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</si>
  <si>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</si>
  <si>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</si>
  <si>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</si>
  <si>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</si>
  <si>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</si>
  <si>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</si>
  <si>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</si>
  <si>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</si>
  <si>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</si>
  <si>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</si>
  <si>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</si>
  <si>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</si>
  <si>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</si>
  <si>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</si>
  <si>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</si>
  <si>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</si>
  <si>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</si>
  <si>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</si>
  <si>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</si>
  <si>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</si>
  <si>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</si>
  <si>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</si>
  <si>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</si>
  <si>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</si>
  <si>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</si>
  <si>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</si>
  <si>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</si>
  <si>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</si>
  <si>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</si>
  <si>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</si>
  <si>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</si>
  <si>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</si>
  <si>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</si>
  <si>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</si>
  <si>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</si>
  <si>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</si>
  <si>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</si>
  <si>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</si>
  <si>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</si>
  <si>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</si>
  <si>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</si>
  <si>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</si>
  <si>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</si>
  <si>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</si>
  <si>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</si>
  <si>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</si>
  <si>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</si>
  <si>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</si>
  <si>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</si>
  <si>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</si>
  <si>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</si>
  <si>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</si>
  <si>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</si>
  <si>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</si>
  <si>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</si>
  <si>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</si>
  <si>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</si>
  <si>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</si>
  <si>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</si>
  <si>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</si>
  <si>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</si>
  <si>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</si>
  <si>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</si>
  <si>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</si>
  <si>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</si>
  <si>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</si>
  <si>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</si>
  <si>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</si>
  <si>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</si>
  <si>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</si>
  <si>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</si>
  <si>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</si>
  <si>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</si>
  <si>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</si>
  <si>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</si>
  <si>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</si>
  <si>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</si>
  <si>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</si>
  <si>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</si>
  <si>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</si>
  <si>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</si>
  <si>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</si>
  <si>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</si>
  <si>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</si>
  <si>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</si>
  <si>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</si>
  <si>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</si>
  <si>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</si>
  <si>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</si>
  <si>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</si>
  <si>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</si>
  <si>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</si>
  <si>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</si>
  <si>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</si>
  <si>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</si>
  <si>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</si>
  <si>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</si>
  <si>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</si>
  <si>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</si>
  <si>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</si>
  <si>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</si>
  <si>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</si>
  <si>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</si>
  <si>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</si>
  <si>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</si>
  <si>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</si>
  <si>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</si>
  <si>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</si>
  <si>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</si>
  <si>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</si>
  <si>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</si>
  <si>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</si>
  <si>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</si>
  <si>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</si>
  <si>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</si>
  <si>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</si>
  <si>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</si>
  <si>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</si>
  <si>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</si>
  <si>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</si>
  <si>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</si>
  <si>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</si>
  <si>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</si>
  <si>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</si>
  <si>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</si>
  <si>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</si>
  <si>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</si>
  <si>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</si>
  <si>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</si>
  <si>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</si>
  <si>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</si>
  <si>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</si>
  <si>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</si>
  <si>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</si>
  <si>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</si>
  <si>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</si>
  <si>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</si>
  <si>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</si>
  <si>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</si>
  <si>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</si>
  <si>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</si>
  <si>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</si>
  <si>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</si>
  <si>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</si>
  <si>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</si>
  <si>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</si>
  <si>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</si>
  <si>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</si>
  <si>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</si>
  <si>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</si>
  <si>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</si>
  <si>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</si>
  <si>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</si>
  <si>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</si>
  <si>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</si>
  <si>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</si>
  <si>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</si>
  <si>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</si>
  <si>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</si>
  <si>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</si>
  <si>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</si>
  <si>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</si>
  <si>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</si>
  <si>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</si>
  <si>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</si>
  <si>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</si>
  <si>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</si>
  <si>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</si>
  <si>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</si>
  <si>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</si>
  <si>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</si>
  <si>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</si>
  <si>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</si>
  <si>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</si>
  <si>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</si>
  <si>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</si>
  <si>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</si>
  <si>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</si>
  <si>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</si>
  <si>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</si>
  <si>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</si>
  <si>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</si>
  <si>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</si>
  <si>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</si>
  <si>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</si>
  <si>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</si>
  <si>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</si>
  <si>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</si>
  <si>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</si>
  <si>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</si>
  <si>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</si>
  <si>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</si>
  <si>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</si>
  <si>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</si>
  <si>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</si>
  <si>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</si>
  <si>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</si>
  <si>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</si>
  <si>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</si>
  <si>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</si>
  <si>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</si>
  <si>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</si>
  <si>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</si>
  <si>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</si>
  <si>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</si>
  <si>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</si>
  <si>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</si>
  <si>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</si>
  <si>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</si>
  <si>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</si>
  <si>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</si>
  <si>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</si>
  <si>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</si>
  <si>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</si>
  <si>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</si>
  <si>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</si>
  <si>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</si>
  <si>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</si>
  <si>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</si>
  <si>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</si>
  <si>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</si>
  <si>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</si>
  <si>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</si>
  <si>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</si>
  <si>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</si>
  <si>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</si>
  <si>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</si>
  <si>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</si>
  <si>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</si>
  <si>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</si>
  <si>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</si>
  <si>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</si>
  <si>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</si>
  <si>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</si>
  <si>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</si>
  <si>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</si>
  <si>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</si>
  <si>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</si>
  <si>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</si>
  <si>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</si>
  <si>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</si>
  <si>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</si>
  <si>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</si>
  <si>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</si>
  <si>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</si>
  <si>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</si>
  <si>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</si>
  <si>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</si>
  <si>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</si>
  <si>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</si>
  <si>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</si>
  <si>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</si>
  <si>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</si>
  <si>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</si>
  <si>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</si>
  <si>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</si>
  <si>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</si>
  <si>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</si>
  <si>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</si>
  <si>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</si>
  <si>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</si>
  <si>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</si>
  <si>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</si>
  <si>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</si>
  <si>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</si>
  <si>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</si>
  <si>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</si>
  <si>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</si>
  <si>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</si>
  <si>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</si>
  <si>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</si>
  <si>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</si>
  <si>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</si>
  <si>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</si>
  <si>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</si>
  <si>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</si>
  <si>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</si>
  <si>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</si>
  <si>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</si>
  <si>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</si>
  <si>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</si>
  <si>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</si>
  <si>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</si>
  <si>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</si>
  <si>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</si>
  <si>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</si>
  <si>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</si>
  <si>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</si>
  <si>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</si>
  <si>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</si>
  <si>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</si>
  <si>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</si>
  <si>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</si>
  <si>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</si>
  <si>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</si>
  <si>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</si>
  <si>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</si>
  <si>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</si>
  <si>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</si>
  <si>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</si>
  <si>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</si>
  <si>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</si>
  <si>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</si>
  <si>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</si>
  <si>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</si>
  <si>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</si>
  <si>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</si>
  <si>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</si>
  <si>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</si>
  <si>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</si>
  <si>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</si>
  <si>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</si>
  <si>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</si>
  <si>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</si>
  <si>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</si>
  <si>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</si>
  <si>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</si>
  <si>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</si>
  <si>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</si>
  <si>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</si>
  <si>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</si>
  <si>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</si>
  <si>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</si>
  <si>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</si>
  <si>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</si>
  <si>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</si>
  <si>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</si>
  <si>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</si>
  <si>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</si>
  <si>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</si>
  <si>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</si>
  <si>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</si>
  <si>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</si>
  <si>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</si>
  <si>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</si>
  <si>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</si>
  <si>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</si>
  <si>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</si>
  <si>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</si>
  <si>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</si>
  <si>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</si>
  <si>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</si>
  <si>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</si>
  <si>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</si>
  <si>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</si>
  <si>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</si>
  <si>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</si>
  <si>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</si>
  <si>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</si>
  <si>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</si>
  <si>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</si>
  <si>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</si>
  <si>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</si>
  <si>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</si>
  <si>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</si>
  <si>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</si>
  <si>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</si>
  <si>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</si>
  <si>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</si>
  <si>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</si>
  <si>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</si>
  <si>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</si>
  <si>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</si>
  <si>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</si>
  <si>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</si>
  <si>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</si>
  <si>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</si>
  <si>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</si>
  <si>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</si>
  <si>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</si>
  <si>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</si>
  <si>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</si>
  <si>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</si>
  <si>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</si>
  <si>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</si>
  <si>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</si>
  <si>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</si>
  <si>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</si>
  <si>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</si>
  <si>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</si>
  <si>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</si>
  <si>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</si>
  <si>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</si>
  <si>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</si>
  <si>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</si>
  <si>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</si>
  <si>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</si>
  <si>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</si>
  <si>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</si>
  <si>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</si>
  <si>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</si>
  <si>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</si>
  <si>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</si>
  <si>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</si>
  <si>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</si>
  <si>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</si>
  <si>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</si>
  <si>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</si>
  <si>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</si>
  <si>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</si>
  <si>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</si>
  <si>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</si>
  <si>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</si>
  <si>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</si>
  <si>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</si>
  <si>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</si>
  <si>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</si>
  <si>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</si>
  <si>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</si>
  <si>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</si>
  <si>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</si>
  <si>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</si>
  <si>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</si>
  <si>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</si>
  <si>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</si>
  <si>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</si>
  <si>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</si>
  <si>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</si>
  <si>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</si>
  <si>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</si>
  <si>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</si>
  <si>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</si>
  <si>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</si>
  <si>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</si>
  <si>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</si>
  <si>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</si>
  <si>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</si>
  <si>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</si>
  <si>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</si>
  <si>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</si>
  <si>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</si>
  <si>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</si>
  <si>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</si>
  <si>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</si>
  <si>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</si>
  <si>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</si>
  <si>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</si>
  <si>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</si>
  <si>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</si>
  <si>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</si>
  <si>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</si>
  <si>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</si>
  <si>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</si>
  <si>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</si>
  <si>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</si>
  <si>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</si>
  <si>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</si>
  <si>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</si>
  <si>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</si>
  <si>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</si>
  <si>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</si>
  <si>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</si>
  <si>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</si>
  <si>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</si>
  <si>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</si>
  <si>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</si>
  <si>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</si>
  <si>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</si>
  <si>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</si>
  <si>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</si>
  <si>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</si>
  <si>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</si>
  <si>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</si>
  <si>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</si>
  <si>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</si>
  <si>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</si>
  <si>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</si>
  <si>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</si>
  <si>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</si>
  <si>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</si>
  <si>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</si>
  <si>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</si>
  <si>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</si>
  <si>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</si>
  <si>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</si>
  <si>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</si>
  <si>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</si>
  <si>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</si>
  <si>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</si>
  <si>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</si>
  <si>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</si>
  <si>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</si>
  <si>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</si>
  <si>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</si>
  <si>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</si>
  <si>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</si>
  <si>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</si>
  <si>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</si>
  <si>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</si>
  <si>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</si>
  <si>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</si>
  <si>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</si>
  <si>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</si>
  <si>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</si>
  <si>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</si>
  <si>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</si>
  <si>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</si>
  <si>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</si>
  <si>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</si>
  <si>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</si>
  <si>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</si>
  <si>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</si>
  <si>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</si>
  <si>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</si>
  <si>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</si>
  <si>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</si>
  <si>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</si>
  <si>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</si>
  <si>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</si>
  <si>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</si>
  <si>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</si>
  <si>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</si>
  <si>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</si>
  <si>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</si>
  <si>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</si>
  <si>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</si>
  <si>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</si>
  <si>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</si>
  <si>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</si>
  <si>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</si>
  <si>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</si>
  <si>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</si>
  <si>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</si>
  <si>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</si>
  <si>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</si>
  <si>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</si>
  <si>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</si>
  <si>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</si>
  <si>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</si>
  <si>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</si>
  <si>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</si>
  <si>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</si>
  <si>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</si>
  <si>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</si>
  <si>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</si>
  <si>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</si>
  <si>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</si>
  <si>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</si>
  <si>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</si>
  <si>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</si>
  <si>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</si>
  <si>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</si>
  <si>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</si>
  <si>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</si>
  <si>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</si>
  <si>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</si>
  <si>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</si>
  <si>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</si>
  <si>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</si>
  <si>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</si>
  <si>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</si>
  <si>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</si>
  <si>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</si>
  <si>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</si>
  <si>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</si>
  <si>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</si>
  <si>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</si>
  <si>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</si>
  <si>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</si>
  <si>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</si>
  <si>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</si>
  <si>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</si>
  <si>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</si>
  <si>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</si>
  <si>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</si>
  <si>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</si>
  <si>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</si>
  <si>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</si>
  <si>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</si>
  <si>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</si>
  <si>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</si>
  <si>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</si>
  <si>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</si>
  <si>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</si>
  <si>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</si>
  <si>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</si>
  <si>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</si>
  <si>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</si>
  <si>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</si>
  <si>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</si>
  <si>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</si>
  <si>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</si>
  <si>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</si>
  <si>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</si>
  <si>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</si>
  <si>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</si>
  <si>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</si>
  <si>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</si>
  <si>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</si>
  <si>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</si>
  <si>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</si>
  <si>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</si>
  <si>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</si>
  <si>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</si>
  <si>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</si>
  <si>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</si>
  <si>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</si>
  <si>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</si>
  <si>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</si>
  <si>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</si>
  <si>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</si>
  <si>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</si>
  <si>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</si>
  <si>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</si>
  <si>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</si>
  <si>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</si>
  <si>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</si>
  <si>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</si>
  <si>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</si>
  <si>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</si>
  <si>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</si>
  <si>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</si>
  <si>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</si>
  <si>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</si>
  <si>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</si>
  <si>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</si>
  <si>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</si>
  <si>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</si>
  <si>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</si>
  <si>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</si>
  <si>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</si>
  <si>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</si>
  <si>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</si>
  <si>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</si>
  <si>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</si>
  <si>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</si>
  <si>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</si>
  <si>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</si>
  <si>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</si>
  <si>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</si>
  <si>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</si>
  <si>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</si>
  <si>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</si>
  <si>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</si>
  <si>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</si>
  <si>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</si>
  <si>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</si>
  <si>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</si>
  <si>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</si>
  <si>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</si>
  <si>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</si>
  <si>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</si>
  <si>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</si>
  <si>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</si>
  <si>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</si>
  <si>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</si>
  <si>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</si>
  <si>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</si>
  <si>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</si>
  <si>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</si>
  <si>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</si>
  <si>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</si>
  <si>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</si>
  <si>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</si>
  <si>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</si>
  <si>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</si>
  <si>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</si>
  <si>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</si>
  <si>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</si>
  <si>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</si>
  <si>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</si>
  <si>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</si>
  <si>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</si>
  <si>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</si>
  <si>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</si>
  <si>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</si>
  <si>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</si>
  <si>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</si>
  <si>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</si>
  <si>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</si>
  <si>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</si>
  <si>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</si>
  <si>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</si>
  <si>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</si>
  <si>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</si>
  <si>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</si>
  <si>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</si>
  <si>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</si>
  <si>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</si>
  <si>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</si>
  <si>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</si>
  <si>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</si>
  <si>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</si>
  <si>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</si>
  <si>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</si>
  <si>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</si>
  <si>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</si>
  <si>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</si>
  <si>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</si>
  <si>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</si>
  <si>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</si>
  <si>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</si>
  <si>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</si>
  <si>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</si>
  <si>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</si>
  <si>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</si>
  <si>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</si>
  <si>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</si>
  <si>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</si>
  <si>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</si>
  <si>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</si>
  <si>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</si>
  <si>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</si>
  <si>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</si>
  <si>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</si>
  <si>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</si>
  <si>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</si>
  <si>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</si>
  <si>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</si>
  <si>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</si>
  <si>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</si>
  <si>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</si>
  <si>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</si>
  <si>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</si>
  <si>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</si>
  <si>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</si>
  <si>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</si>
  <si>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</si>
  <si>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</si>
  <si>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</si>
  <si>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</si>
  <si>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</si>
  <si>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</si>
  <si>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</si>
  <si>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</si>
  <si>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</si>
  <si>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</si>
  <si>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</si>
  <si>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</si>
  <si>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</si>
  <si>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</si>
  <si>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</si>
  <si>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</si>
  <si>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</si>
  <si>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</si>
  <si>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</si>
  <si>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</si>
  <si>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</si>
  <si>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</si>
  <si>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</si>
  <si>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</si>
  <si>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</si>
  <si>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</si>
  <si>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</si>
  <si>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</si>
  <si>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</si>
  <si>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</si>
  <si>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</si>
  <si>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</si>
  <si>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</si>
  <si>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</si>
  <si>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</si>
  <si>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</si>
  <si>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</si>
  <si>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</si>
  <si>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</si>
  <si>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</si>
  <si>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</si>
  <si>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</si>
  <si>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</si>
  <si>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</si>
  <si>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</si>
  <si>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</si>
  <si>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</si>
  <si>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</si>
  <si>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</si>
  <si>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</si>
  <si>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</si>
  <si>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</si>
  <si>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</si>
  <si>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</si>
  <si>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</si>
  <si>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</si>
  <si>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</si>
  <si>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</si>
  <si>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</si>
  <si>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</si>
  <si>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</si>
  <si>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</si>
  <si>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</si>
  <si>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</si>
  <si>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</si>
  <si>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</si>
  <si>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</si>
  <si>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</si>
  <si>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</si>
  <si>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</si>
  <si>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</si>
  <si>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</si>
  <si>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</si>
  <si>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</si>
  <si>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</si>
  <si>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</si>
  <si>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</si>
  <si>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</si>
  <si>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</si>
  <si>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</si>
  <si>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</si>
  <si>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</si>
  <si>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</si>
  <si>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</si>
  <si>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</si>
  <si>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</si>
  <si>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</si>
  <si>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</si>
  <si>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</si>
  <si>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</si>
  <si>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</si>
  <si>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</si>
  <si>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</si>
  <si>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</si>
  <si>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</si>
  <si>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</si>
  <si>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</si>
  <si>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</si>
  <si>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</si>
  <si>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</si>
  <si>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</si>
  <si>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</si>
  <si>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</si>
  <si>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</si>
  <si>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</si>
  <si>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</si>
  <si>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</si>
  <si>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</si>
  <si>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</si>
  <si>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</si>
  <si>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</si>
  <si>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</si>
  <si>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</si>
  <si>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</si>
  <si>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</si>
  <si>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</si>
  <si>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</si>
  <si>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</si>
  <si>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</si>
  <si>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</si>
  <si>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</si>
  <si>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</si>
  <si>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</si>
  <si>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</si>
  <si>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</si>
  <si>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</si>
  <si>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</si>
  <si>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</si>
  <si>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</si>
  <si>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</si>
  <si>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</si>
  <si>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</si>
  <si>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</si>
  <si>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</si>
  <si>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</si>
  <si>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</si>
  <si>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</si>
  <si>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</si>
  <si>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</si>
  <si>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</si>
  <si>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</si>
  <si>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</si>
  <si>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</si>
  <si>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</si>
  <si>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</si>
  <si>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</si>
  <si>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</si>
  <si>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</si>
  <si>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</si>
  <si>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</si>
  <si>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</si>
  <si>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</si>
  <si>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</si>
  <si>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</si>
  <si>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</si>
  <si>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</si>
  <si>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</si>
  <si>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</si>
  <si>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</si>
  <si>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</si>
  <si>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</si>
  <si>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</si>
  <si>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</si>
  <si>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</si>
  <si>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</si>
  <si>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</si>
  <si>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</si>
  <si>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</si>
  <si>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</si>
  <si>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</si>
  <si>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</si>
  <si>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</si>
  <si>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</si>
  <si>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</si>
  <si>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</si>
  <si>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</si>
  <si>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</si>
  <si>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</si>
  <si>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</si>
  <si>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</si>
  <si>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</si>
  <si>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</si>
  <si>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</si>
  <si>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</si>
  <si>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</si>
  <si>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</si>
  <si>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</si>
  <si>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</si>
  <si>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</si>
  <si>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</si>
  <si>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</si>
  <si>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</si>
  <si>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</si>
  <si>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</si>
  <si>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</si>
  <si>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</si>
  <si>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</si>
  <si>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</si>
  <si>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</si>
  <si>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</si>
  <si>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</si>
  <si>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</si>
  <si>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</si>
  <si>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</si>
  <si>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</si>
  <si>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</si>
  <si>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</si>
  <si>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</si>
  <si>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</si>
  <si>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</si>
  <si>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</si>
  <si>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</si>
  <si>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</si>
  <si>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</si>
  <si>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</si>
  <si>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</si>
  <si>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</si>
  <si>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</si>
  <si>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</si>
  <si>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</si>
  <si>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</si>
  <si>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</si>
  <si>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</si>
  <si>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</si>
  <si>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</si>
  <si>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</si>
  <si>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</si>
  <si>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</si>
  <si>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</si>
  <si>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</si>
  <si>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</si>
  <si>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</si>
  <si>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</si>
  <si>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</si>
  <si>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</si>
  <si>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</si>
  <si>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</si>
  <si>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</si>
  <si>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</si>
  <si>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</si>
  <si>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</si>
  <si>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</si>
  <si>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</si>
  <si>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</si>
  <si>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</si>
  <si>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</si>
  <si>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</si>
  <si>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</si>
  <si>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</si>
  <si>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</si>
  <si>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</si>
  <si>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</si>
  <si>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</si>
  <si>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</si>
  <si>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</si>
  <si>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</si>
  <si>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</si>
  <si>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</si>
  <si>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</si>
  <si>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</si>
  <si>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</si>
  <si>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</si>
  <si>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</si>
  <si>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</si>
  <si>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</si>
  <si>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</si>
  <si>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</si>
  <si>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</si>
  <si>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</si>
  <si>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</si>
  <si>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</si>
  <si>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</si>
  <si>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</si>
  <si>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</si>
  <si>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</si>
  <si>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</si>
  <si>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</si>
  <si>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</si>
  <si>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</si>
  <si>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</si>
  <si>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</si>
  <si>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</si>
  <si>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</si>
  <si>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</si>
  <si>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</si>
  <si>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</si>
  <si>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</si>
  <si>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</si>
  <si>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</si>
  <si>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</si>
  <si>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</si>
  <si>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</si>
  <si>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</si>
  <si>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</si>
  <si>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</si>
  <si>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</si>
  <si>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</si>
  <si>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</si>
  <si>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</si>
  <si>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</si>
  <si>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</si>
  <si>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</si>
  <si>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</si>
  <si>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</si>
  <si>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</si>
  <si>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</si>
  <si>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</si>
  <si>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</si>
  <si>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</si>
  <si>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</si>
  <si>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</si>
  <si>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</si>
  <si>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</si>
  <si>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</si>
  <si>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</si>
  <si>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</si>
  <si>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</si>
  <si>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</si>
  <si>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</si>
  <si>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</si>
  <si>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</si>
  <si>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</si>
  <si>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</si>
  <si>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</si>
  <si>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</si>
  <si>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</si>
  <si>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</si>
  <si>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</si>
  <si>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</si>
  <si>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</si>
  <si>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</si>
  <si>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</si>
  <si>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</si>
  <si>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</si>
  <si>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</si>
  <si>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</si>
  <si>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</si>
  <si>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</si>
  <si>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</si>
  <si>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</si>
  <si>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</si>
  <si>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</si>
  <si>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</si>
  <si>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</si>
  <si>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</si>
  <si>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</si>
  <si>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</si>
  <si>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</si>
  <si>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</si>
  <si>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</si>
  <si>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</si>
  <si>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</si>
  <si>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</si>
  <si>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</si>
  <si>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</si>
  <si>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</si>
  <si>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</si>
  <si>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</si>
  <si>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</si>
  <si>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</si>
  <si>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</si>
  <si>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</si>
  <si>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</si>
  <si>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</si>
  <si>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</si>
  <si>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</si>
  <si>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</si>
  <si>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</si>
  <si>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</si>
  <si>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</si>
  <si>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</si>
  <si>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</si>
  <si>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</si>
  <si>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</si>
  <si>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</si>
  <si>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</si>
  <si>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</si>
  <si>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</si>
  <si>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</si>
  <si>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</si>
  <si>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</si>
  <si>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</si>
  <si>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</si>
  <si>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</si>
  <si>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</si>
  <si>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</si>
  <si>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</si>
  <si>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</si>
  <si>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</si>
  <si>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</si>
  <si>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</si>
  <si>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</si>
  <si>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</si>
  <si>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</si>
  <si>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</si>
  <si>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</si>
  <si>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</si>
  <si>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</si>
  <si>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</si>
  <si>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</si>
  <si>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</si>
  <si>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</si>
  <si>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</si>
  <si>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</si>
  <si>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</si>
  <si>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</si>
  <si>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</si>
  <si>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</si>
  <si>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</si>
  <si>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</si>
  <si>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</si>
  <si>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</si>
  <si>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</si>
  <si>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</si>
  <si>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</si>
  <si>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</si>
  <si>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</si>
  <si>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</si>
  <si>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</si>
  <si>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</si>
  <si>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</si>
  <si>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</si>
  <si>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</si>
  <si>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</si>
  <si>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</si>
  <si>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</si>
  <si>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</si>
  <si>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</si>
  <si>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</si>
  <si>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</si>
  <si>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</si>
  <si>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</si>
  <si>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</si>
  <si>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</si>
  <si>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</si>
  <si>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</si>
  <si>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</si>
  <si>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</si>
  <si>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</si>
  <si>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</si>
  <si>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</si>
  <si>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</si>
  <si>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</si>
  <si>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</si>
  <si>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</si>
  <si>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</si>
  <si>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</si>
  <si>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</si>
  <si>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</si>
  <si>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</si>
  <si>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</si>
  <si>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</si>
  <si>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</si>
  <si>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</si>
  <si>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</si>
  <si>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</si>
  <si>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</si>
  <si>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</si>
  <si>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</si>
  <si>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</si>
  <si>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</si>
  <si>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</si>
  <si>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</si>
  <si>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</si>
  <si>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</si>
  <si>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</si>
  <si>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</si>
  <si>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</si>
  <si>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</si>
  <si>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</si>
  <si>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</si>
  <si>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</si>
  <si>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</si>
  <si>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</si>
  <si>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</si>
  <si>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</si>
  <si>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</si>
  <si>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</si>
  <si>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</si>
  <si>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</si>
  <si>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</si>
  <si>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</si>
  <si>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</si>
  <si>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</si>
  <si>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</si>
  <si>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</si>
  <si>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</si>
  <si>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</si>
  <si>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</si>
  <si>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</si>
  <si>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</si>
  <si>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</si>
  <si>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</si>
  <si>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</si>
  <si>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</si>
  <si>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</si>
  <si>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</si>
  <si>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</si>
  <si>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</si>
  <si>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</si>
  <si>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</si>
  <si>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</si>
  <si>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</si>
  <si>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</si>
  <si>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</si>
  <si>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</si>
  <si>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</si>
  <si>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</si>
  <si>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</si>
  <si>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</si>
  <si>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</si>
  <si>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</si>
  <si>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</si>
  <si>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</si>
  <si>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</si>
  <si>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</si>
  <si>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</si>
  <si>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</si>
  <si>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</si>
  <si>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</si>
  <si>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</si>
  <si>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</si>
  <si>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</si>
  <si>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</si>
  <si>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</si>
  <si>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</si>
  <si>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</si>
  <si>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</si>
  <si>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</si>
  <si>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</si>
  <si>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</si>
  <si>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</si>
  <si>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</si>
  <si>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</si>
  <si>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</si>
  <si>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</si>
  <si>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</si>
  <si>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</si>
  <si>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</si>
  <si>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</si>
  <si>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</si>
  <si>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</si>
  <si>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</si>
  <si>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</si>
  <si>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</si>
  <si>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</si>
  <si>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</si>
  <si>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</si>
  <si>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</si>
  <si>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</si>
  <si>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</si>
  <si>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</si>
  <si>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</si>
  <si>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</si>
  <si>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</si>
  <si>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</si>
  <si>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</si>
  <si>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</si>
  <si>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</si>
  <si>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</si>
  <si>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</si>
  <si>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</si>
  <si>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</si>
  <si>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</si>
  <si>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</si>
  <si>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</si>
  <si>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</si>
  <si>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</si>
  <si>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</si>
  <si>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</si>
  <si>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</si>
  <si>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</si>
  <si>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</si>
  <si>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</si>
  <si>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</si>
  <si>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</si>
  <si>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</si>
  <si>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</si>
  <si>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</si>
  <si>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</si>
  <si>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</si>
  <si>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</si>
  <si>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</si>
  <si>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</si>
  <si>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</si>
  <si>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</si>
  <si>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</si>
  <si>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</si>
  <si>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</si>
  <si>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</si>
  <si>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</si>
  <si>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</si>
  <si>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</si>
  <si>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</si>
  <si>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</si>
  <si>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</si>
  <si>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</si>
  <si>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</si>
  <si>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</si>
  <si>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</si>
  <si>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</si>
  <si>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</si>
  <si>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</si>
  <si>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</si>
  <si>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</si>
  <si>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</si>
  <si>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</si>
  <si>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</si>
  <si>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</si>
  <si>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</si>
  <si>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</si>
  <si>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</si>
  <si>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</si>
  <si>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</si>
  <si>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</si>
  <si>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</si>
  <si>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</si>
  <si>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</si>
  <si>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</si>
  <si>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</si>
  <si>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</si>
  <si>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</si>
  <si>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</si>
  <si>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</si>
  <si>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</si>
  <si>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</si>
  <si>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</si>
  <si>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</si>
  <si>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</si>
  <si>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</si>
  <si>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</si>
  <si>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</si>
  <si>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</si>
  <si>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</si>
  <si>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</si>
  <si>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</si>
  <si>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</si>
  <si>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</si>
  <si>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</si>
  <si>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</si>
  <si>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</si>
  <si>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</si>
  <si>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</si>
  <si>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</si>
  <si>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</si>
  <si>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</si>
  <si>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</si>
  <si>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</si>
  <si>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</si>
  <si>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</si>
  <si>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</si>
  <si>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</si>
  <si>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</si>
  <si>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</si>
  <si>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</si>
  <si>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</si>
  <si>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</si>
  <si>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</si>
  <si>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</si>
  <si>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</si>
  <si>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</si>
  <si>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</si>
  <si>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</si>
  <si>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</si>
  <si>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</si>
  <si>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</si>
  <si>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</si>
  <si>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</si>
  <si>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</si>
  <si>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</si>
  <si>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</si>
  <si>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</si>
  <si>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</si>
  <si>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</si>
  <si>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</si>
  <si>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</si>
  <si>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</si>
  <si>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</si>
  <si>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</si>
  <si>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</si>
  <si>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</si>
  <si>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</si>
  <si>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</si>
  <si>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</si>
  <si>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</si>
  <si>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</si>
  <si>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</si>
  <si>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</si>
  <si>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</si>
  <si>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</si>
  <si>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</si>
  <si>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</si>
  <si>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</si>
  <si>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</si>
  <si>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</si>
  <si>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</si>
  <si>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</si>
  <si>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</si>
  <si>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</si>
  <si>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</si>
  <si>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</si>
  <si>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</si>
  <si>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</si>
  <si>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</si>
  <si>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</si>
  <si>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</si>
  <si>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</si>
  <si>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</si>
  <si>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</si>
  <si>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</si>
  <si>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</si>
  <si>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</si>
  <si>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</si>
  <si>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</si>
  <si>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</si>
  <si>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</si>
  <si>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</si>
  <si>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</si>
  <si>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</si>
  <si>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</si>
  <si>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</si>
  <si>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</si>
  <si>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</si>
  <si>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</si>
  <si>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</si>
  <si>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</si>
  <si>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</si>
  <si>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</si>
  <si>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</si>
  <si>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</si>
  <si>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</si>
  <si>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</si>
  <si>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</si>
  <si>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</si>
  <si>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</si>
  <si>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</si>
  <si>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</si>
  <si>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</si>
  <si>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</si>
  <si>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</si>
  <si>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</si>
  <si>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</si>
  <si>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</si>
  <si>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</si>
  <si>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</si>
  <si>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</si>
  <si>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</si>
  <si>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</si>
  <si>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</si>
  <si>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</si>
  <si>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</si>
  <si>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</si>
  <si>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</si>
  <si>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</si>
  <si>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</si>
  <si>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</si>
  <si>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</si>
  <si>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</si>
  <si>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</si>
  <si>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</si>
  <si>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</si>
  <si>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</si>
  <si>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</si>
  <si>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</si>
  <si>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</si>
  <si>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</si>
  <si>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</si>
  <si>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</si>
  <si>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</si>
  <si>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</si>
  <si>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</si>
  <si>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</si>
  <si>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</si>
  <si>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</si>
  <si>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</si>
  <si>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</si>
  <si>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</si>
  <si>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</si>
  <si>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</si>
  <si>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</si>
  <si>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</si>
  <si>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</si>
  <si>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</si>
  <si>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</si>
  <si>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</si>
  <si>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</si>
  <si>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</si>
  <si>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</si>
  <si>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</si>
  <si>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</si>
  <si>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</si>
  <si>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</si>
  <si>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</si>
  <si>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</si>
  <si>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</si>
  <si>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</si>
  <si>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</si>
  <si>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</si>
  <si>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</si>
  <si>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</si>
  <si>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</si>
  <si>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</si>
  <si>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</si>
  <si>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</si>
  <si>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</si>
  <si>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</si>
  <si>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</si>
  <si>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</si>
  <si>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</si>
  <si>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</si>
  <si>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</si>
  <si>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</si>
  <si>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</si>
  <si>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</si>
  <si>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</si>
  <si>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</si>
  <si>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</si>
  <si>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</si>
  <si>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</si>
  <si>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</si>
  <si>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</si>
  <si>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</si>
  <si>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</si>
  <si>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</si>
  <si>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</si>
  <si>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</si>
  <si>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</si>
  <si>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</si>
  <si>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</si>
  <si>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</si>
  <si>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</si>
  <si>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</si>
  <si>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</si>
  <si>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</si>
  <si>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</si>
  <si>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</si>
  <si>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</si>
  <si>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</si>
  <si>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</si>
  <si>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</si>
  <si>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</si>
  <si>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</si>
  <si>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</si>
  <si>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</si>
  <si>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</si>
  <si>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</si>
  <si>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</si>
  <si>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</si>
  <si>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</si>
  <si>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</si>
  <si>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</si>
  <si>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</si>
  <si>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</si>
  <si>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</si>
  <si>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</si>
  <si>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</si>
  <si>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</si>
  <si>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</si>
  <si>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</si>
  <si>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</si>
  <si>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</si>
  <si>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</si>
  <si>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</si>
  <si>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</si>
  <si>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</si>
  <si>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</si>
  <si>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</si>
  <si>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</si>
  <si>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</si>
  <si>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</si>
  <si>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</si>
  <si>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</si>
  <si>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</si>
  <si>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</si>
  <si>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</si>
  <si>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</si>
  <si>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</si>
  <si>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</si>
  <si>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</si>
  <si>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</si>
  <si>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</si>
  <si>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</si>
  <si>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</si>
  <si>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</si>
  <si>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</si>
  <si>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</si>
  <si>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</si>
  <si>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</si>
  <si>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</si>
  <si>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</si>
  <si>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</si>
  <si>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</si>
  <si>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</si>
  <si>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</si>
  <si>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</si>
  <si>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</si>
  <si>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</si>
  <si>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</si>
  <si>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</si>
  <si>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</si>
  <si>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</si>
  <si>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</si>
  <si>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</si>
  <si>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</si>
  <si>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</si>
  <si>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</si>
  <si>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</si>
  <si>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</si>
  <si>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</si>
  <si>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</si>
  <si>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</si>
  <si>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</si>
  <si>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</si>
  <si>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</si>
  <si>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</si>
  <si>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</si>
  <si>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</si>
  <si>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</si>
  <si>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</si>
  <si>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</si>
  <si>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</si>
  <si>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</si>
  <si>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</si>
  <si>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</si>
  <si>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</si>
  <si>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</si>
  <si>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</si>
  <si>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</si>
  <si>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</si>
  <si>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</si>
  <si>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</si>
  <si>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</si>
  <si>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</si>
  <si>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</si>
  <si>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</si>
  <si>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</si>
  <si>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</si>
  <si>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</si>
  <si>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</si>
  <si>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</si>
  <si>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</si>
  <si>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</si>
  <si>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</si>
  <si>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</si>
  <si>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</si>
  <si>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</si>
  <si>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</si>
  <si>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</si>
  <si>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</si>
  <si>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</si>
  <si>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</si>
  <si>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</si>
  <si>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</si>
  <si>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</si>
  <si>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</si>
  <si>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</si>
  <si>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</si>
  <si>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</si>
  <si>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</si>
  <si>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</si>
  <si>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</si>
  <si>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</si>
  <si>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</si>
  <si>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</si>
  <si>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</si>
  <si>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</si>
  <si>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</si>
  <si>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</si>
  <si>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</si>
  <si>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</si>
  <si>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</si>
  <si>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</si>
  <si>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</si>
  <si>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</si>
  <si>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</si>
  <si>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</si>
  <si>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</si>
  <si>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</si>
  <si>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</si>
  <si>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</si>
  <si>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</si>
  <si>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</si>
  <si>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</si>
  <si>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</si>
  <si>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</si>
  <si>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</si>
  <si>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</si>
  <si>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</si>
  <si>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</si>
  <si>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</si>
  <si>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</si>
  <si>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</si>
  <si>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</si>
  <si>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</si>
  <si>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</si>
  <si>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</si>
  <si>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</si>
  <si>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</si>
  <si>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</si>
  <si>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</si>
  <si>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</si>
  <si>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</si>
  <si>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</si>
  <si>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</si>
  <si>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</si>
  <si>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</si>
  <si>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</si>
  <si>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</si>
  <si>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</si>
  <si>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</si>
  <si>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</si>
  <si>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</si>
  <si>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</si>
  <si>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</si>
  <si>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</si>
  <si>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</si>
  <si>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</si>
  <si>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</si>
  <si>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</si>
  <si>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</si>
  <si>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</si>
  <si>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</si>
  <si>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</si>
  <si>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</si>
  <si>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</si>
  <si>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</si>
  <si>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</si>
  <si>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</si>
  <si>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</si>
  <si>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</si>
  <si>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</si>
  <si>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</si>
  <si>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</si>
  <si>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</si>
  <si>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</si>
  <si>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</si>
  <si>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</si>
  <si>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</si>
  <si>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</si>
  <si>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</si>
  <si>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</si>
  <si>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</si>
  <si>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</si>
  <si>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</si>
  <si>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</si>
  <si>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</si>
  <si>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</si>
  <si>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</si>
  <si>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</si>
  <si>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</si>
  <si>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</si>
  <si>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</si>
  <si>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</si>
  <si>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</si>
  <si>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</si>
  <si>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</si>
  <si>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</si>
  <si>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</si>
  <si>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</si>
  <si>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</si>
  <si>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</si>
  <si>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</si>
  <si>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</si>
  <si>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</si>
  <si>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</si>
  <si>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</si>
  <si>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</si>
  <si>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</si>
  <si>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</si>
  <si>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</si>
  <si>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</si>
  <si>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</si>
  <si>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</si>
  <si>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</si>
  <si>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</si>
  <si>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</si>
  <si>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</si>
  <si>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</si>
  <si>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</si>
  <si>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</si>
  <si>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</si>
  <si>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</si>
  <si>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</si>
  <si>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</si>
  <si>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</si>
  <si>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</si>
  <si>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</si>
  <si>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</si>
  <si>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</si>
  <si>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</si>
  <si>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</si>
  <si>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</si>
  <si>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</si>
  <si>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</si>
  <si>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</si>
  <si>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</si>
  <si>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</si>
  <si>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</si>
  <si>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</si>
  <si>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</si>
  <si>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</si>
  <si>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</si>
  <si>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</si>
  <si>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</si>
  <si>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</si>
  <si>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</si>
  <si>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</si>
  <si>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</si>
  <si>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</si>
  <si>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</si>
  <si>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</si>
  <si>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</si>
  <si>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</si>
  <si>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</si>
  <si>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</si>
  <si>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</si>
  <si>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</si>
  <si>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</si>
  <si>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</si>
  <si>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</si>
  <si>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</si>
  <si>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</si>
  <si>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</si>
  <si>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</si>
  <si>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</si>
  <si>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</si>
  <si>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</si>
  <si>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</si>
  <si>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</si>
  <si>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</si>
  <si>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</si>
  <si>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</si>
  <si>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</si>
  <si>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</si>
  <si>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</si>
  <si>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</si>
  <si>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</si>
  <si>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</si>
  <si>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</si>
  <si>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</si>
  <si>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</si>
  <si>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</si>
  <si>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</si>
  <si>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</si>
  <si>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</si>
  <si>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</si>
  <si>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</si>
  <si>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</si>
  <si>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</si>
  <si>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</si>
  <si>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</si>
  <si>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</si>
  <si>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</si>
  <si>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</si>
  <si>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</si>
  <si>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</si>
  <si>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</si>
  <si>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</si>
  <si>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</si>
  <si>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</si>
  <si>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</si>
  <si>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</si>
  <si>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</si>
  <si>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</si>
  <si>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</si>
  <si>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</si>
  <si>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</si>
  <si>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</si>
  <si>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</si>
  <si>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</si>
  <si>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</si>
  <si>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</si>
  <si>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</si>
  <si>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</si>
  <si>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</si>
  <si>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</si>
  <si>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</si>
  <si>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</si>
  <si>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</si>
  <si>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</si>
  <si>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</si>
  <si>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</si>
  <si>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</si>
  <si>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</si>
  <si>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</si>
  <si>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</si>
  <si>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</si>
  <si>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</si>
  <si>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</si>
  <si>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</si>
  <si>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</si>
  <si>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</si>
  <si>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</si>
  <si>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</si>
  <si>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</si>
  <si>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</si>
  <si>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</si>
  <si>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</si>
  <si>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</si>
  <si>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</si>
  <si>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</si>
  <si>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</si>
  <si>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</si>
  <si>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</si>
  <si>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</si>
  <si>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</si>
  <si>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</si>
  <si>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</si>
  <si>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</si>
  <si>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</si>
  <si>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</si>
  <si>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</si>
  <si>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</si>
  <si>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</si>
  <si>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</si>
  <si>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</si>
  <si>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</si>
  <si>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</si>
  <si>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</si>
  <si>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</si>
  <si>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</si>
  <si>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</si>
  <si>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</si>
  <si>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</si>
  <si>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</si>
  <si>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</si>
  <si>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</si>
  <si>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</si>
  <si>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</si>
  <si>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</si>
  <si>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</si>
  <si>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</si>
  <si>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</si>
  <si>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</si>
  <si>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</si>
  <si>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</si>
  <si>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</si>
  <si>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</si>
  <si>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</si>
  <si>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</si>
  <si>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</si>
  <si>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</si>
  <si>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</si>
  <si>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</si>
  <si>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</si>
  <si>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</si>
  <si>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</si>
  <si>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</si>
  <si>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</si>
  <si>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</si>
  <si>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</si>
  <si>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</si>
  <si>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</si>
  <si>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</si>
  <si>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</si>
  <si>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</si>
  <si>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</si>
  <si>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</si>
  <si>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</si>
  <si>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</si>
  <si>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</si>
  <si>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</si>
  <si>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</si>
  <si>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</si>
  <si>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</si>
  <si>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</si>
  <si>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</si>
  <si>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</si>
  <si>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</si>
  <si>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</si>
  <si>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</si>
  <si>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</si>
  <si>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</si>
  <si>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</si>
  <si>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</si>
  <si>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</si>
  <si>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</si>
  <si>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</si>
  <si>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</si>
  <si>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</si>
  <si>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</si>
  <si>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</si>
  <si>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</si>
  <si>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</si>
  <si>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</si>
  <si>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</si>
  <si>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</si>
  <si>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</si>
  <si>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</si>
  <si>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</si>
  <si>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</si>
  <si>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</si>
  <si>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</si>
  <si>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</si>
  <si>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</si>
  <si>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</si>
  <si>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</si>
  <si>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</si>
  <si>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</si>
  <si>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</si>
  <si>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</si>
  <si>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</si>
  <si>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</si>
  <si>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</si>
  <si>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</si>
  <si>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</si>
  <si>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</si>
  <si>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</si>
  <si>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</si>
  <si>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</si>
  <si>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</si>
  <si>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</si>
  <si>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</si>
  <si>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</si>
  <si>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</si>
  <si>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</si>
  <si>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</si>
  <si>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</si>
  <si>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</si>
  <si>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</si>
  <si>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</si>
  <si>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</si>
  <si>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</si>
  <si>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</si>
  <si>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</si>
  <si>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</si>
  <si>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</si>
  <si>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</si>
  <si>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</si>
  <si>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</si>
  <si>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</si>
  <si>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</si>
  <si>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</si>
  <si>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</si>
  <si>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</si>
  <si>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</si>
  <si>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</si>
  <si>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</si>
  <si>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</si>
  <si>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</si>
  <si>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</si>
  <si>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</si>
  <si>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</si>
  <si>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</si>
  <si>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</si>
  <si>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</si>
  <si>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</si>
  <si>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</si>
  <si>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</si>
  <si>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</si>
  <si>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</si>
  <si>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</si>
  <si>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</si>
  <si>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</si>
  <si>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</si>
  <si>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</si>
  <si>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</si>
  <si>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</si>
  <si>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</si>
  <si>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</si>
  <si>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</si>
  <si>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</si>
  <si>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</si>
  <si>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</si>
  <si>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</si>
  <si>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</si>
  <si>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</si>
  <si>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</si>
  <si>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</si>
  <si>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</si>
  <si>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</si>
  <si>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</si>
  <si>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</si>
  <si>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</si>
  <si>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</si>
  <si>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</si>
  <si>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</si>
  <si>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</si>
  <si>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</si>
  <si>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</si>
  <si>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</si>
  <si>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</si>
  <si>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</si>
  <si>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</si>
  <si>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</si>
  <si>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</si>
  <si>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</si>
  <si>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</si>
  <si>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</si>
  <si>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</si>
  <si>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</si>
  <si>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</si>
  <si>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</si>
  <si>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</si>
  <si>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</si>
  <si>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</si>
  <si>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</si>
  <si>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</si>
  <si>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</si>
  <si>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</si>
  <si>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</si>
  <si>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</si>
  <si>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</si>
  <si>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</si>
  <si>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</si>
  <si>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</si>
  <si>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</si>
  <si>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</si>
  <si>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</si>
  <si>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</si>
  <si>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</si>
  <si>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</si>
  <si>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</si>
  <si>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</si>
  <si>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</si>
  <si>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</si>
  <si>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</si>
  <si>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</si>
  <si>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</si>
  <si>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</si>
  <si>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</si>
  <si>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</si>
  <si>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</si>
  <si>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</si>
  <si>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</si>
  <si>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</si>
  <si>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</si>
  <si>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</si>
  <si>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</si>
  <si>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</si>
  <si>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</si>
  <si>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</si>
  <si>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</si>
  <si>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</si>
  <si>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</si>
  <si>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</si>
  <si>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</si>
  <si>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</si>
  <si>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</si>
  <si>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</si>
  <si>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</si>
  <si>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</si>
  <si>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</si>
  <si>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</si>
  <si>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</si>
  <si>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</si>
  <si>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</si>
  <si>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</si>
  <si>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</si>
  <si>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</si>
  <si>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</si>
  <si>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</si>
  <si>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</si>
  <si>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</si>
  <si>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</si>
  <si>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</si>
  <si>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</si>
  <si>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</si>
  <si>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</si>
  <si>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</si>
  <si>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</si>
  <si>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</si>
  <si>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</si>
  <si>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</si>
  <si>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</si>
  <si>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</si>
  <si>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</si>
  <si>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</si>
  <si>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</si>
  <si>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</si>
  <si>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</si>
  <si>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</si>
  <si>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</si>
  <si>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</si>
  <si>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</si>
  <si>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</si>
  <si>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</si>
  <si>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</si>
  <si>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</si>
  <si>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</si>
  <si>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</si>
  <si>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</si>
  <si>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</si>
  <si>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</si>
  <si>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</si>
  <si>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</si>
  <si>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</si>
  <si>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</si>
  <si>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</si>
  <si>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</si>
  <si>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</si>
  <si>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</si>
  <si>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</si>
  <si>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</si>
  <si>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</si>
  <si>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</si>
  <si>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</si>
  <si>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</si>
  <si>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</si>
  <si>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</si>
  <si>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</si>
  <si>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</si>
  <si>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</si>
  <si>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</si>
  <si>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</si>
  <si>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</si>
  <si>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</si>
  <si>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</si>
  <si>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</si>
  <si>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</si>
  <si>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</si>
  <si>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</si>
  <si>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</si>
  <si>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</si>
  <si>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</si>
  <si>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</si>
  <si>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</si>
  <si>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</si>
  <si>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</si>
  <si>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</si>
  <si>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</si>
  <si>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</si>
  <si>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</si>
  <si>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</si>
  <si>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</si>
  <si>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</si>
  <si>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</si>
  <si>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</si>
  <si>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</si>
  <si>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</si>
  <si>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</si>
  <si>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</si>
  <si>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</si>
  <si>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</si>
  <si>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</si>
  <si>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</si>
  <si>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</si>
  <si>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</si>
  <si>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</si>
  <si>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</si>
  <si>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</si>
  <si>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</si>
  <si>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</si>
  <si>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</si>
  <si>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</si>
  <si>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</si>
  <si>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</si>
  <si>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</si>
  <si>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</si>
  <si>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</si>
  <si>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</si>
  <si>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</si>
  <si>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</si>
  <si>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</si>
  <si>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</si>
  <si>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</si>
  <si>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</si>
  <si>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</si>
  <si>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</si>
  <si>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</si>
  <si>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</si>
  <si>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</si>
  <si>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</si>
  <si>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</si>
  <si>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</si>
  <si>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</si>
  <si>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</si>
  <si>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</si>
  <si>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</si>
  <si>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</si>
  <si>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</si>
  <si>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</si>
  <si>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</si>
  <si>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</si>
  <si>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</si>
  <si>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</si>
  <si>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</si>
  <si>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</si>
  <si>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</si>
  <si>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</si>
  <si>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</si>
  <si>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</si>
  <si>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</si>
  <si>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</si>
  <si>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</si>
  <si>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</si>
  <si>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</si>
  <si>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</si>
  <si>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</si>
  <si>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</si>
  <si>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</si>
  <si>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</si>
  <si>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</si>
  <si>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</si>
  <si>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</si>
  <si>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</si>
  <si>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</si>
  <si>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</si>
  <si>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</si>
  <si>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</si>
  <si>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</si>
  <si>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</si>
  <si>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</si>
  <si>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</si>
  <si>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</si>
  <si>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</si>
  <si>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</si>
  <si>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</si>
  <si>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</si>
  <si>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</si>
  <si>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</si>
  <si>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</si>
  <si>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</si>
  <si>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</si>
  <si>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</si>
  <si>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</si>
  <si>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</si>
  <si>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</si>
  <si>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</si>
  <si>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</si>
  <si>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</si>
  <si>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</si>
  <si>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</si>
  <si>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</si>
  <si>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</si>
  <si>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</si>
  <si>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</si>
  <si>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</si>
  <si>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</si>
  <si>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</si>
  <si>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</si>
  <si>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</si>
  <si>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</si>
  <si>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</si>
  <si>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</si>
  <si>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</si>
  <si>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</si>
  <si>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</si>
  <si>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</si>
  <si>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</si>
  <si>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</si>
  <si>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</si>
  <si>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</si>
  <si>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</si>
  <si>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</si>
  <si>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</si>
  <si>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</si>
  <si>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</si>
  <si>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</si>
  <si>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</si>
  <si>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</si>
  <si>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</si>
  <si>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</si>
  <si>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</si>
  <si>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</si>
  <si>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</si>
  <si>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</si>
  <si>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</si>
  <si>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</si>
  <si>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</si>
  <si>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</si>
  <si>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</si>
  <si>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</si>
  <si>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</si>
  <si>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</si>
  <si>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</si>
  <si>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</si>
  <si>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</si>
  <si>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</si>
  <si>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</si>
  <si>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</si>
  <si>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</si>
  <si>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</si>
  <si>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</si>
  <si>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</si>
  <si>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</si>
  <si>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</si>
  <si>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</si>
  <si>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</si>
  <si>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</si>
  <si>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</si>
  <si>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</si>
  <si>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</si>
  <si>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</si>
  <si>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</si>
  <si>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</si>
  <si>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</si>
  <si>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</si>
  <si>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</si>
  <si>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</si>
  <si>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</si>
  <si>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</si>
  <si>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</si>
  <si>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</si>
  <si>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</si>
  <si>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</si>
  <si>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</si>
  <si>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</si>
  <si>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</si>
  <si>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</si>
  <si>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</si>
  <si>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</si>
  <si>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</si>
  <si>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</si>
  <si>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</si>
  <si>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</si>
  <si>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</si>
  <si>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</si>
  <si>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</si>
  <si>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</si>
  <si>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</si>
  <si>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</si>
  <si>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</si>
  <si>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</si>
  <si>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</si>
  <si>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</si>
  <si>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</si>
  <si>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</si>
  <si>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</si>
  <si>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</si>
  <si>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</si>
  <si>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</si>
  <si>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</si>
  <si>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</si>
  <si>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</si>
  <si>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</si>
  <si>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</si>
  <si>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</si>
  <si>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</si>
  <si>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</si>
  <si>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</si>
  <si>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</si>
  <si>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</si>
  <si>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</si>
  <si>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</si>
  <si>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</si>
  <si>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</si>
  <si>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</si>
  <si>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</si>
  <si>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</si>
  <si>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</si>
  <si>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</si>
  <si>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</si>
  <si>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</si>
  <si>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</si>
  <si>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</si>
  <si>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</si>
  <si>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</si>
  <si>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</si>
  <si>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</si>
  <si>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</si>
  <si>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</si>
  <si>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</si>
  <si>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</si>
  <si>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</si>
  <si>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</si>
  <si>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</si>
  <si>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</si>
  <si>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</si>
  <si>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</si>
  <si>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</si>
  <si>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</si>
  <si>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</si>
  <si>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</si>
  <si>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</si>
  <si>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</si>
  <si>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</si>
  <si>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</si>
  <si>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</si>
  <si>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</si>
  <si>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</si>
  <si>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</si>
  <si>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</si>
  <si>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</si>
  <si>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</si>
  <si>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</si>
  <si>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</si>
  <si>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</si>
  <si>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</si>
  <si>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</si>
  <si>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</si>
  <si>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</si>
  <si>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</si>
  <si>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</si>
  <si>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</si>
  <si>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</si>
  <si>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</si>
  <si>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</si>
  <si>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</si>
  <si>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</si>
  <si>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</si>
  <si>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</si>
  <si>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</si>
  <si>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</si>
  <si>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</si>
  <si>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</si>
  <si>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</si>
  <si>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</si>
  <si>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</si>
  <si>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</si>
  <si>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</si>
  <si>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</si>
  <si>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</si>
  <si>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</si>
  <si>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</si>
  <si>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</si>
  <si>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</si>
  <si>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</si>
  <si>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</si>
  <si>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</si>
  <si>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</si>
  <si>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</si>
  <si>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</si>
  <si>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</si>
  <si>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</si>
  <si>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</si>
  <si>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</si>
  <si>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</si>
  <si>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</si>
  <si>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</si>
  <si>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</si>
  <si>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</si>
  <si>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</si>
  <si>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</si>
  <si>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</si>
  <si>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</si>
  <si>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</si>
  <si>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</si>
  <si>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</si>
  <si>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</si>
  <si>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</si>
  <si>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</si>
  <si>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</si>
  <si>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</si>
  <si>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</si>
  <si>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</si>
  <si>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</si>
  <si>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</si>
  <si>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</si>
  <si>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</si>
  <si>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</si>
  <si>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</si>
  <si>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</si>
  <si>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</si>
  <si>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</si>
  <si>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</si>
  <si>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</si>
  <si>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</si>
  <si>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</si>
  <si>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</si>
  <si>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</si>
  <si>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</si>
  <si>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</si>
  <si>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</si>
  <si>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</si>
  <si>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</si>
  <si>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</si>
  <si>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</si>
  <si>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</si>
  <si>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</si>
  <si>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</si>
  <si>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</si>
  <si>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</si>
  <si>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</si>
  <si>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</si>
  <si>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</si>
  <si>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</si>
  <si>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</si>
  <si>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</si>
  <si>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</si>
  <si>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</si>
  <si>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</si>
  <si>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</si>
  <si>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</si>
  <si>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</si>
  <si>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</si>
  <si>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</si>
  <si>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</si>
  <si>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</si>
  <si>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</si>
  <si>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</si>
  <si>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</si>
  <si>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</si>
  <si>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</si>
  <si>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</si>
  <si>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</si>
  <si>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</si>
  <si>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</si>
  <si>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</si>
  <si>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</si>
  <si>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</si>
  <si>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</si>
  <si>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</si>
  <si>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</si>
  <si>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</si>
  <si>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</si>
  <si>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</si>
  <si>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</si>
  <si>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</si>
  <si>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</si>
  <si>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</si>
  <si>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</si>
  <si>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</si>
  <si>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</si>
  <si>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</si>
  <si>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</si>
  <si>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</si>
  <si>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</si>
  <si>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</si>
  <si>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</si>
  <si>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</si>
  <si>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</si>
  <si>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</si>
  <si>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</si>
  <si>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</si>
  <si>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</si>
  <si>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</si>
  <si>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</si>
  <si>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</si>
  <si>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</si>
  <si>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</si>
  <si>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</si>
  <si>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</si>
  <si>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</si>
  <si>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</si>
  <si>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</si>
  <si>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</si>
  <si>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</si>
  <si>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</si>
  <si>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</si>
  <si>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</si>
  <si>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</si>
  <si>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</si>
  <si>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</si>
  <si>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</si>
  <si>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</si>
  <si>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</si>
  <si>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</si>
  <si>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</si>
  <si>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</si>
  <si>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</si>
  <si>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</si>
  <si>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</si>
  <si>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</si>
  <si>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</si>
  <si>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</si>
  <si>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</si>
  <si>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</si>
  <si>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</si>
  <si>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</si>
  <si>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</si>
  <si>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</si>
  <si>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</si>
  <si>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</si>
  <si>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</si>
  <si>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</si>
  <si>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</si>
  <si>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</si>
  <si>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</si>
  <si>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</si>
  <si>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</si>
  <si>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</si>
  <si>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</si>
  <si>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</si>
  <si>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</si>
  <si>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</si>
  <si>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</si>
  <si>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</si>
  <si>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</si>
  <si>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</si>
  <si>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</si>
  <si>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</si>
  <si>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</si>
  <si>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</si>
  <si>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</si>
  <si>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</si>
  <si>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</si>
  <si>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</si>
  <si>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</si>
  <si>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</si>
  <si>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</si>
  <si>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</si>
  <si>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</si>
  <si>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</si>
  <si>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</si>
  <si>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</si>
  <si>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</si>
  <si>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</si>
  <si>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</si>
  <si>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</si>
  <si>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</si>
  <si>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</si>
  <si>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</si>
  <si>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</si>
  <si>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</si>
  <si>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</si>
  <si>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</si>
  <si>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</si>
  <si>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</si>
  <si>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</si>
  <si>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</si>
  <si>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</si>
  <si>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</si>
  <si>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</si>
  <si>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</si>
  <si>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</si>
  <si>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</si>
  <si>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</si>
  <si>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</si>
  <si>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</si>
  <si>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</si>
  <si>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</si>
  <si>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</si>
  <si>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</si>
  <si>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</si>
  <si>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</si>
  <si>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</si>
  <si>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</si>
  <si>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</si>
  <si>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</si>
  <si>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</si>
  <si>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</si>
  <si>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</si>
  <si>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</si>
  <si>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</si>
  <si>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</si>
  <si>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</si>
  <si>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</si>
  <si>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</si>
  <si>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</si>
  <si>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</si>
  <si>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</si>
  <si>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</si>
  <si>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</si>
  <si>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</si>
  <si>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</si>
  <si>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</si>
  <si>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</si>
  <si>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</si>
  <si>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</si>
  <si>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</si>
  <si>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</si>
  <si>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</si>
  <si>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</si>
  <si>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</si>
  <si>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</si>
  <si>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</si>
  <si>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</si>
  <si>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</si>
  <si>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</si>
  <si>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</si>
  <si>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</si>
  <si>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</si>
  <si>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</si>
  <si>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</si>
  <si>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</si>
  <si>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</si>
  <si>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</si>
  <si>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</si>
  <si>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</si>
  <si>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</si>
  <si>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</si>
  <si>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</si>
  <si>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</si>
  <si>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</si>
  <si>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</si>
  <si>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</si>
  <si>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</si>
  <si>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</si>
  <si>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</si>
  <si>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</si>
  <si>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</si>
  <si>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</si>
  <si>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</si>
  <si>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</si>
  <si>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</si>
  <si>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</si>
  <si>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</si>
  <si>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</si>
  <si>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</si>
  <si>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</si>
  <si>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</si>
  <si>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</si>
  <si>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</si>
  <si>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</si>
  <si>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</si>
  <si>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</si>
  <si>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</si>
  <si>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</si>
  <si>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</si>
  <si>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</si>
  <si>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</si>
  <si>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</si>
  <si>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</si>
  <si>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</si>
  <si>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</si>
  <si>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</si>
  <si>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</si>
  <si>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</si>
  <si>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</si>
  <si>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</si>
  <si>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</si>
  <si>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</si>
  <si>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</si>
  <si>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</si>
  <si>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</si>
  <si>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</si>
  <si>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</si>
  <si>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</si>
  <si>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</si>
  <si>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</si>
  <si>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</si>
  <si>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</si>
  <si>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</si>
  <si>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</si>
  <si>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</si>
  <si>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</si>
  <si>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</si>
  <si>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</si>
  <si>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</si>
  <si>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</si>
  <si>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</si>
  <si>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</si>
  <si>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</si>
  <si>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</si>
  <si>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</si>
  <si>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</si>
  <si>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</si>
  <si>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</si>
  <si>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</si>
  <si>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</si>
  <si>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</si>
  <si>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</si>
  <si>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</si>
  <si>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</si>
  <si>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</si>
  <si>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</si>
  <si>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</si>
  <si>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</si>
  <si>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</si>
  <si>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</si>
  <si>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</si>
  <si>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</si>
  <si>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</si>
  <si>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</si>
  <si>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</si>
  <si>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</si>
  <si>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</si>
  <si>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</si>
  <si>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</si>
  <si>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</si>
  <si>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</si>
  <si>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</si>
  <si>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</si>
  <si>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</si>
  <si>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</si>
  <si>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</si>
  <si>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</si>
  <si>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</si>
  <si>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</si>
  <si>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</si>
  <si>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</si>
  <si>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</si>
  <si>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</si>
  <si>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</si>
  <si>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</si>
  <si>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</si>
  <si>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</si>
  <si>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</si>
  <si>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</si>
  <si>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</si>
  <si>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</si>
  <si>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</si>
  <si>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</si>
  <si>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</si>
  <si>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</si>
  <si>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</si>
  <si>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</si>
  <si>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</si>
  <si>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</si>
  <si>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</si>
  <si>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</si>
  <si>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</si>
  <si>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</si>
  <si>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</si>
  <si>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</si>
  <si>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</si>
  <si>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</si>
  <si>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</si>
  <si>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</si>
  <si>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</si>
  <si>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</si>
  <si>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</si>
  <si>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</si>
  <si>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</si>
  <si>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</si>
  <si>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</si>
  <si>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</si>
  <si>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</si>
  <si>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</si>
  <si>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</si>
  <si>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</si>
  <si>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</si>
  <si>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</si>
  <si>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</si>
  <si>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</si>
  <si>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</si>
  <si>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</si>
  <si>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</si>
  <si>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</si>
  <si>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</si>
  <si>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</si>
  <si>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</si>
  <si>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</si>
  <si>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</si>
  <si>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</si>
  <si>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</si>
  <si>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</si>
  <si>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</si>
  <si>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</si>
  <si>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</si>
  <si>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</si>
  <si>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</si>
  <si>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</si>
  <si>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</si>
  <si>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</si>
  <si>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</si>
  <si>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</si>
  <si>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</si>
  <si>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</si>
  <si>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</si>
  <si>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</si>
  <si>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</si>
  <si>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</si>
  <si>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</si>
  <si>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</si>
  <si>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</si>
  <si>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</si>
  <si>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</si>
  <si>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</si>
  <si>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</si>
  <si>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</si>
  <si>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</si>
  <si>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</si>
  <si>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</si>
  <si>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</si>
  <si>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</si>
  <si>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</si>
  <si>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</si>
  <si>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</si>
  <si>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</si>
  <si>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</si>
  <si>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</si>
  <si>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</si>
  <si>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</si>
  <si>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</si>
  <si>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</si>
  <si>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</si>
  <si>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</si>
  <si>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</si>
  <si>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</si>
  <si>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</si>
  <si>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</si>
  <si>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</si>
  <si>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</si>
  <si>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</si>
  <si>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</si>
  <si>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</si>
  <si>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</si>
  <si>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</si>
  <si>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</si>
  <si>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</si>
  <si>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</si>
  <si>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</si>
  <si>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</si>
  <si>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</si>
  <si>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</si>
  <si>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</si>
  <si>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</si>
  <si>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</si>
  <si>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</si>
  <si>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</si>
  <si>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</si>
  <si>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</si>
  <si>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</si>
  <si>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</si>
  <si>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</si>
  <si>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</si>
  <si>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</si>
  <si>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</si>
  <si>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</si>
  <si>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</si>
  <si>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</si>
  <si>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</si>
  <si>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</si>
  <si>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</si>
  <si>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</si>
  <si>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</si>
  <si>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</si>
  <si>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</si>
  <si>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</si>
  <si>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</si>
  <si>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</si>
  <si>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</si>
  <si>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</si>
  <si>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</si>
  <si>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</si>
  <si>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</si>
  <si>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</si>
  <si>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</si>
  <si>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</si>
  <si>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</si>
  <si>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</si>
  <si>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</si>
  <si>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</si>
  <si>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</si>
  <si>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</si>
  <si>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</si>
  <si>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</si>
  <si>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</si>
  <si>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</si>
  <si>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</si>
  <si>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</si>
  <si>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</si>
  <si>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</si>
  <si>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</si>
  <si>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</si>
  <si>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</si>
  <si>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</si>
  <si>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</si>
  <si>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</si>
  <si>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</si>
  <si>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</si>
  <si>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</si>
  <si>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</si>
  <si>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</si>
  <si>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</si>
  <si>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</si>
  <si>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</si>
  <si>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</si>
  <si>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</si>
  <si>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</si>
  <si>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</si>
  <si>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</si>
  <si>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</si>
  <si>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</si>
  <si>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</si>
  <si>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</si>
  <si>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</si>
  <si>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</si>
  <si>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</si>
  <si>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</si>
  <si>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</si>
  <si>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</si>
  <si>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</si>
  <si>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</si>
  <si>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</si>
  <si>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</si>
  <si>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</si>
  <si>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</si>
  <si>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</si>
  <si>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</si>
  <si>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</si>
  <si>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</si>
  <si>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</si>
  <si>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</si>
  <si>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</si>
  <si>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</si>
  <si>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</si>
  <si>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</si>
  <si>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</si>
  <si>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</si>
  <si>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</si>
  <si>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</si>
  <si>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</si>
  <si>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</si>
  <si>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</si>
  <si>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</si>
  <si>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</si>
  <si>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</si>
  <si>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</si>
  <si>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</si>
  <si>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</si>
  <si>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</si>
  <si>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</si>
  <si>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</si>
  <si>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</si>
  <si>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</si>
  <si>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</si>
  <si>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</si>
  <si>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</si>
  <si>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</si>
  <si>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</si>
  <si>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</si>
  <si>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</si>
  <si>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</si>
  <si>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</si>
  <si>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</si>
  <si>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</si>
  <si>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</si>
  <si>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</si>
  <si>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</si>
  <si>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</si>
  <si>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</si>
  <si>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</si>
  <si>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</si>
  <si>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</si>
  <si>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</si>
  <si>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</si>
  <si>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</si>
  <si>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</si>
  <si>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</si>
  <si>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</si>
  <si>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</si>
  <si>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</si>
  <si>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</si>
  <si>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</si>
  <si>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</si>
  <si>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</si>
  <si>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</si>
  <si>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</si>
  <si>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</si>
  <si>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</si>
  <si>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</si>
  <si>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</si>
  <si>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</si>
  <si>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</si>
  <si>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</si>
  <si>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</si>
  <si>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</si>
  <si>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</si>
  <si>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</si>
  <si>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</si>
  <si>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</si>
  <si>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</si>
  <si>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</si>
  <si>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</si>
  <si>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</si>
  <si>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</si>
  <si>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</si>
  <si>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</si>
  <si>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</si>
  <si>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</si>
  <si>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</si>
  <si>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</si>
  <si>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</si>
  <si>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</si>
  <si>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</si>
  <si>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</si>
  <si>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</si>
  <si>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</si>
  <si>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</si>
  <si>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</si>
  <si>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</si>
  <si>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</si>
  <si>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</si>
  <si>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</si>
  <si>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</si>
  <si>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</si>
  <si>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</si>
  <si>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</si>
  <si>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</si>
  <si>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</si>
  <si>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</si>
  <si>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</si>
  <si>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</si>
  <si>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</si>
  <si>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</si>
  <si>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</si>
  <si>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</si>
  <si>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</si>
  <si>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</si>
  <si>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</si>
  <si>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</si>
  <si>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</si>
  <si>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</si>
  <si>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</si>
  <si>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</si>
  <si>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</si>
  <si>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</si>
  <si>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</si>
  <si>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</si>
  <si>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</si>
  <si>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</si>
  <si>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</si>
  <si>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</si>
  <si>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</si>
  <si>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</si>
  <si>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</si>
  <si>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</si>
  <si>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</si>
  <si>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</si>
  <si>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</si>
  <si>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</si>
  <si>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</si>
  <si>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</si>
  <si>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</si>
  <si>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</si>
  <si>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</si>
  <si>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</si>
  <si>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</si>
  <si>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</si>
  <si>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</si>
  <si>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</si>
  <si>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</si>
  <si>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</si>
  <si>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</si>
  <si>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</si>
  <si>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</si>
  <si>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</si>
  <si>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</si>
  <si>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</si>
  <si>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</si>
  <si>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</si>
  <si>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</si>
  <si>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</si>
  <si>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</si>
  <si>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</si>
  <si>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</si>
  <si>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</si>
  <si>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</si>
  <si>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</si>
  <si>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</si>
  <si>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</si>
  <si>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</si>
  <si>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</si>
  <si>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</si>
  <si>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</si>
  <si>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</si>
  <si>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</si>
  <si>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</si>
  <si>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</si>
  <si>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</si>
  <si>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</si>
  <si>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</si>
  <si>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</si>
  <si>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</si>
  <si>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</si>
  <si>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</si>
  <si>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</si>
  <si>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</si>
  <si>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</si>
  <si>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</si>
  <si>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</si>
  <si>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</si>
  <si>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</si>
  <si>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</si>
  <si>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</si>
  <si>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</si>
  <si>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</si>
  <si>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</si>
  <si>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</si>
  <si>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</si>
  <si>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</si>
  <si>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</si>
  <si>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</si>
  <si>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</si>
  <si>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</si>
  <si>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</si>
  <si>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</si>
  <si>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</si>
  <si>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</si>
  <si>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</si>
  <si>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</si>
  <si>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</si>
  <si>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</si>
  <si>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</si>
  <si>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</si>
  <si>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</si>
  <si>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</si>
  <si>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</si>
  <si>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</si>
  <si>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</si>
  <si>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</si>
  <si>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</si>
  <si>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</si>
  <si>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</si>
  <si>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</si>
  <si>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</si>
  <si>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</si>
  <si>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</si>
  <si>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</si>
  <si>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</si>
  <si>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</si>
  <si>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</si>
  <si>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</si>
  <si>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</si>
  <si>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</si>
  <si>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</si>
  <si>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</si>
  <si>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</si>
  <si>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</si>
  <si>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</si>
  <si>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</si>
  <si>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</si>
  <si>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</si>
  <si>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</si>
  <si>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</si>
  <si>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</si>
  <si>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</si>
  <si>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</si>
  <si>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</si>
  <si>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</si>
  <si>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</si>
  <si>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</si>
  <si>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</si>
  <si>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</si>
  <si>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</si>
  <si>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</si>
  <si>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</si>
  <si>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</si>
  <si>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</si>
  <si>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</si>
  <si>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</si>
  <si>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</si>
  <si>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</si>
  <si>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</si>
  <si>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</si>
  <si>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</si>
  <si>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</si>
  <si>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</si>
  <si>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</si>
  <si>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</si>
  <si>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</si>
  <si>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</si>
  <si>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</si>
  <si>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</si>
  <si>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</si>
  <si>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</si>
  <si>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</si>
  <si>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</si>
  <si>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</si>
  <si>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</si>
  <si>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</si>
  <si>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</si>
  <si>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</si>
  <si>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</si>
  <si>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</si>
  <si>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</si>
  <si>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</si>
  <si>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</si>
  <si>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</si>
  <si>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</si>
  <si>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</si>
  <si>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</si>
  <si>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</si>
  <si>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</si>
  <si>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</si>
  <si>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</si>
  <si>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</si>
  <si>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</si>
  <si>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</si>
  <si>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</si>
  <si>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</si>
  <si>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</si>
  <si>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</si>
  <si>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</si>
  <si>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</si>
  <si>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</si>
  <si>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</si>
  <si>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</si>
  <si>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</si>
  <si>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</si>
  <si>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</si>
  <si>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</si>
  <si>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</si>
  <si>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</si>
  <si>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</si>
  <si>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</si>
  <si>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</si>
  <si>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</si>
  <si>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</si>
  <si>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</si>
  <si>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</si>
  <si>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</si>
  <si>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</si>
  <si>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</si>
  <si>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</si>
  <si>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</si>
  <si>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</si>
  <si>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</si>
  <si>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</si>
  <si>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</si>
  <si>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</si>
  <si>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</si>
  <si>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</si>
  <si>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</si>
  <si>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</si>
  <si>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</si>
  <si>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</si>
  <si>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</si>
  <si>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</si>
  <si>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</si>
  <si>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</si>
  <si>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</si>
  <si>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</si>
  <si>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</si>
  <si>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</si>
  <si>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</si>
  <si>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</si>
  <si>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</si>
  <si>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</si>
  <si>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</si>
  <si>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</si>
  <si>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</si>
  <si>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</si>
  <si>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</si>
  <si>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</si>
  <si>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</si>
  <si>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</si>
  <si>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</si>
  <si>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</si>
  <si>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</si>
  <si>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</si>
  <si>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</si>
  <si>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</si>
  <si>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</si>
  <si>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</si>
  <si>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</si>
  <si>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</si>
  <si>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</si>
  <si>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</si>
  <si>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</si>
  <si>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</si>
  <si>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</si>
  <si>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</si>
  <si>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</si>
  <si>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</si>
  <si>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</si>
  <si>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</si>
  <si>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</si>
  <si>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</si>
  <si>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</si>
  <si>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</si>
  <si>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</si>
  <si>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</si>
  <si>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</si>
  <si>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</si>
  <si>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</si>
  <si>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</si>
  <si>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</si>
  <si>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</si>
  <si>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</si>
  <si>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</si>
  <si>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</si>
  <si>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</si>
  <si>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</si>
  <si>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</si>
  <si>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</si>
  <si>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</si>
  <si>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</si>
  <si>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</si>
  <si>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</si>
  <si>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</si>
  <si>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</si>
  <si>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</si>
  <si>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</si>
  <si>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</si>
  <si>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</si>
  <si>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</si>
  <si>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</si>
  <si>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</si>
  <si>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</si>
  <si>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</si>
  <si>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</si>
  <si>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</si>
  <si>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</si>
  <si>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</si>
  <si>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</si>
  <si>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</si>
  <si>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</si>
  <si>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</si>
  <si>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</si>
  <si>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</si>
  <si>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</si>
  <si>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</si>
  <si>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</si>
  <si>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</si>
  <si>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</si>
  <si>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</si>
  <si>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</si>
  <si>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</si>
  <si>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</si>
  <si>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</si>
  <si>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</si>
  <si>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</si>
  <si>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</si>
  <si>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</si>
  <si>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</si>
  <si>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</si>
  <si>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</si>
  <si>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</si>
  <si>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</si>
  <si>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</si>
  <si>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</si>
  <si>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</si>
  <si>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</si>
  <si>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</si>
  <si>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</si>
  <si>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</si>
  <si>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</si>
  <si>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</si>
  <si>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</si>
  <si>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</si>
  <si>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</si>
  <si>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</si>
  <si>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</si>
  <si>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</si>
  <si>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</si>
  <si>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</si>
  <si>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</si>
  <si>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</si>
  <si>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</si>
  <si>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</si>
  <si>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</si>
  <si>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</si>
  <si>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</si>
  <si>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</si>
  <si>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</si>
  <si>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</si>
  <si>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</si>
  <si>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</si>
  <si>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</si>
  <si>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</si>
  <si>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</si>
  <si>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</si>
  <si>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</si>
  <si>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</si>
  <si>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</si>
  <si>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</si>
  <si>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</si>
  <si>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</si>
  <si>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</si>
  <si>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</si>
  <si>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</si>
  <si>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</si>
  <si>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</si>
  <si>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</si>
  <si>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</si>
  <si>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</si>
  <si>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</si>
  <si>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</si>
  <si>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</si>
  <si>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</si>
  <si>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</si>
  <si>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</si>
  <si>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</si>
  <si>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</si>
  <si>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</si>
  <si>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</si>
  <si>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</si>
  <si>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</si>
  <si>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</si>
  <si>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</si>
  <si>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</si>
  <si>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</si>
  <si>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</si>
  <si>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</si>
  <si>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</si>
  <si>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</si>
  <si>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</si>
  <si>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</si>
  <si>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</si>
  <si>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</si>
  <si>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</si>
  <si>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</si>
  <si>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</si>
  <si>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</si>
  <si>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</si>
  <si>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</si>
  <si>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</si>
  <si>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</si>
  <si>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</si>
  <si>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</si>
  <si>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</si>
  <si>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</si>
  <si>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</si>
  <si>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</si>
  <si>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</si>
  <si>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</si>
  <si>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</si>
  <si>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</si>
  <si>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</si>
  <si>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</si>
  <si>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</si>
  <si>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</si>
  <si>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</si>
  <si>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</si>
  <si>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</si>
  <si>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</si>
  <si>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</si>
  <si>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</si>
  <si>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</si>
  <si>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</si>
  <si>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</si>
  <si>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</si>
  <si>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</si>
  <si>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</si>
  <si>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</si>
  <si>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</si>
  <si>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</si>
  <si>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</si>
  <si>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</si>
  <si>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</si>
  <si>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</si>
  <si>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</si>
  <si>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</si>
  <si>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</si>
  <si>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</si>
  <si>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</si>
  <si>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</si>
  <si>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</si>
  <si>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</si>
  <si>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</si>
  <si>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</si>
  <si>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</si>
  <si>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</si>
  <si>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</si>
  <si>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</si>
  <si>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</si>
  <si>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</si>
  <si>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</si>
  <si>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</si>
  <si>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</si>
  <si>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</si>
  <si>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</si>
  <si>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</si>
  <si>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</si>
  <si>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</si>
  <si>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</si>
  <si>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</si>
  <si>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</si>
  <si>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</si>
  <si>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</si>
  <si>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</si>
  <si>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</si>
  <si>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</si>
  <si>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</si>
  <si>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</si>
  <si>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</si>
  <si>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</si>
  <si>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</si>
  <si>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</si>
  <si>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</si>
  <si>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</si>
  <si>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</si>
  <si>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</si>
  <si>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</si>
  <si>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</si>
  <si>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</si>
  <si>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</si>
  <si>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</si>
  <si>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</si>
  <si>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</si>
  <si>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</si>
  <si>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</si>
  <si>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</si>
  <si>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</si>
  <si>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</si>
  <si>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</si>
  <si>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</si>
  <si>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</si>
  <si>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</si>
  <si>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</si>
  <si>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</si>
  <si>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</si>
  <si>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</si>
  <si>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</si>
  <si>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</si>
  <si>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</si>
  <si>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</si>
  <si>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</si>
  <si>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</si>
  <si>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</si>
  <si>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</si>
  <si>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</si>
  <si>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</si>
  <si>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</si>
  <si>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</si>
  <si>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</si>
  <si>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</si>
  <si>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</si>
  <si>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</si>
  <si>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</si>
  <si>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</si>
  <si>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</si>
  <si>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</si>
  <si>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</si>
  <si>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</si>
  <si>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</si>
  <si>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</si>
  <si>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</si>
  <si>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</si>
  <si>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</si>
  <si>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</si>
  <si>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</si>
  <si>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</si>
  <si>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</si>
  <si>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</si>
  <si>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</si>
  <si>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</si>
  <si>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</si>
  <si>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</si>
  <si>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</si>
  <si>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</si>
  <si>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</si>
  <si>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</si>
  <si>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</si>
  <si>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</si>
  <si>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</si>
  <si>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</si>
  <si>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</si>
  <si>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</si>
  <si>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</si>
  <si>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</si>
  <si>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</si>
  <si>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</si>
  <si>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</si>
  <si>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</si>
  <si>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</si>
  <si>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</si>
  <si>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</si>
  <si>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</si>
  <si>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</si>
  <si>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</si>
  <si>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</si>
  <si>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</si>
  <si>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</si>
  <si>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</si>
  <si>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</si>
  <si>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</si>
  <si>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</si>
  <si>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</si>
  <si>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</si>
  <si>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</si>
  <si>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</si>
  <si>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</si>
  <si>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</si>
  <si>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</si>
  <si>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</si>
  <si>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</si>
  <si>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</si>
  <si>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</si>
  <si>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</si>
  <si>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</si>
  <si>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</si>
  <si>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</si>
  <si>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</si>
  <si>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</si>
  <si>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</si>
  <si>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</si>
  <si>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</si>
  <si>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</si>
  <si>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</si>
  <si>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</si>
  <si>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</si>
  <si>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</si>
  <si>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</si>
  <si>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</si>
  <si>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</si>
  <si>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</si>
  <si>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</si>
  <si>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</si>
  <si>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</si>
  <si>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</si>
  <si>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</si>
  <si>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</si>
  <si>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</si>
  <si>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</si>
  <si>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</si>
  <si>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</si>
  <si>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</si>
  <si>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</si>
  <si>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</si>
  <si>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</si>
  <si>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</si>
  <si>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</si>
  <si>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</si>
  <si>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</si>
  <si>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</si>
  <si>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</si>
  <si>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</si>
  <si>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</si>
  <si>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</si>
  <si>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</si>
  <si>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</si>
  <si>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</si>
  <si>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</si>
  <si>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</si>
  <si>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</si>
  <si>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</si>
  <si>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</si>
  <si>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</si>
  <si>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</si>
  <si>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</si>
  <si>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</si>
  <si>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</si>
  <si>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</si>
  <si>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</si>
  <si>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</si>
  <si>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</si>
  <si>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</si>
  <si>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</si>
  <si>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</si>
  <si>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</si>
  <si>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</si>
  <si>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</si>
  <si>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</si>
  <si>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</si>
  <si>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</si>
  <si>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</si>
  <si>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</si>
  <si>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</si>
  <si>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</si>
  <si>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</si>
  <si>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</si>
  <si>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</si>
  <si>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</si>
  <si>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</si>
  <si>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</si>
  <si>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</si>
  <si>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</si>
  <si>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</si>
  <si>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</si>
  <si>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</si>
  <si>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</si>
  <si>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</si>
  <si>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</si>
  <si>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</si>
  <si>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</si>
  <si>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</si>
  <si>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</si>
  <si>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</si>
  <si>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</si>
  <si>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</si>
  <si>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</si>
  <si>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</si>
  <si>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</si>
  <si>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</si>
  <si>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</si>
  <si>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</si>
  <si>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</si>
  <si>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</si>
  <si>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</si>
  <si>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</si>
  <si>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</si>
  <si>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</si>
  <si>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</si>
  <si>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</si>
  <si>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</si>
  <si>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</si>
  <si>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</si>
  <si>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</si>
  <si>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</si>
  <si>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</si>
  <si>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</si>
  <si>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</si>
  <si>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</si>
  <si>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</si>
  <si>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</si>
  <si>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</si>
  <si>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</si>
  <si>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</si>
  <si>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</si>
  <si>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</si>
  <si>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</si>
  <si>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</si>
  <si>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</si>
  <si>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</si>
  <si>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</si>
  <si>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</si>
  <si>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</si>
  <si>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</si>
  <si>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</si>
  <si>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</si>
  <si>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</si>
  <si>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</si>
  <si>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</si>
  <si>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</si>
  <si>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</si>
  <si>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</si>
  <si>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</si>
  <si>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</si>
  <si>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</si>
  <si>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</si>
  <si>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</si>
  <si>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</si>
  <si>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</si>
  <si>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</si>
  <si>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</si>
  <si>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</si>
  <si>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</si>
  <si>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</si>
  <si>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</si>
  <si>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</si>
  <si>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</si>
  <si>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</si>
  <si>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</si>
  <si>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</si>
  <si>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</si>
  <si>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</si>
  <si>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</si>
  <si>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</si>
  <si>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</si>
  <si>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</si>
  <si>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</si>
  <si>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</si>
  <si>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</si>
  <si>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</si>
  <si>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</si>
  <si>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</si>
  <si>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</si>
  <si>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</si>
  <si>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</si>
  <si>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</si>
  <si>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</si>
  <si>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</si>
  <si>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</si>
  <si>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</si>
  <si>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</si>
  <si>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</si>
  <si>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</si>
  <si>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</si>
  <si>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</si>
  <si>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</si>
  <si>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</si>
  <si>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</si>
  <si>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</si>
  <si>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</si>
  <si>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</si>
  <si>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</si>
  <si>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</si>
  <si>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</si>
  <si>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</si>
  <si>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</si>
  <si>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</si>
  <si>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</si>
  <si>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</si>
  <si>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</si>
  <si>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</si>
  <si>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</si>
  <si>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</si>
  <si>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</si>
  <si>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</si>
  <si>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</si>
  <si>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</si>
  <si>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</si>
  <si>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</si>
  <si>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</si>
  <si>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</si>
  <si>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</si>
  <si>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</si>
  <si>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</si>
  <si>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</si>
  <si>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</si>
  <si>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</si>
  <si>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</si>
  <si>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</si>
  <si>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</si>
  <si>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</si>
  <si>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</si>
  <si>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</si>
  <si>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</si>
  <si>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</si>
  <si>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</si>
  <si>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</si>
  <si>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</si>
  <si>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</si>
  <si>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</si>
  <si>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</si>
  <si>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</si>
  <si>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</si>
  <si>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</si>
  <si>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</si>
  <si>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</si>
  <si>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</si>
  <si>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</si>
  <si>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</si>
  <si>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</si>
  <si>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</si>
  <si>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</si>
  <si>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</si>
  <si>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</si>
  <si>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</si>
  <si>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</si>
  <si>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</si>
  <si>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</si>
  <si>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</si>
  <si>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</si>
  <si>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</si>
  <si>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</si>
  <si>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</si>
  <si>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</si>
  <si>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</si>
  <si>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</si>
  <si>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</si>
  <si>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</si>
  <si>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</si>
  <si>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</si>
  <si>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</si>
  <si>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</si>
  <si>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</si>
  <si>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</si>
  <si>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</si>
  <si>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</si>
  <si>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</si>
  <si>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</si>
  <si>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</si>
  <si>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</si>
  <si>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</si>
  <si>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</si>
  <si>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</si>
  <si>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</si>
  <si>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</si>
  <si>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</si>
  <si>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</si>
  <si>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</si>
  <si>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</si>
  <si>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</si>
  <si>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</si>
  <si>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</si>
  <si>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</si>
  <si>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</si>
  <si>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</si>
  <si>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</si>
  <si>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</si>
  <si>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</si>
  <si>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</si>
  <si>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</si>
  <si>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</si>
  <si>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</si>
  <si>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</si>
  <si>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</si>
  <si>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</si>
  <si>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</si>
  <si>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</si>
  <si>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</si>
  <si>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</si>
  <si>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</si>
  <si>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</si>
  <si>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</si>
  <si>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</si>
  <si>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</si>
  <si>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</si>
  <si>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</si>
  <si>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</si>
  <si>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</si>
  <si>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</si>
  <si>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</si>
  <si>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</si>
  <si>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</si>
  <si>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</si>
  <si>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</si>
  <si>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</si>
  <si>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</si>
  <si>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</si>
  <si>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</si>
  <si>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</si>
  <si>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</si>
  <si>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</si>
  <si>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</si>
  <si>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</si>
  <si>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</si>
  <si>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</si>
  <si>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</si>
  <si>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</si>
  <si>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</si>
  <si>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</si>
  <si>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</si>
  <si>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</si>
  <si>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</si>
  <si>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</si>
  <si>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</si>
  <si>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</si>
  <si>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</si>
  <si>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</si>
  <si>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</si>
  <si>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</si>
  <si>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</si>
  <si>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</si>
  <si>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</si>
  <si>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</si>
  <si>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</si>
  <si>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</si>
  <si>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</si>
  <si>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</si>
  <si>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</si>
  <si>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</si>
  <si>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</si>
  <si>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</si>
  <si>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</si>
  <si>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</si>
  <si>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</si>
  <si>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</si>
  <si>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</si>
  <si>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</si>
  <si>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</si>
  <si>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</si>
  <si>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</si>
  <si>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</si>
  <si>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</si>
  <si>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</si>
  <si>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</si>
  <si>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</si>
  <si>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</si>
  <si>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</si>
  <si>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</si>
  <si>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</si>
  <si>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</si>
  <si>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</si>
  <si>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</si>
  <si>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</si>
  <si>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</si>
  <si>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</si>
  <si>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</si>
  <si>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</si>
  <si>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</si>
  <si>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</si>
  <si>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</si>
  <si>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</si>
  <si>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</si>
  <si>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</si>
  <si>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</si>
  <si>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</si>
  <si>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</si>
  <si>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</si>
  <si>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</si>
  <si>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</si>
  <si>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</si>
  <si>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</si>
  <si>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</si>
  <si>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</si>
  <si>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</si>
  <si>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</si>
  <si>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</si>
  <si>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</si>
  <si>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</si>
  <si>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</si>
  <si>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</si>
  <si>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</si>
  <si>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</si>
  <si>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</si>
  <si>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</si>
  <si>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</si>
  <si>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</si>
  <si>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</si>
  <si>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</si>
  <si>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</si>
  <si>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</si>
  <si>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</si>
  <si>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</si>
  <si>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</si>
  <si>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</si>
  <si>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</si>
  <si>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</si>
  <si>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</si>
  <si>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</si>
  <si>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</si>
  <si>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</si>
  <si>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</si>
  <si>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</si>
  <si>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</si>
  <si>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</si>
  <si>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</si>
  <si>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</si>
  <si>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</si>
  <si>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</si>
  <si>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</si>
  <si>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</si>
  <si>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</si>
  <si>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</si>
  <si>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</si>
  <si>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</si>
  <si>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</si>
  <si>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</si>
  <si>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</si>
  <si>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</si>
  <si>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</si>
  <si>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</si>
  <si>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</si>
  <si>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</si>
  <si>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</si>
  <si>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</si>
  <si>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</si>
  <si>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</si>
  <si>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</si>
  <si>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</si>
  <si>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</si>
  <si>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</si>
  <si>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</si>
  <si>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</si>
  <si>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</si>
  <si>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</si>
  <si>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</si>
  <si>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</si>
  <si>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</si>
  <si>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</si>
  <si>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</si>
  <si>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</si>
  <si>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</si>
  <si>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</si>
  <si>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</si>
  <si>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</si>
  <si>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</si>
  <si>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</si>
  <si>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</si>
  <si>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</si>
  <si>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</si>
  <si>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</si>
  <si>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</si>
  <si>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</si>
  <si>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</si>
  <si>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</si>
  <si>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</si>
  <si>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</si>
  <si>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</si>
  <si>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</si>
  <si>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</si>
  <si>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</si>
  <si>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</si>
  <si>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</si>
  <si>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</si>
  <si>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</si>
  <si>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</si>
  <si>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</si>
  <si>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</si>
  <si>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</si>
  <si>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</si>
  <si>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</si>
  <si>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</si>
  <si>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</si>
  <si>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</si>
  <si>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</si>
  <si>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</si>
  <si>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</si>
  <si>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</si>
  <si>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</si>
  <si>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</si>
  <si>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</si>
  <si>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</si>
  <si>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</si>
  <si>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</si>
  <si>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</si>
  <si>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</si>
  <si>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</si>
  <si>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</si>
  <si>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</si>
  <si>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</si>
  <si>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</si>
  <si>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</si>
  <si>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</si>
  <si>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</si>
  <si>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</si>
  <si>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</si>
  <si>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</si>
  <si>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</si>
  <si>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</si>
  <si>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</si>
  <si>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</si>
  <si>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</si>
  <si>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</si>
  <si>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</si>
  <si>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</si>
  <si>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</si>
  <si>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</si>
  <si>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</si>
  <si>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</si>
  <si>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</si>
  <si>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</si>
  <si>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</si>
  <si>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</si>
  <si>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</si>
  <si>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</si>
  <si>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</si>
  <si>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</si>
  <si>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</si>
  <si>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</si>
  <si>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</si>
  <si>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</si>
  <si>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</si>
  <si>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</si>
  <si>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</si>
  <si>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</si>
  <si>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</si>
  <si>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</si>
  <si>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</si>
  <si>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</si>
  <si>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</si>
  <si>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</si>
  <si>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</si>
  <si>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</si>
  <si>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</si>
  <si>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</si>
  <si>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</si>
  <si>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</si>
  <si>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</si>
  <si>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</si>
  <si>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</si>
  <si>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</si>
  <si>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</si>
  <si>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</si>
  <si>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</si>
  <si>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</si>
  <si>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</si>
  <si>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</si>
  <si>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</si>
  <si>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</si>
  <si>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</si>
  <si>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</si>
  <si>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</si>
  <si>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</si>
  <si>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</si>
  <si>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</si>
  <si>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</si>
  <si>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</si>
  <si>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</si>
  <si>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</si>
  <si>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</si>
  <si>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</si>
  <si>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</si>
  <si>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</si>
  <si>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</si>
  <si>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</si>
  <si>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</si>
  <si>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</si>
  <si>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</si>
  <si>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</si>
  <si>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</si>
  <si>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</si>
  <si>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</si>
  <si>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</si>
  <si>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</si>
  <si>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</si>
  <si>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</si>
  <si>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</si>
  <si>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</si>
  <si>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</si>
  <si>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</si>
  <si>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</si>
  <si>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</si>
  <si>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</si>
  <si>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</si>
  <si>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</si>
  <si>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</si>
  <si>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</si>
  <si>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</si>
  <si>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</si>
  <si>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</si>
  <si>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</si>
  <si>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</si>
  <si>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</si>
  <si>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</si>
  <si>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</si>
  <si>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</si>
  <si>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</si>
  <si>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</si>
  <si>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</si>
  <si>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</si>
  <si>
    <t xml:space="preserve"> </t>
  </si>
  <si>
    <t>Percentage</t>
  </si>
  <si>
    <t>KPI ANALYSIS</t>
  </si>
  <si>
    <t>SALES AND PROFIT ANALYSIS</t>
  </si>
  <si>
    <t>CATEGORYWISE SALES REPORT</t>
  </si>
  <si>
    <t>CATEGORYWISE SALES SHARE PERCENTAGE</t>
  </si>
  <si>
    <t>TOP 5 SUB CATEGORIES</t>
  </si>
  <si>
    <t>SALES BY STATE</t>
  </si>
  <si>
    <t>FILTERS</t>
  </si>
  <si>
    <t>YOY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</si>
</sst>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quot;#&quot;\ 0"/>
    <numFmt numFmtId="167" formatCode="_-[$$-409]* #,##0.00_ ;_-[$$-409]* \-#,##0.00\ ;_-[$$-409]* &quot;-&quot;??_ ;_-@_ "/>
  </numFmts>
  <fonts count="10"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0"/>
      <name val="Calibri"/>
      <family val="2"/>
      <scheme val="minor"/>
    </font>
    <font>
      <sz val="11"/>
      <color theme="1"/>
      <name val="Cascadia Code SemiLight"/>
      <family val="3"/>
    </font>
    <font>
      <sz val="11"/>
      <color theme="1"/>
      <name val="Calibri"/>
      <family val="2"/>
      <scheme val="minor"/>
    </font>
    <font>
      <b/>
      <sz val="14"/>
      <color theme="1"/>
      <name val="Calibri"/>
      <family val="2"/>
      <scheme val="minor"/>
    </font>
  </fonts>
  <fills count="2">
    <fill>
      <patternFill patternType="none"/>
    </fill>
    <fill>
      <patternFill patternType="gray125"/>
    </fill>
  </fills>
  <borders count="26">
    <border>
      <left/>
      <right/>
      <top/>
      <bottom/>
      <diagonal/>
    </border>
    <border>
      <left/>
      <right/>
      <top style="thin">
        <color indexed="65"/>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rgb="FFABABAB"/>
      </top>
      <bottom/>
      <diagonal/>
    </border>
    <border>
      <left style="medium">
        <color indexed="64"/>
      </left>
      <right/>
      <top style="thin">
        <color indexed="65"/>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rgb="FFABABAB"/>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diagonal/>
    </border>
    <border>
      <left style="medium">
        <color indexed="64"/>
      </left>
      <right style="medium">
        <color indexed="64"/>
      </right>
      <top style="thin">
        <color rgb="FFABABAB"/>
      </top>
      <bottom style="medium">
        <color indexed="64"/>
      </bottom>
      <diagonal/>
    </border>
    <border>
      <left style="medium">
        <color indexed="64"/>
      </left>
      <right style="medium">
        <color indexed="64"/>
      </right>
      <top style="thin">
        <color indexed="65"/>
      </top>
      <bottom style="medium">
        <color indexed="64"/>
      </bottom>
      <diagonal/>
    </border>
    <border>
      <left/>
      <right style="medium">
        <color indexed="64"/>
      </right>
      <top style="thin">
        <color indexed="65"/>
      </top>
      <bottom/>
      <diagonal/>
    </border>
    <border>
      <left/>
      <right style="medium">
        <color indexed="64"/>
      </right>
      <top style="thin">
        <color rgb="FFABABAB"/>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5"/>
      </top>
      <bottom style="medium">
        <color indexed="64"/>
      </bottom>
      <diagonal/>
    </border>
    <border>
      <left/>
      <right/>
      <top style="thin">
        <color indexed="65"/>
      </top>
      <bottom style="medium">
        <color indexed="64"/>
      </bottom>
      <diagonal/>
    </border>
    <border>
      <left/>
      <right style="medium">
        <color indexed="64"/>
      </right>
      <top style="thin">
        <color indexed="65"/>
      </top>
      <bottom style="medium">
        <color indexed="64"/>
      </bottom>
      <diagonal/>
    </border>
    <border>
      <left/>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44" fontId="8" fillId="0" borderId="0" applyFont="0" applyFill="0" applyBorder="0" applyAlignment="0" applyProtection="0"/>
  </cellStyleXfs>
  <cellXfs count="72">
    <xf numFmtId="0" fontId="0" fillId="0" borderId="0" xfId="0"/>
    <xf numFmtId="0" fontId="3" fillId="0" borderId="0" xfId="0" applyFont="1"/>
    <xf numFmtId="0" fontId="4" fillId="0" borderId="0" xfId="0" applyFont="1"/>
    <xf numFmtId="14" fontId="5" fillId="0" borderId="0" xfId="0" applyNumberFormat="1" applyFont="1"/>
    <xf numFmtId="0" fontId="2" fillId="0" borderId="0" xfId="0" applyFont="1"/>
    <xf numFmtId="0" fontId="7" fillId="0" borderId="0" xfId="0" applyFont="1"/>
    <xf numFmtId="0" fontId="6" fillId="0" borderId="0" xfId="0" applyFont="1"/>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0" xfId="0" applyFont="1" applyBorder="1" applyAlignment="1">
      <alignment horizontal="center" vertical="center"/>
    </xf>
    <xf numFmtId="0" fontId="9" fillId="0" borderId="7" xfId="0" applyFont="1" applyBorder="1" applyAlignment="1">
      <alignment horizontal="center" vertical="center"/>
    </xf>
    <xf numFmtId="0" fontId="0" fillId="0" borderId="0" xfId="0" applyBorder="1"/>
    <xf numFmtId="0" fontId="0" fillId="0" borderId="7" xfId="0" applyBorder="1"/>
    <xf numFmtId="0" fontId="0" fillId="0" borderId="8" xfId="0" applyBorder="1" applyAlignment="1">
      <alignment horizontal="left"/>
    </xf>
    <xf numFmtId="0" fontId="0" fillId="0" borderId="9" xfId="0" applyBorder="1" applyAlignment="1">
      <alignment horizontal="left"/>
    </xf>
    <xf numFmtId="0" fontId="0" fillId="0" borderId="6" xfId="0" applyBorder="1"/>
    <xf numFmtId="167" fontId="0" fillId="0" borderId="0" xfId="2" applyNumberFormat="1" applyFont="1" applyBorder="1"/>
    <xf numFmtId="167" fontId="0" fillId="0" borderId="0" xfId="0" applyNumberFormat="1" applyBorder="1"/>
    <xf numFmtId="166" fontId="0" fillId="0" borderId="0" xfId="0" applyNumberFormat="1" applyBorder="1"/>
    <xf numFmtId="9" fontId="0" fillId="0" borderId="0" xfId="1" applyFont="1" applyBorder="1"/>
    <xf numFmtId="0" fontId="0" fillId="0" borderId="6" xfId="0" applyBorder="1" applyAlignment="1">
      <alignment horizontal="center"/>
    </xf>
    <xf numFmtId="0" fontId="0" fillId="0" borderId="0" xfId="0" applyBorder="1" applyAlignment="1">
      <alignment horizontal="center"/>
    </xf>
    <xf numFmtId="0" fontId="0" fillId="0" borderId="10" xfId="0" applyBorder="1"/>
    <xf numFmtId="0" fontId="0" fillId="0" borderId="11" xfId="0" applyBorder="1"/>
    <xf numFmtId="0" fontId="0" fillId="0" borderId="12"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Border="1" applyAlignment="1">
      <alignment horizontal="center" vertical="center"/>
    </xf>
    <xf numFmtId="0" fontId="0" fillId="0" borderId="7" xfId="0" applyBorder="1" applyAlignment="1">
      <alignment horizontal="center" vertical="center"/>
    </xf>
    <xf numFmtId="0" fontId="0" fillId="0" borderId="0" xfId="0" applyAlignment="1">
      <alignment vertical="center"/>
    </xf>
    <xf numFmtId="2" fontId="0" fillId="0" borderId="14" xfId="0" applyNumberFormat="1" applyBorder="1"/>
    <xf numFmtId="2" fontId="0" fillId="0" borderId="15" xfId="0" applyNumberFormat="1" applyBorder="1"/>
    <xf numFmtId="2" fontId="0" fillId="0" borderId="16" xfId="0" applyNumberFormat="1" applyBorder="1"/>
    <xf numFmtId="0" fontId="0" fillId="0" borderId="2" xfId="0" pivotButton="1" applyBorder="1"/>
    <xf numFmtId="0" fontId="0" fillId="0" borderId="14" xfId="0" applyBorder="1" applyAlignment="1">
      <alignment horizontal="left"/>
    </xf>
    <xf numFmtId="0" fontId="0" fillId="0" borderId="15" xfId="0" applyBorder="1" applyAlignment="1">
      <alignment horizontal="left"/>
    </xf>
    <xf numFmtId="0" fontId="0" fillId="0" borderId="17" xfId="0" applyBorder="1" applyAlignment="1">
      <alignment horizontal="left"/>
    </xf>
    <xf numFmtId="0" fontId="0" fillId="0" borderId="2" xfId="0" applyBorder="1" applyAlignment="1">
      <alignment horizontal="left"/>
    </xf>
    <xf numFmtId="0" fontId="0" fillId="0" borderId="2" xfId="0" applyBorder="1"/>
    <xf numFmtId="165" fontId="0" fillId="0" borderId="18" xfId="0" applyNumberFormat="1" applyBorder="1"/>
    <xf numFmtId="0" fontId="0" fillId="0" borderId="19" xfId="0" applyNumberFormat="1" applyBorder="1"/>
    <xf numFmtId="165" fontId="0" fillId="0" borderId="3" xfId="0" applyNumberFormat="1" applyBorder="1"/>
    <xf numFmtId="165" fontId="0" fillId="0" borderId="5" xfId="0" applyNumberFormat="1" applyBorder="1"/>
    <xf numFmtId="165" fontId="0" fillId="0" borderId="9" xfId="0" applyNumberFormat="1" applyBorder="1"/>
    <xf numFmtId="0" fontId="0" fillId="0" borderId="13" xfId="0" applyNumberFormat="1" applyBorder="1"/>
    <xf numFmtId="0" fontId="0" fillId="0" borderId="20" xfId="0" applyBorder="1"/>
    <xf numFmtId="0" fontId="0" fillId="0" borderId="21" xfId="0" applyBorder="1"/>
    <xf numFmtId="0" fontId="2" fillId="0" borderId="0" xfId="0" applyFont="1" applyBorder="1"/>
    <xf numFmtId="165" fontId="0" fillId="0" borderId="0" xfId="0" applyNumberFormat="1" applyBorder="1"/>
    <xf numFmtId="0" fontId="1" fillId="0" borderId="0" xfId="0" applyFont="1" applyBorder="1"/>
    <xf numFmtId="165" fontId="0" fillId="0" borderId="0" xfId="1" applyNumberFormat="1" applyFont="1" applyBorder="1"/>
    <xf numFmtId="165" fontId="2" fillId="0" borderId="0" xfId="0" applyNumberFormat="1" applyFont="1" applyBorder="1"/>
    <xf numFmtId="164" fontId="0" fillId="0" borderId="0"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10" fontId="0" fillId="0" borderId="14" xfId="0" applyNumberFormat="1" applyBorder="1"/>
    <xf numFmtId="10" fontId="0" fillId="0" borderId="15" xfId="0" applyNumberFormat="1" applyBorder="1"/>
    <xf numFmtId="10" fontId="0" fillId="0" borderId="16" xfId="0" applyNumberFormat="1" applyBorder="1"/>
    <xf numFmtId="0" fontId="0" fillId="0" borderId="1" xfId="0" applyNumberFormat="1" applyBorder="1"/>
    <xf numFmtId="0" fontId="0" fillId="0" borderId="18" xfId="0" applyNumberFormat="1" applyBorder="1"/>
    <xf numFmtId="0" fontId="0" fillId="0" borderId="23" xfId="0" applyNumberFormat="1" applyBorder="1"/>
    <xf numFmtId="0" fontId="0" fillId="0" borderId="24"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0" fillId="0" borderId="9" xfId="0" applyNumberFormat="1" applyBorder="1"/>
    <xf numFmtId="0" fontId="0" fillId="0" borderId="22" xfId="0" applyNumberFormat="1" applyBorder="1"/>
    <xf numFmtId="0" fontId="0" fillId="0" borderId="25" xfId="0" applyBorder="1"/>
  </cellXfs>
  <cellStyles count="3">
    <cellStyle name="Currency" xfId="2" builtinId="4"/>
    <cellStyle name="Normal" xfId="0" builtinId="0"/>
    <cellStyle name="Percent" xfId="1" builtinId="5"/>
  </cellStyles>
  <dxfs count="8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K&quot;"/>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5" formatCode="\$\ 0.00,&quot;K&quot;"/>
    </dxf>
    <dxf>
      <numFmt numFmtId="165" formatCode="\$\ 0.00,&quot;K&quot;"/>
    </dxf>
    <dxf>
      <numFmt numFmtId="2" formatCode="0.00"/>
    </dxf>
    <dxf>
      <numFmt numFmtId="165" formatCode="\$\ 0.00,&quot;K&quot;"/>
    </dxf>
    <dxf>
      <numFmt numFmtId="165" formatCode="\$\ 0.00,&quot;K&quot;"/>
    </dxf>
    <dxf>
      <numFmt numFmtId="2" formatCode="0.00"/>
    </dxf>
    <dxf>
      <numFmt numFmtId="2" formatCode="0.00"/>
    </dxf>
    <dxf>
      <numFmt numFmtId="2" formatCode="0.00"/>
    </dxf>
    <dxf>
      <numFmt numFmtId="165" formatCode="\$\ 0.00,&quot;K&quot;"/>
    </dxf>
    <dxf>
      <numFmt numFmtId="2" formatCode="0.00"/>
    </dxf>
    <dxf>
      <numFmt numFmtId="165" formatCode="\$\ 0.00,&quot;K&quot;"/>
    </dxf>
    <dxf>
      <numFmt numFmtId="165" formatCode="\$\ 0.00,&quot;K&quot;"/>
    </dxf>
    <dxf>
      <numFmt numFmtId="2" formatCode="0.00"/>
    </dxf>
    <dxf>
      <numFmt numFmtId="165" formatCode="\$\ 0.00,&quot;K&quot;"/>
    </dxf>
    <dxf>
      <numFmt numFmtId="165" formatCode="\$\ 0.00,&quot;K&quot;"/>
    </dxf>
    <dxf>
      <fill>
        <patternFill>
          <fgColor rgb="FF1F1D37"/>
        </patternFill>
      </fill>
      <border diagonalUp="0" diagonalDown="0">
        <left/>
        <right/>
        <top/>
        <bottom/>
        <vertical/>
        <horizontal/>
      </border>
    </dxf>
    <dxf>
      <fill>
        <patternFill>
          <fgColor rgb="FF1F1D37"/>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defaultTableStyle="TableStyleMedium2" defaultPivotStyle="PivotStyleLight16">
    <tableStyle name="Data-style" pivot="0" count="3" xr9:uid="{00000000-0011-0000-FFFF-FFFF00000000}">
      <tableStyleElement type="headerRow" dxfId="88"/>
      <tableStyleElement type="firstRowStripe" dxfId="87"/>
      <tableStyleElement type="secondRowStripe" dxfId="86"/>
    </tableStyle>
    <tableStyle name="Slicer Style 1" pivot="0" table="0" count="1" xr9:uid="{92F1C7DE-2DE3-4AEA-A4BB-32D8B807AF56}">
      <tableStyleElement type="wholeTable" dxfId="85"/>
    </tableStyle>
    <tableStyle name="Slicer Style 2" pivot="0" table="0" count="1" xr9:uid="{D16A5862-EC38-4CC4-B561-C253614254E5}">
      <tableStyleElement type="wholeTable" dxfId="84"/>
    </tableStyle>
  </tableStyles>
  <colors>
    <mruColors>
      <color rgb="FF1F1D37"/>
      <color rgb="FF000066"/>
      <color rgb="FFAED0E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39113680154145E-2"/>
          <c:y val="0.2857142857142857"/>
          <c:w val="0.78805394990366084"/>
          <c:h val="0.47619047619047616"/>
        </c:manualLayout>
      </c:layout>
      <c:lineChart>
        <c:grouping val="standard"/>
        <c:varyColors val="0"/>
        <c:ser>
          <c:idx val="0"/>
          <c:order val="0"/>
          <c:tx>
            <c:strRef>
              <c:f>'DATA ANALYSIS'!$B$3</c:f>
              <c:strCache>
                <c:ptCount val="1"/>
                <c:pt idx="0">
                  <c:v>Total</c:v>
                </c:pt>
              </c:strCache>
            </c:strRef>
          </c:tx>
          <c:spPr>
            <a:ln w="28575" cap="rnd">
              <a:solidFill>
                <a:schemeClr val="accent1"/>
              </a:solidFill>
              <a:round/>
            </a:ln>
            <a:effectLst/>
          </c:spPr>
          <c:marker>
            <c:symbol val="none"/>
          </c:marker>
          <c:cat>
            <c:strRef>
              <c:f>'DATA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ANALYSIS'!$B$4:$B$16</c:f>
              <c:numCache>
                <c:formatCode>0.00</c:formatCode>
                <c:ptCount val="12"/>
                <c:pt idx="0">
                  <c:v>16478.748600000003</c:v>
                </c:pt>
                <c:pt idx="1">
                  <c:v>4078.0280000000002</c:v>
                </c:pt>
                <c:pt idx="2">
                  <c:v>24777.061000000009</c:v>
                </c:pt>
                <c:pt idx="3">
                  <c:v>13736.478000000001</c:v>
                </c:pt>
                <c:pt idx="4">
                  <c:v>15973.277400000003</c:v>
                </c:pt>
                <c:pt idx="5">
                  <c:v>11336.533800000005</c:v>
                </c:pt>
                <c:pt idx="6">
                  <c:v>17843.245000000006</c:v>
                </c:pt>
                <c:pt idx="7">
                  <c:v>11961.339799999992</c:v>
                </c:pt>
                <c:pt idx="8">
                  <c:v>45901.270600000018</c:v>
                </c:pt>
                <c:pt idx="9">
                  <c:v>20067.688199999993</c:v>
                </c:pt>
                <c:pt idx="10">
                  <c:v>29390.433799999984</c:v>
                </c:pt>
                <c:pt idx="11">
                  <c:v>40487.329799999985</c:v>
                </c:pt>
              </c:numCache>
            </c:numRef>
          </c:val>
          <c:smooth val="0"/>
          <c:extLst>
            <c:ext xmlns:c16="http://schemas.microsoft.com/office/drawing/2014/chart" uri="{C3380CC4-5D6E-409C-BE32-E72D297353CC}">
              <c16:uniqueId val="{00000000-4B66-4987-9F14-05C6CDFAFFAD}"/>
            </c:ext>
          </c:extLst>
        </c:ser>
        <c:dLbls>
          <c:showLegendKey val="0"/>
          <c:showVal val="0"/>
          <c:showCatName val="0"/>
          <c:showSerName val="0"/>
          <c:showPercent val="0"/>
          <c:showBubbleSize val="0"/>
        </c:dLbls>
        <c:smooth val="0"/>
        <c:axId val="1034019103"/>
        <c:axId val="1034022943"/>
      </c:lineChart>
      <c:catAx>
        <c:axId val="1034019103"/>
        <c:scaling>
          <c:orientation val="minMax"/>
        </c:scaling>
        <c:delete val="1"/>
        <c:axPos val="b"/>
        <c:numFmt formatCode="General" sourceLinked="1"/>
        <c:majorTickMark val="none"/>
        <c:minorTickMark val="none"/>
        <c:tickLblPos val="nextTo"/>
        <c:crossAx val="1034022943"/>
        <c:crosses val="autoZero"/>
        <c:auto val="1"/>
        <c:lblAlgn val="ctr"/>
        <c:lblOffset val="100"/>
        <c:noMultiLvlLbl val="0"/>
      </c:catAx>
      <c:valAx>
        <c:axId val="1034022943"/>
        <c:scaling>
          <c:orientation val="minMax"/>
        </c:scaling>
        <c:delete val="1"/>
        <c:axPos val="l"/>
        <c:numFmt formatCode="0.00" sourceLinked="1"/>
        <c:majorTickMark val="none"/>
        <c:minorTickMark val="none"/>
        <c:tickLblPos val="nextTo"/>
        <c:crossAx val="10340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ANALYSIS'!$E$3</c:f>
              <c:strCache>
                <c:ptCount val="1"/>
                <c:pt idx="0">
                  <c:v>Total</c:v>
                </c:pt>
              </c:strCache>
            </c:strRef>
          </c:tx>
          <c:spPr>
            <a:ln w="28575" cap="rnd">
              <a:solidFill>
                <a:schemeClr val="accent1"/>
              </a:solidFill>
              <a:round/>
            </a:ln>
            <a:effectLst/>
          </c:spPr>
          <c:marker>
            <c:symbol val="none"/>
          </c:marker>
          <c:cat>
            <c:strRef>
              <c:f>'DATA 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ANALYSIS'!$E$4:$E$16</c:f>
              <c:numCache>
                <c:formatCode>0.00</c:formatCode>
                <c:ptCount val="12"/>
                <c:pt idx="0">
                  <c:v>1928.9578999999992</c:v>
                </c:pt>
                <c:pt idx="1">
                  <c:v>-515.26660000000015</c:v>
                </c:pt>
                <c:pt idx="2">
                  <c:v>-72.525000000000986</c:v>
                </c:pt>
                <c:pt idx="3">
                  <c:v>-2587.8556000000021</c:v>
                </c:pt>
                <c:pt idx="4">
                  <c:v>599.6958999999988</c:v>
                </c:pt>
                <c:pt idx="5">
                  <c:v>-459.67310000000043</c:v>
                </c:pt>
                <c:pt idx="6">
                  <c:v>-2605.0116000000021</c:v>
                </c:pt>
                <c:pt idx="7">
                  <c:v>882.3041999999997</c:v>
                </c:pt>
                <c:pt idx="8">
                  <c:v>3341.879799999997</c:v>
                </c:pt>
                <c:pt idx="9">
                  <c:v>2067.996999999998</c:v>
                </c:pt>
                <c:pt idx="10">
                  <c:v>-2481.816200000002</c:v>
                </c:pt>
                <c:pt idx="11">
                  <c:v>8465.3614000000016</c:v>
                </c:pt>
              </c:numCache>
            </c:numRef>
          </c:val>
          <c:smooth val="0"/>
          <c:extLst>
            <c:ext xmlns:c16="http://schemas.microsoft.com/office/drawing/2014/chart" uri="{C3380CC4-5D6E-409C-BE32-E72D297353CC}">
              <c16:uniqueId val="{00000000-7729-4820-A5B0-DE1480239DD7}"/>
            </c:ext>
          </c:extLst>
        </c:ser>
        <c:dLbls>
          <c:showLegendKey val="0"/>
          <c:showVal val="0"/>
          <c:showCatName val="0"/>
          <c:showSerName val="0"/>
          <c:showPercent val="0"/>
          <c:showBubbleSize val="0"/>
        </c:dLbls>
        <c:smooth val="0"/>
        <c:axId val="917789007"/>
        <c:axId val="917772687"/>
      </c:lineChart>
      <c:catAx>
        <c:axId val="917789007"/>
        <c:scaling>
          <c:orientation val="minMax"/>
        </c:scaling>
        <c:delete val="1"/>
        <c:axPos val="b"/>
        <c:numFmt formatCode="General" sourceLinked="1"/>
        <c:majorTickMark val="none"/>
        <c:minorTickMark val="none"/>
        <c:tickLblPos val="nextTo"/>
        <c:crossAx val="917772687"/>
        <c:crosses val="autoZero"/>
        <c:auto val="1"/>
        <c:lblAlgn val="ctr"/>
        <c:lblOffset val="100"/>
        <c:noMultiLvlLbl val="0"/>
      </c:catAx>
      <c:valAx>
        <c:axId val="917772687"/>
        <c:scaling>
          <c:orientation val="minMax"/>
        </c:scaling>
        <c:delete val="1"/>
        <c:axPos val="l"/>
        <c:numFmt formatCode="0.00" sourceLinked="1"/>
        <c:majorTickMark val="none"/>
        <c:minorTickMark val="none"/>
        <c:tickLblPos val="nextTo"/>
        <c:crossAx val="91778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ANALYSIS'!$H$3</c:f>
              <c:strCache>
                <c:ptCount val="1"/>
                <c:pt idx="0">
                  <c:v>Total</c:v>
                </c:pt>
              </c:strCache>
            </c:strRef>
          </c:tx>
          <c:spPr>
            <a:ln w="28575" cap="rnd">
              <a:solidFill>
                <a:schemeClr val="accent1"/>
              </a:solidFill>
              <a:round/>
            </a:ln>
            <a:effectLst/>
          </c:spPr>
          <c:marker>
            <c:symbol val="none"/>
          </c:marker>
          <c:cat>
            <c:strRef>
              <c:f>'DATA ANALYSIS'!$G$4:$G$16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ANALYSIS'!$H$4:$H$16</c:f>
              <c:numCache>
                <c:formatCode>0.00</c:formatCode>
                <c:ptCount val="12"/>
                <c:pt idx="0">
                  <c:v>230</c:v>
                </c:pt>
                <c:pt idx="1">
                  <c:v>131</c:v>
                </c:pt>
                <c:pt idx="2">
                  <c:v>364</c:v>
                </c:pt>
                <c:pt idx="3">
                  <c:v>311</c:v>
                </c:pt>
                <c:pt idx="4">
                  <c:v>344</c:v>
                </c:pt>
                <c:pt idx="5">
                  <c:v>270</c:v>
                </c:pt>
                <c:pt idx="6">
                  <c:v>310</c:v>
                </c:pt>
                <c:pt idx="7">
                  <c:v>288</c:v>
                </c:pt>
                <c:pt idx="8">
                  <c:v>588</c:v>
                </c:pt>
                <c:pt idx="9">
                  <c:v>361</c:v>
                </c:pt>
                <c:pt idx="10">
                  <c:v>704</c:v>
                </c:pt>
                <c:pt idx="11">
                  <c:v>618</c:v>
                </c:pt>
              </c:numCache>
            </c:numRef>
          </c:val>
          <c:smooth val="0"/>
          <c:extLst>
            <c:ext xmlns:c16="http://schemas.microsoft.com/office/drawing/2014/chart" uri="{C3380CC4-5D6E-409C-BE32-E72D297353CC}">
              <c16:uniqueId val="{00000000-FADB-4DAF-B9C3-B1380114498B}"/>
            </c:ext>
          </c:extLst>
        </c:ser>
        <c:dLbls>
          <c:showLegendKey val="0"/>
          <c:showVal val="0"/>
          <c:showCatName val="0"/>
          <c:showSerName val="0"/>
          <c:showPercent val="0"/>
          <c:showBubbleSize val="0"/>
        </c:dLbls>
        <c:smooth val="0"/>
        <c:axId val="1030588639"/>
        <c:axId val="1030581919"/>
      </c:lineChart>
      <c:catAx>
        <c:axId val="1030588639"/>
        <c:scaling>
          <c:orientation val="minMax"/>
        </c:scaling>
        <c:delete val="1"/>
        <c:axPos val="b"/>
        <c:numFmt formatCode="General" sourceLinked="1"/>
        <c:majorTickMark val="none"/>
        <c:minorTickMark val="none"/>
        <c:tickLblPos val="nextTo"/>
        <c:crossAx val="1030581919"/>
        <c:crosses val="autoZero"/>
        <c:auto val="1"/>
        <c:lblAlgn val="ctr"/>
        <c:lblOffset val="100"/>
        <c:noMultiLvlLbl val="0"/>
      </c:catAx>
      <c:valAx>
        <c:axId val="1030581919"/>
        <c:scaling>
          <c:orientation val="minMax"/>
        </c:scaling>
        <c:delete val="1"/>
        <c:axPos val="l"/>
        <c:numFmt formatCode="0.00" sourceLinked="1"/>
        <c:majorTickMark val="none"/>
        <c:minorTickMark val="none"/>
        <c:tickLblPos val="nextTo"/>
        <c:crossAx val="10305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ANALYSIS'!$K$3</c:f>
              <c:strCache>
                <c:ptCount val="1"/>
                <c:pt idx="0">
                  <c:v>Total</c:v>
                </c:pt>
              </c:strCache>
            </c:strRef>
          </c:tx>
          <c:spPr>
            <a:ln w="28575" cap="rnd">
              <a:solidFill>
                <a:schemeClr val="accent1"/>
              </a:solidFill>
              <a:round/>
            </a:ln>
            <a:effectLst/>
          </c:spPr>
          <c:marker>
            <c:symbol val="none"/>
          </c:marker>
          <c:cat>
            <c:strRef>
              <c:f>'DATA ANALYSIS'!$J$4:$J$16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ANALYSIS'!$K$4:$K$16</c:f>
              <c:numCache>
                <c:formatCode>0.00</c:formatCode>
                <c:ptCount val="12"/>
                <c:pt idx="0">
                  <c:v>63</c:v>
                </c:pt>
                <c:pt idx="1">
                  <c:v>40</c:v>
                </c:pt>
                <c:pt idx="2">
                  <c:v>102</c:v>
                </c:pt>
                <c:pt idx="3">
                  <c:v>82</c:v>
                </c:pt>
                <c:pt idx="4">
                  <c:v>98</c:v>
                </c:pt>
                <c:pt idx="5">
                  <c:v>78</c:v>
                </c:pt>
                <c:pt idx="6">
                  <c:v>79</c:v>
                </c:pt>
                <c:pt idx="7">
                  <c:v>74</c:v>
                </c:pt>
                <c:pt idx="8">
                  <c:v>153</c:v>
                </c:pt>
                <c:pt idx="9">
                  <c:v>103</c:v>
                </c:pt>
                <c:pt idx="10">
                  <c:v>176</c:v>
                </c:pt>
                <c:pt idx="11">
                  <c:v>164</c:v>
                </c:pt>
              </c:numCache>
            </c:numRef>
          </c:val>
          <c:smooth val="0"/>
          <c:extLst>
            <c:ext xmlns:c16="http://schemas.microsoft.com/office/drawing/2014/chart" uri="{C3380CC4-5D6E-409C-BE32-E72D297353CC}">
              <c16:uniqueId val="{00000000-702E-4CD0-BF1D-49A0F451F8F5}"/>
            </c:ext>
          </c:extLst>
        </c:ser>
        <c:dLbls>
          <c:showLegendKey val="0"/>
          <c:showVal val="0"/>
          <c:showCatName val="0"/>
          <c:showSerName val="0"/>
          <c:showPercent val="0"/>
          <c:showBubbleSize val="0"/>
        </c:dLbls>
        <c:smooth val="0"/>
        <c:axId val="803684335"/>
        <c:axId val="803685775"/>
      </c:lineChart>
      <c:catAx>
        <c:axId val="803684335"/>
        <c:scaling>
          <c:orientation val="minMax"/>
        </c:scaling>
        <c:delete val="1"/>
        <c:axPos val="b"/>
        <c:numFmt formatCode="General" sourceLinked="1"/>
        <c:majorTickMark val="none"/>
        <c:minorTickMark val="none"/>
        <c:tickLblPos val="nextTo"/>
        <c:crossAx val="803685775"/>
        <c:crosses val="autoZero"/>
        <c:auto val="1"/>
        <c:lblAlgn val="ctr"/>
        <c:lblOffset val="100"/>
        <c:noMultiLvlLbl val="0"/>
      </c:catAx>
      <c:valAx>
        <c:axId val="803685775"/>
        <c:scaling>
          <c:orientation val="minMax"/>
        </c:scaling>
        <c:delete val="1"/>
        <c:axPos val="l"/>
        <c:numFmt formatCode="0.00" sourceLinked="1"/>
        <c:majorTickMark val="none"/>
        <c:minorTickMark val="none"/>
        <c:tickLblPos val="nextTo"/>
        <c:crossAx val="8036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ANALYSIS'!$N$3</c:f>
              <c:strCache>
                <c:ptCount val="1"/>
                <c:pt idx="0">
                  <c:v>Total</c:v>
                </c:pt>
              </c:strCache>
            </c:strRef>
          </c:tx>
          <c:spPr>
            <a:ln w="28575" cap="rnd">
              <a:solidFill>
                <a:schemeClr val="accent1"/>
              </a:solidFill>
              <a:round/>
            </a:ln>
            <a:effectLst/>
          </c:spPr>
          <c:marker>
            <c:symbol val="none"/>
          </c:marker>
          <c:cat>
            <c:strRef>
              <c:f>'DATA ANALYSIS'!$M$4:$M$16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ANALYSIS'!$N$4:$N$16</c:f>
              <c:numCache>
                <c:formatCode>0.00</c:formatCode>
                <c:ptCount val="12"/>
                <c:pt idx="0">
                  <c:v>0.1170573049460806</c:v>
                </c:pt>
                <c:pt idx="1">
                  <c:v>-0.12635190341998637</c:v>
                </c:pt>
                <c:pt idx="2">
                  <c:v>-2.9271026131792209E-3</c:v>
                </c:pt>
                <c:pt idx="3">
                  <c:v>-0.18839294905142365</c:v>
                </c:pt>
                <c:pt idx="4">
                  <c:v>3.7543697826220607E-2</c:v>
                </c:pt>
                <c:pt idx="5">
                  <c:v>-4.0547940676540856E-2</c:v>
                </c:pt>
                <c:pt idx="6">
                  <c:v>-0.14599427402358714</c:v>
                </c:pt>
                <c:pt idx="7">
                  <c:v>7.3762990998717401E-2</c:v>
                </c:pt>
                <c:pt idx="8">
                  <c:v>7.2805823375181156E-2</c:v>
                </c:pt>
                <c:pt idx="9">
                  <c:v>0.10305108288457455</c:v>
                </c:pt>
                <c:pt idx="10">
                  <c:v>-8.4442993148335338E-2</c:v>
                </c:pt>
                <c:pt idx="11">
                  <c:v>0.20908668074228015</c:v>
                </c:pt>
              </c:numCache>
            </c:numRef>
          </c:val>
          <c:smooth val="0"/>
          <c:extLst>
            <c:ext xmlns:c16="http://schemas.microsoft.com/office/drawing/2014/chart" uri="{C3380CC4-5D6E-409C-BE32-E72D297353CC}">
              <c16:uniqueId val="{00000000-3B48-4DE0-A3BC-8E208EB69EFB}"/>
            </c:ext>
          </c:extLst>
        </c:ser>
        <c:dLbls>
          <c:showLegendKey val="0"/>
          <c:showVal val="0"/>
          <c:showCatName val="0"/>
          <c:showSerName val="0"/>
          <c:showPercent val="0"/>
          <c:showBubbleSize val="0"/>
        </c:dLbls>
        <c:smooth val="0"/>
        <c:axId val="1034027743"/>
        <c:axId val="1034028223"/>
      </c:lineChart>
      <c:catAx>
        <c:axId val="1034027743"/>
        <c:scaling>
          <c:orientation val="minMax"/>
        </c:scaling>
        <c:delete val="1"/>
        <c:axPos val="b"/>
        <c:numFmt formatCode="General" sourceLinked="1"/>
        <c:majorTickMark val="none"/>
        <c:minorTickMark val="none"/>
        <c:tickLblPos val="nextTo"/>
        <c:crossAx val="1034028223"/>
        <c:crosses val="autoZero"/>
        <c:auto val="1"/>
        <c:lblAlgn val="ctr"/>
        <c:lblOffset val="100"/>
        <c:noMultiLvlLbl val="0"/>
      </c:catAx>
      <c:valAx>
        <c:axId val="1034028223"/>
        <c:scaling>
          <c:orientation val="minMax"/>
        </c:scaling>
        <c:delete val="1"/>
        <c:axPos val="l"/>
        <c:numFmt formatCode="0.00" sourceLinked="1"/>
        <c:majorTickMark val="none"/>
        <c:minorTickMark val="none"/>
        <c:tickLblPos val="nextTo"/>
        <c:crossAx val="10340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v>Sum of Profit</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4565.5290000000005</c:v>
              </c:pt>
              <c:pt idx="1">
                <c:v>2699.5893999999985</c:v>
              </c:pt>
              <c:pt idx="2">
                <c:v>16094.875599999999</c:v>
              </c:pt>
              <c:pt idx="3">
                <c:v>1428.8805</c:v>
              </c:pt>
              <c:pt idx="4">
                <c:v>6800.4481999999953</c:v>
              </c:pt>
              <c:pt idx="5">
                <c:v>7730.0002999999979</c:v>
              </c:pt>
              <c:pt idx="6">
                <c:v>9282.8017999999956</c:v>
              </c:pt>
              <c:pt idx="7">
                <c:v>11077.605099999999</c:v>
              </c:pt>
              <c:pt idx="8">
                <c:v>14694.859900000003</c:v>
              </c:pt>
              <c:pt idx="9">
                <c:v>7655.017899999998</c:v>
              </c:pt>
              <c:pt idx="10">
                <c:v>13130.219399999993</c:v>
              </c:pt>
              <c:pt idx="11">
                <c:v>13258.621800000006</c:v>
              </c:pt>
            </c:numLit>
          </c:val>
          <c:extLst>
            <c:ext xmlns:c16="http://schemas.microsoft.com/office/drawing/2014/chart" uri="{C3380CC4-5D6E-409C-BE32-E72D297353CC}">
              <c16:uniqueId val="{00000000-93B4-4841-8522-D65575A4E8C2}"/>
            </c:ext>
          </c:extLst>
        </c:ser>
        <c:dLbls>
          <c:showLegendKey val="0"/>
          <c:showVal val="0"/>
          <c:showCatName val="0"/>
          <c:showSerName val="0"/>
          <c:showPercent val="0"/>
          <c:showBubbleSize val="0"/>
        </c:dLbls>
        <c:axId val="1034008543"/>
        <c:axId val="1034024863"/>
      </c:areaChart>
      <c:barChart>
        <c:barDir val="col"/>
        <c:grouping val="clustered"/>
        <c:varyColors val="0"/>
        <c:ser>
          <c:idx val="0"/>
          <c:order val="0"/>
          <c:tx>
            <c:v>Sum of Sales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24918.618999999992</c:v>
              </c:pt>
              <c:pt idx="1">
                <c:v>16268.615000000002</c:v>
              </c:pt>
              <c:pt idx="2">
                <c:v>73023.739000000001</c:v>
              </c:pt>
              <c:pt idx="3">
                <c:v>41966.584999999977</c:v>
              </c:pt>
              <c:pt idx="4">
                <c:v>45320.874500000005</c:v>
              </c:pt>
              <c:pt idx="5">
                <c:v>48519.545499999978</c:v>
              </c:pt>
              <c:pt idx="6">
                <c:v>64706.893999999978</c:v>
              </c:pt>
              <c:pt idx="7">
                <c:v>62674.32799999998</c:v>
              </c:pt>
              <c:pt idx="8">
                <c:v>81618.460499999986</c:v>
              </c:pt>
              <c:pt idx="9">
                <c:v>57436.797999999944</c:v>
              </c:pt>
              <c:pt idx="10">
                <c:v>93068.822500000082</c:v>
              </c:pt>
              <c:pt idx="11">
                <c:v>115934.54350000001</c:v>
              </c:pt>
            </c:numLit>
          </c:val>
          <c:extLst>
            <c:ext xmlns:c16="http://schemas.microsoft.com/office/drawing/2014/chart" uri="{C3380CC4-5D6E-409C-BE32-E72D297353CC}">
              <c16:uniqueId val="{00000001-93B4-4841-8522-D65575A4E8C2}"/>
            </c:ext>
          </c:extLst>
        </c:ser>
        <c:dLbls>
          <c:showLegendKey val="0"/>
          <c:showVal val="0"/>
          <c:showCatName val="0"/>
          <c:showSerName val="0"/>
          <c:showPercent val="0"/>
          <c:showBubbleSize val="0"/>
        </c:dLbls>
        <c:gapWidth val="269"/>
        <c:overlap val="-27"/>
        <c:axId val="1034021503"/>
        <c:axId val="1034023903"/>
      </c:barChart>
      <c:catAx>
        <c:axId val="1034021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23903"/>
        <c:crosses val="autoZero"/>
        <c:auto val="1"/>
        <c:lblAlgn val="ctr"/>
        <c:lblOffset val="100"/>
        <c:noMultiLvlLbl val="0"/>
      </c:catAx>
      <c:valAx>
        <c:axId val="103402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21503"/>
        <c:crosses val="autoZero"/>
        <c:crossBetween val="between"/>
      </c:valAx>
      <c:valAx>
        <c:axId val="103402486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0.73657808398950131"/>
              <c:y val="0.3459645669291338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08543"/>
        <c:crosses val="max"/>
        <c:crossBetween val="between"/>
      </c:valAx>
      <c:catAx>
        <c:axId val="1034008543"/>
        <c:scaling>
          <c:orientation val="minMax"/>
        </c:scaling>
        <c:delete val="1"/>
        <c:axPos val="b"/>
        <c:numFmt formatCode="General" sourceLinked="1"/>
        <c:majorTickMark val="none"/>
        <c:minorTickMark val="none"/>
        <c:tickLblPos val="nextTo"/>
        <c:crossAx val="1034024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ANALYSIS!PivotTable3</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08596667707286"/>
          <c:y val="0.22601086322543015"/>
          <c:w val="0.58870523893764393"/>
          <c:h val="0.74242271799358417"/>
        </c:manualLayout>
      </c:layout>
      <c:doughnutChart>
        <c:varyColors val="1"/>
        <c:ser>
          <c:idx val="0"/>
          <c:order val="0"/>
          <c:tx>
            <c:strRef>
              <c:f>'DATA ANALYSIS'!$C$67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DD-4C80-8EFE-05ECD5A292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DD-4C80-8EFE-05ECD5A2921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DD-4C80-8EFE-05ECD5A292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ANALYSIS'!$B$68:$B$71</c:f>
              <c:strCache>
                <c:ptCount val="3"/>
                <c:pt idx="0">
                  <c:v>Furniture</c:v>
                </c:pt>
                <c:pt idx="1">
                  <c:v>Office Supplies</c:v>
                </c:pt>
                <c:pt idx="2">
                  <c:v>Technology</c:v>
                </c:pt>
              </c:strCache>
            </c:strRef>
          </c:cat>
          <c:val>
            <c:numRef>
              <c:f>'DATA ANALYSIS'!$C$68:$C$71</c:f>
              <c:numCache>
                <c:formatCode>0.00%</c:formatCode>
                <c:ptCount val="3"/>
                <c:pt idx="0">
                  <c:v>0.34213676298806439</c:v>
                </c:pt>
                <c:pt idx="1">
                  <c:v>0.36944391230182816</c:v>
                </c:pt>
                <c:pt idx="2">
                  <c:v>0.28841932471010745</c:v>
                </c:pt>
              </c:numCache>
            </c:numRef>
          </c:val>
          <c:extLst>
            <c:ext xmlns:c16="http://schemas.microsoft.com/office/drawing/2014/chart" uri="{C3380CC4-5D6E-409C-BE32-E72D297353CC}">
              <c16:uniqueId val="{00000006-76DD-4C80-8EFE-05ECD5A2921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4512785682491444"/>
          <c:y val="4.0219112287077474E-2"/>
          <c:w val="0.68264970457987906"/>
          <c:h val="0.16030256634587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6155919699227"/>
          <c:y val="0.13967929438004797"/>
          <c:w val="0.70001115485564303"/>
          <c:h val="0.7301469087197433"/>
        </c:manualLayout>
      </c:layout>
      <c:barChart>
        <c:barDir val="bar"/>
        <c:grouping val="clustered"/>
        <c:varyColors val="0"/>
        <c:ser>
          <c:idx val="0"/>
          <c:order val="0"/>
          <c:tx>
            <c:strRef>
              <c:f>'DATA ANALYSIS'!$N$27</c:f>
              <c:strCache>
                <c:ptCount val="1"/>
                <c:pt idx="0">
                  <c:v>Total</c:v>
                </c:pt>
              </c:strCache>
            </c:strRef>
          </c:tx>
          <c:spPr>
            <a:solidFill>
              <a:schemeClr val="accent1"/>
            </a:solidFill>
            <a:ln>
              <a:noFill/>
            </a:ln>
            <a:effectLst/>
          </c:spPr>
          <c:invertIfNegative val="0"/>
          <c:cat>
            <c:strRef>
              <c:f>'DATA ANALYSIS'!$M$28:$M$33</c:f>
              <c:strCache>
                <c:ptCount val="5"/>
                <c:pt idx="0">
                  <c:v>Tables</c:v>
                </c:pt>
                <c:pt idx="1">
                  <c:v>Storage</c:v>
                </c:pt>
                <c:pt idx="2">
                  <c:v>Phones</c:v>
                </c:pt>
                <c:pt idx="3">
                  <c:v>Binders</c:v>
                </c:pt>
                <c:pt idx="4">
                  <c:v>Chairs</c:v>
                </c:pt>
              </c:strCache>
            </c:strRef>
          </c:cat>
          <c:val>
            <c:numRef>
              <c:f>'DATA ANALYSIS'!$N$28:$N$33</c:f>
              <c:numCache>
                <c:formatCode>General</c:formatCode>
                <c:ptCount val="5"/>
                <c:pt idx="0">
                  <c:v>20835.000000000007</c:v>
                </c:pt>
                <c:pt idx="1">
                  <c:v>24671.809999999994</c:v>
                </c:pt>
                <c:pt idx="2">
                  <c:v>37108.785999999986</c:v>
                </c:pt>
                <c:pt idx="3">
                  <c:v>39693.575999999986</c:v>
                </c:pt>
                <c:pt idx="4">
                  <c:v>42933.374999999993</c:v>
                </c:pt>
              </c:numCache>
            </c:numRef>
          </c:val>
          <c:extLst>
            <c:ext xmlns:c16="http://schemas.microsoft.com/office/drawing/2014/chart" uri="{C3380CC4-5D6E-409C-BE32-E72D297353CC}">
              <c16:uniqueId val="{00000000-1159-4C52-BBFE-17E0D469EE73}"/>
            </c:ext>
          </c:extLst>
        </c:ser>
        <c:dLbls>
          <c:showLegendKey val="0"/>
          <c:showVal val="0"/>
          <c:showCatName val="0"/>
          <c:showSerName val="0"/>
          <c:showPercent val="0"/>
          <c:showBubbleSize val="0"/>
        </c:dLbls>
        <c:gapWidth val="182"/>
        <c:axId val="803690095"/>
        <c:axId val="803708815"/>
      </c:barChart>
      <c:catAx>
        <c:axId val="80369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08815"/>
        <c:crosses val="autoZero"/>
        <c:auto val="1"/>
        <c:lblAlgn val="ctr"/>
        <c:lblOffset val="100"/>
        <c:noMultiLvlLbl val="0"/>
      </c:catAx>
      <c:valAx>
        <c:axId val="8037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ANALYSIS!PivotTable8</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37139561707032E-2"/>
          <c:y val="6.7114093959731544E-2"/>
          <c:w val="0.87312572087658591"/>
          <c:h val="0.89603348999979671"/>
        </c:manualLayout>
      </c:layout>
      <c:lineChart>
        <c:grouping val="standard"/>
        <c:varyColors val="0"/>
        <c:ser>
          <c:idx val="0"/>
          <c:order val="0"/>
          <c:tx>
            <c:strRef>
              <c:f>'DATA ANALYSIS'!$B$3</c:f>
              <c:strCache>
                <c:ptCount val="1"/>
                <c:pt idx="0">
                  <c:v>Total</c:v>
                </c:pt>
              </c:strCache>
            </c:strRef>
          </c:tx>
          <c:spPr>
            <a:ln w="28575" cap="rnd">
              <a:solidFill>
                <a:schemeClr val="accent1"/>
              </a:solidFill>
              <a:round/>
            </a:ln>
            <a:effectLst/>
          </c:spPr>
          <c:marker>
            <c:symbol val="none"/>
          </c:marker>
          <c:cat>
            <c:strRef>
              <c:f>'DATA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ANALYSIS'!$B$4:$B$16</c:f>
              <c:numCache>
                <c:formatCode>0.00</c:formatCode>
                <c:ptCount val="12"/>
                <c:pt idx="0">
                  <c:v>16478.748600000003</c:v>
                </c:pt>
                <c:pt idx="1">
                  <c:v>4078.0280000000002</c:v>
                </c:pt>
                <c:pt idx="2">
                  <c:v>24777.061000000009</c:v>
                </c:pt>
                <c:pt idx="3">
                  <c:v>13736.478000000001</c:v>
                </c:pt>
                <c:pt idx="4">
                  <c:v>15973.277400000003</c:v>
                </c:pt>
                <c:pt idx="5">
                  <c:v>11336.533800000005</c:v>
                </c:pt>
                <c:pt idx="6">
                  <c:v>17843.245000000006</c:v>
                </c:pt>
                <c:pt idx="7">
                  <c:v>11961.339799999992</c:v>
                </c:pt>
                <c:pt idx="8">
                  <c:v>45901.270600000018</c:v>
                </c:pt>
                <c:pt idx="9">
                  <c:v>20067.688199999993</c:v>
                </c:pt>
                <c:pt idx="10">
                  <c:v>29390.433799999984</c:v>
                </c:pt>
                <c:pt idx="11">
                  <c:v>40487.329799999985</c:v>
                </c:pt>
              </c:numCache>
            </c:numRef>
          </c:val>
          <c:smooth val="0"/>
          <c:extLst>
            <c:ext xmlns:c16="http://schemas.microsoft.com/office/drawing/2014/chart" uri="{C3380CC4-5D6E-409C-BE32-E72D297353CC}">
              <c16:uniqueId val="{00000000-BE0D-479A-8B9C-53EDB22F1D40}"/>
            </c:ext>
          </c:extLst>
        </c:ser>
        <c:dLbls>
          <c:showLegendKey val="0"/>
          <c:showVal val="0"/>
          <c:showCatName val="0"/>
          <c:showSerName val="0"/>
          <c:showPercent val="0"/>
          <c:showBubbleSize val="0"/>
        </c:dLbls>
        <c:smooth val="0"/>
        <c:axId val="1034019103"/>
        <c:axId val="1034022943"/>
      </c:lineChart>
      <c:catAx>
        <c:axId val="1034019103"/>
        <c:scaling>
          <c:orientation val="minMax"/>
        </c:scaling>
        <c:delete val="1"/>
        <c:axPos val="b"/>
        <c:numFmt formatCode="General" sourceLinked="1"/>
        <c:majorTickMark val="none"/>
        <c:minorTickMark val="none"/>
        <c:tickLblPos val="nextTo"/>
        <c:crossAx val="1034022943"/>
        <c:crosses val="autoZero"/>
        <c:auto val="1"/>
        <c:lblAlgn val="ctr"/>
        <c:lblOffset val="100"/>
        <c:noMultiLvlLbl val="0"/>
      </c:catAx>
      <c:valAx>
        <c:axId val="1034022943"/>
        <c:scaling>
          <c:orientation val="minMax"/>
        </c:scaling>
        <c:delete val="1"/>
        <c:axPos val="l"/>
        <c:numFmt formatCode="0.00" sourceLinked="1"/>
        <c:majorTickMark val="none"/>
        <c:minorTickMark val="none"/>
        <c:tickLblPos val="nextTo"/>
        <c:crossAx val="10340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ANALYSIS!PivotTable8</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'DATA ANALYSIS'!$B$3</c:f>
              <c:strCache>
                <c:ptCount val="1"/>
                <c:pt idx="0">
                  <c:v>Total</c:v>
                </c:pt>
              </c:strCache>
            </c:strRef>
          </c:tx>
          <c:spPr>
            <a:ln w="28575" cap="rnd">
              <a:solidFill>
                <a:schemeClr val="accent1"/>
              </a:solidFill>
              <a:round/>
            </a:ln>
            <a:effectLst/>
          </c:spPr>
          <c:marker>
            <c:symbol val="none"/>
          </c:marker>
          <c:cat>
            <c:strRef>
              <c:f>'DATA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ANALYSIS'!$B$4:$B$16</c:f>
              <c:numCache>
                <c:formatCode>0.00</c:formatCode>
                <c:ptCount val="12"/>
                <c:pt idx="0">
                  <c:v>16478.748600000003</c:v>
                </c:pt>
                <c:pt idx="1">
                  <c:v>4078.0280000000002</c:v>
                </c:pt>
                <c:pt idx="2">
                  <c:v>24777.061000000009</c:v>
                </c:pt>
                <c:pt idx="3">
                  <c:v>13736.478000000001</c:v>
                </c:pt>
                <c:pt idx="4">
                  <c:v>15973.277400000003</c:v>
                </c:pt>
                <c:pt idx="5">
                  <c:v>11336.533800000005</c:v>
                </c:pt>
                <c:pt idx="6">
                  <c:v>17843.245000000006</c:v>
                </c:pt>
                <c:pt idx="7">
                  <c:v>11961.339799999992</c:v>
                </c:pt>
                <c:pt idx="8">
                  <c:v>45901.270600000018</c:v>
                </c:pt>
                <c:pt idx="9">
                  <c:v>20067.688199999993</c:v>
                </c:pt>
                <c:pt idx="10">
                  <c:v>29390.433799999984</c:v>
                </c:pt>
                <c:pt idx="11">
                  <c:v>40487.329799999985</c:v>
                </c:pt>
              </c:numCache>
            </c:numRef>
          </c:val>
          <c:smooth val="0"/>
          <c:extLst>
            <c:ext xmlns:c16="http://schemas.microsoft.com/office/drawing/2014/chart" uri="{C3380CC4-5D6E-409C-BE32-E72D297353CC}">
              <c16:uniqueId val="{00000006-DBBD-40A8-9B88-1C78B09E2F65}"/>
            </c:ext>
          </c:extLst>
        </c:ser>
        <c:dLbls>
          <c:showLegendKey val="0"/>
          <c:showVal val="0"/>
          <c:showCatName val="0"/>
          <c:showSerName val="0"/>
          <c:showPercent val="0"/>
          <c:showBubbleSize val="0"/>
        </c:dLbls>
        <c:smooth val="0"/>
        <c:axId val="1034027743"/>
        <c:axId val="1034028223"/>
      </c:lineChart>
      <c:catAx>
        <c:axId val="1034027743"/>
        <c:scaling>
          <c:orientation val="minMax"/>
        </c:scaling>
        <c:delete val="1"/>
        <c:axPos val="b"/>
        <c:numFmt formatCode="General" sourceLinked="1"/>
        <c:majorTickMark val="none"/>
        <c:minorTickMark val="none"/>
        <c:tickLblPos val="nextTo"/>
        <c:crossAx val="1034028223"/>
        <c:crosses val="autoZero"/>
        <c:auto val="1"/>
        <c:lblAlgn val="ctr"/>
        <c:lblOffset val="100"/>
        <c:noMultiLvlLbl val="0"/>
      </c:catAx>
      <c:valAx>
        <c:axId val="1034028223"/>
        <c:scaling>
          <c:orientation val="minMax"/>
        </c:scaling>
        <c:delete val="1"/>
        <c:axPos val="l"/>
        <c:numFmt formatCode="0.00" sourceLinked="1"/>
        <c:majorTickMark val="none"/>
        <c:minorTickMark val="none"/>
        <c:tickLblPos val="nextTo"/>
        <c:crossAx val="1034027743"/>
        <c:crosses val="autoZero"/>
        <c:crossBetween val="between"/>
      </c:valAx>
      <c:spPr>
        <a:solidFill>
          <a:srgbClr val="1F1D37"/>
        </a:solidFill>
        <a:ln>
          <a:noFill/>
        </a:ln>
      </c:spPr>
    </c:plotArea>
    <c:plotVisOnly val="1"/>
    <c:dispBlanksAs val="gap"/>
    <c:showDLblsOverMax val="0"/>
    <c:extLst/>
  </c:chart>
  <c:spPr>
    <a:solidFill>
      <a:srgbClr val="1F1D37"/>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ANALYSIS!PivotTable9</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ANALYSIS'!$E$3</c:f>
              <c:strCache>
                <c:ptCount val="1"/>
                <c:pt idx="0">
                  <c:v>Total</c:v>
                </c:pt>
              </c:strCache>
            </c:strRef>
          </c:tx>
          <c:spPr>
            <a:ln w="28575" cap="rnd">
              <a:solidFill>
                <a:schemeClr val="accent1"/>
              </a:solidFill>
              <a:round/>
            </a:ln>
            <a:effectLst/>
          </c:spPr>
          <c:marker>
            <c:symbol val="none"/>
          </c:marker>
          <c:cat>
            <c:strRef>
              <c:f>'DATA 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ANALYSIS'!$E$4:$E$16</c:f>
              <c:numCache>
                <c:formatCode>0.00</c:formatCode>
                <c:ptCount val="12"/>
                <c:pt idx="0">
                  <c:v>1928.9578999999992</c:v>
                </c:pt>
                <c:pt idx="1">
                  <c:v>-515.26660000000015</c:v>
                </c:pt>
                <c:pt idx="2">
                  <c:v>-72.525000000000986</c:v>
                </c:pt>
                <c:pt idx="3">
                  <c:v>-2587.8556000000021</c:v>
                </c:pt>
                <c:pt idx="4">
                  <c:v>599.6958999999988</c:v>
                </c:pt>
                <c:pt idx="5">
                  <c:v>-459.67310000000043</c:v>
                </c:pt>
                <c:pt idx="6">
                  <c:v>-2605.0116000000021</c:v>
                </c:pt>
                <c:pt idx="7">
                  <c:v>882.3041999999997</c:v>
                </c:pt>
                <c:pt idx="8">
                  <c:v>3341.879799999997</c:v>
                </c:pt>
                <c:pt idx="9">
                  <c:v>2067.996999999998</c:v>
                </c:pt>
                <c:pt idx="10">
                  <c:v>-2481.816200000002</c:v>
                </c:pt>
                <c:pt idx="11">
                  <c:v>8465.3614000000016</c:v>
                </c:pt>
              </c:numCache>
            </c:numRef>
          </c:val>
          <c:smooth val="0"/>
          <c:extLst>
            <c:ext xmlns:c16="http://schemas.microsoft.com/office/drawing/2014/chart" uri="{C3380CC4-5D6E-409C-BE32-E72D297353CC}">
              <c16:uniqueId val="{00000000-4F86-42F4-B8FA-F3626B32EF75}"/>
            </c:ext>
          </c:extLst>
        </c:ser>
        <c:dLbls>
          <c:showLegendKey val="0"/>
          <c:showVal val="0"/>
          <c:showCatName val="0"/>
          <c:showSerName val="0"/>
          <c:showPercent val="0"/>
          <c:showBubbleSize val="0"/>
        </c:dLbls>
        <c:smooth val="0"/>
        <c:axId val="917789007"/>
        <c:axId val="917772687"/>
      </c:lineChart>
      <c:catAx>
        <c:axId val="917789007"/>
        <c:scaling>
          <c:orientation val="minMax"/>
        </c:scaling>
        <c:delete val="1"/>
        <c:axPos val="b"/>
        <c:numFmt formatCode="General" sourceLinked="1"/>
        <c:majorTickMark val="none"/>
        <c:minorTickMark val="none"/>
        <c:tickLblPos val="nextTo"/>
        <c:crossAx val="917772687"/>
        <c:crosses val="autoZero"/>
        <c:auto val="1"/>
        <c:lblAlgn val="ctr"/>
        <c:lblOffset val="100"/>
        <c:noMultiLvlLbl val="0"/>
      </c:catAx>
      <c:valAx>
        <c:axId val="917772687"/>
        <c:scaling>
          <c:orientation val="minMax"/>
        </c:scaling>
        <c:delete val="1"/>
        <c:axPos val="l"/>
        <c:numFmt formatCode="0.00" sourceLinked="1"/>
        <c:majorTickMark val="none"/>
        <c:minorTickMark val="none"/>
        <c:tickLblPos val="nextTo"/>
        <c:crossAx val="91778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ANALYSIS'!$H$3</c:f>
              <c:strCache>
                <c:ptCount val="1"/>
                <c:pt idx="0">
                  <c:v>Total</c:v>
                </c:pt>
              </c:strCache>
            </c:strRef>
          </c:tx>
          <c:spPr>
            <a:ln w="28575" cap="rnd">
              <a:solidFill>
                <a:schemeClr val="accent1"/>
              </a:solidFill>
              <a:round/>
            </a:ln>
            <a:effectLst/>
          </c:spPr>
          <c:marker>
            <c:symbol val="none"/>
          </c:marker>
          <c:cat>
            <c:strRef>
              <c:f>'DATA ANALYSIS'!$G$4:$G$16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ANALYSIS'!$H$4:$H$16</c:f>
              <c:numCache>
                <c:formatCode>0.00</c:formatCode>
                <c:ptCount val="12"/>
                <c:pt idx="0">
                  <c:v>230</c:v>
                </c:pt>
                <c:pt idx="1">
                  <c:v>131</c:v>
                </c:pt>
                <c:pt idx="2">
                  <c:v>364</c:v>
                </c:pt>
                <c:pt idx="3">
                  <c:v>311</c:v>
                </c:pt>
                <c:pt idx="4">
                  <c:v>344</c:v>
                </c:pt>
                <c:pt idx="5">
                  <c:v>270</c:v>
                </c:pt>
                <c:pt idx="6">
                  <c:v>310</c:v>
                </c:pt>
                <c:pt idx="7">
                  <c:v>288</c:v>
                </c:pt>
                <c:pt idx="8">
                  <c:v>588</c:v>
                </c:pt>
                <c:pt idx="9">
                  <c:v>361</c:v>
                </c:pt>
                <c:pt idx="10">
                  <c:v>704</c:v>
                </c:pt>
                <c:pt idx="11">
                  <c:v>618</c:v>
                </c:pt>
              </c:numCache>
            </c:numRef>
          </c:val>
          <c:smooth val="0"/>
          <c:extLst>
            <c:ext xmlns:c16="http://schemas.microsoft.com/office/drawing/2014/chart" uri="{C3380CC4-5D6E-409C-BE32-E72D297353CC}">
              <c16:uniqueId val="{00000000-CABA-4528-ACD7-6DF5B18757F3}"/>
            </c:ext>
          </c:extLst>
        </c:ser>
        <c:dLbls>
          <c:showLegendKey val="0"/>
          <c:showVal val="0"/>
          <c:showCatName val="0"/>
          <c:showSerName val="0"/>
          <c:showPercent val="0"/>
          <c:showBubbleSize val="0"/>
        </c:dLbls>
        <c:smooth val="0"/>
        <c:axId val="1030588639"/>
        <c:axId val="1030581919"/>
      </c:lineChart>
      <c:catAx>
        <c:axId val="1030588639"/>
        <c:scaling>
          <c:orientation val="minMax"/>
        </c:scaling>
        <c:delete val="1"/>
        <c:axPos val="b"/>
        <c:numFmt formatCode="General" sourceLinked="1"/>
        <c:majorTickMark val="none"/>
        <c:minorTickMark val="none"/>
        <c:tickLblPos val="nextTo"/>
        <c:crossAx val="1030581919"/>
        <c:crosses val="autoZero"/>
        <c:auto val="1"/>
        <c:lblAlgn val="ctr"/>
        <c:lblOffset val="100"/>
        <c:noMultiLvlLbl val="0"/>
      </c:catAx>
      <c:valAx>
        <c:axId val="1030581919"/>
        <c:scaling>
          <c:orientation val="minMax"/>
        </c:scaling>
        <c:delete val="1"/>
        <c:axPos val="l"/>
        <c:numFmt formatCode="0.00" sourceLinked="1"/>
        <c:majorTickMark val="none"/>
        <c:minorTickMark val="none"/>
        <c:tickLblPos val="nextTo"/>
        <c:crossAx val="10305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ANALYSIS!PivotTable11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ANALYSIS'!$K$3</c:f>
              <c:strCache>
                <c:ptCount val="1"/>
                <c:pt idx="0">
                  <c:v>Total</c:v>
                </c:pt>
              </c:strCache>
            </c:strRef>
          </c:tx>
          <c:spPr>
            <a:ln w="28575" cap="rnd">
              <a:solidFill>
                <a:schemeClr val="accent1"/>
              </a:solidFill>
              <a:round/>
            </a:ln>
            <a:effectLst/>
          </c:spPr>
          <c:marker>
            <c:symbol val="none"/>
          </c:marker>
          <c:cat>
            <c:strRef>
              <c:f>'DATA ANALYSIS'!$J$4:$J$16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ANALYSIS'!$K$4:$K$16</c:f>
              <c:numCache>
                <c:formatCode>0.00</c:formatCode>
                <c:ptCount val="12"/>
                <c:pt idx="0">
                  <c:v>63</c:v>
                </c:pt>
                <c:pt idx="1">
                  <c:v>40</c:v>
                </c:pt>
                <c:pt idx="2">
                  <c:v>102</c:v>
                </c:pt>
                <c:pt idx="3">
                  <c:v>82</c:v>
                </c:pt>
                <c:pt idx="4">
                  <c:v>98</c:v>
                </c:pt>
                <c:pt idx="5">
                  <c:v>78</c:v>
                </c:pt>
                <c:pt idx="6">
                  <c:v>79</c:v>
                </c:pt>
                <c:pt idx="7">
                  <c:v>74</c:v>
                </c:pt>
                <c:pt idx="8">
                  <c:v>153</c:v>
                </c:pt>
                <c:pt idx="9">
                  <c:v>103</c:v>
                </c:pt>
                <c:pt idx="10">
                  <c:v>176</c:v>
                </c:pt>
                <c:pt idx="11">
                  <c:v>164</c:v>
                </c:pt>
              </c:numCache>
            </c:numRef>
          </c:val>
          <c:smooth val="0"/>
          <c:extLst>
            <c:ext xmlns:c16="http://schemas.microsoft.com/office/drawing/2014/chart" uri="{C3380CC4-5D6E-409C-BE32-E72D297353CC}">
              <c16:uniqueId val="{00000000-95C9-43A3-8F01-9B5278EFC877}"/>
            </c:ext>
          </c:extLst>
        </c:ser>
        <c:dLbls>
          <c:showLegendKey val="0"/>
          <c:showVal val="0"/>
          <c:showCatName val="0"/>
          <c:showSerName val="0"/>
          <c:showPercent val="0"/>
          <c:showBubbleSize val="0"/>
        </c:dLbls>
        <c:smooth val="0"/>
        <c:axId val="803684335"/>
        <c:axId val="803685775"/>
      </c:lineChart>
      <c:catAx>
        <c:axId val="803684335"/>
        <c:scaling>
          <c:orientation val="minMax"/>
        </c:scaling>
        <c:delete val="1"/>
        <c:axPos val="b"/>
        <c:numFmt formatCode="General" sourceLinked="1"/>
        <c:majorTickMark val="none"/>
        <c:minorTickMark val="none"/>
        <c:tickLblPos val="nextTo"/>
        <c:crossAx val="803685775"/>
        <c:crosses val="autoZero"/>
        <c:auto val="1"/>
        <c:lblAlgn val="ctr"/>
        <c:lblOffset val="100"/>
        <c:noMultiLvlLbl val="0"/>
      </c:catAx>
      <c:valAx>
        <c:axId val="803685775"/>
        <c:scaling>
          <c:orientation val="minMax"/>
        </c:scaling>
        <c:delete val="1"/>
        <c:axPos val="l"/>
        <c:numFmt formatCode="0.00" sourceLinked="1"/>
        <c:majorTickMark val="none"/>
        <c:minorTickMark val="none"/>
        <c:tickLblPos val="nextTo"/>
        <c:crossAx val="8036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v>Sum of Profit</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4565.5290000000005</c:v>
              </c:pt>
              <c:pt idx="1">
                <c:v>2699.5893999999985</c:v>
              </c:pt>
              <c:pt idx="2">
                <c:v>16094.875599999999</c:v>
              </c:pt>
              <c:pt idx="3">
                <c:v>1428.8805</c:v>
              </c:pt>
              <c:pt idx="4">
                <c:v>6800.4481999999953</c:v>
              </c:pt>
              <c:pt idx="5">
                <c:v>7730.0002999999979</c:v>
              </c:pt>
              <c:pt idx="6">
                <c:v>9282.8017999999956</c:v>
              </c:pt>
              <c:pt idx="7">
                <c:v>11077.605099999999</c:v>
              </c:pt>
              <c:pt idx="8">
                <c:v>14694.859900000003</c:v>
              </c:pt>
              <c:pt idx="9">
                <c:v>7655.017899999998</c:v>
              </c:pt>
              <c:pt idx="10">
                <c:v>13130.219399999993</c:v>
              </c:pt>
              <c:pt idx="11">
                <c:v>13258.621800000006</c:v>
              </c:pt>
            </c:numLit>
          </c:val>
          <c:extLst>
            <c:ext xmlns:c16="http://schemas.microsoft.com/office/drawing/2014/chart" uri="{C3380CC4-5D6E-409C-BE32-E72D297353CC}">
              <c16:uniqueId val="{00000000-9888-4456-AC43-CE004B615B26}"/>
            </c:ext>
          </c:extLst>
        </c:ser>
        <c:dLbls>
          <c:showLegendKey val="0"/>
          <c:showVal val="0"/>
          <c:showCatName val="0"/>
          <c:showSerName val="0"/>
          <c:showPercent val="0"/>
          <c:showBubbleSize val="0"/>
        </c:dLbls>
        <c:axId val="1034008543"/>
        <c:axId val="1034024863"/>
      </c:areaChart>
      <c:barChart>
        <c:barDir val="col"/>
        <c:grouping val="clustered"/>
        <c:varyColors val="0"/>
        <c:ser>
          <c:idx val="0"/>
          <c:order val="0"/>
          <c:tx>
            <c:v>Sum of Sales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24918.618999999992</c:v>
              </c:pt>
              <c:pt idx="1">
                <c:v>16268.615000000002</c:v>
              </c:pt>
              <c:pt idx="2">
                <c:v>73023.739000000001</c:v>
              </c:pt>
              <c:pt idx="3">
                <c:v>41966.584999999977</c:v>
              </c:pt>
              <c:pt idx="4">
                <c:v>45320.874500000005</c:v>
              </c:pt>
              <c:pt idx="5">
                <c:v>48519.545499999978</c:v>
              </c:pt>
              <c:pt idx="6">
                <c:v>64706.893999999978</c:v>
              </c:pt>
              <c:pt idx="7">
                <c:v>62674.32799999998</c:v>
              </c:pt>
              <c:pt idx="8">
                <c:v>81618.460499999986</c:v>
              </c:pt>
              <c:pt idx="9">
                <c:v>57436.797999999944</c:v>
              </c:pt>
              <c:pt idx="10">
                <c:v>93068.822500000082</c:v>
              </c:pt>
              <c:pt idx="11">
                <c:v>115934.54350000001</c:v>
              </c:pt>
            </c:numLit>
          </c:val>
          <c:extLst>
            <c:ext xmlns:c16="http://schemas.microsoft.com/office/drawing/2014/chart" uri="{C3380CC4-5D6E-409C-BE32-E72D297353CC}">
              <c16:uniqueId val="{00000001-9888-4456-AC43-CE004B615B26}"/>
            </c:ext>
          </c:extLst>
        </c:ser>
        <c:dLbls>
          <c:showLegendKey val="0"/>
          <c:showVal val="0"/>
          <c:showCatName val="0"/>
          <c:showSerName val="0"/>
          <c:showPercent val="0"/>
          <c:showBubbleSize val="0"/>
        </c:dLbls>
        <c:gapWidth val="269"/>
        <c:overlap val="-27"/>
        <c:axId val="1034021503"/>
        <c:axId val="1034023903"/>
      </c:barChart>
      <c:catAx>
        <c:axId val="1034021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4023903"/>
        <c:crosses val="autoZero"/>
        <c:auto val="1"/>
        <c:lblAlgn val="ctr"/>
        <c:lblOffset val="100"/>
        <c:noMultiLvlLbl val="0"/>
      </c:catAx>
      <c:valAx>
        <c:axId val="10340239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4021503"/>
        <c:crosses val="autoZero"/>
        <c:crossBetween val="between"/>
      </c:valAx>
      <c:valAx>
        <c:axId val="103402486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t>Profit</a:t>
                </a:r>
              </a:p>
            </c:rich>
          </c:tx>
          <c:layout>
            <c:manualLayout>
              <c:xMode val="edge"/>
              <c:yMode val="edge"/>
              <c:x val="0.73657808398950131"/>
              <c:y val="0.3459645669291338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4008543"/>
        <c:crosses val="max"/>
        <c:crossBetween val="between"/>
      </c:valAx>
      <c:catAx>
        <c:axId val="1034008543"/>
        <c:scaling>
          <c:orientation val="minMax"/>
        </c:scaling>
        <c:delete val="1"/>
        <c:axPos val="b"/>
        <c:numFmt formatCode="General" sourceLinked="1"/>
        <c:majorTickMark val="none"/>
        <c:minorTickMark val="none"/>
        <c:tickLblPos val="nextTo"/>
        <c:crossAx val="10340248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Analysis.xlsx]DATA ANALYSIS!PivotTable3</c:name>
    <c:fmtId val="5"/>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08596667707286"/>
          <c:y val="0.22601086322543015"/>
          <c:w val="0.58870523893764393"/>
          <c:h val="0.74242271799358417"/>
        </c:manualLayout>
      </c:layout>
      <c:doughnutChart>
        <c:varyColors val="1"/>
        <c:ser>
          <c:idx val="0"/>
          <c:order val="0"/>
          <c:tx>
            <c:strRef>
              <c:f>'DATA ANALYSIS'!$C$67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EF-45F0-8981-F9D19CF78B8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EF-45F0-8981-F9D19CF78B8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BEF-45F0-8981-F9D19CF78B84}"/>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ANALYSIS'!$B$68:$B$71</c:f>
              <c:strCache>
                <c:ptCount val="3"/>
                <c:pt idx="0">
                  <c:v>Furniture</c:v>
                </c:pt>
                <c:pt idx="1">
                  <c:v>Office Supplies</c:v>
                </c:pt>
                <c:pt idx="2">
                  <c:v>Technology</c:v>
                </c:pt>
              </c:strCache>
            </c:strRef>
          </c:cat>
          <c:val>
            <c:numRef>
              <c:f>'DATA ANALYSIS'!$C$68:$C$71</c:f>
              <c:numCache>
                <c:formatCode>0.00%</c:formatCode>
                <c:ptCount val="3"/>
                <c:pt idx="0">
                  <c:v>0.34213676298806439</c:v>
                </c:pt>
                <c:pt idx="1">
                  <c:v>0.36944391230182816</c:v>
                </c:pt>
                <c:pt idx="2">
                  <c:v>0.28841932471010745</c:v>
                </c:pt>
              </c:numCache>
            </c:numRef>
          </c:val>
          <c:extLst>
            <c:ext xmlns:c16="http://schemas.microsoft.com/office/drawing/2014/chart" uri="{C3380CC4-5D6E-409C-BE32-E72D297353CC}">
              <c16:uniqueId val="{00000006-9BEF-45F0-8981-F9D19CF78B8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451278804907096"/>
          <c:y val="4.021908719743366E-2"/>
          <c:w val="0.68264970457987906"/>
          <c:h val="0.16030256634587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 Sales Analysis.xlsx]DATA ANALYSIS!PivotTable7</c:name>
    <c:fmtId val="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81A8D5D-6911-4405-80FB-7C2EEF8D8A1D}"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1098233-3E08-491D-84FE-98FAA464EAF5}"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F848D35-4196-4099-A953-3F5C8608F5BB}"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7BF79F7-5893-4B1A-811C-8C4D3877DB14}"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12597A3-2D09-4C81-A5B5-3DCE6FE21740}"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D7D6D7B-85DB-46C0-8B22-D601F80086A3}"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D2049A8-3F0C-49CB-B8EA-50E9A4A45121}"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C1DC3F1-CE9B-4D25-BAE0-E9985117B1E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15C4F16D-B21B-45D8-A96E-D57B03E5F528}"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440DAFE-723F-4A87-BD28-ED6B2C1583B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944821170216411"/>
          <c:y val="0.16245370370370371"/>
          <c:w val="0.74826560755095406"/>
          <c:h val="0.7301469087197433"/>
        </c:manualLayout>
      </c:layout>
      <c:barChart>
        <c:barDir val="bar"/>
        <c:grouping val="clustered"/>
        <c:varyColors val="0"/>
        <c:ser>
          <c:idx val="0"/>
          <c:order val="0"/>
          <c:tx>
            <c:strRef>
              <c:f>'DATA ANALYSIS'!$O$28:$O$32</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01F8-48E5-8B5A-C0B889EB5BB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01F8-48E5-8B5A-C0B889EB5BB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01F8-48E5-8B5A-C0B889EB5BB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4-01F8-48E5-8B5A-C0B889EB5BB9}"/>
              </c:ext>
            </c:extLst>
          </c:dPt>
          <c:dLbls>
            <c:dLbl>
              <c:idx val="0"/>
              <c:tx>
                <c:rich>
                  <a:bodyPr/>
                  <a:lstStyle/>
                  <a:p>
                    <a:fld id="{BD2049A8-3F0C-49CB-B8EA-50E9A4A4512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1F8-48E5-8B5A-C0B889EB5BB9}"/>
                </c:ext>
              </c:extLst>
            </c:dLbl>
            <c:dLbl>
              <c:idx val="1"/>
              <c:tx>
                <c:rich>
                  <a:bodyPr/>
                  <a:lstStyle/>
                  <a:p>
                    <a:fld id="{0D7D6D7B-85DB-46C0-8B22-D601F80086A3}"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1F8-48E5-8B5A-C0B889EB5BB9}"/>
                </c:ext>
              </c:extLst>
            </c:dLbl>
            <c:dLbl>
              <c:idx val="2"/>
              <c:tx>
                <c:rich>
                  <a:bodyPr/>
                  <a:lstStyle/>
                  <a:p>
                    <a:fld id="{EC1DC3F1-CE9B-4D25-BAE0-E9985117B1E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F8-48E5-8B5A-C0B889EB5BB9}"/>
                </c:ext>
              </c:extLst>
            </c:dLbl>
            <c:dLbl>
              <c:idx val="3"/>
              <c:tx>
                <c:rich>
                  <a:bodyPr/>
                  <a:lstStyle/>
                  <a:p>
                    <a:fld id="{0440DAFE-723F-4A87-BD28-ED6B2C1583B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F8-48E5-8B5A-C0B889EB5BB9}"/>
                </c:ext>
              </c:extLst>
            </c:dLbl>
            <c:dLbl>
              <c:idx val="4"/>
              <c:tx>
                <c:rich>
                  <a:bodyPr/>
                  <a:lstStyle/>
                  <a:p>
                    <a:fld id="{15C4F16D-B21B-45D8-A96E-D57B03E5F52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F8-48E5-8B5A-C0B889EB5B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 ANALYSIS'!$O$28:$O$32</c:f>
              <c:strCache>
                <c:ptCount val="5"/>
                <c:pt idx="0">
                  <c:v>Tables</c:v>
                </c:pt>
                <c:pt idx="1">
                  <c:v>Storage</c:v>
                </c:pt>
                <c:pt idx="2">
                  <c:v>Phones</c:v>
                </c:pt>
                <c:pt idx="3">
                  <c:v>Binders</c:v>
                </c:pt>
                <c:pt idx="4">
                  <c:v>Chairs</c:v>
                </c:pt>
              </c:strCache>
            </c:strRef>
          </c:cat>
          <c:val>
            <c:numRef>
              <c:f>'DATA ANALYSIS'!$O$28:$O$32</c:f>
              <c:numCache>
                <c:formatCode>General</c:formatCode>
                <c:ptCount val="5"/>
                <c:pt idx="0">
                  <c:v>20835.000000000007</c:v>
                </c:pt>
                <c:pt idx="1">
                  <c:v>24671.809999999994</c:v>
                </c:pt>
                <c:pt idx="2">
                  <c:v>37108.785999999986</c:v>
                </c:pt>
                <c:pt idx="3">
                  <c:v>39693.575999999986</c:v>
                </c:pt>
                <c:pt idx="4">
                  <c:v>42933.374999999993</c:v>
                </c:pt>
              </c:numCache>
            </c:numRef>
          </c:val>
          <c:extLst>
            <c:ext xmlns:c15="http://schemas.microsoft.com/office/drawing/2012/chart" uri="{02D57815-91ED-43cb-92C2-25804820EDAC}">
              <c15:datalabelsRange>
                <c15:f>'DATA ANALYSIS'!$O$28:$O$32</c15:f>
                <c15:dlblRangeCache>
                  <c:ptCount val="5"/>
                  <c:pt idx="0">
                    <c:v>$ 20.84K</c:v>
                  </c:pt>
                  <c:pt idx="1">
                    <c:v>$ 24.67K</c:v>
                  </c:pt>
                  <c:pt idx="2">
                    <c:v>$ 37.11K</c:v>
                  </c:pt>
                  <c:pt idx="3">
                    <c:v>$ 39.69K</c:v>
                  </c:pt>
                  <c:pt idx="4">
                    <c:v>$ 42.93K</c:v>
                  </c:pt>
                </c15:dlblRangeCache>
              </c15:datalabelsRange>
            </c:ext>
            <c:ext xmlns:c16="http://schemas.microsoft.com/office/drawing/2014/chart" uri="{C3380CC4-5D6E-409C-BE32-E72D297353CC}">
              <c16:uniqueId val="{00000000-AC59-42C2-8E16-9CC1E94C80BE}"/>
            </c:ext>
          </c:extLst>
        </c:ser>
        <c:dLbls>
          <c:dLblPos val="outEnd"/>
          <c:showLegendKey val="0"/>
          <c:showVal val="1"/>
          <c:showCatName val="0"/>
          <c:showSerName val="0"/>
          <c:showPercent val="0"/>
          <c:showBubbleSize val="0"/>
        </c:dLbls>
        <c:gapWidth val="182"/>
        <c:axId val="803690095"/>
        <c:axId val="803708815"/>
      </c:barChart>
      <c:catAx>
        <c:axId val="80369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3708815"/>
        <c:crosses val="autoZero"/>
        <c:auto val="1"/>
        <c:lblAlgn val="ctr"/>
        <c:lblOffset val="100"/>
        <c:noMultiLvlLbl val="0"/>
      </c:catAx>
      <c:valAx>
        <c:axId val="80370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36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D37"/>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AD54DB03-46CA-4B1D-96DC-B336AD9AB688}">
          <cx:tx>
            <cx:txData>
              <cx:f>_xlchart.v1.5</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5A73DFF-9A51-4721-9433-D2BB5339A6E7}">
          <cx:tx>
            <cx:txData>
              <cx:f>_xlchart.v5.2</cx:f>
              <cx:v>Sales</cx:v>
            </cx:txData>
          </cx:tx>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AD54DB03-46CA-4B1D-96DC-B336AD9AB688}">
          <cx:tx>
            <cx:txData>
              <cx:f>_xlchart.v1.8</cx:f>
              <cx:v>Profit</cx:v>
            </cx:txData>
          </cx:tx>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solidFill>
      <a:srgbClr val="1F1D37"/>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75A73DFF-9A51-4721-9433-D2BB5339A6E7}">
          <cx:tx>
            <cx:txData>
              <cx:f>_xlchart.v5.12</cx:f>
              <cx:v>Sales</cx:v>
            </cx:txData>
          </cx:tx>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solidFill>
      <a:srgbClr val="1F1D37"/>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SHBOARD!A1"/><Relationship Id="rId5" Type="http://schemas.openxmlformats.org/officeDocument/2006/relationships/chart" Target="../charts/chart5.xml"/><Relationship Id="rId10" Type="http://schemas.microsoft.com/office/2014/relationships/chartEx" Target="../charts/chartEx2.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18" Type="http://schemas.openxmlformats.org/officeDocument/2006/relationships/hyperlink" Target="#'DATA ANALYSIS'!A1"/><Relationship Id="rId3" Type="http://schemas.openxmlformats.org/officeDocument/2006/relationships/chart" Target="../charts/chart10.xml"/><Relationship Id="rId7" Type="http://schemas.openxmlformats.org/officeDocument/2006/relationships/image" Target="../media/image5.emf"/><Relationship Id="rId12" Type="http://schemas.microsoft.com/office/2014/relationships/chartEx" Target="../charts/chartEx3.xml"/><Relationship Id="rId17" Type="http://schemas.openxmlformats.org/officeDocument/2006/relationships/hyperlink" Target="#DATA!A1"/><Relationship Id="rId2" Type="http://schemas.openxmlformats.org/officeDocument/2006/relationships/image" Target="../media/image2.emf"/><Relationship Id="rId16" Type="http://schemas.openxmlformats.org/officeDocument/2006/relationships/hyperlink" Target="#DASHBOARD!A1"/><Relationship Id="rId1" Type="http://schemas.openxmlformats.org/officeDocument/2006/relationships/chart" Target="../charts/chart9.xml"/><Relationship Id="rId6" Type="http://schemas.openxmlformats.org/officeDocument/2006/relationships/chart" Target="../charts/chart11.xml"/><Relationship Id="rId11" Type="http://schemas.openxmlformats.org/officeDocument/2006/relationships/chart" Target="../charts/chart14.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xdr:col>
      <xdr:colOff>1021080</xdr:colOff>
      <xdr:row>2</xdr:row>
      <xdr:rowOff>144781</xdr:rowOff>
    </xdr:from>
    <xdr:to>
      <xdr:col>2</xdr:col>
      <xdr:colOff>548640</xdr:colOff>
      <xdr:row>3</xdr:row>
      <xdr:rowOff>213361</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A218E9F-9B59-40EC-9C88-847886D52DD9}"/>
            </a:ext>
          </a:extLst>
        </xdr:cNvPr>
        <xdr:cNvSpPr/>
      </xdr:nvSpPr>
      <xdr:spPr>
        <a:xfrm>
          <a:off x="1882140" y="586741"/>
          <a:ext cx="1485900" cy="2895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masis MT Pro Black" panose="02040A04050005020304" pitchFamily="18"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17</xdr:row>
      <xdr:rowOff>83820</xdr:rowOff>
    </xdr:from>
    <xdr:to>
      <xdr:col>1</xdr:col>
      <xdr:colOff>548640</xdr:colOff>
      <xdr:row>20</xdr:row>
      <xdr:rowOff>68580</xdr:rowOff>
    </xdr:to>
    <xdr:graphicFrame macro="">
      <xdr:nvGraphicFramePr>
        <xdr:cNvPr id="2" name="Chart 1">
          <a:extLst>
            <a:ext uri="{FF2B5EF4-FFF2-40B4-BE49-F238E27FC236}">
              <a16:creationId xmlns:a16="http://schemas.microsoft.com/office/drawing/2014/main" id="{1A3E0944-C43E-77F6-0F67-997D4EE0A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17</xdr:row>
      <xdr:rowOff>106680</xdr:rowOff>
    </xdr:from>
    <xdr:to>
      <xdr:col>4</xdr:col>
      <xdr:colOff>365760</xdr:colOff>
      <xdr:row>20</xdr:row>
      <xdr:rowOff>7620</xdr:rowOff>
    </xdr:to>
    <xdr:graphicFrame macro="">
      <xdr:nvGraphicFramePr>
        <xdr:cNvPr id="3" name="Chart 2">
          <a:extLst>
            <a:ext uri="{FF2B5EF4-FFF2-40B4-BE49-F238E27FC236}">
              <a16:creationId xmlns:a16="http://schemas.microsoft.com/office/drawing/2014/main" id="{54757021-5F58-1A9C-4297-A54E7C86C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304800</xdr:colOff>
      <xdr:row>17</xdr:row>
      <xdr:rowOff>91440</xdr:rowOff>
    </xdr:from>
    <xdr:to>
      <xdr:col>7</xdr:col>
      <xdr:colOff>434340</xdr:colOff>
      <xdr:row>19</xdr:row>
      <xdr:rowOff>167640</xdr:rowOff>
    </xdr:to>
    <xdr:graphicFrame macro="">
      <xdr:nvGraphicFramePr>
        <xdr:cNvPr id="4" name="Chart 3">
          <a:extLst>
            <a:ext uri="{FF2B5EF4-FFF2-40B4-BE49-F238E27FC236}">
              <a16:creationId xmlns:a16="http://schemas.microsoft.com/office/drawing/2014/main" id="{D76ED71C-8B64-0CEE-8A75-1A4E335F1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373380</xdr:colOff>
      <xdr:row>17</xdr:row>
      <xdr:rowOff>91440</xdr:rowOff>
    </xdr:from>
    <xdr:to>
      <xdr:col>10</xdr:col>
      <xdr:colOff>670560</xdr:colOff>
      <xdr:row>19</xdr:row>
      <xdr:rowOff>106680</xdr:rowOff>
    </xdr:to>
    <xdr:graphicFrame macro="">
      <xdr:nvGraphicFramePr>
        <xdr:cNvPr id="5" name="Chart 4">
          <a:extLst>
            <a:ext uri="{FF2B5EF4-FFF2-40B4-BE49-F238E27FC236}">
              <a16:creationId xmlns:a16="http://schemas.microsoft.com/office/drawing/2014/main" id="{0B37CF99-70F6-645A-2843-D61148405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213360</xdr:colOff>
      <xdr:row>17</xdr:row>
      <xdr:rowOff>91440</xdr:rowOff>
    </xdr:from>
    <xdr:to>
      <xdr:col>13</xdr:col>
      <xdr:colOff>571500</xdr:colOff>
      <xdr:row>20</xdr:row>
      <xdr:rowOff>137160</xdr:rowOff>
    </xdr:to>
    <xdr:graphicFrame macro="">
      <xdr:nvGraphicFramePr>
        <xdr:cNvPr id="6" name="Chart 5">
          <a:extLst>
            <a:ext uri="{FF2B5EF4-FFF2-40B4-BE49-F238E27FC236}">
              <a16:creationId xmlns:a16="http://schemas.microsoft.com/office/drawing/2014/main" id="{FB62AF0E-ACE9-0B4D-579D-BCFB7C137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289560</xdr:colOff>
      <xdr:row>26</xdr:row>
      <xdr:rowOff>15240</xdr:rowOff>
    </xdr:from>
    <xdr:to>
      <xdr:col>9</xdr:col>
      <xdr:colOff>0</xdr:colOff>
      <xdr:row>39</xdr:row>
      <xdr:rowOff>91440</xdr:rowOff>
    </xdr:to>
    <xdr:graphicFrame macro="">
      <xdr:nvGraphicFramePr>
        <xdr:cNvPr id="7" name="Chart 6">
          <a:extLst>
            <a:ext uri="{FF2B5EF4-FFF2-40B4-BE49-F238E27FC236}">
              <a16:creationId xmlns:a16="http://schemas.microsoft.com/office/drawing/2014/main" id="{BCA11943-B57B-40D6-A404-406DD6AF5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175260</xdr:colOff>
      <xdr:row>46</xdr:row>
      <xdr:rowOff>83820</xdr:rowOff>
    </xdr:from>
    <xdr:to>
      <xdr:col>9</xdr:col>
      <xdr:colOff>640080</xdr:colOff>
      <xdr:row>60</xdr:row>
      <xdr:rowOff>30480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3385DA71-3654-49F3-B781-332A804D0F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389120" y="8519160"/>
              <a:ext cx="3916680" cy="2506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297180</xdr:colOff>
      <xdr:row>82</xdr:row>
      <xdr:rowOff>22860</xdr:rowOff>
    </xdr:from>
    <xdr:to>
      <xdr:col>5</xdr:col>
      <xdr:colOff>449580</xdr:colOff>
      <xdr:row>90</xdr:row>
      <xdr:rowOff>38099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E5CADD8-68A4-4C64-9E8C-C4F51D3700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95700" y="15247620"/>
              <a:ext cx="121920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82</xdr:row>
      <xdr:rowOff>68580</xdr:rowOff>
    </xdr:from>
    <xdr:to>
      <xdr:col>3</xdr:col>
      <xdr:colOff>845820</xdr:colOff>
      <xdr:row>90</xdr:row>
      <xdr:rowOff>68579</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1F2AA76B-5F51-4230-8C44-7CDA025C2D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94560" y="15293340"/>
              <a:ext cx="107442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640080</xdr:colOff>
      <xdr:row>82</xdr:row>
      <xdr:rowOff>53340</xdr:rowOff>
    </xdr:from>
    <xdr:to>
      <xdr:col>2</xdr:col>
      <xdr:colOff>396240</xdr:colOff>
      <xdr:row>90</xdr:row>
      <xdr:rowOff>83819</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53AD9506-6541-49E4-9D6F-40F289A666D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40080" y="15278100"/>
              <a:ext cx="137922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335280</xdr:colOff>
      <xdr:row>65</xdr:row>
      <xdr:rowOff>167640</xdr:rowOff>
    </xdr:from>
    <xdr:to>
      <xdr:col>6</xdr:col>
      <xdr:colOff>487680</xdr:colOff>
      <xdr:row>76</xdr:row>
      <xdr:rowOff>38100</xdr:rowOff>
    </xdr:to>
    <xdr:graphicFrame macro="">
      <xdr:nvGraphicFramePr>
        <xdr:cNvPr id="14" name="Chart 13">
          <a:extLst>
            <a:ext uri="{FF2B5EF4-FFF2-40B4-BE49-F238E27FC236}">
              <a16:creationId xmlns:a16="http://schemas.microsoft.com/office/drawing/2014/main" id="{BE999B7D-D0EA-4A42-8047-5E12736E1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274320</xdr:colOff>
      <xdr:row>25</xdr:row>
      <xdr:rowOff>167640</xdr:rowOff>
    </xdr:from>
    <xdr:to>
      <xdr:col>18</xdr:col>
      <xdr:colOff>396240</xdr:colOff>
      <xdr:row>35</xdr:row>
      <xdr:rowOff>99060</xdr:rowOff>
    </xdr:to>
    <xdr:graphicFrame macro="">
      <xdr:nvGraphicFramePr>
        <xdr:cNvPr id="15" name="Chart 14">
          <a:extLst>
            <a:ext uri="{FF2B5EF4-FFF2-40B4-BE49-F238E27FC236}">
              <a16:creationId xmlns:a16="http://schemas.microsoft.com/office/drawing/2014/main" id="{9E8D7179-E491-4FC1-AC1F-37B71A5E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807720</xdr:colOff>
      <xdr:row>42</xdr:row>
      <xdr:rowOff>167640</xdr:rowOff>
    </xdr:from>
    <xdr:to>
      <xdr:col>20</xdr:col>
      <xdr:colOff>396240</xdr:colOff>
      <xdr:row>54</xdr:row>
      <xdr:rowOff>125730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D953A9CF-1B63-4BDA-B343-4D9BCDFCD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55980" y="7940040"/>
              <a:ext cx="3505200" cy="2160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441960</xdr:colOff>
      <xdr:row>19</xdr:row>
      <xdr:rowOff>106681</xdr:rowOff>
    </xdr:from>
    <xdr:to>
      <xdr:col>5</xdr:col>
      <xdr:colOff>1219200</xdr:colOff>
      <xdr:row>21</xdr:row>
      <xdr:rowOff>83821</xdr:rowOff>
    </xdr:to>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F264610F-B1C2-4833-A680-A6D8D3C43B43}"/>
            </a:ext>
          </a:extLst>
        </xdr:cNvPr>
        <xdr:cNvSpPr/>
      </xdr:nvSpPr>
      <xdr:spPr>
        <a:xfrm>
          <a:off x="3832860" y="3611881"/>
          <a:ext cx="1577340" cy="3429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masis MT Pro Black" panose="02040A04050005020304" pitchFamily="18" charset="0"/>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0</xdr:row>
      <xdr:rowOff>0</xdr:rowOff>
    </xdr:from>
    <xdr:to>
      <xdr:col>23</xdr:col>
      <xdr:colOff>335280</xdr:colOff>
      <xdr:row>47</xdr:row>
      <xdr:rowOff>121920</xdr:rowOff>
    </xdr:to>
    <xdr:grpSp>
      <xdr:nvGrpSpPr>
        <xdr:cNvPr id="59" name="Group 58">
          <a:extLst>
            <a:ext uri="{FF2B5EF4-FFF2-40B4-BE49-F238E27FC236}">
              <a16:creationId xmlns:a16="http://schemas.microsoft.com/office/drawing/2014/main" id="{06BA0FC2-D72F-5857-BBAD-9321378D70E2}"/>
            </a:ext>
          </a:extLst>
        </xdr:cNvPr>
        <xdr:cNvGrpSpPr/>
      </xdr:nvGrpSpPr>
      <xdr:grpSpPr>
        <a:xfrm>
          <a:off x="121920" y="0"/>
          <a:ext cx="14296753" cy="8463099"/>
          <a:chOff x="121920" y="0"/>
          <a:chExt cx="14234160" cy="8740140"/>
        </a:xfrm>
      </xdr:grpSpPr>
      <xdr:sp macro="" textlink="">
        <xdr:nvSpPr>
          <xdr:cNvPr id="2" name="Rectangle: Diagonal Corners Rounded 1">
            <a:extLst>
              <a:ext uri="{FF2B5EF4-FFF2-40B4-BE49-F238E27FC236}">
                <a16:creationId xmlns:a16="http://schemas.microsoft.com/office/drawing/2014/main" id="{FF95B2C8-77AC-83E9-C978-B495A3D8C481}"/>
              </a:ext>
            </a:extLst>
          </xdr:cNvPr>
          <xdr:cNvSpPr/>
        </xdr:nvSpPr>
        <xdr:spPr>
          <a:xfrm>
            <a:off x="121920" y="0"/>
            <a:ext cx="14234160" cy="518160"/>
          </a:xfrm>
          <a:prstGeom prst="round2Diag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ongolian Baiti" panose="03000500000000000000" pitchFamily="66" charset="0"/>
                <a:ea typeface="Cambria Math" panose="02040503050406030204" pitchFamily="18" charset="0"/>
                <a:cs typeface="Mongolian Baiti" panose="03000500000000000000" pitchFamily="66" charset="0"/>
              </a:rPr>
              <a:t>ECOMMERCE</a:t>
            </a:r>
            <a:r>
              <a:rPr lang="en-IN" sz="2000" b="1" baseline="0">
                <a:latin typeface="Mongolian Baiti" panose="03000500000000000000" pitchFamily="66" charset="0"/>
                <a:ea typeface="Cambria Math" panose="02040503050406030204" pitchFamily="18" charset="0"/>
                <a:cs typeface="Mongolian Baiti" panose="03000500000000000000" pitchFamily="66" charset="0"/>
              </a:rPr>
              <a:t> SALES ANALYSIS</a:t>
            </a:r>
            <a:endParaRPr lang="en-IN" sz="1100" b="1">
              <a:latin typeface="Mongolian Baiti" panose="03000500000000000000" pitchFamily="66" charset="0"/>
              <a:ea typeface="Cambria Math" panose="02040503050406030204" pitchFamily="18" charset="0"/>
              <a:cs typeface="Mongolian Baiti" panose="03000500000000000000" pitchFamily="66" charset="0"/>
            </a:endParaRPr>
          </a:p>
        </xdr:txBody>
      </xdr:sp>
      <xdr:grpSp>
        <xdr:nvGrpSpPr>
          <xdr:cNvPr id="47" name="Group 46">
            <a:extLst>
              <a:ext uri="{FF2B5EF4-FFF2-40B4-BE49-F238E27FC236}">
                <a16:creationId xmlns:a16="http://schemas.microsoft.com/office/drawing/2014/main" id="{EAC5AD90-A68A-6869-2C70-2935226FA229}"/>
              </a:ext>
            </a:extLst>
          </xdr:cNvPr>
          <xdr:cNvGrpSpPr/>
        </xdr:nvGrpSpPr>
        <xdr:grpSpPr>
          <a:xfrm>
            <a:off x="129618" y="609600"/>
            <a:ext cx="14195982" cy="2125980"/>
            <a:chOff x="129618" y="609600"/>
            <a:chExt cx="11490882" cy="2125980"/>
          </a:xfrm>
        </xdr:grpSpPr>
        <xdr:grpSp>
          <xdr:nvGrpSpPr>
            <xdr:cNvPr id="15" name="Group 14">
              <a:extLst>
                <a:ext uri="{FF2B5EF4-FFF2-40B4-BE49-F238E27FC236}">
                  <a16:creationId xmlns:a16="http://schemas.microsoft.com/office/drawing/2014/main" id="{83979636-EC68-4D8A-B399-8F6CF9D14B03}"/>
                </a:ext>
              </a:extLst>
            </xdr:cNvPr>
            <xdr:cNvGrpSpPr/>
          </xdr:nvGrpSpPr>
          <xdr:grpSpPr>
            <a:xfrm>
              <a:off x="129618" y="609600"/>
              <a:ext cx="2242243" cy="2125980"/>
              <a:chOff x="7620" y="556260"/>
              <a:chExt cx="2219518" cy="2049780"/>
            </a:xfrm>
          </xdr:grpSpPr>
          <xdr:sp macro="" textlink="">
            <xdr:nvSpPr>
              <xdr:cNvPr id="16" name="Rectangle 15">
                <a:extLst>
                  <a:ext uri="{FF2B5EF4-FFF2-40B4-BE49-F238E27FC236}">
                    <a16:creationId xmlns:a16="http://schemas.microsoft.com/office/drawing/2014/main" id="{233B2CCA-3852-BCE4-9570-8C571056F2C9}"/>
                  </a:ext>
                </a:extLst>
              </xdr:cNvPr>
              <xdr:cNvSpPr/>
            </xdr:nvSpPr>
            <xdr:spPr>
              <a:xfrm>
                <a:off x="7620" y="556260"/>
                <a:ext cx="2217420" cy="365760"/>
              </a:xfrm>
              <a:prstGeom prst="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ongolian Baiti" panose="03000500000000000000" pitchFamily="66" charset="0"/>
                    <a:cs typeface="Mongolian Baiti" panose="03000500000000000000" pitchFamily="66" charset="0"/>
                  </a:rPr>
                  <a:t>SALES</a:t>
                </a:r>
              </a:p>
            </xdr:txBody>
          </xdr:sp>
          <xdr:sp macro="" textlink="">
            <xdr:nvSpPr>
              <xdr:cNvPr id="17" name="Flowchart: Process 16">
                <a:extLst>
                  <a:ext uri="{FF2B5EF4-FFF2-40B4-BE49-F238E27FC236}">
                    <a16:creationId xmlns:a16="http://schemas.microsoft.com/office/drawing/2014/main" id="{1BB47A22-8342-E93E-BE7B-F569D60E26D0}"/>
                  </a:ext>
                </a:extLst>
              </xdr:cNvPr>
              <xdr:cNvSpPr/>
            </xdr:nvSpPr>
            <xdr:spPr>
              <a:xfrm>
                <a:off x="7620" y="899160"/>
                <a:ext cx="2219518" cy="1706880"/>
              </a:xfrm>
              <a:prstGeom prst="flowChartProcess">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A40430E9-2C28-DD53-2185-9235907146BC}"/>
                  </a:ext>
                </a:extLst>
              </xdr:cNvPr>
              <xdr:cNvGraphicFramePr>
                <a:graphicFrameLocks/>
              </xdr:cNvGraphicFramePr>
            </xdr:nvGraphicFramePr>
            <xdr:xfrm>
              <a:off x="52799" y="1325880"/>
              <a:ext cx="2149381" cy="982980"/>
            </xdr:xfrm>
            <a:graphic>
              <a:graphicData uri="http://schemas.openxmlformats.org/drawingml/2006/chart">
                <c:chart xmlns:c="http://schemas.openxmlformats.org/drawingml/2006/chart" xmlns:r="http://schemas.openxmlformats.org/officeDocument/2006/relationships" r:id="rId1"/>
              </a:graphicData>
            </a:graphic>
          </xdr:graphicFrame>
          <xdr:sp macro="" textlink="'DATA ANALYSIS'!$B$17">
            <xdr:nvSpPr>
              <xdr:cNvPr id="19" name="Flowchart: Process 18">
                <a:extLst>
                  <a:ext uri="{FF2B5EF4-FFF2-40B4-BE49-F238E27FC236}">
                    <a16:creationId xmlns:a16="http://schemas.microsoft.com/office/drawing/2014/main" id="{1808CEC9-95B6-E899-5FB1-83578C1EDDBC}"/>
                  </a:ext>
                </a:extLst>
              </xdr:cNvPr>
              <xdr:cNvSpPr/>
            </xdr:nvSpPr>
            <xdr:spPr>
              <a:xfrm>
                <a:off x="121920" y="952500"/>
                <a:ext cx="1851660" cy="34290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AA98DE-996B-4FED-92B8-CD6DF8B3BE71}" type="TxLink">
                  <a:rPr lang="en-US" sz="1200" b="0" i="0" u="none" strike="noStrike">
                    <a:solidFill>
                      <a:schemeClr val="bg1"/>
                    </a:solidFill>
                    <a:latin typeface="Mongolian Baiti" panose="03000500000000000000" pitchFamily="66" charset="0"/>
                    <a:ea typeface="Calibri"/>
                    <a:cs typeface="Mongolian Baiti" panose="03000500000000000000" pitchFamily="66" charset="0"/>
                  </a:rPr>
                  <a:pPr algn="ctr"/>
                  <a:t> $2,52,031.43 </a:t>
                </a:fld>
                <a:endParaRPr lang="en-IN" sz="1200">
                  <a:solidFill>
                    <a:schemeClr val="bg1"/>
                  </a:solidFill>
                  <a:latin typeface="Mongolian Baiti" panose="03000500000000000000" pitchFamily="66" charset="0"/>
                  <a:cs typeface="Mongolian Baiti" panose="03000500000000000000" pitchFamily="66" charset="0"/>
                </a:endParaRPr>
              </a:p>
            </xdr:txBody>
          </xdr:sp>
          <mc:AlternateContent xmlns:mc="http://schemas.openxmlformats.org/markup-compatibility/2006" xmlns:a14="http://schemas.microsoft.com/office/drawing/2010/main">
            <mc:Choice Requires="a14">
              <xdr:pic>
                <xdr:nvPicPr>
                  <xdr:cNvPr id="20" name="Picture 19">
                    <a:extLst>
                      <a:ext uri="{FF2B5EF4-FFF2-40B4-BE49-F238E27FC236}">
                        <a16:creationId xmlns:a16="http://schemas.microsoft.com/office/drawing/2014/main" id="{C1585394-3220-F2E0-1CAB-A0031B67C50F}"/>
                      </a:ext>
                    </a:extLst>
                  </xdr:cNvPr>
                  <xdr:cNvPicPr>
                    <a:picLocks noChangeAspect="1" noChangeArrowheads="1"/>
                    <a:extLst>
                      <a:ext uri="{84589F7E-364E-4C9E-8A38-B11213B215E9}">
                        <a14:cameraTool cellRange="'DATA ANALYSIS'!$B$103" spid="_x0000_s11376"/>
                      </a:ext>
                    </a:extLst>
                  </xdr:cNvPicPr>
                </xdr:nvPicPr>
                <xdr:blipFill>
                  <a:blip xmlns:r="http://schemas.openxmlformats.org/officeDocument/2006/relationships" r:embed="rId2"/>
                  <a:srcRect/>
                  <a:stretch>
                    <a:fillRect/>
                  </a:stretch>
                </xdr:blipFill>
                <xdr:spPr bwMode="auto">
                  <a:xfrm>
                    <a:off x="1463040" y="2354580"/>
                    <a:ext cx="613952" cy="18209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1" name="TextBox 20">
                <a:extLst>
                  <a:ext uri="{FF2B5EF4-FFF2-40B4-BE49-F238E27FC236}">
                    <a16:creationId xmlns:a16="http://schemas.microsoft.com/office/drawing/2014/main" id="{173FE141-524C-1FDF-18D3-3951BEC07A0E}"/>
                  </a:ext>
                </a:extLst>
              </xdr:cNvPr>
              <xdr:cNvSpPr txBox="1"/>
            </xdr:nvSpPr>
            <xdr:spPr>
              <a:xfrm>
                <a:off x="76200" y="2324100"/>
                <a:ext cx="1120140" cy="281940"/>
              </a:xfrm>
              <a:prstGeom prst="rect">
                <a:avLst/>
              </a:prstGeom>
              <a:solidFill>
                <a:srgbClr val="1F1D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n>
                      <a:noFill/>
                    </a:ln>
                    <a:solidFill>
                      <a:schemeClr val="bg1"/>
                    </a:solidFill>
                    <a:latin typeface="Mongolian Baiti" panose="03000500000000000000" pitchFamily="66" charset="0"/>
                    <a:cs typeface="Mongolian Baiti" panose="03000500000000000000" pitchFamily="66" charset="0"/>
                  </a:rPr>
                  <a:t>YOY</a:t>
                </a:r>
                <a:r>
                  <a:rPr lang="en-IN" sz="900">
                    <a:ln>
                      <a:solidFill>
                        <a:schemeClr val="bg1"/>
                      </a:solidFill>
                    </a:ln>
                    <a:solidFill>
                      <a:schemeClr val="bg1"/>
                    </a:solidFill>
                    <a:latin typeface="Mongolian Baiti" panose="03000500000000000000" pitchFamily="66" charset="0"/>
                    <a:cs typeface="Mongolian Baiti" panose="03000500000000000000" pitchFamily="66" charset="0"/>
                  </a:rPr>
                  <a:t> </a:t>
                </a:r>
                <a:r>
                  <a:rPr lang="en-IN" sz="900">
                    <a:ln>
                      <a:noFill/>
                    </a:ln>
                    <a:solidFill>
                      <a:schemeClr val="bg1"/>
                    </a:solidFill>
                    <a:latin typeface="Mongolian Baiti" panose="03000500000000000000" pitchFamily="66" charset="0"/>
                    <a:cs typeface="Mongolian Baiti" panose="03000500000000000000" pitchFamily="66" charset="0"/>
                  </a:rPr>
                  <a:t>GROWTH</a:t>
                </a:r>
              </a:p>
            </xdr:txBody>
          </xdr:sp>
        </xdr:grpSp>
        <xdr:grpSp>
          <xdr:nvGrpSpPr>
            <xdr:cNvPr id="34" name="Group 33">
              <a:extLst>
                <a:ext uri="{FF2B5EF4-FFF2-40B4-BE49-F238E27FC236}">
                  <a16:creationId xmlns:a16="http://schemas.microsoft.com/office/drawing/2014/main" id="{F6CAE0F8-816C-8883-5004-0AB726A19301}"/>
                </a:ext>
              </a:extLst>
            </xdr:cNvPr>
            <xdr:cNvGrpSpPr/>
          </xdr:nvGrpSpPr>
          <xdr:grpSpPr>
            <a:xfrm>
              <a:off x="9372678" y="609600"/>
              <a:ext cx="2247822" cy="2125980"/>
              <a:chOff x="9380298" y="624840"/>
              <a:chExt cx="2247822" cy="2125980"/>
            </a:xfrm>
          </xdr:grpSpPr>
          <xdr:grpSp>
            <xdr:nvGrpSpPr>
              <xdr:cNvPr id="36" name="Group 35">
                <a:extLst>
                  <a:ext uri="{FF2B5EF4-FFF2-40B4-BE49-F238E27FC236}">
                    <a16:creationId xmlns:a16="http://schemas.microsoft.com/office/drawing/2014/main" id="{8FF9C234-94C4-496D-8AD6-D2DFF23D612D}"/>
                  </a:ext>
                </a:extLst>
              </xdr:cNvPr>
              <xdr:cNvGrpSpPr/>
            </xdr:nvGrpSpPr>
            <xdr:grpSpPr>
              <a:xfrm>
                <a:off x="9380298" y="624840"/>
                <a:ext cx="2247822" cy="2125980"/>
                <a:chOff x="7620" y="556260"/>
                <a:chExt cx="2225040" cy="2049780"/>
              </a:xfrm>
            </xdr:grpSpPr>
            <xdr:sp macro="" textlink="">
              <xdr:nvSpPr>
                <xdr:cNvPr id="37" name="Rectangle 36">
                  <a:extLst>
                    <a:ext uri="{FF2B5EF4-FFF2-40B4-BE49-F238E27FC236}">
                      <a16:creationId xmlns:a16="http://schemas.microsoft.com/office/drawing/2014/main" id="{C4482A28-FEBB-25A4-04DE-DBC001B0FCEC}"/>
                    </a:ext>
                  </a:extLst>
                </xdr:cNvPr>
                <xdr:cNvSpPr/>
              </xdr:nvSpPr>
              <xdr:spPr>
                <a:xfrm>
                  <a:off x="7620" y="556260"/>
                  <a:ext cx="2217420" cy="365760"/>
                </a:xfrm>
                <a:prstGeom prst="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ongolian Baiti" panose="03000500000000000000" pitchFamily="66" charset="0"/>
                      <a:cs typeface="Mongolian Baiti" panose="03000500000000000000" pitchFamily="66" charset="0"/>
                    </a:rPr>
                    <a:t>PROFIT MARGIN</a:t>
                  </a:r>
                </a:p>
              </xdr:txBody>
            </xdr:sp>
            <xdr:sp macro="" textlink="">
              <xdr:nvSpPr>
                <xdr:cNvPr id="38" name="Flowchart: Process 37">
                  <a:extLst>
                    <a:ext uri="{FF2B5EF4-FFF2-40B4-BE49-F238E27FC236}">
                      <a16:creationId xmlns:a16="http://schemas.microsoft.com/office/drawing/2014/main" id="{B0976253-079E-B0B2-E632-5823CD009E29}"/>
                    </a:ext>
                  </a:extLst>
                </xdr:cNvPr>
                <xdr:cNvSpPr/>
              </xdr:nvSpPr>
              <xdr:spPr>
                <a:xfrm>
                  <a:off x="7621" y="899160"/>
                  <a:ext cx="2220805" cy="1706880"/>
                </a:xfrm>
                <a:prstGeom prst="flowChartProcess">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8682B8BB-D818-05FD-E238-F7D90716651F}"/>
                    </a:ext>
                  </a:extLst>
                </xdr:cNvPr>
                <xdr:cNvGraphicFramePr>
                  <a:graphicFrameLocks/>
                </xdr:cNvGraphicFramePr>
              </xdr:nvGraphicFramePr>
              <xdr:xfrm>
                <a:off x="37714" y="1325880"/>
                <a:ext cx="2194946" cy="890776"/>
              </xdr:xfrm>
              <a:graphic>
                <a:graphicData uri="http://schemas.openxmlformats.org/drawingml/2006/chart">
                  <c:chart xmlns:c="http://schemas.openxmlformats.org/drawingml/2006/chart" xmlns:r="http://schemas.openxmlformats.org/officeDocument/2006/relationships" r:id="rId3"/>
                </a:graphicData>
              </a:graphic>
            </xdr:graphicFrame>
            <xdr:sp macro="" textlink="'DATA ANALYSIS'!$N$17">
              <xdr:nvSpPr>
                <xdr:cNvPr id="40" name="Flowchart: Process 39">
                  <a:extLst>
                    <a:ext uri="{FF2B5EF4-FFF2-40B4-BE49-F238E27FC236}">
                      <a16:creationId xmlns:a16="http://schemas.microsoft.com/office/drawing/2014/main" id="{27AEA3F4-E834-F3A0-D16F-520A6C0F94C6}"/>
                    </a:ext>
                  </a:extLst>
                </xdr:cNvPr>
                <xdr:cNvSpPr/>
              </xdr:nvSpPr>
              <xdr:spPr>
                <a:xfrm>
                  <a:off x="121920" y="952500"/>
                  <a:ext cx="1851660" cy="34290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93989E-EF33-4BE6-9436-29A7224882BF}" type="TxLink">
                    <a:rPr lang="en-US" sz="1200" b="0" i="0" u="none" strike="noStrike">
                      <a:solidFill>
                        <a:schemeClr val="bg1"/>
                      </a:solidFill>
                      <a:latin typeface="Calibri"/>
                      <a:ea typeface="Calibri"/>
                      <a:cs typeface="Calibri"/>
                    </a:rPr>
                    <a:pPr algn="ctr"/>
                    <a:t>3%</a:t>
                  </a:fld>
                  <a:endParaRPr lang="en-IN" sz="1400">
                    <a:solidFill>
                      <a:schemeClr val="bg1"/>
                    </a:solidFill>
                    <a:latin typeface="Mongolian Baiti" panose="03000500000000000000" pitchFamily="66" charset="0"/>
                    <a:cs typeface="Mongolian Baiti" panose="03000500000000000000" pitchFamily="66" charset="0"/>
                  </a:endParaRPr>
                </a:p>
              </xdr:txBody>
            </xdr:sp>
            <xdr:sp macro="" textlink="">
              <xdr:nvSpPr>
                <xdr:cNvPr id="42" name="TextBox 41">
                  <a:extLst>
                    <a:ext uri="{FF2B5EF4-FFF2-40B4-BE49-F238E27FC236}">
                      <a16:creationId xmlns:a16="http://schemas.microsoft.com/office/drawing/2014/main" id="{604315D8-4EDB-84D9-630B-FDBE29E46841}"/>
                    </a:ext>
                  </a:extLst>
                </xdr:cNvPr>
                <xdr:cNvSpPr txBox="1"/>
              </xdr:nvSpPr>
              <xdr:spPr>
                <a:xfrm>
                  <a:off x="76200" y="2324100"/>
                  <a:ext cx="1120140" cy="281940"/>
                </a:xfrm>
                <a:prstGeom prst="rect">
                  <a:avLst/>
                </a:prstGeom>
                <a:solidFill>
                  <a:srgbClr val="1F1D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n>
                        <a:noFill/>
                      </a:ln>
                      <a:solidFill>
                        <a:schemeClr val="bg1"/>
                      </a:solidFill>
                      <a:latin typeface="Mongolian Baiti" panose="03000500000000000000" pitchFamily="66" charset="0"/>
                      <a:cs typeface="Mongolian Baiti" panose="03000500000000000000" pitchFamily="66" charset="0"/>
                    </a:rPr>
                    <a:t>YOY</a:t>
                  </a:r>
                  <a:r>
                    <a:rPr lang="en-IN" sz="900">
                      <a:ln>
                        <a:solidFill>
                          <a:schemeClr val="bg1"/>
                        </a:solidFill>
                      </a:ln>
                      <a:solidFill>
                        <a:schemeClr val="bg1"/>
                      </a:solidFill>
                      <a:latin typeface="Mongolian Baiti" panose="03000500000000000000" pitchFamily="66" charset="0"/>
                      <a:cs typeface="Mongolian Baiti" panose="03000500000000000000" pitchFamily="66" charset="0"/>
                    </a:rPr>
                    <a:t> </a:t>
                  </a:r>
                  <a:r>
                    <a:rPr lang="en-IN" sz="900">
                      <a:ln>
                        <a:noFill/>
                      </a:ln>
                      <a:solidFill>
                        <a:schemeClr val="bg1"/>
                      </a:solidFill>
                      <a:latin typeface="Mongolian Baiti" panose="03000500000000000000" pitchFamily="66" charset="0"/>
                      <a:cs typeface="Mongolian Baiti" panose="03000500000000000000" pitchFamily="66" charset="0"/>
                    </a:rPr>
                    <a:t>GROWTH</a:t>
                  </a:r>
                </a:p>
              </xdr:txBody>
            </xdr:sp>
          </xdr:grpSp>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191D6697-5E2D-6D5C-9B28-21DFC6F22F35}"/>
                      </a:ext>
                    </a:extLst>
                  </xdr:cNvPr>
                  <xdr:cNvPicPr>
                    <a:picLocks noChangeAspect="1" noChangeArrowheads="1"/>
                    <a:extLst>
                      <a:ext uri="{84589F7E-364E-4C9E-8A38-B11213B215E9}">
                        <a14:cameraTool cellRange="'DATA ANALYSIS'!$F$103" spid="_x0000_s11377"/>
                      </a:ext>
                    </a:extLst>
                  </xdr:cNvPicPr>
                </xdr:nvPicPr>
                <xdr:blipFill>
                  <a:blip xmlns:r="http://schemas.openxmlformats.org/officeDocument/2006/relationships" r:embed="rId4"/>
                  <a:srcRect/>
                  <a:stretch>
                    <a:fillRect/>
                  </a:stretch>
                </xdr:blipFill>
                <xdr:spPr bwMode="auto">
                  <a:xfrm>
                    <a:off x="10858500" y="2468880"/>
                    <a:ext cx="617220" cy="190500"/>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46" name="Group 45">
              <a:extLst>
                <a:ext uri="{FF2B5EF4-FFF2-40B4-BE49-F238E27FC236}">
                  <a16:creationId xmlns:a16="http://schemas.microsoft.com/office/drawing/2014/main" id="{593AC7F1-AF44-8227-7A28-E50E5ADDBE64}"/>
                </a:ext>
              </a:extLst>
            </xdr:cNvPr>
            <xdr:cNvGrpSpPr/>
          </xdr:nvGrpSpPr>
          <xdr:grpSpPr>
            <a:xfrm>
              <a:off x="2438478" y="609600"/>
              <a:ext cx="2240124" cy="2125980"/>
              <a:chOff x="2438478" y="609600"/>
              <a:chExt cx="2240124" cy="2125980"/>
            </a:xfrm>
          </xdr:grpSpPr>
          <xdr:sp macro="" textlink="">
            <xdr:nvSpPr>
              <xdr:cNvPr id="3" name="Rectangle 2">
                <a:extLst>
                  <a:ext uri="{FF2B5EF4-FFF2-40B4-BE49-F238E27FC236}">
                    <a16:creationId xmlns:a16="http://schemas.microsoft.com/office/drawing/2014/main" id="{A39DA5B0-3386-6D4E-E63E-7E41F3F18297}"/>
                  </a:ext>
                </a:extLst>
              </xdr:cNvPr>
              <xdr:cNvSpPr/>
            </xdr:nvSpPr>
            <xdr:spPr>
              <a:xfrm>
                <a:off x="2438478" y="609600"/>
                <a:ext cx="2240124" cy="379357"/>
              </a:xfrm>
              <a:prstGeom prst="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ongolian Baiti" panose="03000500000000000000" pitchFamily="66" charset="0"/>
                    <a:cs typeface="Mongolian Baiti" panose="03000500000000000000" pitchFamily="66" charset="0"/>
                  </a:rPr>
                  <a:t>PROFIT</a:t>
                </a:r>
              </a:p>
            </xdr:txBody>
          </xdr:sp>
          <xdr:sp macro="" textlink="">
            <xdr:nvSpPr>
              <xdr:cNvPr id="5" name="Flowchart: Process 4">
                <a:extLst>
                  <a:ext uri="{FF2B5EF4-FFF2-40B4-BE49-F238E27FC236}">
                    <a16:creationId xmlns:a16="http://schemas.microsoft.com/office/drawing/2014/main" id="{6058290A-0E21-39DB-287B-2FEC19E224D8}"/>
                  </a:ext>
                </a:extLst>
              </xdr:cNvPr>
              <xdr:cNvSpPr/>
            </xdr:nvSpPr>
            <xdr:spPr>
              <a:xfrm>
                <a:off x="2438479" y="965247"/>
                <a:ext cx="2236248" cy="1770333"/>
              </a:xfrm>
              <a:prstGeom prst="flowChartProcess">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ATA ANALYSIS'!$E$17">
            <xdr:nvSpPr>
              <xdr:cNvPr id="8" name="Flowchart: Process 7">
                <a:extLst>
                  <a:ext uri="{FF2B5EF4-FFF2-40B4-BE49-F238E27FC236}">
                    <a16:creationId xmlns:a16="http://schemas.microsoft.com/office/drawing/2014/main" id="{A70A59A4-A4CD-C51A-9D5A-6E8967D5EA45}"/>
                  </a:ext>
                </a:extLst>
              </xdr:cNvPr>
              <xdr:cNvSpPr/>
            </xdr:nvSpPr>
            <xdr:spPr>
              <a:xfrm>
                <a:off x="2553948" y="1020570"/>
                <a:ext cx="1870619" cy="355647"/>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0806D8-B4E9-4142-AE36-7E617F6CE751}" type="TxLink">
                  <a:rPr lang="en-US" sz="1200" b="0" i="0" u="none" strike="noStrike">
                    <a:solidFill>
                      <a:schemeClr val="bg1"/>
                    </a:solidFill>
                    <a:latin typeface="Mongolian Baiti" panose="03000500000000000000" pitchFamily="66" charset="0"/>
                    <a:ea typeface="Calibri"/>
                    <a:cs typeface="Mongolian Baiti" panose="03000500000000000000" pitchFamily="66" charset="0"/>
                  </a:rPr>
                  <a:pPr algn="ctr"/>
                  <a:t> $8,564.05 </a:t>
                </a:fld>
                <a:endParaRPr lang="en-IN" sz="1400">
                  <a:solidFill>
                    <a:schemeClr val="bg1"/>
                  </a:solidFill>
                  <a:latin typeface="Mongolian Baiti" panose="03000500000000000000" pitchFamily="66" charset="0"/>
                  <a:cs typeface="Mongolian Baiti" panose="03000500000000000000" pitchFamily="66" charset="0"/>
                </a:endParaRPr>
              </a:p>
            </xdr:txBody>
          </xdr:sp>
          <xdr:sp macro="" textlink="">
            <xdr:nvSpPr>
              <xdr:cNvPr id="13" name="TextBox 12">
                <a:extLst>
                  <a:ext uri="{FF2B5EF4-FFF2-40B4-BE49-F238E27FC236}">
                    <a16:creationId xmlns:a16="http://schemas.microsoft.com/office/drawing/2014/main" id="{6FFA0167-70DF-F150-CF59-60E778CBCDCD}"/>
                  </a:ext>
                </a:extLst>
              </xdr:cNvPr>
              <xdr:cNvSpPr txBox="1"/>
            </xdr:nvSpPr>
            <xdr:spPr>
              <a:xfrm>
                <a:off x="2507760" y="2443159"/>
                <a:ext cx="1131609" cy="292421"/>
              </a:xfrm>
              <a:prstGeom prst="rect">
                <a:avLst/>
              </a:prstGeom>
              <a:solidFill>
                <a:srgbClr val="1F1D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n>
                      <a:noFill/>
                    </a:ln>
                    <a:solidFill>
                      <a:schemeClr val="bg1"/>
                    </a:solidFill>
                    <a:latin typeface="Mongolian Baiti" panose="03000500000000000000" pitchFamily="66" charset="0"/>
                    <a:cs typeface="Mongolian Baiti" panose="03000500000000000000" pitchFamily="66" charset="0"/>
                  </a:rPr>
                  <a:t>YOY</a:t>
                </a:r>
                <a:r>
                  <a:rPr lang="en-IN" sz="900">
                    <a:ln>
                      <a:solidFill>
                        <a:schemeClr val="bg1"/>
                      </a:solidFill>
                    </a:ln>
                    <a:solidFill>
                      <a:schemeClr val="bg1"/>
                    </a:solidFill>
                    <a:latin typeface="Mongolian Baiti" panose="03000500000000000000" pitchFamily="66" charset="0"/>
                    <a:cs typeface="Mongolian Baiti" panose="03000500000000000000" pitchFamily="66" charset="0"/>
                  </a:rPr>
                  <a:t> </a:t>
                </a:r>
                <a:r>
                  <a:rPr lang="en-IN" sz="900">
                    <a:ln>
                      <a:noFill/>
                    </a:ln>
                    <a:solidFill>
                      <a:schemeClr val="bg1"/>
                    </a:solidFill>
                    <a:latin typeface="Mongolian Baiti" panose="03000500000000000000" pitchFamily="66" charset="0"/>
                    <a:cs typeface="Mongolian Baiti" panose="03000500000000000000" pitchFamily="66" charset="0"/>
                  </a:rPr>
                  <a:t>GROWTH</a:t>
                </a:r>
              </a:p>
            </xdr:txBody>
          </xdr:sp>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06277290-6E46-5A04-7091-EBE52F17B735}"/>
                      </a:ext>
                    </a:extLst>
                  </xdr:cNvPr>
                  <xdr:cNvPicPr>
                    <a:picLocks noChangeAspect="1" noChangeArrowheads="1"/>
                    <a:extLst>
                      <a:ext uri="{84589F7E-364E-4C9E-8A38-B11213B215E9}">
                        <a14:cameraTool cellRange="'DATA ANALYSIS'!$C$103" spid="_x0000_s11378"/>
                      </a:ext>
                    </a:extLst>
                  </xdr:cNvPicPr>
                </xdr:nvPicPr>
                <xdr:blipFill>
                  <a:blip xmlns:r="http://schemas.openxmlformats.org/officeDocument/2006/relationships" r:embed="rId5"/>
                  <a:srcRect/>
                  <a:stretch>
                    <a:fillRect/>
                  </a:stretch>
                </xdr:blipFill>
                <xdr:spPr bwMode="auto">
                  <a:xfrm>
                    <a:off x="3901440" y="2468880"/>
                    <a:ext cx="644802" cy="188867"/>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54" name="Chart 53">
                <a:extLst>
                  <a:ext uri="{FF2B5EF4-FFF2-40B4-BE49-F238E27FC236}">
                    <a16:creationId xmlns:a16="http://schemas.microsoft.com/office/drawing/2014/main" id="{5AC51908-296C-46B8-867E-AB60E0F26177}"/>
                  </a:ext>
                </a:extLst>
              </xdr:cNvPr>
              <xdr:cNvGraphicFramePr>
                <a:graphicFrameLocks/>
              </xdr:cNvGraphicFramePr>
            </xdr:nvGraphicFramePr>
            <xdr:xfrm>
              <a:off x="2446020" y="1386840"/>
              <a:ext cx="2217420" cy="93726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5" name="Group 44">
              <a:extLst>
                <a:ext uri="{FF2B5EF4-FFF2-40B4-BE49-F238E27FC236}">
                  <a16:creationId xmlns:a16="http://schemas.microsoft.com/office/drawing/2014/main" id="{472B39A3-5719-0BF9-DF44-FA45BC5F5EEA}"/>
                </a:ext>
              </a:extLst>
            </xdr:cNvPr>
            <xdr:cNvGrpSpPr/>
          </xdr:nvGrpSpPr>
          <xdr:grpSpPr>
            <a:xfrm>
              <a:off x="4747338" y="609601"/>
              <a:ext cx="2241222" cy="2125979"/>
              <a:chOff x="4747338" y="609601"/>
              <a:chExt cx="2241222" cy="2125979"/>
            </a:xfrm>
          </xdr:grpSpPr>
          <xdr:sp macro="" textlink="">
            <xdr:nvSpPr>
              <xdr:cNvPr id="23" name="Rectangle 22">
                <a:extLst>
                  <a:ext uri="{FF2B5EF4-FFF2-40B4-BE49-F238E27FC236}">
                    <a16:creationId xmlns:a16="http://schemas.microsoft.com/office/drawing/2014/main" id="{CBC246C7-2D32-00DF-60CA-6B907B77565C}"/>
                  </a:ext>
                </a:extLst>
              </xdr:cNvPr>
              <xdr:cNvSpPr/>
            </xdr:nvSpPr>
            <xdr:spPr>
              <a:xfrm>
                <a:off x="4747338" y="609601"/>
                <a:ext cx="2240124" cy="342900"/>
              </a:xfrm>
              <a:prstGeom prst="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ongolian Baiti" panose="03000500000000000000" pitchFamily="66" charset="0"/>
                    <a:cs typeface="Mongolian Baiti" panose="03000500000000000000" pitchFamily="66" charset="0"/>
                  </a:rPr>
                  <a:t>QUANTITY</a:t>
                </a:r>
              </a:p>
            </xdr:txBody>
          </xdr:sp>
          <xdr:sp macro="" textlink="">
            <xdr:nvSpPr>
              <xdr:cNvPr id="24" name="Flowchart: Process 23">
                <a:extLst>
                  <a:ext uri="{FF2B5EF4-FFF2-40B4-BE49-F238E27FC236}">
                    <a16:creationId xmlns:a16="http://schemas.microsoft.com/office/drawing/2014/main" id="{58C56949-3C84-8B87-20D4-849AC57517A7}"/>
                  </a:ext>
                </a:extLst>
              </xdr:cNvPr>
              <xdr:cNvSpPr/>
            </xdr:nvSpPr>
            <xdr:spPr>
              <a:xfrm>
                <a:off x="4747339" y="965247"/>
                <a:ext cx="2241221" cy="1770333"/>
              </a:xfrm>
              <a:prstGeom prst="flowChartProcess">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ATA ANALYSIS'!$H$17">
            <xdr:nvSpPr>
              <xdr:cNvPr id="26" name="Flowchart: Process 25">
                <a:extLst>
                  <a:ext uri="{FF2B5EF4-FFF2-40B4-BE49-F238E27FC236}">
                    <a16:creationId xmlns:a16="http://schemas.microsoft.com/office/drawing/2014/main" id="{230AC392-6386-65FE-C97D-CD9D606D3E92}"/>
                  </a:ext>
                </a:extLst>
              </xdr:cNvPr>
              <xdr:cNvSpPr/>
            </xdr:nvSpPr>
            <xdr:spPr>
              <a:xfrm>
                <a:off x="4862808" y="1020571"/>
                <a:ext cx="1870619" cy="25959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C4F868-4B27-4617-9B1E-3FD75DFB225F}" type="TxLink">
                  <a:rPr lang="en-US" sz="1200" b="0" i="0" u="none" strike="noStrike">
                    <a:solidFill>
                      <a:schemeClr val="bg1"/>
                    </a:solidFill>
                    <a:latin typeface="Mongolian Baiti" panose="03000500000000000000" pitchFamily="66" charset="0"/>
                    <a:ea typeface="Calibri"/>
                    <a:cs typeface="Mongolian Baiti" panose="03000500000000000000" pitchFamily="66" charset="0"/>
                  </a:rPr>
                  <a:pPr algn="ctr"/>
                  <a:t># 4519</a:t>
                </a:fld>
                <a:endParaRPr lang="en-IN" sz="1400">
                  <a:solidFill>
                    <a:schemeClr val="bg1"/>
                  </a:solidFill>
                  <a:latin typeface="Mongolian Baiti" panose="03000500000000000000" pitchFamily="66" charset="0"/>
                  <a:cs typeface="Mongolian Baiti" panose="03000500000000000000" pitchFamily="66" charset="0"/>
                </a:endParaRPr>
              </a:p>
            </xdr:txBody>
          </xdr:sp>
          <xdr:sp macro="" textlink="">
            <xdr:nvSpPr>
              <xdr:cNvPr id="28" name="TextBox 27">
                <a:extLst>
                  <a:ext uri="{FF2B5EF4-FFF2-40B4-BE49-F238E27FC236}">
                    <a16:creationId xmlns:a16="http://schemas.microsoft.com/office/drawing/2014/main" id="{757A98C5-1CEA-1408-BBF8-47168DA856BA}"/>
                  </a:ext>
                </a:extLst>
              </xdr:cNvPr>
              <xdr:cNvSpPr txBox="1"/>
            </xdr:nvSpPr>
            <xdr:spPr>
              <a:xfrm>
                <a:off x="4816620" y="2443159"/>
                <a:ext cx="1131609" cy="292421"/>
              </a:xfrm>
              <a:prstGeom prst="rect">
                <a:avLst/>
              </a:prstGeom>
              <a:solidFill>
                <a:srgbClr val="1F1D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n>
                      <a:noFill/>
                    </a:ln>
                    <a:solidFill>
                      <a:schemeClr val="bg1"/>
                    </a:solidFill>
                    <a:latin typeface="Mongolian Baiti" panose="03000500000000000000" pitchFamily="66" charset="0"/>
                    <a:cs typeface="Mongolian Baiti" panose="03000500000000000000" pitchFamily="66" charset="0"/>
                  </a:rPr>
                  <a:t>YOY</a:t>
                </a:r>
                <a:r>
                  <a:rPr lang="en-IN" sz="900">
                    <a:ln>
                      <a:solidFill>
                        <a:schemeClr val="bg1"/>
                      </a:solidFill>
                    </a:ln>
                    <a:solidFill>
                      <a:schemeClr val="bg1"/>
                    </a:solidFill>
                    <a:latin typeface="Mongolian Baiti" panose="03000500000000000000" pitchFamily="66" charset="0"/>
                    <a:cs typeface="Mongolian Baiti" panose="03000500000000000000" pitchFamily="66" charset="0"/>
                  </a:rPr>
                  <a:t> </a:t>
                </a:r>
                <a:r>
                  <a:rPr lang="en-IN" sz="900">
                    <a:ln>
                      <a:noFill/>
                    </a:ln>
                    <a:solidFill>
                      <a:schemeClr val="bg1"/>
                    </a:solidFill>
                    <a:latin typeface="Mongolian Baiti" panose="03000500000000000000" pitchFamily="66" charset="0"/>
                    <a:cs typeface="Mongolian Baiti" panose="03000500000000000000" pitchFamily="66" charset="0"/>
                  </a:rPr>
                  <a:t>GROWTH</a:t>
                </a:r>
              </a:p>
            </xdr:txBody>
          </xdr:sp>
          <mc:AlternateContent xmlns:mc="http://schemas.openxmlformats.org/markup-compatibility/2006" xmlns:a14="http://schemas.microsoft.com/office/drawing/2010/main">
            <mc:Choice Requires="a14">
              <xdr:pic>
                <xdr:nvPicPr>
                  <xdr:cNvPr id="48" name="Picture 47">
                    <a:extLst>
                      <a:ext uri="{FF2B5EF4-FFF2-40B4-BE49-F238E27FC236}">
                        <a16:creationId xmlns:a16="http://schemas.microsoft.com/office/drawing/2014/main" id="{B054925B-FC9D-F126-F92F-22529FAFD9F4}"/>
                      </a:ext>
                    </a:extLst>
                  </xdr:cNvPr>
                  <xdr:cNvPicPr>
                    <a:picLocks noChangeAspect="1" noChangeArrowheads="1"/>
                    <a:extLst>
                      <a:ext uri="{84589F7E-364E-4C9E-8A38-B11213B215E9}">
                        <a14:cameraTool cellRange="'DATA ANALYSIS'!$D$103" spid="_x0000_s11379"/>
                      </a:ext>
                    </a:extLst>
                  </xdr:cNvPicPr>
                </xdr:nvPicPr>
                <xdr:blipFill>
                  <a:blip xmlns:r="http://schemas.openxmlformats.org/officeDocument/2006/relationships" r:embed="rId7"/>
                  <a:srcRect/>
                  <a:stretch>
                    <a:fillRect/>
                  </a:stretch>
                </xdr:blipFill>
                <xdr:spPr bwMode="auto">
                  <a:xfrm>
                    <a:off x="6195060" y="2476500"/>
                    <a:ext cx="617220" cy="19050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61" name="Chart 60">
                <a:extLst>
                  <a:ext uri="{FF2B5EF4-FFF2-40B4-BE49-F238E27FC236}">
                    <a16:creationId xmlns:a16="http://schemas.microsoft.com/office/drawing/2014/main" id="{BC185E1B-AC1B-4D22-9FD7-2C33E1680069}"/>
                  </a:ext>
                </a:extLst>
              </xdr:cNvPr>
              <xdr:cNvGraphicFramePr>
                <a:graphicFrameLocks/>
              </xdr:cNvGraphicFramePr>
            </xdr:nvGraphicFramePr>
            <xdr:xfrm>
              <a:off x="4785360" y="1363980"/>
              <a:ext cx="2186940" cy="1028700"/>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43" name="Group 42">
              <a:extLst>
                <a:ext uri="{FF2B5EF4-FFF2-40B4-BE49-F238E27FC236}">
                  <a16:creationId xmlns:a16="http://schemas.microsoft.com/office/drawing/2014/main" id="{30F873B1-7C63-C8B5-DA7A-88C0F5F868A6}"/>
                </a:ext>
              </a:extLst>
            </xdr:cNvPr>
            <xdr:cNvGrpSpPr/>
          </xdr:nvGrpSpPr>
          <xdr:grpSpPr>
            <a:xfrm>
              <a:off x="7056198" y="609600"/>
              <a:ext cx="2240124" cy="2125980"/>
              <a:chOff x="7056198" y="617220"/>
              <a:chExt cx="2240124" cy="2125980"/>
            </a:xfrm>
          </xdr:grpSpPr>
          <xdr:sp macro="" textlink="">
            <xdr:nvSpPr>
              <xdr:cNvPr id="30" name="Rectangle 29">
                <a:extLst>
                  <a:ext uri="{FF2B5EF4-FFF2-40B4-BE49-F238E27FC236}">
                    <a16:creationId xmlns:a16="http://schemas.microsoft.com/office/drawing/2014/main" id="{3289EA95-F4B4-4EA2-70C9-922704313C63}"/>
                  </a:ext>
                </a:extLst>
              </xdr:cNvPr>
              <xdr:cNvSpPr/>
            </xdr:nvSpPr>
            <xdr:spPr>
              <a:xfrm>
                <a:off x="7056198" y="617220"/>
                <a:ext cx="2240124" cy="379357"/>
              </a:xfrm>
              <a:prstGeom prst="rect">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ongolian Baiti" panose="03000500000000000000" pitchFamily="66" charset="0"/>
                    <a:cs typeface="Mongolian Baiti" panose="03000500000000000000" pitchFamily="66" charset="0"/>
                  </a:rPr>
                  <a:t>NO. OF ORDERS</a:t>
                </a:r>
              </a:p>
            </xdr:txBody>
          </xdr:sp>
          <xdr:sp macro="" textlink="">
            <xdr:nvSpPr>
              <xdr:cNvPr id="31" name="Flowchart: Process 30">
                <a:extLst>
                  <a:ext uri="{FF2B5EF4-FFF2-40B4-BE49-F238E27FC236}">
                    <a16:creationId xmlns:a16="http://schemas.microsoft.com/office/drawing/2014/main" id="{1FE608A7-3D57-B4C8-9676-8B0E4F73710B}"/>
                  </a:ext>
                </a:extLst>
              </xdr:cNvPr>
              <xdr:cNvSpPr/>
            </xdr:nvSpPr>
            <xdr:spPr>
              <a:xfrm>
                <a:off x="7056199" y="972867"/>
                <a:ext cx="2235227" cy="1770333"/>
              </a:xfrm>
              <a:prstGeom prst="flowChartProcess">
                <a:avLst/>
              </a:prstGeom>
              <a:solidFill>
                <a:srgbClr val="1F1D3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ATA ANALYSIS'!$K$17">
            <xdr:nvSpPr>
              <xdr:cNvPr id="33" name="Flowchart: Process 32">
                <a:extLst>
                  <a:ext uri="{FF2B5EF4-FFF2-40B4-BE49-F238E27FC236}">
                    <a16:creationId xmlns:a16="http://schemas.microsoft.com/office/drawing/2014/main" id="{0223CDB4-3B6B-8B9E-82DE-A527B63FE9FE}"/>
                  </a:ext>
                </a:extLst>
              </xdr:cNvPr>
              <xdr:cNvSpPr/>
            </xdr:nvSpPr>
            <xdr:spPr>
              <a:xfrm>
                <a:off x="7171668" y="1028190"/>
                <a:ext cx="1870619" cy="355647"/>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69BA94-CF61-4424-9678-60D22EE7BAF3}" type="TxLink">
                  <a:rPr lang="en-US" sz="1200" b="0" i="0" u="none" strike="noStrike">
                    <a:solidFill>
                      <a:schemeClr val="bg1"/>
                    </a:solidFill>
                    <a:latin typeface="Mongolian Baiti" panose="03000500000000000000" pitchFamily="66" charset="0"/>
                    <a:ea typeface="Calibri"/>
                    <a:cs typeface="Mongolian Baiti" panose="03000500000000000000" pitchFamily="66" charset="0"/>
                  </a:rPr>
                  <a:pPr algn="ctr"/>
                  <a:t># 1212</a:t>
                </a:fld>
                <a:endParaRPr lang="en-IN" sz="1400">
                  <a:solidFill>
                    <a:schemeClr val="bg1"/>
                  </a:solidFill>
                  <a:latin typeface="Mongolian Baiti" panose="03000500000000000000" pitchFamily="66" charset="0"/>
                  <a:cs typeface="Mongolian Baiti" panose="03000500000000000000" pitchFamily="66" charset="0"/>
                </a:endParaRPr>
              </a:p>
            </xdr:txBody>
          </xdr:sp>
          <xdr:sp macro="" textlink="">
            <xdr:nvSpPr>
              <xdr:cNvPr id="35" name="TextBox 34">
                <a:extLst>
                  <a:ext uri="{FF2B5EF4-FFF2-40B4-BE49-F238E27FC236}">
                    <a16:creationId xmlns:a16="http://schemas.microsoft.com/office/drawing/2014/main" id="{8B29371C-F9C6-4D5D-64B8-3D5787D5959D}"/>
                  </a:ext>
                </a:extLst>
              </xdr:cNvPr>
              <xdr:cNvSpPr txBox="1"/>
            </xdr:nvSpPr>
            <xdr:spPr>
              <a:xfrm>
                <a:off x="7125480" y="2450779"/>
                <a:ext cx="1131609" cy="292421"/>
              </a:xfrm>
              <a:prstGeom prst="rect">
                <a:avLst/>
              </a:prstGeom>
              <a:solidFill>
                <a:srgbClr val="1F1D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n>
                      <a:noFill/>
                    </a:ln>
                    <a:solidFill>
                      <a:schemeClr val="bg1"/>
                    </a:solidFill>
                    <a:latin typeface="Mongolian Baiti" panose="03000500000000000000" pitchFamily="66" charset="0"/>
                    <a:cs typeface="Mongolian Baiti" panose="03000500000000000000" pitchFamily="66" charset="0"/>
                  </a:rPr>
                  <a:t>YOY</a:t>
                </a:r>
                <a:r>
                  <a:rPr lang="en-IN" sz="900">
                    <a:ln>
                      <a:solidFill>
                        <a:schemeClr val="bg1"/>
                      </a:solidFill>
                    </a:ln>
                    <a:solidFill>
                      <a:schemeClr val="bg1"/>
                    </a:solidFill>
                    <a:latin typeface="Mongolian Baiti" panose="03000500000000000000" pitchFamily="66" charset="0"/>
                    <a:cs typeface="Mongolian Baiti" panose="03000500000000000000" pitchFamily="66" charset="0"/>
                  </a:rPr>
                  <a:t> </a:t>
                </a:r>
                <a:r>
                  <a:rPr lang="en-IN" sz="900">
                    <a:ln>
                      <a:noFill/>
                    </a:ln>
                    <a:solidFill>
                      <a:schemeClr val="bg1"/>
                    </a:solidFill>
                    <a:latin typeface="Mongolian Baiti" panose="03000500000000000000" pitchFamily="66" charset="0"/>
                    <a:cs typeface="Mongolian Baiti" panose="03000500000000000000" pitchFamily="66" charset="0"/>
                  </a:rPr>
                  <a:t>GROWTH</a:t>
                </a:r>
              </a:p>
            </xdr:txBody>
          </xdr:sp>
          <mc:AlternateContent xmlns:mc="http://schemas.openxmlformats.org/markup-compatibility/2006" xmlns:a14="http://schemas.microsoft.com/office/drawing/2010/main">
            <mc:Choice Requires="a14">
              <xdr:pic>
                <xdr:nvPicPr>
                  <xdr:cNvPr id="50" name="Picture 49">
                    <a:extLst>
                      <a:ext uri="{FF2B5EF4-FFF2-40B4-BE49-F238E27FC236}">
                        <a16:creationId xmlns:a16="http://schemas.microsoft.com/office/drawing/2014/main" id="{65B37A0C-DFA8-5B0C-863D-F27785C2084B}"/>
                      </a:ext>
                    </a:extLst>
                  </xdr:cNvPr>
                  <xdr:cNvPicPr>
                    <a:picLocks noChangeAspect="1" noChangeArrowheads="1"/>
                    <a:extLst>
                      <a:ext uri="{84589F7E-364E-4C9E-8A38-B11213B215E9}">
                        <a14:cameraTool cellRange="'DATA ANALYSIS'!$E$103" spid="_x0000_s11380"/>
                      </a:ext>
                    </a:extLst>
                  </xdr:cNvPicPr>
                </xdr:nvPicPr>
                <xdr:blipFill>
                  <a:blip xmlns:r="http://schemas.openxmlformats.org/officeDocument/2006/relationships" r:embed="rId9"/>
                  <a:srcRect/>
                  <a:stretch>
                    <a:fillRect/>
                  </a:stretch>
                </xdr:blipFill>
                <xdr:spPr bwMode="auto">
                  <a:xfrm>
                    <a:off x="8526780" y="2484120"/>
                    <a:ext cx="617220" cy="19050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63" name="Chart 62">
                <a:extLst>
                  <a:ext uri="{FF2B5EF4-FFF2-40B4-BE49-F238E27FC236}">
                    <a16:creationId xmlns:a16="http://schemas.microsoft.com/office/drawing/2014/main" id="{52E3A007-0AB3-440E-852E-0F2D9EA722E2}"/>
                  </a:ext>
                </a:extLst>
              </xdr:cNvPr>
              <xdr:cNvGraphicFramePr>
                <a:graphicFrameLocks/>
              </xdr:cNvGraphicFramePr>
            </xdr:nvGraphicFramePr>
            <xdr:xfrm>
              <a:off x="7071360" y="1455420"/>
              <a:ext cx="2217420" cy="914400"/>
            </xdr:xfrm>
            <a:graphic>
              <a:graphicData uri="http://schemas.openxmlformats.org/drawingml/2006/chart">
                <c:chart xmlns:c="http://schemas.openxmlformats.org/drawingml/2006/chart" xmlns:r="http://schemas.openxmlformats.org/officeDocument/2006/relationships" r:id="rId10"/>
              </a:graphicData>
            </a:graphic>
          </xdr:graphicFrame>
        </xdr:grpSp>
      </xdr:grpSp>
      <xdr:grpSp>
        <xdr:nvGrpSpPr>
          <xdr:cNvPr id="55" name="Group 54">
            <a:extLst>
              <a:ext uri="{FF2B5EF4-FFF2-40B4-BE49-F238E27FC236}">
                <a16:creationId xmlns:a16="http://schemas.microsoft.com/office/drawing/2014/main" id="{2F7A5C89-7F0C-16B4-5D03-A2A51563A666}"/>
              </a:ext>
            </a:extLst>
          </xdr:cNvPr>
          <xdr:cNvGrpSpPr/>
        </xdr:nvGrpSpPr>
        <xdr:grpSpPr>
          <a:xfrm>
            <a:off x="137160" y="2790236"/>
            <a:ext cx="14203680" cy="2597104"/>
            <a:chOff x="137160" y="2790236"/>
            <a:chExt cx="11501686" cy="2429463"/>
          </a:xfrm>
        </xdr:grpSpPr>
        <xdr:grpSp>
          <xdr:nvGrpSpPr>
            <xdr:cNvPr id="49" name="Group 48">
              <a:extLst>
                <a:ext uri="{FF2B5EF4-FFF2-40B4-BE49-F238E27FC236}">
                  <a16:creationId xmlns:a16="http://schemas.microsoft.com/office/drawing/2014/main" id="{61786E5B-9622-EEC9-2CA7-9C3291C8FC28}"/>
                </a:ext>
              </a:extLst>
            </xdr:cNvPr>
            <xdr:cNvGrpSpPr/>
          </xdr:nvGrpSpPr>
          <xdr:grpSpPr>
            <a:xfrm>
              <a:off x="137160" y="2796540"/>
              <a:ext cx="4351020" cy="2415540"/>
              <a:chOff x="137160" y="2796540"/>
              <a:chExt cx="4351020" cy="2415540"/>
            </a:xfrm>
          </xdr:grpSpPr>
          <xdr:grpSp>
            <xdr:nvGrpSpPr>
              <xdr:cNvPr id="67" name="Group 66">
                <a:extLst>
                  <a:ext uri="{FF2B5EF4-FFF2-40B4-BE49-F238E27FC236}">
                    <a16:creationId xmlns:a16="http://schemas.microsoft.com/office/drawing/2014/main" id="{390D6668-E059-1610-CFAD-270AE47C0996}"/>
                  </a:ext>
                </a:extLst>
              </xdr:cNvPr>
              <xdr:cNvGrpSpPr/>
            </xdr:nvGrpSpPr>
            <xdr:grpSpPr>
              <a:xfrm>
                <a:off x="137160" y="2796540"/>
                <a:ext cx="4351020" cy="2415540"/>
                <a:chOff x="137160" y="2796540"/>
                <a:chExt cx="4541520" cy="2369820"/>
              </a:xfrm>
            </xdr:grpSpPr>
            <xdr:sp macro="" textlink="">
              <xdr:nvSpPr>
                <xdr:cNvPr id="65" name="Flowchart: Process 64">
                  <a:extLst>
                    <a:ext uri="{FF2B5EF4-FFF2-40B4-BE49-F238E27FC236}">
                      <a16:creationId xmlns:a16="http://schemas.microsoft.com/office/drawing/2014/main" id="{B2909285-0C84-18E4-3C7A-C4BBB65E112F}"/>
                    </a:ext>
                  </a:extLst>
                </xdr:cNvPr>
                <xdr:cNvSpPr/>
              </xdr:nvSpPr>
              <xdr:spPr>
                <a:xfrm>
                  <a:off x="137160" y="2796540"/>
                  <a:ext cx="4541520" cy="236982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Flowchart: Process 65">
                  <a:extLst>
                    <a:ext uri="{FF2B5EF4-FFF2-40B4-BE49-F238E27FC236}">
                      <a16:creationId xmlns:a16="http://schemas.microsoft.com/office/drawing/2014/main" id="{2D029423-F6F5-9413-CCC8-163A44615C0B}"/>
                    </a:ext>
                  </a:extLst>
                </xdr:cNvPr>
                <xdr:cNvSpPr/>
              </xdr:nvSpPr>
              <xdr:spPr>
                <a:xfrm>
                  <a:off x="182880" y="2842260"/>
                  <a:ext cx="2804160" cy="32766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SALES AND PROFIT ANALYSIS</a:t>
                  </a:r>
                </a:p>
              </xdr:txBody>
            </xdr:sp>
          </xdr:grpSp>
          <xdr:graphicFrame macro="">
            <xdr:nvGraphicFramePr>
              <xdr:cNvPr id="77" name="Chart 76">
                <a:extLst>
                  <a:ext uri="{FF2B5EF4-FFF2-40B4-BE49-F238E27FC236}">
                    <a16:creationId xmlns:a16="http://schemas.microsoft.com/office/drawing/2014/main" id="{16E67606-92A6-43FD-BA0C-91064140DB82}"/>
                  </a:ext>
                </a:extLst>
              </xdr:cNvPr>
              <xdr:cNvGraphicFramePr>
                <a:graphicFrameLocks/>
              </xdr:cNvGraphicFramePr>
            </xdr:nvGraphicFramePr>
            <xdr:xfrm>
              <a:off x="150517" y="3127774"/>
              <a:ext cx="4323645" cy="2053355"/>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51" name="Group 50">
              <a:extLst>
                <a:ext uri="{FF2B5EF4-FFF2-40B4-BE49-F238E27FC236}">
                  <a16:creationId xmlns:a16="http://schemas.microsoft.com/office/drawing/2014/main" id="{9E68F917-8D7D-E2DD-6CE9-392515586DD2}"/>
                </a:ext>
              </a:extLst>
            </xdr:cNvPr>
            <xdr:cNvGrpSpPr/>
          </xdr:nvGrpSpPr>
          <xdr:grpSpPr>
            <a:xfrm>
              <a:off x="4549424" y="2790237"/>
              <a:ext cx="3984977" cy="2428522"/>
              <a:chOff x="4549424" y="2790237"/>
              <a:chExt cx="3984977" cy="2428522"/>
            </a:xfrm>
          </xdr:grpSpPr>
          <xdr:sp macro="" textlink="">
            <xdr:nvSpPr>
              <xdr:cNvPr id="69" name="Flowchart: Process 68">
                <a:extLst>
                  <a:ext uri="{FF2B5EF4-FFF2-40B4-BE49-F238E27FC236}">
                    <a16:creationId xmlns:a16="http://schemas.microsoft.com/office/drawing/2014/main" id="{FA475979-0C96-FBE4-16B0-C1E25CDEAE69}"/>
                  </a:ext>
                </a:extLst>
              </xdr:cNvPr>
              <xdr:cNvSpPr/>
            </xdr:nvSpPr>
            <xdr:spPr>
              <a:xfrm>
                <a:off x="4549424" y="2790237"/>
                <a:ext cx="3984977" cy="2428522"/>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Flowchart: Process 69">
                <a:extLst>
                  <a:ext uri="{FF2B5EF4-FFF2-40B4-BE49-F238E27FC236}">
                    <a16:creationId xmlns:a16="http://schemas.microsoft.com/office/drawing/2014/main" id="{6F39D709-DF26-8401-C99E-33476CEAC637}"/>
                  </a:ext>
                </a:extLst>
              </xdr:cNvPr>
              <xdr:cNvSpPr/>
            </xdr:nvSpPr>
            <xdr:spPr>
              <a:xfrm>
                <a:off x="4589541" y="2837090"/>
                <a:ext cx="2460523" cy="335776"/>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CATEGORY WISE REPORT</a:t>
                </a:r>
              </a:p>
            </xdr:txBody>
          </xdr:sp>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D64C8587-825F-4683-8DB9-4676A91684C4}"/>
                      </a:ext>
                    </a:extLst>
                  </xdr:cNvPr>
                  <xdr:cNvGraphicFramePr/>
                </xdr:nvGraphicFramePr>
                <xdr:xfrm>
                  <a:off x="4643496" y="3118366"/>
                  <a:ext cx="3873970" cy="2025134"/>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643496" y="3118366"/>
                    <a:ext cx="3873970" cy="20251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53" name="Group 52">
              <a:extLst>
                <a:ext uri="{FF2B5EF4-FFF2-40B4-BE49-F238E27FC236}">
                  <a16:creationId xmlns:a16="http://schemas.microsoft.com/office/drawing/2014/main" id="{E9B582F6-0E89-6EED-919F-64BC49D86E72}"/>
                </a:ext>
              </a:extLst>
            </xdr:cNvPr>
            <xdr:cNvGrpSpPr/>
          </xdr:nvGrpSpPr>
          <xdr:grpSpPr>
            <a:xfrm>
              <a:off x="8602981" y="2790236"/>
              <a:ext cx="3035865" cy="2429463"/>
              <a:chOff x="8602981" y="2790236"/>
              <a:chExt cx="3035865" cy="2429463"/>
            </a:xfrm>
          </xdr:grpSpPr>
          <xdr:sp macro="" textlink="">
            <xdr:nvSpPr>
              <xdr:cNvPr id="72" name="Flowchart: Process 71">
                <a:extLst>
                  <a:ext uri="{FF2B5EF4-FFF2-40B4-BE49-F238E27FC236}">
                    <a16:creationId xmlns:a16="http://schemas.microsoft.com/office/drawing/2014/main" id="{5A4B370F-2805-DECA-0042-18683CE82215}"/>
                  </a:ext>
                </a:extLst>
              </xdr:cNvPr>
              <xdr:cNvSpPr/>
            </xdr:nvSpPr>
            <xdr:spPr>
              <a:xfrm>
                <a:off x="8602981" y="2790236"/>
                <a:ext cx="3035865" cy="2429463"/>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3" name="Flowchart: Process 72">
                <a:extLst>
                  <a:ext uri="{FF2B5EF4-FFF2-40B4-BE49-F238E27FC236}">
                    <a16:creationId xmlns:a16="http://schemas.microsoft.com/office/drawing/2014/main" id="{5423C9BB-5F57-F86D-E01F-F37D6D496AA2}"/>
                  </a:ext>
                </a:extLst>
              </xdr:cNvPr>
              <xdr:cNvSpPr/>
            </xdr:nvSpPr>
            <xdr:spPr>
              <a:xfrm>
                <a:off x="8633543" y="2837107"/>
                <a:ext cx="2757936" cy="335906"/>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CATEGORY WISE SALES SHARE %</a:t>
                </a:r>
              </a:p>
            </xdr:txBody>
          </xdr:sp>
          <xdr:graphicFrame macro="">
            <xdr:nvGraphicFramePr>
              <xdr:cNvPr id="81" name="Chart 80">
                <a:extLst>
                  <a:ext uri="{FF2B5EF4-FFF2-40B4-BE49-F238E27FC236}">
                    <a16:creationId xmlns:a16="http://schemas.microsoft.com/office/drawing/2014/main" id="{A212EAD3-B503-41F5-A65D-A1CD55F6C38B}"/>
                  </a:ext>
                </a:extLst>
              </xdr:cNvPr>
              <xdr:cNvGraphicFramePr>
                <a:graphicFrameLocks/>
              </xdr:cNvGraphicFramePr>
            </xdr:nvGraphicFramePr>
            <xdr:xfrm>
              <a:off x="8628473" y="3137182"/>
              <a:ext cx="2982149" cy="2025133"/>
            </xdr:xfrm>
            <a:graphic>
              <a:graphicData uri="http://schemas.openxmlformats.org/drawingml/2006/chart">
                <c:chart xmlns:c="http://schemas.openxmlformats.org/drawingml/2006/chart" xmlns:r="http://schemas.openxmlformats.org/officeDocument/2006/relationships" r:id="rId13"/>
              </a:graphicData>
            </a:graphic>
          </xdr:graphicFrame>
        </xdr:grpSp>
      </xdr:grpSp>
      <xdr:grpSp>
        <xdr:nvGrpSpPr>
          <xdr:cNvPr id="58" name="Group 57">
            <a:extLst>
              <a:ext uri="{FF2B5EF4-FFF2-40B4-BE49-F238E27FC236}">
                <a16:creationId xmlns:a16="http://schemas.microsoft.com/office/drawing/2014/main" id="{50EBEC14-CC2F-CD8C-95C6-1A43CA26CE61}"/>
              </a:ext>
            </a:extLst>
          </xdr:cNvPr>
          <xdr:cNvGrpSpPr/>
        </xdr:nvGrpSpPr>
        <xdr:grpSpPr>
          <a:xfrm>
            <a:off x="134997" y="5472100"/>
            <a:ext cx="14198223" cy="3268040"/>
            <a:chOff x="157857" y="5273980"/>
            <a:chExt cx="11511651" cy="2513660"/>
          </a:xfrm>
        </xdr:grpSpPr>
        <xdr:grpSp>
          <xdr:nvGrpSpPr>
            <xdr:cNvPr id="57" name="Group 56">
              <a:extLst>
                <a:ext uri="{FF2B5EF4-FFF2-40B4-BE49-F238E27FC236}">
                  <a16:creationId xmlns:a16="http://schemas.microsoft.com/office/drawing/2014/main" id="{C7E64B81-B3F5-AE8E-8B75-7425B94330F6}"/>
                </a:ext>
              </a:extLst>
            </xdr:cNvPr>
            <xdr:cNvGrpSpPr/>
          </xdr:nvGrpSpPr>
          <xdr:grpSpPr>
            <a:xfrm>
              <a:off x="157857" y="5273980"/>
              <a:ext cx="3857224" cy="2429840"/>
              <a:chOff x="157857" y="5273980"/>
              <a:chExt cx="3857224" cy="2429840"/>
            </a:xfrm>
          </xdr:grpSpPr>
          <xdr:sp macro="" textlink="">
            <xdr:nvSpPr>
              <xdr:cNvPr id="83" name="Flowchart: Process 82">
                <a:extLst>
                  <a:ext uri="{FF2B5EF4-FFF2-40B4-BE49-F238E27FC236}">
                    <a16:creationId xmlns:a16="http://schemas.microsoft.com/office/drawing/2014/main" id="{43698905-966B-C4D3-E43F-3A8B438C24D2}"/>
                  </a:ext>
                </a:extLst>
              </xdr:cNvPr>
              <xdr:cNvSpPr/>
            </xdr:nvSpPr>
            <xdr:spPr>
              <a:xfrm>
                <a:off x="157857" y="5273980"/>
                <a:ext cx="3857224" cy="242984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4" name="Flowchart: Process 83">
                <a:extLst>
                  <a:ext uri="{FF2B5EF4-FFF2-40B4-BE49-F238E27FC236}">
                    <a16:creationId xmlns:a16="http://schemas.microsoft.com/office/drawing/2014/main" id="{E8E6A85F-DEFD-1C42-3F4B-523D3817A5C7}"/>
                  </a:ext>
                </a:extLst>
              </xdr:cNvPr>
              <xdr:cNvSpPr/>
            </xdr:nvSpPr>
            <xdr:spPr>
              <a:xfrm>
                <a:off x="196688" y="5320858"/>
                <a:ext cx="2381642" cy="335959"/>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SALES</a:t>
                </a:r>
                <a:r>
                  <a:rPr lang="en-IN" sz="1200" b="1" baseline="0">
                    <a:latin typeface="Mongolian Baiti" panose="03000500000000000000" pitchFamily="66" charset="0"/>
                    <a:cs typeface="Mongolian Baiti" panose="03000500000000000000" pitchFamily="66" charset="0"/>
                  </a:rPr>
                  <a:t> BY STATE</a:t>
                </a:r>
                <a:endParaRPr lang="en-IN" sz="1200" b="1">
                  <a:latin typeface="Mongolian Baiti" panose="03000500000000000000" pitchFamily="66" charset="0"/>
                  <a:cs typeface="Mongolian Baiti" panose="03000500000000000000" pitchFamily="66" charset="0"/>
                </a:endParaRPr>
              </a:p>
            </xdr:txBody>
          </xdr:sp>
          <mc:AlternateContent xmlns:mc="http://schemas.openxmlformats.org/markup-compatibility/2006">
            <mc:Choice xmlns:cx4="http://schemas.microsoft.com/office/drawing/2016/5/10/chartex" Requires="cx4">
              <xdr:graphicFrame macro="">
                <xdr:nvGraphicFramePr>
                  <xdr:cNvPr id="89" name="Chart 88">
                    <a:extLst>
                      <a:ext uri="{FF2B5EF4-FFF2-40B4-BE49-F238E27FC236}">
                        <a16:creationId xmlns:a16="http://schemas.microsoft.com/office/drawing/2014/main" id="{3A72265F-16FD-4EE3-8015-EDF1E0238844}"/>
                      </a:ext>
                    </a:extLst>
                  </xdr:cNvPr>
                  <xdr:cNvGraphicFramePr/>
                </xdr:nvGraphicFramePr>
                <xdr:xfrm>
                  <a:off x="185996" y="5641449"/>
                  <a:ext cx="3754046" cy="1937088"/>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5996" y="5641449"/>
                    <a:ext cx="3754046" cy="19370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104" name="Group 103">
              <a:extLst>
                <a:ext uri="{FF2B5EF4-FFF2-40B4-BE49-F238E27FC236}">
                  <a16:creationId xmlns:a16="http://schemas.microsoft.com/office/drawing/2014/main" id="{E9DC21D2-B6C2-5F3D-E40B-CC4C2BFC5483}"/>
                </a:ext>
              </a:extLst>
            </xdr:cNvPr>
            <xdr:cNvGrpSpPr/>
          </xdr:nvGrpSpPr>
          <xdr:grpSpPr>
            <a:xfrm>
              <a:off x="4090154" y="5284610"/>
              <a:ext cx="4154498" cy="2464033"/>
              <a:chOff x="4101443" y="5174073"/>
              <a:chExt cx="4167668" cy="2587038"/>
            </a:xfrm>
          </xdr:grpSpPr>
          <xdr:grpSp>
            <xdr:nvGrpSpPr>
              <xdr:cNvPr id="85" name="Group 84">
                <a:extLst>
                  <a:ext uri="{FF2B5EF4-FFF2-40B4-BE49-F238E27FC236}">
                    <a16:creationId xmlns:a16="http://schemas.microsoft.com/office/drawing/2014/main" id="{C11FF061-8DF1-4309-A688-DC9F7DFFAA36}"/>
                  </a:ext>
                </a:extLst>
              </xdr:cNvPr>
              <xdr:cNvGrpSpPr/>
            </xdr:nvGrpSpPr>
            <xdr:grpSpPr>
              <a:xfrm>
                <a:off x="4101443" y="5174073"/>
                <a:ext cx="4167668" cy="2587038"/>
                <a:chOff x="137160" y="2796540"/>
                <a:chExt cx="4541520" cy="2369820"/>
              </a:xfrm>
            </xdr:grpSpPr>
            <xdr:sp macro="" textlink="">
              <xdr:nvSpPr>
                <xdr:cNvPr id="86" name="Flowchart: Process 85">
                  <a:extLst>
                    <a:ext uri="{FF2B5EF4-FFF2-40B4-BE49-F238E27FC236}">
                      <a16:creationId xmlns:a16="http://schemas.microsoft.com/office/drawing/2014/main" id="{1D0F41DB-3C40-313B-B9D8-0CEFE737C00B}"/>
                    </a:ext>
                  </a:extLst>
                </xdr:cNvPr>
                <xdr:cNvSpPr/>
              </xdr:nvSpPr>
              <xdr:spPr>
                <a:xfrm>
                  <a:off x="137160" y="2796540"/>
                  <a:ext cx="4541520" cy="236982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Flowchart: Process 86">
                  <a:extLst>
                    <a:ext uri="{FF2B5EF4-FFF2-40B4-BE49-F238E27FC236}">
                      <a16:creationId xmlns:a16="http://schemas.microsoft.com/office/drawing/2014/main" id="{FBF11972-940C-F680-84CD-50451E715B58}"/>
                    </a:ext>
                  </a:extLst>
                </xdr:cNvPr>
                <xdr:cNvSpPr/>
              </xdr:nvSpPr>
              <xdr:spPr>
                <a:xfrm>
                  <a:off x="182880" y="2842260"/>
                  <a:ext cx="2804160" cy="255894"/>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TOP</a:t>
                  </a:r>
                  <a:r>
                    <a:rPr lang="en-IN" sz="1200" b="1" baseline="0">
                      <a:latin typeface="Mongolian Baiti" panose="03000500000000000000" pitchFamily="66" charset="0"/>
                      <a:cs typeface="Mongolian Baiti" panose="03000500000000000000" pitchFamily="66" charset="0"/>
                    </a:rPr>
                    <a:t> 5 SUB  CATEGORIES</a:t>
                  </a:r>
                  <a:endParaRPr lang="en-IN" sz="1200" b="1">
                    <a:latin typeface="Mongolian Baiti" panose="03000500000000000000" pitchFamily="66" charset="0"/>
                    <a:cs typeface="Mongolian Baiti" panose="03000500000000000000" pitchFamily="66" charset="0"/>
                  </a:endParaRPr>
                </a:p>
              </xdr:txBody>
            </xdr:sp>
          </xdr:grpSp>
          <xdr:graphicFrame macro="">
            <xdr:nvGraphicFramePr>
              <xdr:cNvPr id="92" name="Chart 91">
                <a:extLst>
                  <a:ext uri="{FF2B5EF4-FFF2-40B4-BE49-F238E27FC236}">
                    <a16:creationId xmlns:a16="http://schemas.microsoft.com/office/drawing/2014/main" id="{0D7AFB73-E48C-4DD3-8C49-E68D9CF7D5DD}"/>
                  </a:ext>
                </a:extLst>
              </xdr:cNvPr>
              <xdr:cNvGraphicFramePr>
                <a:graphicFrameLocks/>
              </xdr:cNvGraphicFramePr>
            </xdr:nvGraphicFramePr>
            <xdr:xfrm>
              <a:off x="4183801" y="5449707"/>
              <a:ext cx="4068884" cy="2213094"/>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12" name="Group 11">
              <a:extLst>
                <a:ext uri="{FF2B5EF4-FFF2-40B4-BE49-F238E27FC236}">
                  <a16:creationId xmlns:a16="http://schemas.microsoft.com/office/drawing/2014/main" id="{D8CF0189-E9D4-2CC1-2F62-4A97315559F3}"/>
                </a:ext>
              </a:extLst>
            </xdr:cNvPr>
            <xdr:cNvGrpSpPr/>
          </xdr:nvGrpSpPr>
          <xdr:grpSpPr>
            <a:xfrm>
              <a:off x="8301766" y="5300428"/>
              <a:ext cx="3367742" cy="2487212"/>
              <a:chOff x="8232289" y="5188369"/>
              <a:chExt cx="3340848" cy="2435976"/>
            </a:xfrm>
          </xdr:grpSpPr>
          <xdr:grpSp>
            <xdr:nvGrpSpPr>
              <xdr:cNvPr id="95" name="Group 94">
                <a:extLst>
                  <a:ext uri="{FF2B5EF4-FFF2-40B4-BE49-F238E27FC236}">
                    <a16:creationId xmlns:a16="http://schemas.microsoft.com/office/drawing/2014/main" id="{4C405947-E558-4CBE-8C96-5736E62C9443}"/>
                  </a:ext>
                </a:extLst>
              </xdr:cNvPr>
              <xdr:cNvGrpSpPr/>
            </xdr:nvGrpSpPr>
            <xdr:grpSpPr>
              <a:xfrm>
                <a:off x="8232289" y="5188369"/>
                <a:ext cx="3340848" cy="2435976"/>
                <a:chOff x="-2154084" y="2763743"/>
                <a:chExt cx="4541520" cy="2418638"/>
              </a:xfrm>
            </xdr:grpSpPr>
            <xdr:sp macro="" textlink="">
              <xdr:nvSpPr>
                <xdr:cNvPr id="96" name="Flowchart: Process 95">
                  <a:extLst>
                    <a:ext uri="{FF2B5EF4-FFF2-40B4-BE49-F238E27FC236}">
                      <a16:creationId xmlns:a16="http://schemas.microsoft.com/office/drawing/2014/main" id="{94AB54C9-81BA-7A7E-1419-7B03E62357C9}"/>
                    </a:ext>
                  </a:extLst>
                </xdr:cNvPr>
                <xdr:cNvSpPr/>
              </xdr:nvSpPr>
              <xdr:spPr>
                <a:xfrm>
                  <a:off x="-2154084" y="2763743"/>
                  <a:ext cx="4541520" cy="2418638"/>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7" name="Flowchart: Process 96">
                  <a:extLst>
                    <a:ext uri="{FF2B5EF4-FFF2-40B4-BE49-F238E27FC236}">
                      <a16:creationId xmlns:a16="http://schemas.microsoft.com/office/drawing/2014/main" id="{DBADFE50-7C50-6D41-C6FA-378C97DED0CD}"/>
                    </a:ext>
                  </a:extLst>
                </xdr:cNvPr>
                <xdr:cNvSpPr/>
              </xdr:nvSpPr>
              <xdr:spPr>
                <a:xfrm>
                  <a:off x="-2121275" y="2820630"/>
                  <a:ext cx="2804161" cy="207470"/>
                </a:xfrm>
                <a:prstGeom prst="flowChartProcess">
                  <a:avLst/>
                </a:prstGeom>
                <a:solidFill>
                  <a:srgbClr val="1F1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Mongolian Baiti" panose="03000500000000000000" pitchFamily="66" charset="0"/>
                      <a:cs typeface="Mongolian Baiti" panose="03000500000000000000" pitchFamily="66" charset="0"/>
                    </a:rPr>
                    <a:t>FILTERS</a:t>
                  </a:r>
                </a:p>
              </xdr:txBody>
            </xdr:sp>
          </xdr:grpSp>
          <mc:AlternateContent xmlns:mc="http://schemas.openxmlformats.org/markup-compatibility/2006">
            <mc:Choice xmlns:a14="http://schemas.microsoft.com/office/drawing/2010/main" Requires="a14">
              <xdr:graphicFrame macro="">
                <xdr:nvGraphicFramePr>
                  <xdr:cNvPr id="101" name="Segment 1">
                    <a:extLst>
                      <a:ext uri="{FF2B5EF4-FFF2-40B4-BE49-F238E27FC236}">
                        <a16:creationId xmlns:a16="http://schemas.microsoft.com/office/drawing/2014/main" id="{76FD9508-81C4-40EE-860F-523088F2CA18}"/>
                      </a:ext>
                    </a:extLst>
                  </xdr:cNvPr>
                  <xdr:cNvGraphicFramePr/>
                </xdr:nvGraphicFramePr>
                <xdr:xfrm>
                  <a:off x="10443616" y="5519615"/>
                  <a:ext cx="1100263" cy="1120649"/>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985196" y="5757720"/>
                    <a:ext cx="1373980" cy="1440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3" name="Year 1">
                    <a:extLst>
                      <a:ext uri="{FF2B5EF4-FFF2-40B4-BE49-F238E27FC236}">
                        <a16:creationId xmlns:a16="http://schemas.microsoft.com/office/drawing/2014/main" id="{CF6262C7-1171-47B9-81D1-0EFE87724A80}"/>
                      </a:ext>
                    </a:extLst>
                  </xdr:cNvPr>
                  <xdr:cNvGraphicFramePr/>
                </xdr:nvGraphicFramePr>
                <xdr:xfrm>
                  <a:off x="8259045" y="5523374"/>
                  <a:ext cx="1052009" cy="1106303"/>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257159" y="5762552"/>
                    <a:ext cx="1313722" cy="14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7" name="Region 1">
                    <a:extLst>
                      <a:ext uri="{FF2B5EF4-FFF2-40B4-BE49-F238E27FC236}">
                        <a16:creationId xmlns:a16="http://schemas.microsoft.com/office/drawing/2014/main" id="{CFA56B8D-F161-49F4-AC60-8765276CC62A}"/>
                      </a:ext>
                    </a:extLst>
                  </xdr:cNvPr>
                  <xdr:cNvGraphicFramePr/>
                </xdr:nvGraphicFramePr>
                <xdr:xfrm>
                  <a:off x="9336008" y="5522640"/>
                  <a:ext cx="1091901" cy="1117623"/>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02043" y="5761608"/>
                    <a:ext cx="1363538" cy="1436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twoCellAnchor>
    <xdr:from>
      <xdr:col>17</xdr:col>
      <xdr:colOff>13607</xdr:colOff>
      <xdr:row>41</xdr:row>
      <xdr:rowOff>1</xdr:rowOff>
    </xdr:from>
    <xdr:to>
      <xdr:col>20</xdr:col>
      <xdr:colOff>13606</xdr:colOff>
      <xdr:row>43</xdr:row>
      <xdr:rowOff>122464</xdr:rowOff>
    </xdr:to>
    <xdr:sp macro="" textlink="">
      <xdr:nvSpPr>
        <xdr:cNvPr id="4" name="Rectangle: Rounded Corners 3">
          <a:hlinkClick xmlns:r="http://schemas.openxmlformats.org/officeDocument/2006/relationships" r:id="rId16"/>
          <a:extLst>
            <a:ext uri="{FF2B5EF4-FFF2-40B4-BE49-F238E27FC236}">
              <a16:creationId xmlns:a16="http://schemas.microsoft.com/office/drawing/2014/main" id="{F6FDE3D2-B18F-FBAD-BD5B-3F047E93A82C}"/>
            </a:ext>
          </a:extLst>
        </xdr:cNvPr>
        <xdr:cNvSpPr/>
      </xdr:nvSpPr>
      <xdr:spPr>
        <a:xfrm>
          <a:off x="10423071" y="7279822"/>
          <a:ext cx="1836964" cy="47624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masis MT Pro Black" panose="02040A04050005020304" pitchFamily="18" charset="0"/>
            </a:rPr>
            <a:t>DASHBOARD</a:t>
          </a:r>
        </a:p>
      </xdr:txBody>
    </xdr:sp>
    <xdr:clientData/>
  </xdr:twoCellAnchor>
  <xdr:twoCellAnchor>
    <xdr:from>
      <xdr:col>20</xdr:col>
      <xdr:colOff>97970</xdr:colOff>
      <xdr:row>40</xdr:row>
      <xdr:rowOff>166007</xdr:rowOff>
    </xdr:from>
    <xdr:to>
      <xdr:col>23</xdr:col>
      <xdr:colOff>97970</xdr:colOff>
      <xdr:row>43</xdr:row>
      <xdr:rowOff>122464</xdr:rowOff>
    </xdr:to>
    <xdr:sp macro="" textlink="">
      <xdr:nvSpPr>
        <xdr:cNvPr id="6" name="Rectangle: Rounded Corners 5">
          <a:hlinkClick xmlns:r="http://schemas.openxmlformats.org/officeDocument/2006/relationships" r:id="rId17"/>
          <a:extLst>
            <a:ext uri="{FF2B5EF4-FFF2-40B4-BE49-F238E27FC236}">
              <a16:creationId xmlns:a16="http://schemas.microsoft.com/office/drawing/2014/main" id="{63E891AB-C712-4492-961B-34C1714C0456}"/>
            </a:ext>
          </a:extLst>
        </xdr:cNvPr>
        <xdr:cNvSpPr/>
      </xdr:nvSpPr>
      <xdr:spPr>
        <a:xfrm>
          <a:off x="12344399" y="7268936"/>
          <a:ext cx="1836964" cy="48713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masis MT Pro Black" panose="02040A04050005020304" pitchFamily="18" charset="0"/>
            </a:rPr>
            <a:t>DATA</a:t>
          </a:r>
          <a:r>
            <a:rPr lang="en-IN" sz="1400" b="1" baseline="0">
              <a:solidFill>
                <a:schemeClr val="tx1"/>
              </a:solidFill>
              <a:latin typeface="Amasis MT Pro Black" panose="02040A04050005020304" pitchFamily="18" charset="0"/>
            </a:rPr>
            <a:t> </a:t>
          </a:r>
        </a:p>
      </xdr:txBody>
    </xdr:sp>
    <xdr:clientData/>
  </xdr:twoCellAnchor>
  <xdr:twoCellAnchor>
    <xdr:from>
      <xdr:col>18</xdr:col>
      <xdr:colOff>400049</xdr:colOff>
      <xdr:row>44</xdr:row>
      <xdr:rowOff>46265</xdr:rowOff>
    </xdr:from>
    <xdr:to>
      <xdr:col>21</xdr:col>
      <xdr:colOff>400049</xdr:colOff>
      <xdr:row>47</xdr:row>
      <xdr:rowOff>0</xdr:rowOff>
    </xdr:to>
    <xdr:sp macro="" textlink="">
      <xdr:nvSpPr>
        <xdr:cNvPr id="7" name="Rectangle: Rounded Corners 6">
          <a:hlinkClick xmlns:r="http://schemas.openxmlformats.org/officeDocument/2006/relationships" r:id="rId18"/>
          <a:extLst>
            <a:ext uri="{FF2B5EF4-FFF2-40B4-BE49-F238E27FC236}">
              <a16:creationId xmlns:a16="http://schemas.microsoft.com/office/drawing/2014/main" id="{23D6573A-0C1A-4417-87F3-A9661D24F69B}"/>
            </a:ext>
          </a:extLst>
        </xdr:cNvPr>
        <xdr:cNvSpPr/>
      </xdr:nvSpPr>
      <xdr:spPr>
        <a:xfrm>
          <a:off x="11421835" y="7856765"/>
          <a:ext cx="1836964" cy="48441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masis MT Pro Black" panose="02040A04050005020304" pitchFamily="18" charset="0"/>
            </a:rPr>
            <a:t>DATA</a:t>
          </a:r>
          <a:r>
            <a:rPr lang="en-IN" sz="1400" b="1" baseline="0">
              <a:solidFill>
                <a:schemeClr val="tx1"/>
              </a:solidFill>
              <a:latin typeface="Amasis MT Pro Black" panose="02040A04050005020304" pitchFamily="18" charset="0"/>
            </a:rPr>
            <a:t> ANALYSIS</a:t>
          </a:r>
          <a:endParaRPr lang="en-IN" sz="1400" b="1">
            <a:solidFill>
              <a:schemeClr val="tx1"/>
            </a:solidFill>
            <a:latin typeface="Amasis MT Pro Black" panose="02040A040500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004.517352199073" createdVersion="8" refreshedVersion="8" minRefreshableVersion="3" recordCount="9994" xr:uid="{ACDE1D92-25E3-41CE-BDF6-F93EA297C44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868520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E8A73-2653-4BA7-A150-441E91D036B5}"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7:F101" firstHeaderRow="0" firstDataRow="1" firstDataCol="1"/>
  <pivotFields count="26">
    <pivotField showAll="0"/>
    <pivotField dataField="1"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5">
    <format dxfId="4">
      <pivotArea type="all" dataOnly="0" outline="0" fieldPosition="0"/>
    </format>
    <format dxfId="3">
      <pivotArea outline="0" collapsedLevelsAreSubtotals="1" fieldPosition="0"/>
    </format>
    <format dxfId="2">
      <pivotArea field="24" type="button" dataOnly="0" labelOnly="1" outline="0" axis="axisRow" fieldPosition="0"/>
    </format>
    <format dxfId="1">
      <pivotArea dataOnly="0" labelOnly="1" fieldPosition="0">
        <references count="1">
          <reference field="24" count="4">
            <x v="1"/>
            <x v="2"/>
            <x v="3"/>
            <x v="4"/>
          </reference>
        </references>
      </pivotArea>
    </format>
    <format dxfId="0">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98561-F9E8-4E63-8E24-DD03F6885B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4:M5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4">
    <i>
      <x v="11"/>
    </i>
    <i>
      <x v="12"/>
    </i>
    <i>
      <x v="13"/>
    </i>
    <i>
      <x v="14"/>
    </i>
    <i>
      <x v="20"/>
    </i>
    <i>
      <x v="21"/>
    </i>
    <i>
      <x v="23"/>
    </i>
    <i>
      <x v="25"/>
    </i>
    <i>
      <x v="32"/>
    </i>
    <i>
      <x v="34"/>
    </i>
    <i>
      <x v="39"/>
    </i>
    <i>
      <x v="41"/>
    </i>
    <i>
      <x v="47"/>
    </i>
    <i t="grand">
      <x/>
    </i>
  </rowItems>
  <colItems count="1">
    <i/>
  </colItems>
  <dataFields count="1">
    <dataField name="Sum of Sales" fld="18" baseField="0" baseItem="0"/>
  </dataFields>
  <formats count="6">
    <format dxfId="10">
      <pivotArea type="all" dataOnly="0" outline="0" fieldPosition="0"/>
    </format>
    <format dxfId="9">
      <pivotArea outline="0" collapsedLevelsAreSubtotals="1" fieldPosition="0"/>
    </format>
    <format dxfId="8">
      <pivotArea field="11" type="button" dataOnly="0" labelOnly="1" outline="0" axis="axisRow" fieldPosition="0"/>
    </format>
    <format dxfId="7">
      <pivotArea dataOnly="0" labelOnly="1" fieldPosition="0">
        <references count="1">
          <reference field="11" count="10">
            <x v="1"/>
            <x v="3"/>
            <x v="4"/>
            <x v="10"/>
            <x v="24"/>
            <x v="26"/>
            <x v="29"/>
            <x v="35"/>
            <x v="42"/>
            <x v="45"/>
          </reference>
        </references>
      </pivotArea>
    </format>
    <format dxfId="6">
      <pivotArea dataOnly="0" labelOnly="1" grandRow="1" outline="0" fieldPosition="0"/>
    </format>
    <format dxfId="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126AC-055E-4117-8A77-EAEB256D6D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27:N3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6"/>
    </i>
    <i>
      <x v="14"/>
    </i>
    <i>
      <x v="13"/>
    </i>
    <i>
      <x v="3"/>
    </i>
    <i>
      <x v="5"/>
    </i>
    <i t="grand">
      <x/>
    </i>
  </rowItems>
  <colItems count="1">
    <i/>
  </colItems>
  <dataFields count="1">
    <dataField name="Sum of Sales" fld="18" baseField="0" baseItem="0"/>
  </dataFields>
  <formats count="6">
    <format dxfId="16">
      <pivotArea type="all" dataOnly="0" outline="0" fieldPosition="0"/>
    </format>
    <format dxfId="15">
      <pivotArea outline="0" collapsedLevelsAreSubtotals="1" fieldPosition="0"/>
    </format>
    <format dxfId="14">
      <pivotArea field="16" type="button" dataOnly="0" labelOnly="1" outline="0" axis="axisRow" fieldPosition="0"/>
    </format>
    <format dxfId="13">
      <pivotArea dataOnly="0" labelOnly="1" fieldPosition="0">
        <references count="1">
          <reference field="16" count="5">
            <x v="3"/>
            <x v="5"/>
            <x v="13"/>
            <x v="14"/>
            <x v="16"/>
          </reference>
        </references>
      </pivotArea>
    </format>
    <format dxfId="12">
      <pivotArea dataOnly="0" labelOnly="1" grandRow="1" outline="0" fieldPosition="0"/>
    </format>
    <format dxfId="11">
      <pivotArea dataOnly="0" labelOnly="1" outline="0" axis="axisValues" fieldPosition="0"/>
    </format>
  </formats>
  <chartFormats count="8">
    <chartFormat chart="5" format="2"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6" count="1" selected="0">
            <x v="0"/>
          </reference>
        </references>
      </pivotArea>
    </chartFormat>
    <chartFormat chart="5" format="9">
      <pivotArea type="data" outline="0" fieldPosition="0">
        <references count="2">
          <reference field="4294967294" count="1" selected="0">
            <x v="0"/>
          </reference>
          <reference field="16" count="1" selected="0">
            <x v="14"/>
          </reference>
        </references>
      </pivotArea>
    </chartFormat>
    <chartFormat chart="5" format="10">
      <pivotArea type="data" outline="0" fieldPosition="0">
        <references count="2">
          <reference field="4294967294" count="1" selected="0">
            <x v="0"/>
          </reference>
          <reference field="16" count="1" selected="0">
            <x v="16"/>
          </reference>
        </references>
      </pivotArea>
    </chartFormat>
    <chartFormat chart="5" format="11">
      <pivotArea type="data" outline="0" fieldPosition="0">
        <references count="2">
          <reference field="4294967294" count="1" selected="0">
            <x v="0"/>
          </reference>
          <reference field="16" count="1" selected="0">
            <x v="13"/>
          </reference>
        </references>
      </pivotArea>
    </chartFormat>
    <chartFormat chart="5" format="12">
      <pivotArea type="data" outline="0" fieldPosition="0">
        <references count="2">
          <reference field="4294967294" count="1" selected="0">
            <x v="0"/>
          </reference>
          <reference field="16" count="1" selected="0">
            <x v="5"/>
          </reference>
        </references>
      </pivotArea>
    </chartFormat>
    <chartFormat chart="10" format="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F0BD8C-18B9-4E7A-A76C-3510C6CA5C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7:C7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8">
    <format dxfId="23">
      <pivotArea outline="0" collapsedLevelsAreSubtotals="1" fieldPosition="0"/>
    </format>
    <format dxfId="24">
      <pivotArea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15" type="button" dataOnly="0" labelOnly="1" outline="0" axis="axisRow" fieldPosition="0"/>
    </format>
    <format dxfId="19">
      <pivotArea dataOnly="0" labelOnly="1" fieldPosition="0">
        <references count="1">
          <reference field="15" count="0"/>
        </references>
      </pivotArea>
    </format>
    <format dxfId="18">
      <pivotArea dataOnly="0" labelOnly="1" grandRow="1" outline="0" fieldPosition="0"/>
    </format>
    <format dxfId="17">
      <pivotArea dataOnly="0" labelOnly="1" outline="0" axis="axisValues" fieldPosition="0"/>
    </format>
  </format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5" count="1" selected="0">
            <x v="0"/>
          </reference>
        </references>
      </pivotArea>
    </chartFormat>
    <chartFormat chart="11" format="10">
      <pivotArea type="data" outline="0" fieldPosition="0">
        <references count="2">
          <reference field="4294967294" count="1" selected="0">
            <x v="0"/>
          </reference>
          <reference field="15" count="1" selected="0">
            <x v="1"/>
          </reference>
        </references>
      </pivotArea>
    </chartFormat>
    <chartFormat chart="11"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EE634-6EE6-48E8-A1EA-B28CD053C6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6">
    <format dxfId="30">
      <pivotArea type="all" dataOnly="0" outline="0" fieldPosition="0"/>
    </format>
    <format dxfId="29">
      <pivotArea outline="0" collapsedLevelsAreSubtotals="1" fieldPosition="0"/>
    </format>
    <format dxfId="28">
      <pivotArea field="15" type="button" dataOnly="0" labelOnly="1" outline="0" axis="axisRow" fieldPosition="0"/>
    </format>
    <format dxfId="27">
      <pivotArea dataOnly="0" labelOnly="1" fieldPosition="0">
        <references count="1">
          <reference field="15" count="0"/>
        </references>
      </pivotArea>
    </format>
    <format dxfId="26">
      <pivotArea dataOnly="0" labelOnly="1" grandRow="1" outline="0" fieldPosition="0"/>
    </format>
    <format dxfId="2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B874D9-2922-4A46-BF36-42E97AAC46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7:D40"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7">
    <format dxfId="37">
      <pivotArea collapsedLevelsAreSubtotals="1" fieldPosition="0">
        <references count="1">
          <reference field="22" count="12">
            <x v="1"/>
            <x v="2"/>
            <x v="3"/>
            <x v="4"/>
            <x v="5"/>
            <x v="6"/>
            <x v="7"/>
            <x v="8"/>
            <x v="9"/>
            <x v="10"/>
            <x v="11"/>
            <x v="12"/>
          </reference>
        </references>
      </pivotArea>
    </format>
    <format dxfId="36">
      <pivotArea type="all" dataOnly="0" outline="0" fieldPosition="0"/>
    </format>
    <format dxfId="35">
      <pivotArea outline="0" collapsedLevelsAreSubtotals="1" fieldPosition="0"/>
    </format>
    <format dxfId="34">
      <pivotArea field="22" type="button" dataOnly="0" labelOnly="1" outline="0" axis="axisRow" fieldPosition="0"/>
    </format>
    <format dxfId="33">
      <pivotArea dataOnly="0" labelOnly="1" fieldPosition="0">
        <references count="1">
          <reference field="22" count="12">
            <x v="1"/>
            <x v="2"/>
            <x v="3"/>
            <x v="4"/>
            <x v="5"/>
            <x v="6"/>
            <x v="7"/>
            <x v="8"/>
            <x v="9"/>
            <x v="10"/>
            <x v="11"/>
            <x v="12"/>
          </reference>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AF68E1-E75F-4FE6-8571-C32E28D377A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2"/>
  </dataFields>
  <formats count="9">
    <format dxfId="70">
      <pivotArea collapsedLevelsAreSubtotals="1" fieldPosition="0">
        <references count="1">
          <reference field="22" count="12">
            <x v="1"/>
            <x v="2"/>
            <x v="3"/>
            <x v="4"/>
            <x v="5"/>
            <x v="6"/>
            <x v="7"/>
            <x v="8"/>
            <x v="9"/>
            <x v="10"/>
            <x v="11"/>
            <x v="12"/>
          </reference>
        </references>
      </pivotArea>
    </format>
    <format dxfId="69">
      <pivotArea grandRow="1"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22" type="button" dataOnly="0" labelOnly="1" outline="0" axis="axisRow" fieldPosition="0"/>
    </format>
    <format dxfId="64">
      <pivotArea dataOnly="0" labelOnly="1" fieldPosition="0">
        <references count="1">
          <reference field="22" count="12">
            <x v="1"/>
            <x v="2"/>
            <x v="3"/>
            <x v="4"/>
            <x v="5"/>
            <x v="6"/>
            <x v="7"/>
            <x v="8"/>
            <x v="9"/>
            <x v="10"/>
            <x v="11"/>
            <x v="12"/>
          </reference>
        </references>
      </pivotArea>
    </format>
    <format dxfId="63">
      <pivotArea dataOnly="0" labelOnly="1" grandRow="1" outline="0" fieldPosition="0"/>
    </format>
    <format dxfId="6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ECF6C-6296-4206-AD19-C3959A6301F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numFmtId="2"/>
  </dataFields>
  <formats count="9">
    <format dxfId="73">
      <pivotArea collapsedLevelsAreSubtotals="1" fieldPosition="0">
        <references count="1">
          <reference field="22" count="12">
            <x v="1"/>
            <x v="2"/>
            <x v="3"/>
            <x v="4"/>
            <x v="5"/>
            <x v="6"/>
            <x v="7"/>
            <x v="8"/>
            <x v="9"/>
            <x v="10"/>
            <x v="11"/>
            <x v="12"/>
          </reference>
        </references>
      </pivotArea>
    </format>
    <format dxfId="72">
      <pivotArea grandRow="1" outline="0" collapsedLevelsAreSubtotals="1" fieldPosition="0"/>
    </format>
    <format dxfId="71">
      <pivotArea outline="0" collapsedLevelsAreSubtotals="1" fieldPosition="0"/>
    </format>
    <format dxfId="61">
      <pivotArea type="all" dataOnly="0" outline="0" fieldPosition="0"/>
    </format>
    <format dxfId="60">
      <pivotArea outline="0" collapsedLevelsAreSubtotals="1" fieldPosition="0"/>
    </format>
    <format dxfId="59">
      <pivotArea field="22" type="button" dataOnly="0" labelOnly="1" outline="0" axis="axisRow" fieldPosition="0"/>
    </format>
    <format dxfId="58">
      <pivotArea dataOnly="0" labelOnly="1" fieldPosition="0">
        <references count="1">
          <reference field="22" count="12">
            <x v="1"/>
            <x v="2"/>
            <x v="3"/>
            <x v="4"/>
            <x v="5"/>
            <x v="6"/>
            <x v="7"/>
            <x v="8"/>
            <x v="9"/>
            <x v="10"/>
            <x v="11"/>
            <x v="12"/>
          </reference>
        </references>
      </pivotArea>
    </format>
    <format dxfId="57">
      <pivotArea dataOnly="0" labelOnly="1" grandRow="1" outline="0" fieldPosition="0"/>
    </format>
    <format dxfId="5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81DA0C-F7DE-4FBC-8059-12422FC388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0">
    <format dxfId="77">
      <pivotArea collapsedLevelsAreSubtotals="1" fieldPosition="0">
        <references count="1">
          <reference field="22" count="12">
            <x v="1"/>
            <x v="2"/>
            <x v="3"/>
            <x v="4"/>
            <x v="5"/>
            <x v="6"/>
            <x v="7"/>
            <x v="8"/>
            <x v="9"/>
            <x v="10"/>
            <x v="11"/>
            <x v="12"/>
          </reference>
        </references>
      </pivotArea>
    </format>
    <format dxfId="76">
      <pivotArea collapsedLevelsAreSubtotals="1" fieldPosition="0">
        <references count="1">
          <reference field="22" count="1">
            <x v="1"/>
          </reference>
        </references>
      </pivotArea>
    </format>
    <format dxfId="75">
      <pivotArea collapsedLevelsAreSubtotals="1" fieldPosition="0">
        <references count="1">
          <reference field="22" count="11">
            <x v="2"/>
            <x v="3"/>
            <x v="4"/>
            <x v="5"/>
            <x v="6"/>
            <x v="7"/>
            <x v="8"/>
            <x v="9"/>
            <x v="10"/>
            <x v="11"/>
            <x v="12"/>
          </reference>
        </references>
      </pivotArea>
    </format>
    <format dxfId="74">
      <pivotArea grandRow="1" outline="0" collapsedLevelsAreSubtotals="1" fieldPosition="0"/>
    </format>
    <format dxfId="55">
      <pivotArea type="all" dataOnly="0" outline="0" fieldPosition="0"/>
    </format>
    <format dxfId="54">
      <pivotArea outline="0" collapsedLevelsAreSubtotals="1" fieldPosition="0"/>
    </format>
    <format dxfId="53">
      <pivotArea field="22" type="button" dataOnly="0" labelOnly="1" outline="0" axis="axisRow" fieldPosition="0"/>
    </format>
    <format dxfId="52">
      <pivotArea dataOnly="0" labelOnly="1" fieldPosition="0">
        <references count="1">
          <reference field="22" count="12">
            <x v="1"/>
            <x v="2"/>
            <x v="3"/>
            <x v="4"/>
            <x v="5"/>
            <x v="6"/>
            <x v="7"/>
            <x v="8"/>
            <x v="9"/>
            <x v="10"/>
            <x v="11"/>
            <x v="12"/>
          </reference>
        </references>
      </pivotArea>
    </format>
    <format dxfId="51">
      <pivotArea dataOnly="0" labelOnly="1" grandRow="1" outline="0" fieldPosition="0"/>
    </format>
    <format dxfId="5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DC22F-1CA9-46CE-AC71-85F6BEA163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numFmtId="2"/>
  </dataFields>
  <formats count="9">
    <format dxfId="80">
      <pivotArea collapsedLevelsAreSubtotals="1" fieldPosition="0">
        <references count="1">
          <reference field="22" count="12">
            <x v="1"/>
            <x v="2"/>
            <x v="3"/>
            <x v="4"/>
            <x v="5"/>
            <x v="6"/>
            <x v="7"/>
            <x v="8"/>
            <x v="9"/>
            <x v="10"/>
            <x v="11"/>
            <x v="12"/>
          </reference>
        </references>
      </pivotArea>
    </format>
    <format dxfId="79">
      <pivotArea grandRow="1" outline="0" collapsedLevelsAreSubtotals="1" fieldPosition="0"/>
    </format>
    <format dxfId="78">
      <pivotArea outline="0" collapsedLevelsAreSubtotals="1" fieldPosition="0"/>
    </format>
    <format dxfId="49">
      <pivotArea type="all" dataOnly="0" outline="0" fieldPosition="0"/>
    </format>
    <format dxfId="48">
      <pivotArea outline="0" collapsedLevelsAreSubtotals="1" fieldPosition="0"/>
    </format>
    <format dxfId="47">
      <pivotArea field="22" type="button" dataOnly="0" labelOnly="1" outline="0" axis="axisRow" fieldPosition="0"/>
    </format>
    <format dxfId="46">
      <pivotArea dataOnly="0" labelOnly="1" fieldPosition="0">
        <references count="1">
          <reference field="22" count="12">
            <x v="1"/>
            <x v="2"/>
            <x v="3"/>
            <x v="4"/>
            <x v="5"/>
            <x v="6"/>
            <x v="7"/>
            <x v="8"/>
            <x v="9"/>
            <x v="10"/>
            <x v="11"/>
            <x v="12"/>
          </reference>
        </references>
      </pivotArea>
    </format>
    <format dxfId="45">
      <pivotArea dataOnly="0" labelOnly="1" grandRow="1" outline="0" fieldPosition="0"/>
    </format>
    <format dxfId="4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FEEBD7-C50F-41B6-8810-A69949A1A1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2"/>
  </dataFields>
  <formats count="9">
    <format dxfId="83">
      <pivotArea collapsedLevelsAreSubtotals="1" fieldPosition="0">
        <references count="1">
          <reference field="22" count="12">
            <x v="1"/>
            <x v="2"/>
            <x v="3"/>
            <x v="4"/>
            <x v="5"/>
            <x v="6"/>
            <x v="7"/>
            <x v="8"/>
            <x v="9"/>
            <x v="10"/>
            <x v="11"/>
            <x v="12"/>
          </reference>
        </references>
      </pivotArea>
    </format>
    <format dxfId="82">
      <pivotArea grandRow="1" outline="0" collapsedLevelsAreSubtotals="1" fieldPosition="0"/>
    </format>
    <format dxfId="81">
      <pivotArea outline="0" collapsedLevelsAreSubtotals="1" fieldPosition="0"/>
    </format>
    <format dxfId="43">
      <pivotArea type="all" dataOnly="0" outline="0" fieldPosition="0"/>
    </format>
    <format dxfId="42">
      <pivotArea outline="0" collapsedLevelsAreSubtotals="1" fieldPosition="0"/>
    </format>
    <format dxfId="41">
      <pivotArea field="22" type="button" dataOnly="0" labelOnly="1" outline="0" axis="axisRow" fieldPosition="0"/>
    </format>
    <format dxfId="40">
      <pivotArea dataOnly="0" labelOnly="1" fieldPosition="0">
        <references count="1">
          <reference field="22" count="12">
            <x v="1"/>
            <x v="2"/>
            <x v="3"/>
            <x v="4"/>
            <x v="5"/>
            <x v="6"/>
            <x v="7"/>
            <x v="8"/>
            <x v="9"/>
            <x v="10"/>
            <x v="11"/>
            <x v="12"/>
          </reference>
        </references>
      </pivotArea>
    </format>
    <format dxfId="39">
      <pivotArea dataOnly="0" labelOnly="1" grandRow="1" outline="0" fieldPosition="0"/>
    </format>
    <format dxfId="3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2638E0-B338-4316-B860-A7A7C134FDE4}" sourceName="Year">
  <pivotTables>
    <pivotTable tabId="8" name="PivotTable10"/>
    <pivotTable tabId="8" name="PivotTable11"/>
    <pivotTable tabId="8" name="PivotTable12"/>
    <pivotTable tabId="8" name="PivotTable8"/>
    <pivotTable tabId="8" name="PivotTable9"/>
    <pivotTable tabId="8" name="PivotTable1"/>
    <pivotTable tabId="8" name="PivotTable2"/>
    <pivotTable tabId="8" name="PivotTable3"/>
    <pivotTable tabId="8" name="PivotTable7"/>
    <pivotTable tabId="8" name="PivotTable4"/>
  </pivotTables>
  <data>
    <tabular pivotCacheId="186852069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4FEAB4-865C-4B9A-8307-B832032E2826}" sourceName="Segment">
  <pivotTables>
    <pivotTable tabId="8" name="PivotTable10"/>
    <pivotTable tabId="8" name="PivotTable11"/>
    <pivotTable tabId="8" name="PivotTable12"/>
    <pivotTable tabId="8" name="PivotTable8"/>
    <pivotTable tabId="8" name="PivotTable9"/>
    <pivotTable tabId="8" name="PivotTable1"/>
    <pivotTable tabId="8" name="PivotTable2"/>
    <pivotTable tabId="8" name="PivotTable3"/>
    <pivotTable tabId="8" name="PivotTable7"/>
    <pivotTable tabId="8" name="PivotTable4"/>
    <pivotTable tabId="8" name="PivotTable13"/>
  </pivotTables>
  <data>
    <tabular pivotCacheId="1868520696">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6B3C0F-D772-42B6-83F5-9F77624AFE18}" sourceName="Region">
  <pivotTables>
    <pivotTable tabId="8" name="PivotTable10"/>
    <pivotTable tabId="8" name="PivotTable11"/>
    <pivotTable tabId="8" name="PivotTable12"/>
    <pivotTable tabId="8" name="PivotTable8"/>
    <pivotTable tabId="8" name="PivotTable9"/>
    <pivotTable tabId="8" name="PivotTable1"/>
    <pivotTable tabId="8" name="PivotTable2"/>
    <pivotTable tabId="8" name="PivotTable3"/>
    <pivotTable tabId="8" name="PivotTable7"/>
    <pivotTable tabId="8" name="PivotTable4"/>
    <pivotTable tabId="8" name="PivotTable13"/>
  </pivotTables>
  <data>
    <tabular pivotCacheId="1868520696">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52C3985-9DC5-431D-890C-CDB3A09EA99A}" cache="Slicer_Year" caption="Year" rowHeight="234950"/>
  <slicer name="Segment" xr10:uid="{ABEA3AB8-F8DF-4376-9A63-CA78690DE1B9}" cache="Slicer_Segment" caption="Segment" rowHeight="234950"/>
  <slicer name="Region" xr10:uid="{C17951EE-A62A-462C-B669-A538B57B9353}"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838EBC4-5436-4DE5-85EB-BB6DD232896B}" cache="Slicer_Year" caption="Year" rowHeight="234950"/>
  <slicer name="Segment 1" xr10:uid="{E6B47805-FCBA-4BCD-A920-7754E73DFC51}" cache="Slicer_Segment" caption="Segment" rowHeight="234950"/>
  <slicer name="Region 1" xr10:uid="{511E10FF-159A-4B1B-8841-756CB548248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4" showFirstColumn="1" showLastColumn="1"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showOutlineSymbols="0" workbookViewId="0">
      <selection activeCell="V5" sqref="V5"/>
    </sheetView>
  </sheetViews>
  <sheetFormatPr defaultColWidth="14.44140625" defaultRowHeight="18.7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7.85000000000000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7.850000000000001"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7.850000000000001"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7.850000000000001"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7.850000000000001"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7.850000000000001"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7.850000000000001"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7.850000000000001"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7.850000000000001"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7.850000000000001"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7.850000000000001"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7.850000000000001"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7.850000000000001"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7.850000000000001"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7.850000000000001"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7.850000000000001"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7.850000000000001"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7.850000000000001"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7.850000000000001"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7.850000000000001"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7.850000000000001"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7.850000000000001"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7.850000000000001"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7.850000000000001"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7.850000000000001"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7.850000000000001"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7.850000000000001"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7.850000000000001"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7.850000000000001"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7.850000000000001"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7.850000000000001"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7.850000000000001"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7.850000000000001"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7.850000000000001"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7.850000000000001"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7.850000000000001"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7.850000000000001"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7.850000000000001"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7.850000000000001"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7.850000000000001"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7.850000000000001"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7.850000000000001"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7.850000000000001"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7.850000000000001"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7.850000000000001"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7.850000000000001"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7.850000000000001"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7.850000000000001"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7.850000000000001"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7.850000000000001"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7.850000000000001"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7.850000000000001"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7.850000000000001"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7.850000000000001"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7.850000000000001"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7.850000000000001"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7.850000000000001"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7.850000000000001"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7.850000000000001"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7.850000000000001"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7.850000000000001"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7.850000000000001"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7.850000000000001"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7.850000000000001"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7.850000000000001"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7.850000000000001"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7.850000000000001"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7.850000000000001"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7.850000000000001"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7.850000000000001"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7.850000000000001"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7.850000000000001"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7.850000000000001"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7.850000000000001"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7.850000000000001"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7.850000000000001"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7.850000000000001"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7.850000000000001"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7.850000000000001"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7.850000000000001"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7.850000000000001"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7.850000000000001"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7.850000000000001"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7.850000000000001"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7.850000000000001"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7.850000000000001"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7.850000000000001"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7.850000000000001"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7.850000000000001"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7.850000000000001"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7.850000000000001"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7.850000000000001"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7.850000000000001"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7.850000000000001"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7.850000000000001"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7.850000000000001"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7.850000000000001"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7.850000000000001"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7.850000000000001"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7.850000000000001"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7.850000000000001"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7.850000000000001"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7.850000000000001"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7.850000000000001"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7.850000000000001"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7.850000000000001"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7.850000000000001"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7.850000000000001"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7.850000000000001"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7.850000000000001"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7.850000000000001"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7.850000000000001"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7.850000000000001"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7.850000000000001"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7.850000000000001"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7.850000000000001"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7.850000000000001"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7.850000000000001"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7.850000000000001"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7.850000000000001"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7.850000000000001"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7.850000000000001"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7.850000000000001"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7.850000000000001"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7.850000000000001"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7.850000000000001"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7.850000000000001"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7.850000000000001"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7.850000000000001"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7.850000000000001"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7.850000000000001"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7.850000000000001"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7.850000000000001"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7.850000000000001"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7.850000000000001"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7.850000000000001"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7.850000000000001"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7.850000000000001"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7.850000000000001"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7.850000000000001"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7.850000000000001"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7.850000000000001"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7.850000000000001"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7.850000000000001"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7.850000000000001"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7.850000000000001"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7.850000000000001"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7.850000000000001"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7.850000000000001"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7.850000000000001"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7.850000000000001"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7.850000000000001"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7.850000000000001"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7.850000000000001"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7.850000000000001"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7.850000000000001"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7.850000000000001"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7.850000000000001"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7.850000000000001"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7.850000000000001"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7.850000000000001"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7.850000000000001"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7.850000000000001"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7.850000000000001"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7.850000000000001"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7.850000000000001"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7.850000000000001"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7.850000000000001"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7.850000000000001"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7.850000000000001"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7.850000000000001"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7.850000000000001"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7.850000000000001"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7.850000000000001"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7.850000000000001"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7.850000000000001"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7.850000000000001"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7.850000000000001"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7.850000000000001"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7.850000000000001"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7.850000000000001"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7.850000000000001"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7.850000000000001"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7.850000000000001"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7.850000000000001"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7.850000000000001"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7.850000000000001"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7.850000000000001"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7.850000000000001"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7.850000000000001"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7.850000000000001"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7.850000000000001"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7.850000000000001"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7.850000000000001"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7.850000000000001"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7.850000000000001"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7.850000000000001"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7.850000000000001"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7.850000000000001"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7.850000000000001"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7.850000000000001"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7.850000000000001"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7.850000000000001"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7.850000000000001"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7.850000000000001"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7.850000000000001"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7.850000000000001"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7.850000000000001"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7.850000000000001"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7.850000000000001"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7.850000000000001"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7.850000000000001"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7.850000000000001"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7.850000000000001"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7.850000000000001"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7.850000000000001"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7.850000000000001"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7.850000000000001"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7.850000000000001"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7.850000000000001"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7.850000000000001"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7.850000000000001"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7.850000000000001"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7.850000000000001"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7.850000000000001"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7.850000000000001"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7.850000000000001"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7.850000000000001"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7.850000000000001"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7.850000000000001"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7.850000000000001"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7.850000000000001"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7.850000000000001"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7.850000000000001"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7.850000000000001"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7.850000000000001"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7.850000000000001"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7.850000000000001"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7.850000000000001"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7.850000000000001"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7.850000000000001"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7.850000000000001"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7.850000000000001"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7.850000000000001"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7.850000000000001"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7.850000000000001"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7.850000000000001"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7.850000000000001"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7.850000000000001"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7.850000000000001"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7.850000000000001"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7.850000000000001"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7.850000000000001"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7.850000000000001"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7.850000000000001"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7.850000000000001"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7.850000000000001"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7.850000000000001"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7.850000000000001"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7.850000000000001"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7.850000000000001"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7.850000000000001"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7.850000000000001"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7.850000000000001"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7.850000000000001"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7.850000000000001"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7.850000000000001"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7.850000000000001"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7.850000000000001"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7.850000000000001"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7.850000000000001"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7.850000000000001"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7.850000000000001"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7.850000000000001"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7.850000000000001"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7.850000000000001"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7.850000000000001"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7.850000000000001"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7.850000000000001"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7.850000000000001"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7.850000000000001"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7.850000000000001"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7.850000000000001"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7.850000000000001"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7.850000000000001"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7.850000000000001"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7.850000000000001"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7.850000000000001"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7.850000000000001"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7.850000000000001"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7.850000000000001"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7.850000000000001"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7.850000000000001"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7.850000000000001"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7.850000000000001"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7.850000000000001"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7.850000000000001"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7.850000000000001"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7.850000000000001"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7.850000000000001"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7.850000000000001"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7.850000000000001"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7.850000000000001"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7.850000000000001"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7.850000000000001"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7.850000000000001"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7.850000000000001"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7.850000000000001"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7.850000000000001"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7.850000000000001"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7.850000000000001"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7.850000000000001"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7.850000000000001"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7.850000000000001"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7.850000000000001"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7.850000000000001"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7.850000000000001"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7.850000000000001"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7.850000000000001"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7.850000000000001"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7.850000000000001"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7.850000000000001"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7.850000000000001"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7.850000000000001"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7.850000000000001"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7.850000000000001"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7.850000000000001"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7.850000000000001"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7.850000000000001"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7.850000000000001"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7.850000000000001"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7.850000000000001"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7.850000000000001"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7.850000000000001"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7.850000000000001"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7.850000000000001"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7.850000000000001"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7.850000000000001"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7.850000000000001"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7.850000000000001"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7.850000000000001"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7.850000000000001"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7.850000000000001"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7.850000000000001"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7.850000000000001"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7.850000000000001"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7.850000000000001"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7.850000000000001"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7.850000000000001"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7.850000000000001"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7.850000000000001"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7.850000000000001"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7.850000000000001"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7.850000000000001"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7.850000000000001"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7.850000000000001"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7.850000000000001"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7.850000000000001"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7.850000000000001"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7.850000000000001"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7.850000000000001"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7.850000000000001"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7.850000000000001"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7.850000000000001"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7.850000000000001"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7.850000000000001"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7.850000000000001"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7.850000000000001"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7.850000000000001"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7.850000000000001"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7.850000000000001"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7.850000000000001"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7.850000000000001"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7.850000000000001"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7.850000000000001"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7.850000000000001"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7.850000000000001"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7.850000000000001"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7.850000000000001"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7.850000000000001"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7.850000000000001"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7.850000000000001"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7.850000000000001"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7.850000000000001"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7.850000000000001"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7.850000000000001"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7.850000000000001"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7.850000000000001"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7.850000000000001"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7.850000000000001"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7.850000000000001"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7.850000000000001"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7.850000000000001"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7.850000000000001"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7.850000000000001"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7.850000000000001"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7.850000000000001"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7.850000000000001"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7.850000000000001"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7.850000000000001"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7.850000000000001"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7.850000000000001"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7.850000000000001"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7.850000000000001"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7.850000000000001"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7.850000000000001"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7.850000000000001"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7.850000000000001"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7.850000000000001"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7.850000000000001"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7.850000000000001"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7.850000000000001"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7.850000000000001"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7.850000000000001"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7.850000000000001"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7.850000000000001"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7.850000000000001"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7.850000000000001"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7.850000000000001"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7.850000000000001"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7.850000000000001"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7.850000000000001"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7.850000000000001"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7.850000000000001"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7.850000000000001"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7.850000000000001"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7.850000000000001"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7.850000000000001"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7.850000000000001"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7.850000000000001"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7.850000000000001"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7.850000000000001"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7.850000000000001"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7.850000000000001"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7.850000000000001"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7.850000000000001"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7.850000000000001"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7.850000000000001"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7.850000000000001"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7.850000000000001"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7.850000000000001"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7.850000000000001"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7.850000000000001"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7.850000000000001"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7.850000000000001"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7.850000000000001"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7.850000000000001"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7.850000000000001"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7.850000000000001"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7.850000000000001"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7.850000000000001"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7.850000000000001"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7.850000000000001"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7.850000000000001"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7.850000000000001"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7.850000000000001"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7.850000000000001"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7.850000000000001"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7.850000000000001"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7.850000000000001"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7.850000000000001"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7.850000000000001"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7.850000000000001"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7.850000000000001"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7.850000000000001"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7.850000000000001"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7.850000000000001"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7.850000000000001"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7.850000000000001"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7.850000000000001"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7.850000000000001"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7.850000000000001"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7.850000000000001"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7.850000000000001"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7.850000000000001"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7.850000000000001"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7.850000000000001"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7.850000000000001"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7.850000000000001"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7.850000000000001"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7.850000000000001"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7.850000000000001"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7.850000000000001"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7.850000000000001"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7.850000000000001"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7.850000000000001"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7.850000000000001"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7.850000000000001"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7.850000000000001"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7.850000000000001"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7.850000000000001"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7.850000000000001"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7.850000000000001"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7.850000000000001"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7.850000000000001"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7.850000000000001"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7.850000000000001"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7.850000000000001"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7.850000000000001"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7.850000000000001"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7.850000000000001"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7.850000000000001"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7.850000000000001"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7.850000000000001"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7.850000000000001"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7.850000000000001"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7.850000000000001"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7.850000000000001"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7.850000000000001"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7.850000000000001"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7.850000000000001"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7.850000000000001"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7.850000000000001"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7.850000000000001"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7.850000000000001"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7.850000000000001"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7.850000000000001"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7.850000000000001"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7.850000000000001"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7.850000000000001"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7.850000000000001"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7.850000000000001"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7.850000000000001"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7.850000000000001"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7.850000000000001"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7.850000000000001"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7.850000000000001"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7.850000000000001"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7.850000000000001"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7.850000000000001"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7.850000000000001"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7.850000000000001"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7.850000000000001"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7.850000000000001"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7.850000000000001"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7.850000000000001"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7.850000000000001"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7.850000000000001"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7.850000000000001"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7.850000000000001"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7.850000000000001"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7.850000000000001"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7.850000000000001"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7.850000000000001"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7.850000000000001"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7.850000000000001"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7.850000000000001"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7.850000000000001"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7.850000000000001"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7.850000000000001"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7.850000000000001"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7.850000000000001"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7.850000000000001"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7.850000000000001"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7.850000000000001"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7.850000000000001"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7.850000000000001"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7.850000000000001"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7.850000000000001"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7.850000000000001"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7.850000000000001"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7.850000000000001"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7.850000000000001"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7.850000000000001"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7.850000000000001"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7.850000000000001"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7.850000000000001"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7.850000000000001"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7.850000000000001"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7.850000000000001"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7.850000000000001"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7.850000000000001"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7.850000000000001"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7.850000000000001"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7.850000000000001"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7.850000000000001"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7.850000000000001"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7.850000000000001"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7.850000000000001"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7.850000000000001"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7.850000000000001"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7.850000000000001"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7.850000000000001"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7.850000000000001"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7.850000000000001"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7.850000000000001"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7.850000000000001"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7.850000000000001"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7.850000000000001"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7.850000000000001"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7.850000000000001"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7.850000000000001"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7.850000000000001"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7.850000000000001"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7.850000000000001"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7.850000000000001"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7.850000000000001"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7.850000000000001"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7.850000000000001"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7.850000000000001"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7.850000000000001"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7.850000000000001"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7.850000000000001"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7.850000000000001"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7.850000000000001"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7.850000000000001"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7.850000000000001"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7.850000000000001"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7.850000000000001"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7.850000000000001"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7.850000000000001"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7.850000000000001"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7.850000000000001"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7.850000000000001"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7.850000000000001"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7.850000000000001"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7.850000000000001"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7.850000000000001"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7.850000000000001"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7.850000000000001"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7.850000000000001"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7.850000000000001"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7.850000000000001"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7.850000000000001"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7.850000000000001"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7.850000000000001"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7.850000000000001"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7.850000000000001"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7.850000000000001"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7.850000000000001"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7.850000000000001"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7.850000000000001"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7.850000000000001"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7.850000000000001"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7.850000000000001"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7.850000000000001"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7.850000000000001"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7.850000000000001"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7.850000000000001"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7.850000000000001"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7.850000000000001"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7.850000000000001"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7.850000000000001"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7.850000000000001"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7.850000000000001"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7.850000000000001"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7.850000000000001"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7.850000000000001"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7.850000000000001"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7.850000000000001"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7.850000000000001"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7.850000000000001"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7.850000000000001"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7.850000000000001"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7.850000000000001"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7.850000000000001"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7.850000000000001"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7.850000000000001"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7.850000000000001"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7.850000000000001"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7.850000000000001"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7.850000000000001"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7.850000000000001"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7.850000000000001"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7.850000000000001"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7.850000000000001"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7.850000000000001"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7.850000000000001"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7.850000000000001"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7.850000000000001"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7.850000000000001"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7.850000000000001"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7.850000000000001"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7.850000000000001"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7.850000000000001"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7.850000000000001"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7.850000000000001"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7.850000000000001"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7.850000000000001"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7.850000000000001"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7.850000000000001"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7.850000000000001"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7.850000000000001"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7.850000000000001"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7.850000000000001"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7.850000000000001"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7.850000000000001"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7.850000000000001"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7.850000000000001"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7.850000000000001"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7.850000000000001"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7.850000000000001"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7.850000000000001"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7.850000000000001"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7.850000000000001"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7.850000000000001"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7.850000000000001"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7.850000000000001"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7.850000000000001"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7.850000000000001"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7.850000000000001"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7.850000000000001"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7.850000000000001"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7.850000000000001"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7.850000000000001"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7.850000000000001"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7.850000000000001"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7.850000000000001"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7.850000000000001"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7.850000000000001"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7.850000000000001"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7.850000000000001"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7.850000000000001"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7.850000000000001"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7.850000000000001"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7.850000000000001"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7.850000000000001"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7.850000000000001"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7.850000000000001"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7.850000000000001"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7.850000000000001"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7.850000000000001"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7.850000000000001"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7.850000000000001"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7.850000000000001"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7.850000000000001"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7.850000000000001"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7.850000000000001"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7.850000000000001"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7.850000000000001"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7.850000000000001"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7.850000000000001"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7.850000000000001"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7.850000000000001"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7.850000000000001"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7.850000000000001"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7.850000000000001"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7.850000000000001"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7.850000000000001"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7.850000000000001"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7.850000000000001"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7.850000000000001"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7.850000000000001"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7.850000000000001"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7.850000000000001"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7.850000000000001"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7.850000000000001"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7.850000000000001"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7.850000000000001"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7.850000000000001"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7.850000000000001"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7.850000000000001"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7.850000000000001"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7.850000000000001"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7.850000000000001"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7.850000000000001"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7.850000000000001"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7.850000000000001"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7.850000000000001"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7.850000000000001"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7.850000000000001"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7.850000000000001"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7.850000000000001"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7.850000000000001"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7.850000000000001"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7.850000000000001"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7.850000000000001"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7.850000000000001"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7.850000000000001"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7.850000000000001"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7.850000000000001"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7.850000000000001"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7.850000000000001"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7.850000000000001"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7.850000000000001"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7.850000000000001"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7.850000000000001"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7.850000000000001"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7.850000000000001"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7.850000000000001"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7.850000000000001"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7.850000000000001"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7.850000000000001"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7.850000000000001"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7.850000000000001"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7.850000000000001"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7.850000000000001"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7.850000000000001"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7.850000000000001"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7.850000000000001"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7.850000000000001"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7.850000000000001"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7.850000000000001"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7.850000000000001"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7.850000000000001"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7.850000000000001"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7.850000000000001"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7.850000000000001"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7.850000000000001"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7.850000000000001"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7.850000000000001"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7.850000000000001"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7.850000000000001"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7.850000000000001"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7.850000000000001"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7.850000000000001"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7.850000000000001"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7.850000000000001"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7.850000000000001"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7.850000000000001"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7.850000000000001"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7.850000000000001"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7.850000000000001"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7.850000000000001"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7.850000000000001"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7.850000000000001"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7.850000000000001"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7.850000000000001"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7.850000000000001"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7.850000000000001"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7.850000000000001"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7.850000000000001"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7.850000000000001"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7.850000000000001"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7.850000000000001"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7.850000000000001"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7.850000000000001"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7.850000000000001"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7.850000000000001"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7.850000000000001"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7.850000000000001"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7.850000000000001"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7.850000000000001"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7.850000000000001"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7.850000000000001"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7.850000000000001"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7.850000000000001"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7.850000000000001"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7.850000000000001"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7.850000000000001"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7.850000000000001"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7.850000000000001"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7.850000000000001"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7.850000000000001"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7.850000000000001"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7.850000000000001"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7.850000000000001"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7.850000000000001"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7.850000000000001"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7.850000000000001"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7.850000000000001"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7.850000000000001"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7.850000000000001"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7.850000000000001"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7.850000000000001"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7.850000000000001"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7.850000000000001"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7.850000000000001"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7.850000000000001"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7.850000000000001"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7.850000000000001"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7.850000000000001"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7.850000000000001"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7.850000000000001"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7.850000000000001"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7.850000000000001"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7.850000000000001"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7.850000000000001"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7.850000000000001"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7.850000000000001"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7.850000000000001"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7.850000000000001"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7.850000000000001"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7.850000000000001"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7.850000000000001"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7.850000000000001"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7.850000000000001"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7.850000000000001"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7.850000000000001"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7.850000000000001"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7.850000000000001"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7.850000000000001"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7.850000000000001"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7.850000000000001"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7.850000000000001"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7.850000000000001"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7.850000000000001"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7.850000000000001"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7.850000000000001"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7.850000000000001"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7.850000000000001"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7.850000000000001"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7.850000000000001"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7.850000000000001"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7.850000000000001"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7.850000000000001"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7.850000000000001"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7.850000000000001"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7.850000000000001"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7.850000000000001"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7.850000000000001"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7.850000000000001"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7.850000000000001"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7.850000000000001"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7.850000000000001"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7.850000000000001"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7.850000000000001"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7.850000000000001"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7.850000000000001"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7.850000000000001"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7.850000000000001"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7.850000000000001"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7.850000000000001"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7.850000000000001"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7.850000000000001"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7.850000000000001"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7.850000000000001"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7.850000000000001"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7.850000000000001"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7.850000000000001"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7.850000000000001"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7.850000000000001"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7.850000000000001"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7.850000000000001"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7.850000000000001"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7.850000000000001"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7.850000000000001"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7.850000000000001"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7.850000000000001"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7.850000000000001"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7.850000000000001"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7.850000000000001"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7.850000000000001"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7.850000000000001"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7.850000000000001"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7.850000000000001"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7.850000000000001"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7.850000000000001"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7.850000000000001"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7.850000000000001"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7.850000000000001"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7.850000000000001"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7.850000000000001"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7.850000000000001"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7.850000000000001"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7.850000000000001"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7.850000000000001"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7.850000000000001"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7.850000000000001"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7.850000000000001"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7.850000000000001"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7.850000000000001"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7.850000000000001"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7.850000000000001"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7.850000000000001"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7.850000000000001"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7.850000000000001"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7.850000000000001"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7.850000000000001"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7.850000000000001"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7.850000000000001"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7.850000000000001"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7.850000000000001"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7.850000000000001"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7.850000000000001"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7.850000000000001"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7.850000000000001"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7.850000000000001"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7.850000000000001"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7.850000000000001"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7.850000000000001"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7.850000000000001"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7.850000000000001"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7.850000000000001"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7.850000000000001"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7.850000000000001"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7.850000000000001"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7.850000000000001"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7.850000000000001"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7.850000000000001"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7.850000000000001"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7.850000000000001"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7.850000000000001"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7.850000000000001"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7.850000000000001"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7.850000000000001"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7.850000000000001"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7.850000000000001"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7.850000000000001"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7.850000000000001"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7.850000000000001"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7.850000000000001"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7.850000000000001"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7.850000000000001"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7.850000000000001"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7.850000000000001"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7.850000000000001"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7.850000000000001"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7.850000000000001"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7.850000000000001"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7.850000000000001"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7.850000000000001"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7.850000000000001"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7.850000000000001"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7.850000000000001"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7.850000000000001"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7.850000000000001"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7.850000000000001"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7.850000000000001"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7.850000000000001"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7.850000000000001"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7.850000000000001"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7.850000000000001"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7.850000000000001"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7.850000000000001"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7.850000000000001"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7.850000000000001"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7.850000000000001"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7.850000000000001"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7.850000000000001"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7.850000000000001"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7.850000000000001"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7.850000000000001"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7.850000000000001"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7.850000000000001"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7.850000000000001"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7.850000000000001"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7.850000000000001"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7.850000000000001"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7.850000000000001"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7.850000000000001"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7.850000000000001"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7.850000000000001"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7.850000000000001"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7.850000000000001"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7.850000000000001"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7.850000000000001"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7.850000000000001"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7.850000000000001"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7.850000000000001"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7.850000000000001"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7.850000000000001"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7.850000000000001"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7.850000000000001"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7.850000000000001"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7.850000000000001"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7.850000000000001"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7.850000000000001"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7.850000000000001"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7.850000000000001"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7.850000000000001"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7.850000000000001"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7.850000000000001"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7.850000000000001"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7.850000000000001"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7.850000000000001"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7.850000000000001"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7.850000000000001"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7.850000000000001"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7.850000000000001"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7.850000000000001"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7.850000000000001"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7.850000000000001"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7.850000000000001"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7.850000000000001"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7.850000000000001"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7.850000000000001"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7.850000000000001"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7.850000000000001"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7.850000000000001"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7.850000000000001"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7.850000000000001"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7.850000000000001"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7.850000000000001"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7.850000000000001"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7.850000000000001"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7.850000000000001"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7.850000000000001"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7.850000000000001"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7.850000000000001"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7.850000000000001"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7.850000000000001"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7.850000000000001"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7.850000000000001"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7.850000000000001"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7.850000000000001"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7.850000000000001"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7.850000000000001"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7.850000000000001"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7.850000000000001"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7.850000000000001"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7.850000000000001"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7.850000000000001"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7.850000000000001"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7.850000000000001"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7.850000000000001"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7.850000000000001"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7.850000000000001"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7.850000000000001"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7.850000000000001"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7.850000000000001"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7.850000000000001"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7.850000000000001"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7.850000000000001"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7.850000000000001"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7.850000000000001"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7.850000000000001"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7.850000000000001"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7.850000000000001"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7.850000000000001"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7.850000000000001"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7.850000000000001"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7.850000000000001"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7.850000000000001"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7.850000000000001"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7.850000000000001"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7.850000000000001"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7.850000000000001"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7.850000000000001"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7.850000000000001"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7.850000000000001"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7.850000000000001"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7.850000000000001"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7.850000000000001"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7.850000000000001"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7.850000000000001"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7.850000000000001"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7.850000000000001"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7.850000000000001"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7.850000000000001"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7.850000000000001"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7.850000000000001"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7.850000000000001"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7.850000000000001"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7.850000000000001"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7.850000000000001"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7.850000000000001"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7.850000000000001"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7.850000000000001"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7.850000000000001"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7.850000000000001"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7.850000000000001"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7.850000000000001"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7.850000000000001"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7.850000000000001"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7.850000000000001"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7.850000000000001"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7.850000000000001"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7.850000000000001"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7.850000000000001"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7.850000000000001"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7.850000000000001"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7.850000000000001"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7.850000000000001"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7.850000000000001"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7.850000000000001"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7.850000000000001"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7.850000000000001"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7.850000000000001"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7.850000000000001"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7.850000000000001"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7.850000000000001"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7.850000000000001"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7.850000000000001"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7.850000000000001"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7.850000000000001"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7.850000000000001"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7.850000000000001"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7.850000000000001"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7.850000000000001"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7.850000000000001"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7.850000000000001"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7.850000000000001"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7.850000000000001"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7.850000000000001"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7.850000000000001"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7.850000000000001"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7.850000000000001"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7.850000000000001"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7.850000000000001"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7.850000000000001"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7.850000000000001"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7.850000000000001"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7.850000000000001"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7.850000000000001"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7.850000000000001"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7.850000000000001"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7.850000000000001"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7.850000000000001"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7.850000000000001"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7.850000000000001"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7.850000000000001"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7.850000000000001"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7.850000000000001"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7.850000000000001"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7.850000000000001"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7.850000000000001"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7.850000000000001"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7.850000000000001"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7.850000000000001"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7.850000000000001"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7.850000000000001"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7.850000000000001"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7.850000000000001"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7.850000000000001"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7.850000000000001"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7.850000000000001"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7.850000000000001"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7.850000000000001"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7.850000000000001"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7.850000000000001"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7.850000000000001"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7.850000000000001"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7.850000000000001"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7.850000000000001"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7.850000000000001"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7.850000000000001"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7.850000000000001"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7.850000000000001"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7.850000000000001"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7.850000000000001"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7.850000000000001"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7.850000000000001"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7.850000000000001"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7.850000000000001"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7.850000000000001"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7.850000000000001"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7.850000000000001"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7.850000000000001"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7.850000000000001"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7.850000000000001"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7.850000000000001"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7.850000000000001"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7.850000000000001"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7.850000000000001"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7.850000000000001"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7.850000000000001"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7.850000000000001"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7.850000000000001"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7.850000000000001"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7.850000000000001"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7.850000000000001"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7.850000000000001"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7.850000000000001"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7.850000000000001"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7.850000000000001"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7.850000000000001"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7.850000000000001"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7.850000000000001"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7.850000000000001"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7.850000000000001"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7.850000000000001"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7.850000000000001"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7.850000000000001"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7.850000000000001"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7.850000000000001"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7.850000000000001"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7.850000000000001"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7.850000000000001"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7.850000000000001"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7.850000000000001"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7.850000000000001"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7.850000000000001"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7.850000000000001"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7.850000000000001"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7.850000000000001"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7.850000000000001"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7.850000000000001"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7.850000000000001"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7.850000000000001"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7.850000000000001"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7.850000000000001"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7.850000000000001"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7.850000000000001"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7.850000000000001"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7.850000000000001"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7.850000000000001"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7.850000000000001"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7.850000000000001"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7.850000000000001"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7.850000000000001"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7.850000000000001"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7.850000000000001"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7.850000000000001"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7.850000000000001"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7.850000000000001"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7.850000000000001"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7.850000000000001"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7.850000000000001"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7.850000000000001"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7.850000000000001"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7.850000000000001"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7.850000000000001"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7.850000000000001"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7.850000000000001"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7.850000000000001"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7.850000000000001"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7.850000000000001"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7.850000000000001"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7.850000000000001"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7.850000000000001"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7.850000000000001"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7.850000000000001"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7.850000000000001"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7.850000000000001"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7.850000000000001"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7.850000000000001"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7.850000000000001"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7.850000000000001"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7.850000000000001"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7.850000000000001"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7.850000000000001"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7.850000000000001"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7.850000000000001"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7.850000000000001"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7.850000000000001"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7.850000000000001"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7.850000000000001"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7.850000000000001"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7.850000000000001"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7.850000000000001"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7.850000000000001"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7.850000000000001"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7.850000000000001"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7.850000000000001"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7.850000000000001"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7.850000000000001"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7.850000000000001"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7.850000000000001"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7.850000000000001"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7.850000000000001"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7.850000000000001"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7.850000000000001"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7.850000000000001"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7.850000000000001"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7.850000000000001"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7.850000000000001"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7.850000000000001"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7.850000000000001"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7.850000000000001"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7.850000000000001"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7.850000000000001"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7.850000000000001"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7.850000000000001"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7.850000000000001"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7.850000000000001"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7.850000000000001"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7.850000000000001"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7.850000000000001"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7.850000000000001"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7.850000000000001"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7.850000000000001"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7.850000000000001"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7.850000000000001"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7.850000000000001"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7.850000000000001"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7.850000000000001"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7.850000000000001"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7.850000000000001"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7.850000000000001"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7.850000000000001"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7.850000000000001"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7.850000000000001"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7.850000000000001"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7.850000000000001"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7.850000000000001"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7.850000000000001"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7.850000000000001"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7.850000000000001"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7.850000000000001"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7.850000000000001"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7.850000000000001"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7.850000000000001"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7.850000000000001"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7.850000000000001"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7.850000000000001"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7.850000000000001"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7.850000000000001"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7.850000000000001"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7.850000000000001"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7.850000000000001"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7.850000000000001"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7.850000000000001"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7.850000000000001"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7.850000000000001"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7.850000000000001"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7.850000000000001"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7.850000000000001"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7.850000000000001"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7.850000000000001"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7.850000000000001"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7.850000000000001"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7.850000000000001"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7.850000000000001"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7.850000000000001"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7.850000000000001"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7.850000000000001"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7.850000000000001"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7.850000000000001"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7.850000000000001"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7.850000000000001"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7.850000000000001"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7.850000000000001"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7.850000000000001"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7.850000000000001"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7.850000000000001"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7.850000000000001"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7.850000000000001"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7.850000000000001"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7.850000000000001"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7.850000000000001"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7.850000000000001"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7.850000000000001"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7.850000000000001"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7.850000000000001"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7.850000000000001"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7.850000000000001"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7.850000000000001"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7.850000000000001"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7.850000000000001"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7.850000000000001"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7.850000000000001"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7.850000000000001"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7.850000000000001"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7.850000000000001"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7.850000000000001"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7.850000000000001"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7.850000000000001"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7.850000000000001"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7.850000000000001"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7.850000000000001"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7.850000000000001"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7.850000000000001"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7.850000000000001"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7.850000000000001"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7.850000000000001"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7.850000000000001"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7.850000000000001"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7.850000000000001"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7.850000000000001"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7.850000000000001"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7.850000000000001"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7.850000000000001"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7.850000000000001"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7.850000000000001"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7.850000000000001"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7.850000000000001"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7.850000000000001"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7.850000000000001"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7.850000000000001"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7.850000000000001"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7.850000000000001"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7.850000000000001"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7.850000000000001"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7.850000000000001"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7.850000000000001"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7.850000000000001"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7.850000000000001"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7.850000000000001"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7.850000000000001"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7.850000000000001"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7.850000000000001"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7.850000000000001"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7.850000000000001"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7.850000000000001"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7.850000000000001"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7.850000000000001"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7.850000000000001"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7.850000000000001"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7.850000000000001"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7.850000000000001"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7.850000000000001"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7.850000000000001"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7.850000000000001"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7.850000000000001"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7.850000000000001"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7.850000000000001"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7.850000000000001"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7.850000000000001"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7.850000000000001"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7.850000000000001"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7.850000000000001"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7.850000000000001"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7.850000000000001"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7.850000000000001"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7.850000000000001"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7.850000000000001"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7.850000000000001"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7.850000000000001"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7.850000000000001"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7.850000000000001"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7.850000000000001"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7.850000000000001"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7.850000000000001"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7.850000000000001"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7.850000000000001"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7.850000000000001"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7.850000000000001"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7.850000000000001"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7.850000000000001"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7.850000000000001"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7.850000000000001"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7.850000000000001"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7.850000000000001"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7.850000000000001"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7.850000000000001"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7.850000000000001"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7.850000000000001"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7.850000000000001"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7.850000000000001"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7.850000000000001"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7.850000000000001"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7.850000000000001"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7.850000000000001"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7.850000000000001"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7.850000000000001"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7.850000000000001"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7.850000000000001"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7.850000000000001"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7.850000000000001"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7.850000000000001"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7.850000000000001"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7.850000000000001"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7.850000000000001"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7.850000000000001"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7.850000000000001"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7.850000000000001"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7.850000000000001"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7.850000000000001"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7.850000000000001"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7.850000000000001"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7.850000000000001"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7.850000000000001"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7.850000000000001"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7.850000000000001"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7.850000000000001"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7.850000000000001"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7.850000000000001"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7.850000000000001"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7.850000000000001"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7.850000000000001"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7.850000000000001"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7.850000000000001"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7.850000000000001"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7.850000000000001"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7.850000000000001"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7.850000000000001"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7.850000000000001"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7.850000000000001"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7.850000000000001"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7.850000000000001"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7.850000000000001"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7.850000000000001"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7.850000000000001"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7.850000000000001"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7.850000000000001"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7.850000000000001"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7.850000000000001"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7.850000000000001"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7.850000000000001"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7.850000000000001"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7.850000000000001"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7.850000000000001"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7.850000000000001"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7.850000000000001"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7.850000000000001"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7.850000000000001"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7.850000000000001"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7.850000000000001"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7.850000000000001"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7.850000000000001"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7.850000000000001"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7.850000000000001"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7.850000000000001"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7.850000000000001"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7.850000000000001"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7.850000000000001"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7.850000000000001"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7.850000000000001"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7.850000000000001"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7.850000000000001"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7.850000000000001"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7.850000000000001"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7.850000000000001"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7.850000000000001"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7.850000000000001"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7.850000000000001"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7.850000000000001"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7.850000000000001"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7.850000000000001"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7.850000000000001"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7.850000000000001"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7.850000000000001"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7.850000000000001"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7.850000000000001"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7.850000000000001"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7.850000000000001"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7.850000000000001"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7.850000000000001"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7.850000000000001"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7.850000000000001"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7.850000000000001"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7.850000000000001"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7.850000000000001"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7.850000000000001"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7.850000000000001"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7.850000000000001"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7.850000000000001"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7.850000000000001"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7.850000000000001"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7.850000000000001"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7.850000000000001"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7.850000000000001"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7.850000000000001"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7.850000000000001"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7.850000000000001"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7.850000000000001"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7.850000000000001"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7.850000000000001"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7.850000000000001"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7.850000000000001"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7.850000000000001"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7.850000000000001"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7.850000000000001"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7.850000000000001"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7.850000000000001"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7.850000000000001"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7.850000000000001"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7.850000000000001"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7.850000000000001"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7.850000000000001"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7.850000000000001"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7.850000000000001"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7.850000000000001"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7.850000000000001"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7.850000000000001"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7.850000000000001"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7.850000000000001"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7.850000000000001"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7.850000000000001"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7.850000000000001"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7.850000000000001"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7.850000000000001"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7.850000000000001"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7.850000000000001"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7.850000000000001"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7.850000000000001"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7.850000000000001"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7.850000000000001"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7.850000000000001"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7.850000000000001"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7.850000000000001"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7.850000000000001"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7.850000000000001"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7.850000000000001"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7.850000000000001"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7.850000000000001"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7.850000000000001"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7.850000000000001"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7.850000000000001"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7.850000000000001"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7.850000000000001"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7.850000000000001"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7.850000000000001"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7.850000000000001"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7.850000000000001"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7.850000000000001"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7.850000000000001"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7.850000000000001"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7.850000000000001"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7.850000000000001"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7.850000000000001"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7.850000000000001"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7.850000000000001"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7.850000000000001"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7.850000000000001"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7.850000000000001"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7.850000000000001"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7.850000000000001"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7.850000000000001"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7.850000000000001"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7.850000000000001"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7.850000000000001"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7.850000000000001"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7.850000000000001"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7.850000000000001"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7.850000000000001"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7.850000000000001"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7.850000000000001"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7.850000000000001"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7.850000000000001"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7.850000000000001"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7.850000000000001"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7.850000000000001"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7.850000000000001"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7.850000000000001"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7.850000000000001"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7.850000000000001"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7.850000000000001"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7.850000000000001"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7.850000000000001"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7.850000000000001"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7.850000000000001"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7.850000000000001"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7.850000000000001"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7.850000000000001"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7.850000000000001"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7.850000000000001"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7.850000000000001"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7.850000000000001"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7.850000000000001"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7.850000000000001"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7.850000000000001"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7.850000000000001"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7.850000000000001"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7.850000000000001"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7.850000000000001"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7.850000000000001"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7.850000000000001"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7.850000000000001"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7.850000000000001"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7.850000000000001"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7.850000000000001"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7.850000000000001"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7.850000000000001"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7.850000000000001"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7.850000000000001"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7.850000000000001"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7.850000000000001"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7.850000000000001"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7.850000000000001"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7.850000000000001"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7.850000000000001"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7.850000000000001"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7.850000000000001"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7.850000000000001"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7.850000000000001"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7.850000000000001"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7.850000000000001"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7.850000000000001"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7.850000000000001"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7.850000000000001"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7.850000000000001"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7.850000000000001"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7.850000000000001"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7.850000000000001"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7.850000000000001"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7.850000000000001"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7.850000000000001"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7.850000000000001"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7.850000000000001"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7.850000000000001"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7.850000000000001"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7.850000000000001"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7.850000000000001"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7.850000000000001"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7.850000000000001"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7.850000000000001"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7.850000000000001"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7.850000000000001"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7.850000000000001"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7.850000000000001"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7.850000000000001"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7.850000000000001"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7.850000000000001"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7.850000000000001"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7.850000000000001"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7.850000000000001"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7.850000000000001"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7.850000000000001"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7.850000000000001"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7.850000000000001"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7.850000000000001"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7.850000000000001"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7.850000000000001"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7.850000000000001"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7.850000000000001"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7.850000000000001"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7.850000000000001"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7.850000000000001"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7.850000000000001"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7.850000000000001"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7.850000000000001"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7.850000000000001"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7.850000000000001"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7.850000000000001"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7.850000000000001"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7.850000000000001"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7.850000000000001"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7.850000000000001"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7.850000000000001"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7.850000000000001"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7.850000000000001"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7.850000000000001"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7.850000000000001"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7.850000000000001"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7.850000000000001"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7.850000000000001"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7.850000000000001"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7.850000000000001"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7.850000000000001"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7.850000000000001"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7.850000000000001"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7.850000000000001"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7.850000000000001"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7.850000000000001"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7.850000000000001"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7.850000000000001"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7.850000000000001"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7.850000000000001"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7.850000000000001"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7.850000000000001"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7.850000000000001"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7.850000000000001"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7.850000000000001"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7.850000000000001"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7.850000000000001"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7.850000000000001"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7.850000000000001"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7.850000000000001"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7.850000000000001"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7.850000000000001"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7.850000000000001"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7.850000000000001"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7.850000000000001"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7.850000000000001"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7.850000000000001"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7.850000000000001"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7.850000000000001"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7.850000000000001"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7.850000000000001"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7.850000000000001"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7.850000000000001"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7.850000000000001"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7.850000000000001"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7.850000000000001"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7.850000000000001"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7.850000000000001"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7.850000000000001"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7.850000000000001"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7.850000000000001"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7.850000000000001"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7.850000000000001"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7.850000000000001"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7.850000000000001"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7.850000000000001"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7.850000000000001"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7.850000000000001"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7.850000000000001"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7.850000000000001"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7.850000000000001"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7.850000000000001"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7.850000000000001"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7.850000000000001"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7.850000000000001"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7.850000000000001"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7.850000000000001"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7.850000000000001"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7.850000000000001"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7.850000000000001"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7.850000000000001"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7.850000000000001"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7.850000000000001"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7.850000000000001"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7.850000000000001"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7.850000000000001"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7.850000000000001"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7.850000000000001"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7.850000000000001"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7.850000000000001"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7.850000000000001"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7.850000000000001"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7.850000000000001"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7.850000000000001"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7.850000000000001"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7.850000000000001"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7.850000000000001"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7.850000000000001"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7.850000000000001"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7.850000000000001"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7.850000000000001"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7.850000000000001"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7.850000000000001"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7.850000000000001"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7.850000000000001"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7.850000000000001"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7.850000000000001"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7.850000000000001"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7.850000000000001"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7.850000000000001"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7.850000000000001"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7.850000000000001"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7.850000000000001"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7.850000000000001"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7.850000000000001"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7.850000000000001"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7.850000000000001"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7.850000000000001"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7.850000000000001"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7.850000000000001"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7.850000000000001"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7.850000000000001"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7.850000000000001"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7.850000000000001"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7.850000000000001"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7.850000000000001"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7.850000000000001"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7.850000000000001"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7.850000000000001"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7.850000000000001"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7.850000000000001"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7.850000000000001"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7.850000000000001"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7.850000000000001"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7.850000000000001"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7.850000000000001"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7.850000000000001"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7.850000000000001"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7.850000000000001"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7.850000000000001"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7.850000000000001"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7.850000000000001"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7.850000000000001"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7.850000000000001"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7.850000000000001"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7.850000000000001"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7.850000000000001"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7.850000000000001"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7.850000000000001"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7.850000000000001"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7.850000000000001"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7.850000000000001"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7.850000000000001"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7.850000000000001"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7.850000000000001"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7.850000000000001"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7.850000000000001"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7.850000000000001"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7.850000000000001"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7.850000000000001"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7.850000000000001"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7.850000000000001"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7.850000000000001"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7.850000000000001"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7.850000000000001"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7.850000000000001"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7.850000000000001"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7.850000000000001"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7.850000000000001"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7.850000000000001"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7.850000000000001"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7.850000000000001"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7.850000000000001"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7.850000000000001"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7.850000000000001"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7.850000000000001"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7.850000000000001"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7.850000000000001"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7.850000000000001"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7.850000000000001"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7.850000000000001"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7.850000000000001"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7.850000000000001"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7.850000000000001"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7.850000000000001"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7.850000000000001"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7.850000000000001"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7.850000000000001"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7.850000000000001"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7.850000000000001"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7.850000000000001"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7.850000000000001"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7.850000000000001"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7.850000000000001"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7.850000000000001"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7.850000000000001"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7.850000000000001"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7.850000000000001"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7.850000000000001"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7.850000000000001"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7.850000000000001"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7.850000000000001"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7.850000000000001"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7.850000000000001"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7.850000000000001"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7.850000000000001"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7.850000000000001"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7.850000000000001"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7.850000000000001"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7.850000000000001"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7.850000000000001"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7.850000000000001"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7.850000000000001"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7.850000000000001"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7.850000000000001"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7.850000000000001"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7.850000000000001"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7.850000000000001"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7.850000000000001"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7.850000000000001"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7.850000000000001"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7.850000000000001"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7.850000000000001"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7.850000000000001"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7.850000000000001"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7.850000000000001"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7.850000000000001"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7.850000000000001"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7.850000000000001"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7.850000000000001"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7.850000000000001"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7.850000000000001"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7.850000000000001"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7.850000000000001"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7.850000000000001"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7.850000000000001"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7.850000000000001"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7.850000000000001"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7.850000000000001"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7.850000000000001"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7.850000000000001"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7.850000000000001"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7.850000000000001"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7.850000000000001"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7.850000000000001"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7.850000000000001"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7.850000000000001"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7.850000000000001"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7.850000000000001"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7.850000000000001"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7.850000000000001"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7.850000000000001"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7.850000000000001"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7.850000000000001"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7.850000000000001"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7.850000000000001"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7.850000000000001"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7.850000000000001"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7.850000000000001"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7.850000000000001"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7.850000000000001"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7.850000000000001"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7.850000000000001"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7.850000000000001"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7.850000000000001"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7.850000000000001"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7.850000000000001"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7.850000000000001"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7.850000000000001"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7.850000000000001"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7.850000000000001"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7.850000000000001"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7.850000000000001"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7.850000000000001"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7.850000000000001"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7.850000000000001"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7.850000000000001"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7.850000000000001"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7.850000000000001"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7.850000000000001"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7.850000000000001"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7.850000000000001"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7.850000000000001"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7.850000000000001"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7.850000000000001"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7.850000000000001"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7.850000000000001"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7.850000000000001"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7.850000000000001"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7.850000000000001"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7.850000000000001"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7.850000000000001"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7.850000000000001"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7.850000000000001"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7.850000000000001"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7.850000000000001"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7.850000000000001"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7.850000000000001"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7.850000000000001"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7.850000000000001"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7.850000000000001"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7.850000000000001"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7.850000000000001"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7.850000000000001"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7.850000000000001"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7.850000000000001"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7.850000000000001"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7.850000000000001"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7.850000000000001"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7.850000000000001"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7.850000000000001"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7.850000000000001"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7.850000000000001"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7.850000000000001"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7.850000000000001"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7.850000000000001"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7.850000000000001"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7.850000000000001"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7.850000000000001"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7.850000000000001"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7.850000000000001"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7.850000000000001"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7.850000000000001"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7.850000000000001"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7.850000000000001"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7.850000000000001"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7.850000000000001"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7.850000000000001"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7.850000000000001"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7.850000000000001"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7.850000000000001"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7.850000000000001"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7.850000000000001"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7.850000000000001"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7.850000000000001"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7.850000000000001"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7.850000000000001"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7.850000000000001"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7.850000000000001"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7.850000000000001"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7.850000000000001"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7.850000000000001"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7.850000000000001"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7.850000000000001"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7.850000000000001"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7.850000000000001"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7.850000000000001"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7.850000000000001"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7.850000000000001"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7.850000000000001"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7.850000000000001"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7.850000000000001"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7.850000000000001"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7.850000000000001"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7.850000000000001"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7.850000000000001"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7.850000000000001"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7.850000000000001"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7.850000000000001"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7.850000000000001"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7.850000000000001"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7.850000000000001"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7.850000000000001"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7.850000000000001"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7.850000000000001"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7.850000000000001"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7.850000000000001"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7.850000000000001"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7.850000000000001"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7.850000000000001"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7.850000000000001"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7.850000000000001"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7.850000000000001"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7.850000000000001"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7.850000000000001"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7.850000000000001"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7.850000000000001"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7.850000000000001"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7.850000000000001"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7.850000000000001"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7.850000000000001"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7.850000000000001"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7.850000000000001"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7.850000000000001"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7.850000000000001"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7.850000000000001"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7.850000000000001"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7.850000000000001"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7.850000000000001"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7.850000000000001"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7.850000000000001"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7.850000000000001"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7.850000000000001"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7.850000000000001"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7.850000000000001"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7.850000000000001"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7.850000000000001"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7.850000000000001"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7.850000000000001"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7.850000000000001"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7.850000000000001"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7.850000000000001"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7.850000000000001"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7.850000000000001"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7.850000000000001"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7.850000000000001"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7.850000000000001"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7.850000000000001"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7.850000000000001"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7.850000000000001"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7.850000000000001"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7.850000000000001"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7.850000000000001"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7.850000000000001"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7.850000000000001"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7.850000000000001"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7.850000000000001"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7.850000000000001"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7.850000000000001"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7.850000000000001"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7.850000000000001"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7.850000000000001"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7.850000000000001"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7.850000000000001"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7.850000000000001"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7.850000000000001"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7.850000000000001"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7.850000000000001"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7.850000000000001"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7.850000000000001"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7.850000000000001"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7.850000000000001"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7.850000000000001"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7.850000000000001"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7.850000000000001"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7.850000000000001"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7.850000000000001"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7.850000000000001"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7.850000000000001"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7.850000000000001"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7.850000000000001"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7.850000000000001"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7.850000000000001"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7.850000000000001"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7.850000000000001"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7.850000000000001"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7.850000000000001"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7.850000000000001"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7.850000000000001"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7.850000000000001"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7.850000000000001"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7.850000000000001"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7.850000000000001"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7.850000000000001"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7.850000000000001"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7.850000000000001"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7.850000000000001"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7.850000000000001"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7.850000000000001"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7.850000000000001"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7.850000000000001"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7.850000000000001"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7.850000000000001"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7.850000000000001"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7.850000000000001"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7.850000000000001"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7.850000000000001"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7.850000000000001"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7.850000000000001"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7.850000000000001"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7.850000000000001"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7.850000000000001"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7.850000000000001"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7.850000000000001"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7.850000000000001"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7.850000000000001"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7.850000000000001"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7.850000000000001"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7.850000000000001"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7.850000000000001"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7.850000000000001"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7.850000000000001"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7.850000000000001"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7.850000000000001"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7.850000000000001"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7.850000000000001"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7.850000000000001"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7.850000000000001"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7.850000000000001"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7.850000000000001"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7.850000000000001"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7.850000000000001"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7.850000000000001"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7.850000000000001"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7.850000000000001"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7.850000000000001"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7.850000000000001"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7.850000000000001"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7.850000000000001"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7.850000000000001"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7.850000000000001"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7.850000000000001"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7.850000000000001"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7.850000000000001"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7.850000000000001"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7.850000000000001"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7.850000000000001"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7.850000000000001"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7.850000000000001"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7.850000000000001"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7.850000000000001"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7.850000000000001"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7.850000000000001"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7.850000000000001"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7.850000000000001"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7.850000000000001"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7.850000000000001"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7.850000000000001"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7.850000000000001"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7.850000000000001"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7.850000000000001"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7.850000000000001"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7.850000000000001"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7.850000000000001"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7.850000000000001"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7.850000000000001"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7.850000000000001"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7.850000000000001"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7.850000000000001"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7.850000000000001"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7.850000000000001"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7.850000000000001"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7.850000000000001"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7.850000000000001"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7.850000000000001"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7.850000000000001"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7.850000000000001"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7.850000000000001"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7.850000000000001"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7.850000000000001"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7.850000000000001"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7.850000000000001"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7.850000000000001"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7.850000000000001"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7.850000000000001"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7.850000000000001"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7.850000000000001"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7.850000000000001"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7.850000000000001"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7.850000000000001"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7.850000000000001"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7.850000000000001"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7.850000000000001"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7.850000000000001"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7.850000000000001"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7.850000000000001"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7.850000000000001"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7.850000000000001"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7.850000000000001"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7.850000000000001"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7.850000000000001"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7.850000000000001"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7.850000000000001"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7.850000000000001"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7.850000000000001"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7.850000000000001"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7.850000000000001"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7.850000000000001"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7.850000000000001"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7.850000000000001"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7.850000000000001"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7.850000000000001"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7.850000000000001"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7.850000000000001"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7.850000000000001"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7.850000000000001"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7.850000000000001"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7.850000000000001"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7.850000000000001"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7.850000000000001"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7.850000000000001"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7.850000000000001"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7.850000000000001"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7.850000000000001"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7.850000000000001"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7.850000000000001"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7.850000000000001"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7.850000000000001"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7.850000000000001"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7.850000000000001"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7.850000000000001"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7.850000000000001"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7.850000000000001"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7.850000000000001"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7.850000000000001"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7.850000000000001"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7.850000000000001"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7.850000000000001"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7.850000000000001"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7.850000000000001"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7.850000000000001"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7.850000000000001"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7.850000000000001"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7.850000000000001"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7.850000000000001"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7.850000000000001"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7.850000000000001"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7.850000000000001"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7.850000000000001"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7.850000000000001"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7.850000000000001"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7.850000000000001"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7.850000000000001"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7.850000000000001"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7.850000000000001"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7.850000000000001"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7.850000000000001"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7.850000000000001"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7.850000000000001"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7.850000000000001"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7.850000000000001"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7.850000000000001"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7.850000000000001"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7.850000000000001"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7.850000000000001"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7.850000000000001"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7.850000000000001"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7.850000000000001"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7.850000000000001"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7.850000000000001"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7.850000000000001"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7.850000000000001"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7.850000000000001"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7.850000000000001"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7.850000000000001"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7.850000000000001"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7.850000000000001"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7.850000000000001"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7.850000000000001"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7.850000000000001"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7.850000000000001"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7.850000000000001"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7.850000000000001"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7.850000000000001"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7.850000000000001"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7.850000000000001"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7.850000000000001"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7.850000000000001"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7.850000000000001"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7.850000000000001"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7.850000000000001"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7.850000000000001"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7.850000000000001"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7.850000000000001"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7.850000000000001"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7.850000000000001"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7.850000000000001"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7.850000000000001"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7.850000000000001"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7.850000000000001"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7.850000000000001"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7.850000000000001"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7.850000000000001"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7.850000000000001"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7.850000000000001"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7.850000000000001"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7.850000000000001"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7.850000000000001"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7.850000000000001"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7.850000000000001"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7.850000000000001"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7.850000000000001"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7.850000000000001"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7.850000000000001"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7.850000000000001"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7.850000000000001"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7.850000000000001"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7.850000000000001"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7.850000000000001"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7.850000000000001"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7.850000000000001"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7.850000000000001"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7.850000000000001"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7.850000000000001"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7.850000000000001"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7.850000000000001"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7.850000000000001"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7.850000000000001"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7.850000000000001"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7.850000000000001"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7.850000000000001"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7.850000000000001"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7.850000000000001"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7.850000000000001"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7.850000000000001"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7.850000000000001"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7.850000000000001"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7.850000000000001"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7.850000000000001"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7.850000000000001"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7.850000000000001"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7.850000000000001"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7.850000000000001"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7.850000000000001"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7.850000000000001"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7.850000000000001"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7.850000000000001"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7.850000000000001"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7.850000000000001"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7.850000000000001"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7.850000000000001"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7.850000000000001"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7.850000000000001"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7.850000000000001"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7.850000000000001"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7.850000000000001"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7.850000000000001"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7.850000000000001"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7.850000000000001"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7.850000000000001"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7.850000000000001"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7.850000000000001"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7.850000000000001"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7.850000000000001"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7.850000000000001"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7.850000000000001"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7.850000000000001"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7.850000000000001"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7.850000000000001"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7.850000000000001"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7.850000000000001"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7.850000000000001"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7.850000000000001"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7.850000000000001"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7.850000000000001"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7.850000000000001"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7.850000000000001"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7.850000000000001"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7.850000000000001"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7.850000000000001"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7.850000000000001"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7.850000000000001"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7.850000000000001"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7.850000000000001"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7.850000000000001"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7.850000000000001"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7.850000000000001"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7.850000000000001"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7.850000000000001"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7.850000000000001"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7.850000000000001"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7.850000000000001"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7.850000000000001"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7.850000000000001"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7.850000000000001"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7.850000000000001"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7.850000000000001"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7.850000000000001"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7.850000000000001"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7.850000000000001"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7.850000000000001"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7.850000000000001"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7.850000000000001"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7.850000000000001"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7.850000000000001"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7.850000000000001"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7.850000000000001"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7.850000000000001"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7.850000000000001"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7.850000000000001"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7.850000000000001"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7.850000000000001"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7.850000000000001"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7.850000000000001"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7.850000000000001"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7.850000000000001"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7.850000000000001"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7.850000000000001"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7.850000000000001"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7.850000000000001"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7.850000000000001"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7.850000000000001"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7.850000000000001"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7.850000000000001"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7.850000000000001"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7.850000000000001"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7.850000000000001"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7.850000000000001"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7.850000000000001"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7.850000000000001"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7.850000000000001"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7.850000000000001"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7.850000000000001"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7.850000000000001"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7.850000000000001"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7.850000000000001"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7.850000000000001"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7.850000000000001"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7.850000000000001"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7.850000000000001"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7.850000000000001"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7.850000000000001"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7.850000000000001"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7.850000000000001"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7.850000000000001"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7.850000000000001"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7.850000000000001"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7.850000000000001"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7.850000000000001"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7.850000000000001"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7.850000000000001"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7.850000000000001"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7.850000000000001"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7.850000000000001"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7.850000000000001"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7.850000000000001"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7.850000000000001"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7.850000000000001"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7.850000000000001"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7.850000000000001"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7.850000000000001"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7.850000000000001"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7.850000000000001"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7.850000000000001"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7.850000000000001"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7.850000000000001"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7.850000000000001"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7.850000000000001"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7.850000000000001"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7.850000000000001"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7.850000000000001"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7.850000000000001"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7.850000000000001"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7.850000000000001"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7.850000000000001"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7.850000000000001"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7.850000000000001"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7.850000000000001"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7.850000000000001"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7.850000000000001"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7.850000000000001"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7.850000000000001"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7.850000000000001"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7.850000000000001"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7.850000000000001"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7.850000000000001"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7.850000000000001"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7.850000000000001"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7.850000000000001"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7.850000000000001"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7.850000000000001"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7.850000000000001"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7.850000000000001"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7.850000000000001"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7.850000000000001"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7.850000000000001"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7.850000000000001"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7.850000000000001"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7.850000000000001"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7.850000000000001"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7.850000000000001"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7.850000000000001"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7.850000000000001"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7.850000000000001"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7.850000000000001"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7.850000000000001"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7.850000000000001"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7.850000000000001"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7.850000000000001"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7.850000000000001"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7.850000000000001"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7.850000000000001"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7.850000000000001"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7.850000000000001"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7.850000000000001"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7.850000000000001"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7.850000000000001"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7.850000000000001"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7.850000000000001"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7.850000000000001"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7.850000000000001"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7.850000000000001"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7.850000000000001"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7.850000000000001"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7.850000000000001"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7.850000000000001"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7.850000000000001"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7.850000000000001"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7.850000000000001"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7.850000000000001"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7.850000000000001"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7.850000000000001"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7.850000000000001"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7.850000000000001"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7.850000000000001"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7.850000000000001"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7.850000000000001"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7.850000000000001"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7.850000000000001"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7.850000000000001"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7.850000000000001"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7.850000000000001"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7.850000000000001"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7.850000000000001"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7.850000000000001"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7.850000000000001"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7.850000000000001"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7.850000000000001"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7.850000000000001"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7.850000000000001"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7.850000000000001"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7.850000000000001"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7.850000000000001"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7.850000000000001"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7.850000000000001"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7.850000000000001"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7.850000000000001"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7.850000000000001"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7.850000000000001"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7.850000000000001"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7.850000000000001"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7.850000000000001"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7.850000000000001"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7.850000000000001"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7.850000000000001"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7.850000000000001"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7.850000000000001"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7.850000000000001"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7.850000000000001"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7.850000000000001"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7.850000000000001"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7.850000000000001"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7.850000000000001"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7.850000000000001"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7.850000000000001"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7.850000000000001"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7.850000000000001"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7.850000000000001"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7.850000000000001"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7.850000000000001"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7.850000000000001"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7.850000000000001"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7.850000000000001"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7.850000000000001"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7.850000000000001"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7.850000000000001"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7.850000000000001"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7.850000000000001"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7.850000000000001"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7.850000000000001"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7.850000000000001"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7.850000000000001"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7.850000000000001"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7.850000000000001"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7.850000000000001"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7.850000000000001"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7.850000000000001"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7.850000000000001"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7.850000000000001"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7.850000000000001"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7.850000000000001"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7.850000000000001"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7.850000000000001"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7.850000000000001"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7.850000000000001"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7.850000000000001"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7.850000000000001"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7.850000000000001"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7.850000000000001"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7.850000000000001"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7.850000000000001"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7.850000000000001"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7.850000000000001"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7.850000000000001"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7.850000000000001"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7.850000000000001"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7.850000000000001"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7.850000000000001"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7.850000000000001"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7.850000000000001"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7.850000000000001"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7.850000000000001"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7.850000000000001"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7.850000000000001"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7.850000000000001"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7.850000000000001"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7.850000000000001"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7.850000000000001"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7.850000000000001"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7.850000000000001"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7.850000000000001"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7.850000000000001"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7.850000000000001"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7.850000000000001"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7.850000000000001"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7.850000000000001"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7.850000000000001"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7.850000000000001"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7.850000000000001"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7.850000000000001"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7.850000000000001"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7.850000000000001"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7.850000000000001"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7.850000000000001"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7.850000000000001"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7.850000000000001"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7.850000000000001"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7.850000000000001"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7.850000000000001"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7.850000000000001"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7.850000000000001"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7.850000000000001"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7.850000000000001"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7.850000000000001"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7.850000000000001"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7.850000000000001"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7.850000000000001"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7.850000000000001"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7.850000000000001"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7.850000000000001"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7.850000000000001"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7.850000000000001"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7.850000000000001"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7.850000000000001"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7.850000000000001"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7.850000000000001"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7.850000000000001"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7.850000000000001"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7.850000000000001"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7.850000000000001"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7.850000000000001"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7.850000000000001"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7.850000000000001"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7.850000000000001"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7.850000000000001"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7.850000000000001"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7.850000000000001"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7.850000000000001"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7.850000000000001"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7.850000000000001"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7.850000000000001"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7.850000000000001"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7.850000000000001"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7.850000000000001"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7.850000000000001"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7.850000000000001"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7.850000000000001"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7.850000000000001"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7.850000000000001"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7.850000000000001"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7.850000000000001"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7.850000000000001"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7.850000000000001"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7.850000000000001"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7.850000000000001"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7.850000000000001"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7.850000000000001"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7.850000000000001"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7.850000000000001"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7.850000000000001"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7.850000000000001"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7.850000000000001"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7.850000000000001"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7.850000000000001"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7.850000000000001"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7.850000000000001"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7.850000000000001"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7.850000000000001"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7.850000000000001"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7.850000000000001"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7.850000000000001"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7.850000000000001"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7.850000000000001"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7.850000000000001"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7.850000000000001"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7.850000000000001"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7.850000000000001"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7.850000000000001"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7.850000000000001"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7.850000000000001"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7.850000000000001"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7.850000000000001"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7.850000000000001"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7.850000000000001"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7.850000000000001"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7.850000000000001"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7.850000000000001"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7.850000000000001"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7.850000000000001"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7.850000000000001"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7.850000000000001"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7.850000000000001"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7.850000000000001"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7.850000000000001"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7.850000000000001"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7.850000000000001"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7.850000000000001"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7.850000000000001"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7.850000000000001"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7.850000000000001"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7.850000000000001"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7.850000000000001"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7.850000000000001"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7.850000000000001"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7.850000000000001"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7.850000000000001"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7.850000000000001"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7.850000000000001"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7.850000000000001"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7.850000000000001"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7.850000000000001"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7.850000000000001"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7.850000000000001"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7.850000000000001"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7.850000000000001"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7.850000000000001"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7.850000000000001"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7.850000000000001"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7.850000000000001"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7.850000000000001"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7.850000000000001"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7.850000000000001"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7.850000000000001"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7.850000000000001"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7.850000000000001"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7.850000000000001"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7.850000000000001"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7.850000000000001"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7.850000000000001"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7.850000000000001"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7.850000000000001"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7.850000000000001"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7.850000000000001"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7.850000000000001"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7.850000000000001"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7.850000000000001"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7.850000000000001"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7.850000000000001"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7.850000000000001"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7.850000000000001"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7.850000000000001"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7.850000000000001"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7.850000000000001"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7.850000000000001"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7.850000000000001"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7.850000000000001"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7.850000000000001"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7.850000000000001"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7.850000000000001"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7.850000000000001"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7.850000000000001"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7.850000000000001"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7.850000000000001"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7.850000000000001"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7.850000000000001"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7.850000000000001"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7.850000000000001"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7.850000000000001"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7.850000000000001"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7.850000000000001"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7.850000000000001"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7.850000000000001"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7.850000000000001"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7.850000000000001"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7.850000000000001"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7.850000000000001"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7.850000000000001"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7.850000000000001"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7.850000000000001"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7.850000000000001"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7.850000000000001"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7.850000000000001"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7.850000000000001"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7.850000000000001"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7.850000000000001"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7.850000000000001"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7.850000000000001"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7.850000000000001"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7.850000000000001"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7.850000000000001"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7.850000000000001"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7.850000000000001"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7.850000000000001"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7.850000000000001"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7.850000000000001"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7.850000000000001"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7.850000000000001"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7.850000000000001"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7.850000000000001"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7.850000000000001"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7.850000000000001"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7.850000000000001"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7.850000000000001"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7.850000000000001"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7.850000000000001"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7.850000000000001"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7.850000000000001"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7.850000000000001"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7.850000000000001"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7.850000000000001"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7.850000000000001"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7.850000000000001"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7.850000000000001"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7.850000000000001"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7.850000000000001"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7.850000000000001"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7.850000000000001"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7.850000000000001"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7.850000000000001"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7.850000000000001"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7.850000000000001"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7.850000000000001"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7.850000000000001"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7.850000000000001"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7.850000000000001"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7.850000000000001"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7.850000000000001"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7.850000000000001"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7.850000000000001"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7.850000000000001"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7.850000000000001"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7.850000000000001"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7.850000000000001"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7.850000000000001"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7.850000000000001"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7.850000000000001"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7.850000000000001"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7.850000000000001"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7.850000000000001"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7.850000000000001"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7.850000000000001"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7.850000000000001"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7.850000000000001"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7.850000000000001"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7.850000000000001"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7.850000000000001"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7.850000000000001"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7.850000000000001"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7.850000000000001"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7.850000000000001"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7.850000000000001"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7.850000000000001"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7.850000000000001"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7.850000000000001"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7.850000000000001"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7.850000000000001"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7.850000000000001"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7.850000000000001"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7.850000000000001"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7.850000000000001"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7.850000000000001"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7.850000000000001"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7.850000000000001"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7.850000000000001"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7.850000000000001"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7.850000000000001"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7.850000000000001"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7.850000000000001"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7.850000000000001"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7.850000000000001"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7.850000000000001"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7.850000000000001"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7.850000000000001"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7.850000000000001"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7.850000000000001"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7.850000000000001"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7.850000000000001"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7.850000000000001"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7.850000000000001"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7.850000000000001"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7.850000000000001"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7.850000000000001"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7.850000000000001"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7.850000000000001"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7.850000000000001"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7.850000000000001"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7.850000000000001"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7.850000000000001"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7.850000000000001"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7.850000000000001"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7.850000000000001"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7.850000000000001"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7.850000000000001"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7.850000000000001"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7.850000000000001"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7.850000000000001"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7.850000000000001"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7.850000000000001"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7.850000000000001"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7.850000000000001"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7.850000000000001"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7.850000000000001"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7.850000000000001"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7.850000000000001"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7.850000000000001"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7.850000000000001"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7.850000000000001"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7.850000000000001"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7.850000000000001"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7.850000000000001"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7.850000000000001"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7.850000000000001"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7.850000000000001"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7.850000000000001"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7.850000000000001"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7.850000000000001"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7.850000000000001"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7.850000000000001"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7.850000000000001"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7.850000000000001"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7.850000000000001"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7.850000000000001"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7.850000000000001"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7.850000000000001"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7.850000000000001"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7.850000000000001"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7.850000000000001"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7.850000000000001"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7.850000000000001"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7.850000000000001"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7.850000000000001"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7.850000000000001"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7.850000000000001"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7.850000000000001"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7.850000000000001"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7.850000000000001"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7.850000000000001"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7.850000000000001"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7.850000000000001"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7.850000000000001"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7.850000000000001"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7.850000000000001"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7.850000000000001"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7.850000000000001"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7.850000000000001"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7.850000000000001"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7.850000000000001"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7.850000000000001"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7.850000000000001"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7.850000000000001"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7.850000000000001"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7.850000000000001"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7.850000000000001"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7.850000000000001"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7.850000000000001"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7.850000000000001"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7.850000000000001"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7.850000000000001"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7.850000000000001"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7.850000000000001"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7.850000000000001"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7.850000000000001"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7.850000000000001"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7.850000000000001"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7.850000000000001"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7.850000000000001"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7.850000000000001"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7.850000000000001"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7.850000000000001"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7.850000000000001"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7.850000000000001"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7.850000000000001"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7.850000000000001"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7.850000000000001"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7.850000000000001"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7.850000000000001"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7.850000000000001"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7.850000000000001"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7.850000000000001"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7.850000000000001"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7.850000000000001"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7.850000000000001"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7.850000000000001"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7.850000000000001"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7.850000000000001"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7.850000000000001"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7.850000000000001"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7.850000000000001"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7.850000000000001"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7.850000000000001"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7.850000000000001"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7.850000000000001"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7.850000000000001"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7.850000000000001"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7.850000000000001"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7.850000000000001"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7.850000000000001"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7.850000000000001"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7.850000000000001"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7.850000000000001"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7.850000000000001"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7.850000000000001"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7.850000000000001"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7.850000000000001"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7.850000000000001"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7.850000000000001"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7.850000000000001"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7.850000000000001"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7.850000000000001"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7.850000000000001"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7.850000000000001"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7.850000000000001"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7.850000000000001"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7.850000000000001"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7.850000000000001"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7.850000000000001"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7.850000000000001"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7.850000000000001"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7.850000000000001"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7.850000000000001"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7.850000000000001"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7.850000000000001"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7.850000000000001"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7.850000000000001"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7.850000000000001"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7.850000000000001"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7.850000000000001"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7.850000000000001"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7.850000000000001"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7.850000000000001"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7.850000000000001"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7.850000000000001"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7.850000000000001"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7.850000000000001"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7.850000000000001"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7.850000000000001"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7.850000000000001"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7.850000000000001"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7.850000000000001"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7.850000000000001"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7.850000000000001"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7.850000000000001"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7.850000000000001"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7.850000000000001"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7.850000000000001"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7.850000000000001"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7.850000000000001"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7.850000000000001"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7.850000000000001"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7.850000000000001"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7.850000000000001"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7.850000000000001"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7.850000000000001"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7.850000000000001"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7.850000000000001"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7.850000000000001"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7.850000000000001"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7.850000000000001"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7.850000000000001"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7.850000000000001"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7.850000000000001"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7.850000000000001"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7.850000000000001"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7.850000000000001"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7.850000000000001"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7.850000000000001"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7.850000000000001"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7.850000000000001"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7.850000000000001"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7.850000000000001"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7.850000000000001"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7.850000000000001"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7.850000000000001"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7.850000000000001"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7.850000000000001"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7.850000000000001"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7.850000000000001"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7.850000000000001"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7.850000000000001"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7.850000000000001"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7.850000000000001"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7.850000000000001"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7.850000000000001"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7.850000000000001"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7.850000000000001"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7.850000000000001"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7.850000000000001"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7.850000000000001"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7.850000000000001"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7.850000000000001"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7.850000000000001"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7.850000000000001"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7.850000000000001"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7.850000000000001"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7.850000000000001"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7.850000000000001"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7.850000000000001"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7.850000000000001"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7.850000000000001"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7.850000000000001"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7.850000000000001"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7.850000000000001"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7.850000000000001"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7.850000000000001"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7.850000000000001"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7.850000000000001"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7.850000000000001"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7.850000000000001"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7.850000000000001"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7.850000000000001"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7.850000000000001"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7.850000000000001"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7.850000000000001"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7.850000000000001"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7.850000000000001"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7.850000000000001"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7.850000000000001"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7.850000000000001"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7.850000000000001"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7.850000000000001"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7.850000000000001"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7.850000000000001"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7.850000000000001"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7.850000000000001"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7.850000000000001"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7.850000000000001"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7.850000000000001"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7.850000000000001"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7.850000000000001"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7.850000000000001"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7.850000000000001"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7.850000000000001"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7.850000000000001"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7.850000000000001"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7.850000000000001"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7.850000000000001"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7.850000000000001"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7.850000000000001"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7.850000000000001"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7.850000000000001"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7.850000000000001"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7.850000000000001"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7.850000000000001"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7.850000000000001"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7.850000000000001"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7.850000000000001"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7.850000000000001"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7.850000000000001"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7.850000000000001"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7.850000000000001"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7.850000000000001"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7.850000000000001"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7.850000000000001"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7.850000000000001"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7.850000000000001"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7.850000000000001"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7.850000000000001"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7.850000000000001"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7.850000000000001"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7.850000000000001"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7.850000000000001"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7.850000000000001"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7.850000000000001"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7.850000000000001"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7.850000000000001"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7.850000000000001"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7.850000000000001"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7.850000000000001"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7.850000000000001"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7.850000000000001"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7.850000000000001"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7.850000000000001"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7.850000000000001"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7.850000000000001"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7.850000000000001"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7.850000000000001"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7.850000000000001"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7.850000000000001"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7.850000000000001"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7.850000000000001"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7.850000000000001"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7.850000000000001"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7.850000000000001"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7.850000000000001"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7.850000000000001"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7.850000000000001"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7.850000000000001"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7.850000000000001"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7.850000000000001"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7.850000000000001"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7.850000000000001"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7.850000000000001"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7.850000000000001"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7.850000000000001"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7.850000000000001"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7.850000000000001"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7.850000000000001"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7.850000000000001"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7.850000000000001"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7.850000000000001"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7.850000000000001"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7.850000000000001"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7.850000000000001"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7.850000000000001"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7.850000000000001"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7.850000000000001"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7.850000000000001"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7.850000000000001"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7.850000000000001"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7.850000000000001"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7.850000000000001"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7.850000000000001"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7.850000000000001"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7.850000000000001"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7.850000000000001"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7.850000000000001"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7.850000000000001"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7.850000000000001"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7.850000000000001"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7.850000000000001"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7.850000000000001"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7.850000000000001"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7.850000000000001"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7.850000000000001"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7.850000000000001"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7.850000000000001"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7.850000000000001"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7.850000000000001"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7.850000000000001"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7.850000000000001"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7.850000000000001"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7.850000000000001"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7.850000000000001"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7.850000000000001"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7.850000000000001"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7.850000000000001"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7.850000000000001"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7.850000000000001"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7.850000000000001"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7.850000000000001"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7.850000000000001"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7.850000000000001"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7.850000000000001"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7.850000000000001"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7.850000000000001"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7.850000000000001"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7.850000000000001"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7.850000000000001"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7.850000000000001"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7.850000000000001"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7.850000000000001"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7.850000000000001"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7.850000000000001"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7.850000000000001"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7.850000000000001"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7.850000000000001"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7.850000000000001"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7.850000000000001"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7.850000000000001"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7.850000000000001"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7.850000000000001"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7.850000000000001"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7.850000000000001"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7.850000000000001"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7.850000000000001"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7.850000000000001"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7.850000000000001"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7.850000000000001"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7.850000000000001"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7.850000000000001"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7.850000000000001"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7.850000000000001"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7.850000000000001"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7.850000000000001"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7.850000000000001"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7.850000000000001"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7.850000000000001"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7.850000000000001"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7.850000000000001"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7.850000000000001"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7.850000000000001"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7.850000000000001"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7.850000000000001"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7.850000000000001"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7.850000000000001"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7.850000000000001"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7.850000000000001"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7.850000000000001"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7.850000000000001"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7.850000000000001"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7.850000000000001"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7.850000000000001"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7.850000000000001"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7.850000000000001"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7.850000000000001"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7.850000000000001"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7.850000000000001"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7.850000000000001"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7.850000000000001"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7.850000000000001"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7.850000000000001"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7.850000000000001"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7.850000000000001"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7.850000000000001"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7.850000000000001"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7.850000000000001"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7.850000000000001"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7.850000000000001"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7.850000000000001"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7.850000000000001"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7.850000000000001"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7.850000000000001"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7.850000000000001"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7.850000000000001"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7.850000000000001"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7.850000000000001"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7.850000000000001"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7.850000000000001"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7.850000000000001"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7.850000000000001"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7.850000000000001"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7.850000000000001"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7.850000000000001"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7.850000000000001"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7.850000000000001"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7.850000000000001"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7.850000000000001"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7.850000000000001"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7.850000000000001"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7.850000000000001"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7.850000000000001"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7.850000000000001"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7.850000000000001"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7.850000000000001"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7.850000000000001"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7.850000000000001"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7.850000000000001"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7.850000000000001"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7.850000000000001"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7.850000000000001"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7.850000000000001"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7.850000000000001"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7.850000000000001"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7.850000000000001"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7.850000000000001"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7.850000000000001"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7.850000000000001"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7.850000000000001"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7.850000000000001"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7.850000000000001"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7.850000000000001"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7.850000000000001"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7.850000000000001"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7.850000000000001"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7.850000000000001"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7.850000000000001"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7.850000000000001"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7.850000000000001"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7.850000000000001"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7.850000000000001"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7.850000000000001"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7.850000000000001"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7.850000000000001"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7.850000000000001"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7.850000000000001"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7.850000000000001"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7.850000000000001"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7.850000000000001"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7.850000000000001"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7.850000000000001"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7.850000000000001"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7.850000000000001"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7.850000000000001"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7.850000000000001"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7.850000000000001"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7.850000000000001"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7.850000000000001"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7.850000000000001"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7.850000000000001"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7.850000000000001"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7.850000000000001"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7.850000000000001"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7.850000000000001"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7.850000000000001"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7.850000000000001"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7.850000000000001"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7.850000000000001"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7.850000000000001"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7.850000000000001"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7.850000000000001"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7.850000000000001"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7.850000000000001"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7.850000000000001"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7.850000000000001"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7.850000000000001"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7.850000000000001"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7.850000000000001"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7.850000000000001"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7.850000000000001"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7.850000000000001"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7.850000000000001"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7.850000000000001"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7.850000000000001"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7.850000000000001"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7.850000000000001"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7.850000000000001"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7.850000000000001"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7.850000000000001"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7.850000000000001"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7.850000000000001"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7.850000000000001"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7.850000000000001"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7.850000000000001"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7.850000000000001"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7.850000000000001"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7.850000000000001"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7.850000000000001"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7.850000000000001"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7.850000000000001"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7.850000000000001"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7.850000000000001"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7.850000000000001"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7.850000000000001"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7.850000000000001"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7.850000000000001"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7.850000000000001"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7.850000000000001"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7.850000000000001"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7.850000000000001"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7.850000000000001"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7.850000000000001"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7.850000000000001"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7.850000000000001"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7.850000000000001"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7.850000000000001"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7.850000000000001"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7.850000000000001"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7.850000000000001"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7.850000000000001"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7.850000000000001"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7.850000000000001"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7.850000000000001"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7.850000000000001"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7.850000000000001"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7.850000000000001"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7.850000000000001"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7.850000000000001"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7.850000000000001"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7.850000000000001"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7.850000000000001"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7.850000000000001"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7.850000000000001"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7.850000000000001"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7.850000000000001"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7.850000000000001"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7.850000000000001"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7.850000000000001"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7.850000000000001"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7.850000000000001"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7.850000000000001"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7.850000000000001"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7.850000000000001"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7.850000000000001"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7.850000000000001"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7.850000000000001"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7.850000000000001"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7.850000000000001"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7.850000000000001"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7.850000000000001"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7.850000000000001"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7.850000000000001"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7.850000000000001"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7.850000000000001"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7.850000000000001"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7.850000000000001"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7.850000000000001"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7.850000000000001"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7.850000000000001"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7.850000000000001"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7.850000000000001"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7.850000000000001"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7.850000000000001"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7.850000000000001"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7.850000000000001"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7.850000000000001"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7.850000000000001"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7.850000000000001"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7.850000000000001"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7.850000000000001"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7.850000000000001"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7.850000000000001"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7.850000000000001"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7.850000000000001"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7.850000000000001"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7.850000000000001"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7.850000000000001"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7.850000000000001"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7.850000000000001"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7.850000000000001"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7.850000000000001"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7.850000000000001"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7.850000000000001"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7.850000000000001"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7.850000000000001"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7.850000000000001"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7.850000000000001"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7.850000000000001"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7.850000000000001"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7.850000000000001"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7.850000000000001"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7.850000000000001"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7.850000000000001"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7.850000000000001"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7.850000000000001"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7.850000000000001"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7.850000000000001"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7.850000000000001"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7.850000000000001"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7.850000000000001"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7.850000000000001"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7.850000000000001"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7.850000000000001"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7.850000000000001"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7.850000000000001"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7.850000000000001"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7.850000000000001"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7.850000000000001"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7.850000000000001"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7.850000000000001"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7.850000000000001"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7.850000000000001"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7.850000000000001"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7.850000000000001"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7.850000000000001"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7.850000000000001"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7.850000000000001"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7.850000000000001"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7.850000000000001"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7.850000000000001"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7.850000000000001"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7.850000000000001"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7.850000000000001"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7.850000000000001"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7.850000000000001"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7.850000000000001"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7.850000000000001"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7.850000000000001"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7.850000000000001"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7.850000000000001"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7.850000000000001"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7.850000000000001"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7.850000000000001"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7.850000000000001"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7.850000000000001"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7.850000000000001"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7.850000000000001"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7.850000000000001"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7.850000000000001"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7.850000000000001"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7.850000000000001"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7.850000000000001"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7.850000000000001"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7.850000000000001"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7.850000000000001"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7.850000000000001"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7.850000000000001"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7.850000000000001"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7.850000000000001"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7.850000000000001"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7.850000000000001"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7.850000000000001"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7.850000000000001"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7.850000000000001"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7.850000000000001"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7.850000000000001"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7.850000000000001"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7.850000000000001"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7.850000000000001"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7.850000000000001"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7.850000000000001"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7.850000000000001"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7.850000000000001"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7.850000000000001"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7.850000000000001"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7.850000000000001"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7.850000000000001"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7.850000000000001"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7.850000000000001"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7.850000000000001"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7.850000000000001"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7.850000000000001"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7.850000000000001"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7.850000000000001"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7.850000000000001"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7.850000000000001"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7.850000000000001"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7.850000000000001"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7.850000000000001"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7.850000000000001"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7.850000000000001"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7.850000000000001"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7.850000000000001"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7.850000000000001"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7.850000000000001"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7.850000000000001"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7.850000000000001"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7.850000000000001"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7.850000000000001"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7.850000000000001"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7.850000000000001"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7.850000000000001"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7.850000000000001"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7.850000000000001"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7.850000000000001"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7.850000000000001"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7.850000000000001"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7.850000000000001"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7.850000000000001"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7.850000000000001"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7.850000000000001"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7.850000000000001"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7.850000000000001"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7.850000000000001"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7.850000000000001"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7.850000000000001"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7.850000000000001"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7.850000000000001"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7.850000000000001"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7.850000000000001"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7.850000000000001"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7.850000000000001"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7.850000000000001"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7.850000000000001"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7.850000000000001"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7.850000000000001"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7.850000000000001"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7.850000000000001"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7.850000000000001"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7.850000000000001"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7.850000000000001"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7.850000000000001"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7.850000000000001"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7.850000000000001"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7.850000000000001"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7.850000000000001"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7.850000000000001"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7.850000000000001"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7.850000000000001"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7.850000000000001"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7.850000000000001"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7.850000000000001"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7.850000000000001"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7.850000000000001"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7.850000000000001"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7.850000000000001"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7.850000000000001"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7.850000000000001"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7.850000000000001"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7.850000000000001"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7.850000000000001"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7.850000000000001"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7.850000000000001"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7.850000000000001"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7.850000000000001"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7.850000000000001"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7.850000000000001"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7.850000000000001"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7.850000000000001"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7.850000000000001"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7.850000000000001"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7.850000000000001"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7.850000000000001"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7.850000000000001"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7.850000000000001"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7.850000000000001"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7.850000000000001"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7.850000000000001"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7.850000000000001"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7.850000000000001"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7.850000000000001"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7.850000000000001"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7.850000000000001"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7.850000000000001"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7.850000000000001"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7.850000000000001"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7.850000000000001"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7.850000000000001"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7.850000000000001"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7.850000000000001"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7.850000000000001"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7.850000000000001"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7.850000000000001"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7.850000000000001"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7.850000000000001"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7.850000000000001"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7.850000000000001"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7.850000000000001"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7.850000000000001"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7.850000000000001"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7.850000000000001"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7.850000000000001"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7.850000000000001"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7.850000000000001"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7.850000000000001"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7.850000000000001"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7.850000000000001"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7.850000000000001"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7.850000000000001"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7.850000000000001"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7.850000000000001"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7.850000000000001"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7.850000000000001"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7.850000000000001"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7.850000000000001"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7.850000000000001"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7.850000000000001"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7.850000000000001"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7.850000000000001"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7.850000000000001"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7.850000000000001"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7.850000000000001"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7.850000000000001"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7.850000000000001"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7.850000000000001"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7.850000000000001"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7.850000000000001"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7.850000000000001"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7.850000000000001"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7.850000000000001"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7.850000000000001"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7.850000000000001"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7.850000000000001"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7.850000000000001"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7.850000000000001"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7.850000000000001"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7.850000000000001"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7.850000000000001"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7.850000000000001"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7.850000000000001"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7.850000000000001"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7.850000000000001"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7.850000000000001"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7.850000000000001"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7.850000000000001"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7.850000000000001"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7.850000000000001"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7.850000000000001"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7.850000000000001"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7.850000000000001"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7.850000000000001"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7.850000000000001"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7.850000000000001"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7.850000000000001"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7.850000000000001"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7.850000000000001"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7.850000000000001"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7.850000000000001"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7.850000000000001"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7.850000000000001"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7.850000000000001"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7.850000000000001"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7.850000000000001"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7.850000000000001"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7.850000000000001"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7.850000000000001"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7.850000000000001"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7.850000000000001"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7.850000000000001"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7.850000000000001"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7.850000000000001"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7.850000000000001"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7.850000000000001"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7.850000000000001"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7.850000000000001"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7.850000000000001"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7.850000000000001"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7.850000000000001"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7.850000000000001"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7.850000000000001"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7.850000000000001"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7.850000000000001"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7.850000000000001"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7.850000000000001"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7.850000000000001"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7.850000000000001"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7.850000000000001"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7.850000000000001"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7.850000000000001"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7.850000000000001"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7.850000000000001"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7.850000000000001"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7.850000000000001"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7.850000000000001"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7.850000000000001"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7.850000000000001"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7.850000000000001"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7.850000000000001"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7.850000000000001"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7.850000000000001"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7.850000000000001"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7.850000000000001"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7.850000000000001"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7.850000000000001"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7.850000000000001"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7.850000000000001"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7.850000000000001"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7.850000000000001"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7.850000000000001"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7.850000000000001"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7.850000000000001"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7.850000000000001"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7.850000000000001"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7.850000000000001"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7.850000000000001"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7.850000000000001"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7.850000000000001"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7.850000000000001"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7.850000000000001"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7.850000000000001"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7.850000000000001"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7.850000000000001"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7.850000000000001"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7.850000000000001"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7.850000000000001"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7.850000000000001"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7.850000000000001"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7.850000000000001"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7.850000000000001"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7.850000000000001"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7.850000000000001"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7.850000000000001"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7.850000000000001"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7.850000000000001"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7.850000000000001"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7.850000000000001"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7.850000000000001"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7.850000000000001"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7.850000000000001"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7.850000000000001"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7.850000000000001"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7.850000000000001"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7.850000000000001"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7.850000000000001"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7.850000000000001"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7.850000000000001"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7.850000000000001"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7.850000000000001"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7.850000000000001"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7.850000000000001"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7.850000000000001"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7.850000000000001"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7.850000000000001"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7.850000000000001"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7.850000000000001"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7.850000000000001"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7.850000000000001"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7.850000000000001"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7.850000000000001"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7.850000000000001"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7.850000000000001"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7.850000000000001"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7.850000000000001"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7.850000000000001"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7.850000000000001"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7.850000000000001"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7.850000000000001"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7.850000000000001"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7.850000000000001"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7.850000000000001"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7.850000000000001"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7.850000000000001"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7.850000000000001"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7.850000000000001"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7.850000000000001"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7.850000000000001"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7.850000000000001"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7.850000000000001"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7.850000000000001"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7.850000000000001"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7.850000000000001"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7.850000000000001"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7.850000000000001"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7.850000000000001"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7.850000000000001"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7.850000000000001"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7.850000000000001"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7.850000000000001"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7.850000000000001"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7.850000000000001"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7.850000000000001"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7.850000000000001"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7.850000000000001"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7.850000000000001"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7.850000000000001"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7.850000000000001"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7.850000000000001"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7.850000000000001"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7.850000000000001"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7.850000000000001"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7.850000000000001"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7.850000000000001"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7.850000000000001"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7.850000000000001"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7.850000000000001"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7.850000000000001"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7.850000000000001"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7.850000000000001"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7.850000000000001"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7.850000000000001"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7.850000000000001"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7.850000000000001"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7.850000000000001"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7.850000000000001"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7.850000000000001"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7.850000000000001"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7.850000000000001"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7.850000000000001"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7.850000000000001"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7.850000000000001"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7.850000000000001"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7.850000000000001"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7.850000000000001"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7.850000000000001"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7.850000000000001"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7.850000000000001"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7.850000000000001"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7.850000000000001"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7.850000000000001"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7.850000000000001"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7.850000000000001"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7.850000000000001"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7.850000000000001"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7.850000000000001"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7.850000000000001"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7.850000000000001"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7.850000000000001"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7.850000000000001"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7.850000000000001"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7.850000000000001"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7.850000000000001"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7.850000000000001"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7.850000000000001"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7.850000000000001"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7.850000000000001"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7.850000000000001"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7.850000000000001"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7.850000000000001"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7.850000000000001"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7.850000000000001"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7.850000000000001"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7.850000000000001"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7.850000000000001"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7.850000000000001"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7.850000000000001"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7.850000000000001"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7.850000000000001"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7.850000000000001"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7.850000000000001"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7.850000000000001"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7.850000000000001"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7.850000000000001"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7.850000000000001"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7.850000000000001"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7.850000000000001"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7.850000000000001"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7.850000000000001"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7.850000000000001"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7.850000000000001"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7.850000000000001"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7.850000000000001"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7.850000000000001"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7.850000000000001"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7.850000000000001"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7.850000000000001"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7.850000000000001"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7.850000000000001"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7.850000000000001"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7.850000000000001"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7.850000000000001"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7.850000000000001"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7.850000000000001"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7.850000000000001"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7.850000000000001"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7.850000000000001"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7.850000000000001"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7.850000000000001"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7.850000000000001"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7.850000000000001"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7.850000000000001"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7.850000000000001"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7.850000000000001"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7.850000000000001"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7.850000000000001"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7.850000000000001"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7.850000000000001"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7.850000000000001"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7.850000000000001"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7.850000000000001"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7.850000000000001"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7.850000000000001"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7.850000000000001"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7.850000000000001"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7.850000000000001"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7.850000000000001"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7.850000000000001"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7.850000000000001"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7.850000000000001"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7.850000000000001"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7.850000000000001"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7.850000000000001"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7.850000000000001"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7.850000000000001"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7.850000000000001"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7.850000000000001"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7.850000000000001"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7.850000000000001"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7.850000000000001"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7.850000000000001"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7.850000000000001"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7.850000000000001"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7.850000000000001"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7.850000000000001"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7.850000000000001"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7.850000000000001"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7.850000000000001"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7.850000000000001"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7.850000000000001"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7.850000000000001"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7.850000000000001"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7.850000000000001"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7.850000000000001"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7.850000000000001"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7.850000000000001"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7.850000000000001"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7.850000000000001"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7.850000000000001"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7.850000000000001"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7.850000000000001"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7.850000000000001"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7.850000000000001"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7.850000000000001"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7.850000000000001"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7.850000000000001"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7.850000000000001"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7.850000000000001"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7.850000000000001"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7.850000000000001"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7.850000000000001"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7.850000000000001"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7.850000000000001"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7.850000000000001"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7.850000000000001"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7.850000000000001"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7.850000000000001"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7.850000000000001"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7.850000000000001"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7.850000000000001"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7.850000000000001"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7.850000000000001"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7.850000000000001"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7.850000000000001"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7.850000000000001"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7.850000000000001"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7.850000000000001"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7.850000000000001"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7.850000000000001"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7.850000000000001"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7.850000000000001"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7.850000000000001"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7.850000000000001"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7.850000000000001"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7.850000000000001"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7.850000000000001"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7.850000000000001"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7.850000000000001"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7.850000000000001"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7.850000000000001"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7.850000000000001"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7.850000000000001"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7.850000000000001"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7.850000000000001"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7.850000000000001"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7.850000000000001"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7.850000000000001"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7.850000000000001"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7.850000000000001"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7.850000000000001"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7.850000000000001"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7.850000000000001"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7.850000000000001"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7.850000000000001"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7.850000000000001"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7.850000000000001"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7.850000000000001"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7.850000000000001"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7.850000000000001"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7.850000000000001"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7.850000000000001"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7.850000000000001"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7.850000000000001"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7.850000000000001"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7.850000000000001"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7.850000000000001"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7.850000000000001"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7.850000000000001"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7.850000000000001"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7.850000000000001"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7.850000000000001"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7.850000000000001"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7.850000000000001"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7.850000000000001"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7.850000000000001"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7.850000000000001"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7.850000000000001"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7.850000000000001"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7.850000000000001"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7.850000000000001"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7.850000000000001"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7.850000000000001"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7.850000000000001"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7.850000000000001"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7.850000000000001"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7.850000000000001"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7.850000000000001"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7.850000000000001"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7.850000000000001"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7.850000000000001"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7.850000000000001"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7.850000000000001"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7.850000000000001"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7.850000000000001"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7.850000000000001"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7.850000000000001"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7.850000000000001"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7.850000000000001"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7.850000000000001"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7.850000000000001"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7.850000000000001"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7.850000000000001"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7.850000000000001"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7.850000000000001"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7.850000000000001"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7.850000000000001"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7.850000000000001"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7.850000000000001"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7.850000000000001"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7.850000000000001"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7.850000000000001"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7.850000000000001"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7.850000000000001"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7.850000000000001"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7.850000000000001"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7.850000000000001"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7.850000000000001"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7.850000000000001"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7.850000000000001"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7.850000000000001"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7.850000000000001"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7.850000000000001"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7.850000000000001"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7.850000000000001"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7.850000000000001"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7.850000000000001"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7.850000000000001"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7.850000000000001"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7.850000000000001"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7.850000000000001"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7.850000000000001"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7.850000000000001"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7.850000000000001"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7.850000000000001"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7.850000000000001"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7.850000000000001"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7.850000000000001"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7.850000000000001"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7.850000000000001"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7.850000000000001"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7.850000000000001"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7.850000000000001"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7.850000000000001"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7.850000000000001"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7.850000000000001"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7.850000000000001"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7.850000000000001"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7.850000000000001"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7.850000000000001"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7.850000000000001"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7.850000000000001"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7.850000000000001"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7.850000000000001"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7.850000000000001"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7.850000000000001"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7.850000000000001"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7.850000000000001"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7.850000000000001"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7.850000000000001"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7.850000000000001"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7.850000000000001"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7.850000000000001"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7.850000000000001"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7.850000000000001"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7.850000000000001"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7.850000000000001"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7.850000000000001"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7.850000000000001"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7.850000000000001"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7.850000000000001"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7.850000000000001"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7.850000000000001"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7.850000000000001"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7.850000000000001"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7.850000000000001"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7.850000000000001"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7.850000000000001"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7.850000000000001"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7.850000000000001"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7.850000000000001"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7.850000000000001"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7.850000000000001"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7.850000000000001"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7.850000000000001"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7.850000000000001"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7.850000000000001"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7.850000000000001"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7.850000000000001"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7.850000000000001"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7.850000000000001"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7.850000000000001"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7.850000000000001"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7.850000000000001"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7.850000000000001"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7.850000000000001"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7.850000000000001"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7.850000000000001"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7.850000000000001"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7.850000000000001"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7.850000000000001"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7.850000000000001"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7.850000000000001"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7.850000000000001"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7.850000000000001"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7.850000000000001"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7.850000000000001"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7.850000000000001"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7.850000000000001"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7.850000000000001"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7.850000000000001"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7.850000000000001"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7.850000000000001"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7.850000000000001"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7.850000000000001"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7.850000000000001"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7.850000000000001"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7.850000000000001"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7.850000000000001"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7.850000000000001"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7.850000000000001"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7.850000000000001"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7.850000000000001"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7.850000000000001"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7.850000000000001"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7.850000000000001"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7.850000000000001"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7.850000000000001"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7.850000000000001"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7.850000000000001"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7.850000000000001"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7.850000000000001"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7.850000000000001"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7.850000000000001"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7.850000000000001"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7.850000000000001"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7.850000000000001"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7.850000000000001"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7.850000000000001"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7.850000000000001"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7.850000000000001"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7.850000000000001"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7.850000000000001"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7.850000000000001"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7.850000000000001"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7.850000000000001"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7.850000000000001"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7.850000000000001"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7.850000000000001"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7.850000000000001"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7.850000000000001"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7.850000000000001"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7.850000000000001"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7.850000000000001"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7.850000000000001"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7.850000000000001"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7.850000000000001"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7.850000000000001"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7.850000000000001"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7.850000000000001"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7.850000000000001"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7.850000000000001"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7.850000000000001"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7.850000000000001"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7.850000000000001"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7.850000000000001"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7.850000000000001"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7.850000000000001"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7.850000000000001"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7.850000000000001"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7.850000000000001"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7.850000000000001"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7.850000000000001"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7.850000000000001"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7.850000000000001"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7.850000000000001"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7.850000000000001"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7.850000000000001"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7.850000000000001"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7.850000000000001"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7.850000000000001"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7.850000000000001"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7.850000000000001"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7.850000000000001"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7.850000000000001"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7.850000000000001"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7.850000000000001"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7.850000000000001"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7.850000000000001"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7.850000000000001"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7.850000000000001"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7.850000000000001"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7.850000000000001"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7.850000000000001"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7.850000000000001"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7.850000000000001"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7.850000000000001"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7.850000000000001"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7.850000000000001"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7.850000000000001"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7.850000000000001"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7.850000000000001"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7.850000000000001"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7.850000000000001"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7.850000000000001"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7.850000000000001"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7.850000000000001"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7.850000000000001"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7.850000000000001"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7.850000000000001"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7.850000000000001"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7.850000000000001"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7.850000000000001"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7.850000000000001"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7.850000000000001"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7.850000000000001"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7.850000000000001"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7.850000000000001"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7.850000000000001"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7.850000000000001"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7.850000000000001"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7.850000000000001"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7.850000000000001"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7.850000000000001"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7.850000000000001"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7.850000000000001"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7.850000000000001"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7.850000000000001"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7.850000000000001"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7.850000000000001"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7.850000000000001"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7.850000000000001"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7.850000000000001"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7.850000000000001"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7.850000000000001"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7.850000000000001"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7.850000000000001"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7.850000000000001"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7.850000000000001"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7.850000000000001"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7.850000000000001"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7.850000000000001"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7.850000000000001"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7.850000000000001"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7.850000000000001"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7.850000000000001"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7.850000000000001"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7.850000000000001"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7.850000000000001"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7.850000000000001"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7.850000000000001"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7.850000000000001"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7.850000000000001"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7.850000000000001"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7.850000000000001"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7.850000000000001"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7.850000000000001"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7.850000000000001"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7.850000000000001"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7.850000000000001"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7.850000000000001"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7.850000000000001"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7.850000000000001"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7.850000000000001"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7.850000000000001"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7.850000000000001"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7.850000000000001"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7.850000000000001"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7.850000000000001"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7.850000000000001"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7.850000000000001"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7.850000000000001"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7.850000000000001"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7.850000000000001"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7.850000000000001"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7.850000000000001"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7.850000000000001"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7.850000000000001"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7.850000000000001"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7.850000000000001"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7.850000000000001"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7.850000000000001"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7.850000000000001"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7.850000000000001"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7.850000000000001"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7.850000000000001"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7.850000000000001"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7.850000000000001"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7.850000000000001"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7.850000000000001"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7.850000000000001"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7.850000000000001"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7.850000000000001"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7.850000000000001"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7.850000000000001"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7.850000000000001"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7.850000000000001"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7.850000000000001"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7.850000000000001"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7.850000000000001"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7.850000000000001"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7.850000000000001"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7.850000000000001"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7.850000000000001"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7.850000000000001"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7.850000000000001"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7.850000000000001"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7.850000000000001"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7.850000000000001"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7.850000000000001"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7.850000000000001"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7.850000000000001"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7.850000000000001"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7.850000000000001"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7.850000000000001"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7.850000000000001"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7.850000000000001"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7.850000000000001"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7.850000000000001"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7.850000000000001"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7.850000000000001"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7.850000000000001"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7.850000000000001"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7.850000000000001"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7.850000000000001"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7.850000000000001"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7.850000000000001"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7.850000000000001"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7.850000000000001"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7.850000000000001"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7.850000000000001"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7.850000000000001"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7.850000000000001"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7.850000000000001"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7.850000000000001"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7.850000000000001"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7.850000000000001"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7.850000000000001"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7.850000000000001"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7.850000000000001"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7.850000000000001"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7.850000000000001"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7.850000000000001"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7.850000000000001"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7.850000000000001"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7.850000000000001"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7.850000000000001"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7.850000000000001"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7.850000000000001"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7.850000000000001"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7.850000000000001"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7.850000000000001"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7.850000000000001"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7.850000000000001"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7.850000000000001"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7.850000000000001"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7.850000000000001"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7.850000000000001"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7.850000000000001"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7.850000000000001"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7.850000000000001"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7.850000000000001"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7.850000000000001"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7.850000000000001"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7.850000000000001"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7.850000000000001"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7.850000000000001"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7.850000000000001"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7.850000000000001"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7.850000000000001"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7.850000000000001"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7.850000000000001"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7.850000000000001"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7.850000000000001"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7.850000000000001"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7.850000000000001"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7.850000000000001"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7.850000000000001"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7.850000000000001"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7.850000000000001"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7.850000000000001"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7.850000000000001"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7.850000000000001"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7.850000000000001"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7.850000000000001"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7.850000000000001"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7.850000000000001"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7.850000000000001"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7.850000000000001"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7.850000000000001"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7.850000000000001"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7.850000000000001"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7.850000000000001"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7.850000000000001"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7.850000000000001"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7.850000000000001"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7.850000000000001"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7.850000000000001"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7.850000000000001"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7.850000000000001"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7.850000000000001"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7.850000000000001"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7.850000000000001"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7.850000000000001"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7.850000000000001"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7.850000000000001"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7.850000000000001"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7.850000000000001"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7.850000000000001"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7.850000000000001"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7.850000000000001"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7.850000000000001"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7.850000000000001"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7.850000000000001"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7.850000000000001"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7.850000000000001"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7.850000000000001"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7.850000000000001"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7.850000000000001"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7.850000000000001"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7.850000000000001"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7.850000000000001"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7.850000000000001"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7.850000000000001"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7.850000000000001"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7.850000000000001"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7.850000000000001"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7.850000000000001"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7.850000000000001"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7.850000000000001"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7.850000000000001"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7.850000000000001"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7.850000000000001"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7.850000000000001"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7.850000000000001"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7.850000000000001"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7.850000000000001"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7.850000000000001"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7.850000000000001"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7.850000000000001"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7.850000000000001"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7.850000000000001"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7.850000000000001"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7.850000000000001"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7.850000000000001"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7.850000000000001"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7.850000000000001"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7.850000000000001"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7.850000000000001"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7.850000000000001"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7.850000000000001"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7.850000000000001"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7.850000000000001"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7.850000000000001"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7.850000000000001"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7.850000000000001"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7.850000000000001"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7.850000000000001"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7.850000000000001"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7.850000000000001"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7.850000000000001"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7.850000000000001"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7.850000000000001"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7.850000000000001"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7.850000000000001"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7.850000000000001"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7.850000000000001"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7.850000000000001"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7.850000000000001"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7.850000000000001"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7.850000000000001"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7.850000000000001"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7.850000000000001"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7.850000000000001"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7.850000000000001"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7.850000000000001"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7.850000000000001"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7.850000000000001"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7.850000000000001"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7.850000000000001"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7.850000000000001"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7.850000000000001"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7.850000000000001"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7.850000000000001"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7.850000000000001"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7.850000000000001"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7.850000000000001"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7.850000000000001"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7.850000000000001"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7.850000000000001"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7.850000000000001"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7.850000000000001"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7.850000000000001"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7.850000000000001"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7.850000000000001"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7.850000000000001"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7.850000000000001"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7.850000000000001"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7.850000000000001"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7.850000000000001"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7.850000000000001"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7.850000000000001"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7.850000000000001"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7.850000000000001"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7.850000000000001"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7.850000000000001"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7.850000000000001"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7.850000000000001"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7.850000000000001"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7.850000000000001"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7.850000000000001"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7.850000000000001"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7.850000000000001"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7.850000000000001"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7.850000000000001"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7.850000000000001"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7.850000000000001"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7.850000000000001"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7.850000000000001"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7.850000000000001"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7.850000000000001"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7.850000000000001"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7.850000000000001"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7.850000000000001"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7.850000000000001"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7.850000000000001"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7.850000000000001"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7.850000000000001"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7.850000000000001"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7.850000000000001"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7.850000000000001"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7.850000000000001"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7.850000000000001"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7.850000000000001"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7.850000000000001"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7.850000000000001"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7.850000000000001"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7.850000000000001"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7.850000000000001"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7.850000000000001"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7.850000000000001"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7.850000000000001"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7.850000000000001"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7.850000000000001"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7.850000000000001"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7.850000000000001"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7.850000000000001"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7.850000000000001"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7.850000000000001"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7.850000000000001"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7.850000000000001"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7.850000000000001"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7.850000000000001"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7.850000000000001"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7.850000000000001"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7.850000000000001"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7.850000000000001"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7.850000000000001"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7.850000000000001"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7.850000000000001"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7.850000000000001"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7.850000000000001"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7.850000000000001"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7.850000000000001"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7.850000000000001"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7.850000000000001"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7.850000000000001"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7.850000000000001"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7.850000000000001"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7.850000000000001"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7.850000000000001"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7.850000000000001"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7.850000000000001"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7.850000000000001"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7.850000000000001"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7.850000000000001"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7.850000000000001"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7.850000000000001"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7.850000000000001"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7.850000000000001"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7.850000000000001"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7.850000000000001"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7.850000000000001"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7.850000000000001"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7.850000000000001"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7.850000000000001"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7.850000000000001"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7.850000000000001"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7.850000000000001"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7.850000000000001"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7.850000000000001"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7.850000000000001"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7.850000000000001"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7.850000000000001"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7.850000000000001"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7.850000000000001"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7.850000000000001"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7.850000000000001"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7.850000000000001"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7.850000000000001"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7.850000000000001"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7.850000000000001"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7.850000000000001"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7.850000000000001"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7.850000000000001"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7.850000000000001"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7.850000000000001"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7.850000000000001"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7.850000000000001"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7.850000000000001"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7.850000000000001"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7.850000000000001"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7.850000000000001"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7.850000000000001"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7.850000000000001"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7.850000000000001"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7.850000000000001"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7.850000000000001"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7.850000000000001"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7.850000000000001"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7.850000000000001"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7.850000000000001"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7.850000000000001"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7.850000000000001"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7.850000000000001"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7.850000000000001"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7.850000000000001"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7.850000000000001"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7.850000000000001"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7.850000000000001"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7.850000000000001"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7.850000000000001"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7.850000000000001"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7.850000000000001"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7.850000000000001"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7.850000000000001"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7.850000000000001"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7.850000000000001"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7.850000000000001"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7.850000000000001"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7.850000000000001"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7.850000000000001"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7.850000000000001"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7.850000000000001"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7.850000000000001"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7.850000000000001"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7.850000000000001"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7.850000000000001"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7.850000000000001"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7.850000000000001"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7.850000000000001"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7.850000000000001"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7.850000000000001"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7.850000000000001"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7.850000000000001"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7.850000000000001"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7.850000000000001"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7.850000000000001"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7.850000000000001"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7.850000000000001"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7.850000000000001"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7.850000000000001"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7.850000000000001"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7.850000000000001"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7.850000000000001"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7.850000000000001"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7.850000000000001"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7.850000000000001"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7.850000000000001"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7.850000000000001"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7.850000000000001"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7.850000000000001"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7.850000000000001"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7.850000000000001"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7.850000000000001"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7.850000000000001"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7.850000000000001"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7.850000000000001"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7.850000000000001"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7.850000000000001"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7.850000000000001"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7.850000000000001"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7.850000000000001"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7.850000000000001"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7.850000000000001"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7.850000000000001"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7.850000000000001"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7.850000000000001"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7.850000000000001"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7.850000000000001"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7.850000000000001"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7.850000000000001"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7.850000000000001"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7.850000000000001"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7.850000000000001"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7.850000000000001"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7.850000000000001"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7.850000000000001"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7.850000000000001"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7.850000000000001"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7.850000000000001"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7.850000000000001"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7.850000000000001"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7.850000000000001"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7.850000000000001"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7.850000000000001"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7.850000000000001"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7.850000000000001"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7.850000000000001"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7.850000000000001"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7.850000000000001"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7.850000000000001"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7.850000000000001"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7.850000000000001"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7.850000000000001"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7.850000000000001"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7.850000000000001"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7.850000000000001"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7.850000000000001"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7.850000000000001"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7.850000000000001"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7.850000000000001"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7.850000000000001"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7.850000000000001"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7.850000000000001"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7.850000000000001"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7.850000000000001"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7.850000000000001"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7.850000000000001"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7.850000000000001"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7.850000000000001"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7.850000000000001"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7.850000000000001"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7.850000000000001"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7.850000000000001"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7.850000000000001"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7.850000000000001"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7.850000000000001"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7.850000000000001"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7.850000000000001"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7.850000000000001"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7.850000000000001"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7.850000000000001"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7.850000000000001"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7.850000000000001"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7.850000000000001"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7.850000000000001"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7.850000000000001"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7.850000000000001"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7.850000000000001"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7.850000000000001"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7.850000000000001"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7.850000000000001"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7.850000000000001"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7.850000000000001"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7.850000000000001"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7.850000000000001"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7.850000000000001"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7.850000000000001"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7.850000000000001"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7.850000000000001"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7.850000000000001"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7.850000000000001"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7.850000000000001"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7.850000000000001"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7.850000000000001"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7.850000000000001"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7.850000000000001"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7.850000000000001"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7.850000000000001"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7.850000000000001"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7.850000000000001"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7.850000000000001"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7.850000000000001"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7.850000000000001"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7.850000000000001"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7.850000000000001"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7.850000000000001"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7.850000000000001"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7.850000000000001"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7.850000000000001"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7.850000000000001"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7.850000000000001"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7.850000000000001"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7.850000000000001"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7.850000000000001"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7.850000000000001"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7.850000000000001"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7.850000000000001"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7.850000000000001"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7.850000000000001"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7.850000000000001"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7.850000000000001"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7.850000000000001"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7.850000000000001"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7.850000000000001"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7.850000000000001"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7.850000000000001"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7.850000000000001"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7.850000000000001"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7.850000000000001"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7.850000000000001"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7.850000000000001"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7.850000000000001"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7.850000000000001"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7.850000000000001"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7.850000000000001"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7.850000000000001"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7.850000000000001"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7.850000000000001"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7.850000000000001"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7.850000000000001"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7.850000000000001"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7.850000000000001"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7.850000000000001"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7.850000000000001"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7.850000000000001"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7.850000000000001"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7.850000000000001"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7.850000000000001"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7.850000000000001"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7.850000000000001"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7.850000000000001"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7.850000000000001"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7.850000000000001"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7.850000000000001"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7.850000000000001"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7.850000000000001"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7.850000000000001"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7.850000000000001"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7.850000000000001"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7.850000000000001"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7.850000000000001"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7.850000000000001"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7.850000000000001"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7.850000000000001"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7.850000000000001"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7.850000000000001"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7.850000000000001"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7.850000000000001"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7.850000000000001"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7.850000000000001"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7.850000000000001"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7.850000000000001"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7.850000000000001"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7.850000000000001"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7.850000000000001"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7.850000000000001"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7.850000000000001"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7.850000000000001"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7.850000000000001"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7.850000000000001"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7.850000000000001"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7.850000000000001"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7.850000000000001"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7.850000000000001"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7.850000000000001"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7.850000000000001"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7.850000000000001"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7.850000000000001"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7.850000000000001"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7.850000000000001"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7.850000000000001"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7.850000000000001"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7.850000000000001"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7.850000000000001"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7.850000000000001"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7.850000000000001"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7.850000000000001"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7.850000000000001"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7.850000000000001"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7.850000000000001"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7.850000000000001"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7.850000000000001"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7.850000000000001"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7.850000000000001"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7.850000000000001"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7.850000000000001"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7.850000000000001"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7.850000000000001"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7.850000000000001"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7.850000000000001"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7.850000000000001"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7.850000000000001"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7.850000000000001"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7.850000000000001"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7.850000000000001"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7.850000000000001"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7.850000000000001"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7.850000000000001"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7.850000000000001"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7.850000000000001"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7.850000000000001"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7.850000000000001"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7.850000000000001"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7.850000000000001"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7.850000000000001"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7.850000000000001"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7.850000000000001"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7.850000000000001"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7.850000000000001"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7.850000000000001"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7.850000000000001"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7.850000000000001"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7.850000000000001"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7.850000000000001"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7.850000000000001"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7.850000000000001"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7.850000000000001"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7.850000000000001"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7.850000000000001"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7.850000000000001"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7.850000000000001"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7.850000000000001"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7.850000000000001"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7.850000000000001"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7.850000000000001"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7.850000000000001"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7.850000000000001"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7.850000000000001"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7.850000000000001"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7.850000000000001"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7.850000000000001"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7.850000000000001"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7.850000000000001"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7.850000000000001"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7.850000000000001"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7.850000000000001"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7.850000000000001"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7.850000000000001"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7.850000000000001"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7.850000000000001"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7.850000000000001"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7.850000000000001"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7.850000000000001"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7.850000000000001"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7.850000000000001"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7.850000000000001"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7.850000000000001"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7.850000000000001"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7.850000000000001"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7.850000000000001"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7.850000000000001"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7.850000000000001"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7.850000000000001"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7.850000000000001"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7.850000000000001"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7.850000000000001"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7.850000000000001"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7.850000000000001"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7.850000000000001"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7.850000000000001"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7.850000000000001"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7.850000000000001"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7.850000000000001"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7.850000000000001"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7.850000000000001"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7.850000000000001"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7.850000000000001"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7.850000000000001"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7.850000000000001"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7.850000000000001"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7.850000000000001"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7.850000000000001"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7.850000000000001"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7.850000000000001"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7.850000000000001"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7.850000000000001"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7.850000000000001"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7.850000000000001"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7.850000000000001"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7.850000000000001"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7.850000000000001"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7.850000000000001"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7.850000000000001"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7.850000000000001"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7.850000000000001"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7.850000000000001"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7.850000000000001"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7.850000000000001"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7.850000000000001"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7.850000000000001"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7.850000000000001"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7.850000000000001"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7.850000000000001"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7.850000000000001"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7.850000000000001"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7.850000000000001"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7.850000000000001"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7.850000000000001"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7.850000000000001"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7.850000000000001"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7.850000000000001"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7.850000000000001"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7.850000000000001"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7.850000000000001"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7.850000000000001"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7.850000000000001"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7.850000000000001"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7.850000000000001"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7.850000000000001"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7.850000000000001"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7.850000000000001"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7.850000000000001"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7.850000000000001"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7.850000000000001"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7.850000000000001"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7.850000000000001"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7.850000000000001"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7.850000000000001"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7.850000000000001"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7.850000000000001"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7.850000000000001"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7.850000000000001"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7.850000000000001"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7.850000000000001"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7.850000000000001"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7.850000000000001"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7.850000000000001"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7.850000000000001"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7.850000000000001"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7.850000000000001"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7.850000000000001"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7.850000000000001"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7.850000000000001"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7.850000000000001"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7.850000000000001"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7.850000000000001"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7.850000000000001"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7.850000000000001"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7.850000000000001"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7.850000000000001"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7.850000000000001"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7.850000000000001"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7.850000000000001"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7.850000000000001"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7.850000000000001"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7.850000000000001"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7.850000000000001"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7.850000000000001"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7.850000000000001"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7.850000000000001"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7.850000000000001"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7.850000000000001"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7.850000000000001"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7.850000000000001"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7.850000000000001"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7.850000000000001"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7.850000000000001"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7.850000000000001"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7.850000000000001"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7.850000000000001"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7.850000000000001"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7.850000000000001"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7.850000000000001"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7.850000000000001"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7.850000000000001"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7.850000000000001"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7.850000000000001"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7.850000000000001"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7.850000000000001"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7.850000000000001"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7.850000000000001"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7.850000000000001"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7.850000000000001"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7.850000000000001"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7.850000000000001"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7.850000000000001"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7.850000000000001"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7.850000000000001"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7.850000000000001"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7.850000000000001"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7.850000000000001"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7.850000000000001"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7.850000000000001"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7.850000000000001"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7.850000000000001"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7.850000000000001"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7.850000000000001"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7.850000000000001"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7.850000000000001"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7.850000000000001"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7.850000000000001"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7.850000000000001"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7.850000000000001"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7.850000000000001"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7.850000000000001"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7.850000000000001"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7.850000000000001"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7.850000000000001"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7.850000000000001"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7.850000000000001"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7.850000000000001"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7.850000000000001"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7.850000000000001"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7.850000000000001"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7.850000000000001"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7.850000000000001"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7.850000000000001"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7.850000000000001"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7.850000000000001"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7.850000000000001"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7.850000000000001"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7.850000000000001"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7.850000000000001"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7.850000000000001"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7.850000000000001"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7.850000000000001"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7.850000000000001"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7.850000000000001"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7.850000000000001"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7.850000000000001"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7.850000000000001"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7.850000000000001"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7.850000000000001"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7.850000000000001"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7.850000000000001"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7.850000000000001"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7.850000000000001"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7.850000000000001"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7.850000000000001"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7.850000000000001"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7.850000000000001"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7.850000000000001"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7.850000000000001"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7.850000000000001"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7.850000000000001"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7.850000000000001"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7.850000000000001"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7.850000000000001"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7.850000000000001"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7.850000000000001"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7.850000000000001"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7.850000000000001"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7.850000000000001"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7.850000000000001"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7.850000000000001"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7.850000000000001"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7.850000000000001"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7.850000000000001"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7.850000000000001"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7.850000000000001"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7.850000000000001"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7.850000000000001"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7.850000000000001"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7.850000000000001"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7.850000000000001"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7.850000000000001"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7.850000000000001"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7.850000000000001"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7.850000000000001"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7.850000000000001"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7.850000000000001"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7.850000000000001"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7.850000000000001"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7.850000000000001"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7.850000000000001"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7.850000000000001"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7.850000000000001"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7.850000000000001"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7.850000000000001"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7.850000000000001"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7.850000000000001"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7.850000000000001"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7.850000000000001"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7.850000000000001"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7.850000000000001"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7.850000000000001"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7.850000000000001"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7.850000000000001"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7.850000000000001"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7.850000000000001"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7.850000000000001"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7.850000000000001"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7.850000000000001"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7.850000000000001"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7.850000000000001"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7.850000000000001"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7.850000000000001"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7.850000000000001"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7.850000000000001"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7.850000000000001"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7.850000000000001"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7.850000000000001"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7.850000000000001"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7.850000000000001"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7.850000000000001"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7.850000000000001"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7.850000000000001"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7.850000000000001"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7.850000000000001"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7.850000000000001"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7.850000000000001"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7.850000000000001"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7.850000000000001"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7.850000000000001"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7.850000000000001"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7.850000000000001"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7.850000000000001"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7.850000000000001"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7.850000000000001"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7.850000000000001"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7.850000000000001"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7.850000000000001"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7.850000000000001"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7.850000000000001"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7.850000000000001"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7.850000000000001"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7.850000000000001"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7.850000000000001"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7.850000000000001"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7.850000000000001"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7.850000000000001"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7.850000000000001"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7.850000000000001"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7.850000000000001"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7.850000000000001"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7.850000000000001"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7.850000000000001"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7.850000000000001"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7.850000000000001"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7.850000000000001"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7.850000000000001"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7.850000000000001"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7.850000000000001"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7.850000000000001"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7.850000000000001"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7.850000000000001"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7.850000000000001"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7.850000000000001"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7.850000000000001"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7.850000000000001"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7.850000000000001"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7.850000000000001"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7.850000000000001"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7.850000000000001"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7.850000000000001"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7.850000000000001"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7.850000000000001"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7.850000000000001"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7.850000000000001"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7.850000000000001"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7.850000000000001"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7.850000000000001"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7.850000000000001"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7.850000000000001"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7.850000000000001"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7.850000000000001"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7.850000000000001"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7.850000000000001"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7.850000000000001"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7.850000000000001"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7.850000000000001"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7.850000000000001"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7.850000000000001"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7.850000000000001"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7.850000000000001"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7.850000000000001"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7.850000000000001"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7.850000000000001"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7.850000000000001"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7.850000000000001"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7.850000000000001"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7.850000000000001"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7.850000000000001"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7.850000000000001"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7.850000000000001"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7.850000000000001"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7.850000000000001"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7.850000000000001"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7.850000000000001"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7.850000000000001"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7.850000000000001"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7.850000000000001"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7.850000000000001"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7.850000000000001"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7.850000000000001"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7.850000000000001"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7.850000000000001"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7.850000000000001"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7.850000000000001"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7.850000000000001"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7.850000000000001"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7.850000000000001"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7.850000000000001"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7.850000000000001"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7.850000000000001"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7.850000000000001"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7.850000000000001"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7.850000000000001"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7.850000000000001"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7.850000000000001"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7.850000000000001"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7.850000000000001"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7.850000000000001"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7.850000000000001"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7.850000000000001"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7.850000000000001"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7.850000000000001"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7.850000000000001"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7.850000000000001"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7.850000000000001"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7.850000000000001"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7.850000000000001"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7.850000000000001"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7.850000000000001"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7.850000000000001"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7.850000000000001"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7.850000000000001"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7.850000000000001"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7.850000000000001"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7.850000000000001"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7.850000000000001"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7.850000000000001"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7.850000000000001"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7.850000000000001"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7.850000000000001"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7.850000000000001"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7.850000000000001"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7.850000000000001"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7.850000000000001"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7.850000000000001"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7.850000000000001"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7.850000000000001"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7.850000000000001"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7.850000000000001"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7.850000000000001"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7.850000000000001"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7.850000000000001"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7.850000000000001"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7.850000000000001"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7.850000000000001"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7.850000000000001"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7.850000000000001"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7.850000000000001"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7.850000000000001"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7.850000000000001"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7.850000000000001"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7.850000000000001"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7.850000000000001"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7.850000000000001"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7.850000000000001"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7.850000000000001"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7.850000000000001"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7.850000000000001"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7.850000000000001"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7.850000000000001"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7.850000000000001"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7.850000000000001"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7.850000000000001"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7.850000000000001"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7.850000000000001"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7.850000000000001"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7.850000000000001"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7.850000000000001"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7.850000000000001"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7.850000000000001"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7.850000000000001"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7.850000000000001"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7.850000000000001"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7.850000000000001"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7.850000000000001"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7.850000000000001"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7.850000000000001"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7.850000000000001"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7.850000000000001"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7.850000000000001"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7.850000000000001"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7.850000000000001"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7.850000000000001"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7.850000000000001"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7.850000000000001"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7.850000000000001"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7.850000000000001"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7.850000000000001"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7.850000000000001"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7.850000000000001"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7.850000000000001"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7.850000000000001"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7.850000000000001"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7.850000000000001"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7.850000000000001"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7.850000000000001"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7.850000000000001"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7.850000000000001"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7.850000000000001"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7.850000000000001"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7.850000000000001"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7.850000000000001"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7.850000000000001"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7.850000000000001"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7.850000000000001"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7.850000000000001"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7.850000000000001"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7.850000000000001"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7.850000000000001"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7.850000000000001"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7.850000000000001"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7.850000000000001"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7.850000000000001"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7.850000000000001"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7.850000000000001"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7.850000000000001"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7.850000000000001"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7.850000000000001"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7.850000000000001"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7.850000000000001"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7.850000000000001"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7.850000000000001"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7.850000000000001"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7.850000000000001"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7.850000000000001"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7.850000000000001"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7.850000000000001"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7.850000000000001"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7.850000000000001"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7.850000000000001"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7.850000000000001"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7.850000000000001"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7.850000000000001"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7.850000000000001"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7.850000000000001"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7.850000000000001"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7.850000000000001"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7.850000000000001"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7.850000000000001"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7.850000000000001"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7.850000000000001"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7.850000000000001"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7.850000000000001"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7.850000000000001"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7.850000000000001"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7.850000000000001"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7.850000000000001"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7.850000000000001"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7.850000000000001"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7.850000000000001"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7.850000000000001"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7.850000000000001"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7.850000000000001"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7.850000000000001"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7.850000000000001"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7.850000000000001"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7.850000000000001"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7.850000000000001"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7.850000000000001"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7.850000000000001"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7.850000000000001"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7.850000000000001"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7.850000000000001"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7.850000000000001"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7.850000000000001"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7.850000000000001"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7.850000000000001"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7.850000000000001"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7.850000000000001"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7.850000000000001"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7.850000000000001"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7.850000000000001"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7.850000000000001"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7.850000000000001"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7.850000000000001"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7.850000000000001"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7.850000000000001"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7.850000000000001"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7.850000000000001"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7.850000000000001"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7.850000000000001"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7.850000000000001"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7.850000000000001"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7.850000000000001"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7.850000000000001"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7.850000000000001"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7.850000000000001"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7.850000000000001"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7.850000000000001"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7.850000000000001"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7.850000000000001"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7.850000000000001"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7.850000000000001"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7.850000000000001"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7.850000000000001"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7.850000000000001"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7.850000000000001"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7.850000000000001"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7.850000000000001"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7.850000000000001"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7.850000000000001"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7.850000000000001"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7.850000000000001"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7.850000000000001"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7.850000000000001"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7.850000000000001"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7.850000000000001"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7.850000000000001"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7.850000000000001"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7.850000000000001"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7.850000000000001"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7.850000000000001"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7.850000000000001"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7.850000000000001"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7.850000000000001"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7.850000000000001"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7.850000000000001"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7.850000000000001"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7.850000000000001"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7.850000000000001"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7.850000000000001"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7.850000000000001"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7.850000000000001"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7.850000000000001"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7.850000000000001"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7.850000000000001"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7.850000000000001"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7.850000000000001"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7.850000000000001"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7.850000000000001"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7.850000000000001"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7.850000000000001"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7.850000000000001"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7.850000000000001"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7.850000000000001"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7.850000000000001"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7.850000000000001"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7.850000000000001"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7.850000000000001"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7.850000000000001"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7.850000000000001"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7.850000000000001"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7.850000000000001"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7.850000000000001"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7.850000000000001"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7.850000000000001"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7.850000000000001"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7.850000000000001"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7.850000000000001"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7.850000000000001"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7.850000000000001"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7.850000000000001"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7.850000000000001"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7.850000000000001"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7.850000000000001"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7.850000000000001"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7.850000000000001"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7.850000000000001"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7.850000000000001"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7.850000000000001"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7.850000000000001"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7.850000000000001"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7.850000000000001"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7.850000000000001"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7.850000000000001"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7.850000000000001"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7.850000000000001"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7.850000000000001"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7.850000000000001"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7.850000000000001"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7.850000000000001"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7.850000000000001"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7.850000000000001"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7.850000000000001"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7.850000000000001"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7.850000000000001"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7.850000000000001"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7.850000000000001"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7.850000000000001"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7.850000000000001"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7.850000000000001"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7.850000000000001"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7.850000000000001"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7.850000000000001"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7.850000000000001"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7.850000000000001"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7.850000000000001"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7.850000000000001"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7.850000000000001"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7.850000000000001"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7.850000000000001"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7.850000000000001"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7.850000000000001"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7.850000000000001"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7.850000000000001"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7.850000000000001"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7.850000000000001"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7.850000000000001"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7.850000000000001"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7.850000000000001"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7.850000000000001"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7.850000000000001"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7.850000000000001"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7.850000000000001"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7.850000000000001"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7.850000000000001"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7.850000000000001"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7.850000000000001"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7.850000000000001"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7.850000000000001"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7.850000000000001"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7.850000000000001"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7.850000000000001"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7.850000000000001"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7.850000000000001"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7.850000000000001"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7.850000000000001"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7.850000000000001"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7.850000000000001"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7.850000000000001"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7.850000000000001"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7.850000000000001"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7.850000000000001"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7.850000000000001"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7.850000000000001"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7.850000000000001"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7.850000000000001"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7.850000000000001"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7.850000000000001"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7.850000000000001"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7.850000000000001"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7.850000000000001"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7.850000000000001"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7.850000000000001"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7.850000000000001"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7.850000000000001"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7.850000000000001"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7.850000000000001"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7.850000000000001"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7.850000000000001"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7.850000000000001"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7.850000000000001"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7.850000000000001"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7.850000000000001"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7.850000000000001"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7.850000000000001"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7.850000000000001"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7.850000000000001"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7.850000000000001"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7.850000000000001"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7.850000000000001"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7.850000000000001"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7.850000000000001"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7.850000000000001"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7.850000000000001"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7.850000000000001"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7.850000000000001"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7.850000000000001"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7.850000000000001"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7.850000000000001"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7.850000000000001"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7.850000000000001"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7.850000000000001"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7.850000000000001"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7.850000000000001"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7.850000000000001"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7.850000000000001"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7.850000000000001"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7.850000000000001"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7.850000000000001"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7.850000000000001"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7.850000000000001"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7.850000000000001"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7.850000000000001"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7.850000000000001"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7.850000000000001"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7.850000000000001"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7.850000000000001"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7.850000000000001"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7.850000000000001"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7.850000000000001"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7.850000000000001"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7.850000000000001"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7.850000000000001"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7.850000000000001"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7.850000000000001"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7.850000000000001"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7.850000000000001"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7.850000000000001"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7.850000000000001"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7.850000000000001"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7.850000000000001"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7.850000000000001"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7.850000000000001"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7.850000000000001"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7.850000000000001"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7.850000000000001"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7.850000000000001"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7.850000000000001"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7.850000000000001"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7.850000000000001"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7.850000000000001"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7.850000000000001"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7.850000000000001"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7.850000000000001"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7.850000000000001"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7.850000000000001"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7.850000000000001"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7.850000000000001"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7.850000000000001"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7.850000000000001"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7.850000000000001"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7.850000000000001"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7.850000000000001"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7.850000000000001"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7.850000000000001"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7.850000000000001"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7.850000000000001"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7.850000000000001"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7.850000000000001"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7.850000000000001"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7.850000000000001"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7.850000000000001"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7.850000000000001"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7.850000000000001"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7.850000000000001"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7.850000000000001"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7.850000000000001"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7.850000000000001"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7.850000000000001"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7.850000000000001"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7.850000000000001"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7.850000000000001"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7.850000000000001"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7.850000000000001"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7.850000000000001"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7.850000000000001"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7.850000000000001"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7.850000000000001"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7.850000000000001"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7.850000000000001"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7.850000000000001"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7.850000000000001"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7.850000000000001"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7.850000000000001"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7.850000000000001"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7.850000000000001"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7.850000000000001"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7.850000000000001"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7.850000000000001"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7.850000000000001"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7.850000000000001"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7.850000000000001"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7.850000000000001"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7.850000000000001"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7.850000000000001"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7.850000000000001"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7.850000000000001"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7.850000000000001"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7.850000000000001"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7.850000000000001"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7.850000000000001"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7.850000000000001"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7.850000000000001"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7.850000000000001"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7.850000000000001"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7.850000000000001"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7.850000000000001"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7.850000000000001"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7.850000000000001"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7.850000000000001"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7.850000000000001"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7.850000000000001"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7.850000000000001"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7.850000000000001"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7.850000000000001"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7.850000000000001"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7.850000000000001"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7.850000000000001"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7.850000000000001"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7.850000000000001"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7.850000000000001"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7.850000000000001"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7.850000000000001"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7.850000000000001"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7.850000000000001"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7.850000000000001"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7.850000000000001"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7.850000000000001"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7.850000000000001"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7.850000000000001"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7.850000000000001"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7.850000000000001"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7.850000000000001"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7.850000000000001"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7.850000000000001"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7.850000000000001"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7.850000000000001"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7.850000000000001"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7.850000000000001"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7.850000000000001"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7.850000000000001"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7.850000000000001"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7.850000000000001"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7.850000000000001"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7.850000000000001"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7.850000000000001"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7.850000000000001"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7.850000000000001"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7.850000000000001"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7.850000000000001"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7.850000000000001"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7.850000000000001"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7.850000000000001"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7.850000000000001"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7.850000000000001"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7.850000000000001"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7.850000000000001"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7.850000000000001"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7.850000000000001"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7.850000000000001"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7.850000000000001"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7.850000000000001"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7.850000000000001"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7.850000000000001"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7.850000000000001"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7.850000000000001"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7.850000000000001"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7.850000000000001"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7.850000000000001"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7.850000000000001"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7.850000000000001"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7.850000000000001"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7.850000000000001"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7.850000000000001"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7.850000000000001"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7.850000000000001"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7.850000000000001"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7.850000000000001"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7.850000000000001"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7.850000000000001"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7.850000000000001"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7.850000000000001"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7.850000000000001"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7.850000000000001"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7.850000000000001"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7.850000000000001"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7.850000000000001"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7.850000000000001"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7.850000000000001"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7.850000000000001"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7.850000000000001"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7.850000000000001"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7.850000000000001"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7.850000000000001"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7.850000000000001"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7.850000000000001"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7.850000000000001"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7.850000000000001"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7.850000000000001"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7.850000000000001"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7.850000000000001"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7.850000000000001"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7.850000000000001"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7.850000000000001"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7.850000000000001"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7.850000000000001"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7.850000000000001"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7.850000000000001"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7.850000000000001"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7.850000000000001"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7.850000000000001"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7.850000000000001"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7.850000000000001"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7.850000000000001"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7.850000000000001"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7.850000000000001"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7.850000000000001"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7.850000000000001"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7.850000000000001"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7.850000000000001"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7.850000000000001"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7.850000000000001"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7.850000000000001"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7.850000000000001"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7.850000000000001"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7.850000000000001"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7.850000000000001"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7.850000000000001"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7.850000000000001"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7.850000000000001"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7.850000000000001"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7.850000000000001"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7.850000000000001"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7.850000000000001"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7.850000000000001"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7.850000000000001"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7.850000000000001"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7.850000000000001"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7.850000000000001"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7.850000000000001"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7.850000000000001"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7.850000000000001"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7.850000000000001"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7.850000000000001"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7.850000000000001"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7.850000000000001"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7.850000000000001"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7.850000000000001"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7.850000000000001"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7.850000000000001"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7.850000000000001"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7.850000000000001"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7.850000000000001"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7.850000000000001"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7.850000000000001"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7.850000000000001"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7.850000000000001"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7.850000000000001"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7.850000000000001"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7.850000000000001"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7.850000000000001"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7.850000000000001"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7.850000000000001"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7.850000000000001"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7.850000000000001"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7.850000000000001"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7.850000000000001"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7.850000000000001"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7.850000000000001"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7.850000000000001"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7.850000000000001"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7.850000000000001"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7.850000000000001"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7.850000000000001"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7.850000000000001"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7.850000000000001"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7.850000000000001"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7.850000000000001"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7.850000000000001"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7.850000000000001"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7.850000000000001"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7.850000000000001"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7.850000000000001"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7.850000000000001"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7.850000000000001"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7.850000000000001"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7.850000000000001"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7.850000000000001"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7.850000000000001"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7.850000000000001"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7.850000000000001"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7.850000000000001"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7.850000000000001"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7.850000000000001"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7.850000000000001"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7.850000000000001"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7.850000000000001"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7.850000000000001"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7.850000000000001"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7.850000000000001"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7.850000000000001"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7.850000000000001"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7.850000000000001"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7.850000000000001"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7.850000000000001"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7.850000000000001"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7.850000000000001"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7.850000000000001"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7.850000000000001"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7.850000000000001"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7.850000000000001"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7.850000000000001"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7.850000000000001"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7.850000000000001"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7.850000000000001"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7.850000000000001"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7.850000000000001"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7.850000000000001"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7.850000000000001"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7.850000000000001"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7.850000000000001"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7.850000000000001"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7.850000000000001"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7.850000000000001"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7.850000000000001"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7.850000000000001"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7.850000000000001"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7.850000000000001"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7.850000000000001"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7.850000000000001"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7.850000000000001"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7.850000000000001"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7.850000000000001"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7.850000000000001"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7.850000000000001"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7.850000000000001"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7.850000000000001"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7.850000000000001"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7.850000000000001"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7.850000000000001"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7.850000000000001"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7.850000000000001"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7.850000000000001"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7.850000000000001"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7.850000000000001"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7.850000000000001"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7.850000000000001"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7.850000000000001"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7.850000000000001"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7.850000000000001"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7.850000000000001"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7.850000000000001"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7.850000000000001"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7.850000000000001"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7.850000000000001"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7.850000000000001"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7.850000000000001"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7.850000000000001"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7.850000000000001"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7.850000000000001"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7.850000000000001"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7.850000000000001"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7.850000000000001"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7.850000000000001"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7.850000000000001"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7.850000000000001"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7.850000000000001"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7.850000000000001"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7.850000000000001"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7.850000000000001"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7.850000000000001"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7.850000000000001"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7.850000000000001"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7.850000000000001"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7.850000000000001"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7.850000000000001"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7.850000000000001"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7.850000000000001"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7.850000000000001"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7.850000000000001"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7.850000000000001"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7.850000000000001"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7.850000000000001"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7.850000000000001"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7.850000000000001"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7.850000000000001"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7.850000000000001"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7.850000000000001"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7.850000000000001"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7.850000000000001"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7.850000000000001"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7.850000000000001"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7.850000000000001"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7.850000000000001"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7.850000000000001"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7.850000000000001"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7.850000000000001"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7.850000000000001"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7.850000000000001"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7.850000000000001"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7.850000000000001"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7.850000000000001"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7.850000000000001"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7.850000000000001"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7.850000000000001"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7.850000000000001"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7.850000000000001"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7.850000000000001"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7.850000000000001"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7.850000000000001"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7.850000000000001"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7.850000000000001"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7.850000000000001"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7.850000000000001"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7.850000000000001"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7.850000000000001"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7.850000000000001"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7.850000000000001"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7.850000000000001"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7.850000000000001"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7.850000000000001"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7.850000000000001"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7.850000000000001"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7.850000000000001"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7.850000000000001"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7.850000000000001"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7.850000000000001"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7.850000000000001"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7.850000000000001"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7.850000000000001"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7.850000000000001"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7.850000000000001"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7.850000000000001"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7.850000000000001"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7.850000000000001"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7.850000000000001"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7.850000000000001"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7.850000000000001"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7.850000000000001"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7.850000000000001"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7.850000000000001"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7.850000000000001"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7.850000000000001"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7.850000000000001"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7.850000000000001"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7.850000000000001"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7.850000000000001"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7.850000000000001"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7.850000000000001"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7.850000000000001"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7.850000000000001"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7.850000000000001"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7.850000000000001"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7.850000000000001"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7.850000000000001"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7.850000000000001"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7.850000000000001"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7.850000000000001"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7.850000000000001"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7.850000000000001"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7.850000000000001"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7.850000000000001"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7.850000000000001"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7.850000000000001"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7.850000000000001"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7.850000000000001"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7.850000000000001"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7.850000000000001"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7.850000000000001"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7.850000000000001"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7.850000000000001"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7.850000000000001"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7.850000000000001"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7.850000000000001"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7.850000000000001"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7.850000000000001"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7.850000000000001"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7.850000000000001"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7.850000000000001"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7.850000000000001"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7.850000000000001"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7.850000000000001"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7.850000000000001"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7.850000000000001"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7.850000000000001"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7.850000000000001"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7.850000000000001"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7.850000000000001"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7.850000000000001"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7.850000000000001"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7.850000000000001"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7.850000000000001"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7.850000000000001"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7.850000000000001"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7.850000000000001"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7.850000000000001"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7.850000000000001"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7.850000000000001"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7.850000000000001"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7.850000000000001"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7.850000000000001"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7.850000000000001"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7.850000000000001"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7.850000000000001"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7.850000000000001"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7.850000000000001"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7.850000000000001"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7.850000000000001"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7.850000000000001"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7.850000000000001"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7.850000000000001"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7.850000000000001"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7.850000000000001"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7.850000000000001"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7.850000000000001"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7.850000000000001"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7.850000000000001"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7.850000000000001"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7.850000000000001"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7.850000000000001"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7.850000000000001"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7.850000000000001"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7.850000000000001"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7.850000000000001"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7.850000000000001"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7.850000000000001"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7.850000000000001"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7.850000000000001"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7.850000000000001"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7.850000000000001"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7.850000000000001"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7.850000000000001"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7.850000000000001"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7.850000000000001"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7.850000000000001"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7.850000000000001"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7.850000000000001"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7.850000000000001"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7.850000000000001"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7.850000000000001"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7.850000000000001"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7.850000000000001"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7.850000000000001"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7.850000000000001"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7.850000000000001"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7.850000000000001"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7.850000000000001"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7.850000000000001"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7.850000000000001"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7.850000000000001"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7.850000000000001"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7.850000000000001"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7.850000000000001"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7.850000000000001"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7.850000000000001"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7.850000000000001"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7.850000000000001"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7.850000000000001"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7.850000000000001"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7.850000000000001"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7.850000000000001"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7.850000000000001"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7.850000000000001"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7.850000000000001"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7.850000000000001"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7.850000000000001"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7.850000000000001"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7.850000000000001"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7.850000000000001"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7.850000000000001"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7.850000000000001"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7.850000000000001"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7.850000000000001"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7.850000000000001"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7.850000000000001"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7.850000000000001"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7.850000000000001"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7.850000000000001"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7.850000000000001"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7.850000000000001"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7.850000000000001"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7.850000000000001"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7.850000000000001"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7.850000000000001"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7.850000000000001"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7.850000000000001"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7.850000000000001"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7.850000000000001"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7.850000000000001"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7.850000000000001"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7.850000000000001"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7.850000000000001"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7.850000000000001"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7.850000000000001"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7.850000000000001"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7.850000000000001"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7.850000000000001"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7.850000000000001"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7.850000000000001"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7.850000000000001"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7.850000000000001"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7.850000000000001"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7.850000000000001"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7.850000000000001"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7.850000000000001"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7.850000000000001"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7.850000000000001"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7.850000000000001"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7.850000000000001"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7.850000000000001"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7.850000000000001"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7.850000000000001"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7.850000000000001"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7.850000000000001"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7.850000000000001"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7.850000000000001"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7.850000000000001"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7.850000000000001"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7.850000000000001"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7.850000000000001"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7.850000000000001"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7.850000000000001"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7.850000000000001"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7.850000000000001"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7.850000000000001"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7.850000000000001"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7.850000000000001"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7.850000000000001"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7.850000000000001"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7.850000000000001"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7.850000000000001"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7.850000000000001"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7.850000000000001"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7.850000000000001"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7.850000000000001"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7.850000000000001"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7.850000000000001"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7.850000000000001"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7.850000000000001"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7.850000000000001"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7.850000000000001"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7.850000000000001"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7.850000000000001"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7.850000000000001"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7.850000000000001"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7.850000000000001"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7.850000000000001"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7.850000000000001"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7.850000000000001"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7.850000000000001"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7.850000000000001"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7.850000000000001"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7.850000000000001"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7.850000000000001"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7.850000000000001"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7.850000000000001"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7.850000000000001"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7.850000000000001"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7.850000000000001"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7.850000000000001"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7.850000000000001"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7.850000000000001"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7.850000000000001"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7.850000000000001"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7.850000000000001"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7.850000000000001"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7.850000000000001"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7.850000000000001"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7.850000000000001"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7.850000000000001"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7.850000000000001"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7.850000000000001"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7.850000000000001"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7.850000000000001"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7.850000000000001"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7.850000000000001"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7.850000000000001"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7.850000000000001"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7.850000000000001"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7.850000000000001"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7.850000000000001"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7.850000000000001"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7.850000000000001"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7.850000000000001"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7.850000000000001"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7.850000000000001"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7.850000000000001"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7.850000000000001"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7.850000000000001"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7.850000000000001"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7.850000000000001"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7.850000000000001"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7.850000000000001"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7.850000000000001"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7.850000000000001"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7.850000000000001"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7.850000000000001"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7.850000000000001"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7.850000000000001"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7.850000000000001"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7.850000000000001"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7.850000000000001"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7.850000000000001"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7.850000000000001"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7.850000000000001"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7.850000000000001"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7.850000000000001"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7.850000000000001"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7.850000000000001"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7.850000000000001"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7.850000000000001"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7.850000000000001"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7.850000000000001"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7.850000000000001"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7.850000000000001"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7.850000000000001"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7.850000000000001"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7.850000000000001"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7.850000000000001"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7.850000000000001"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7.850000000000001"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7.850000000000001"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7.850000000000001"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7.850000000000001"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7.850000000000001"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7.850000000000001"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7.850000000000001"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7.850000000000001"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7.850000000000001"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7.850000000000001"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7.850000000000001"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7.850000000000001"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7.850000000000001"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7.850000000000001"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7.850000000000001"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7.850000000000001"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7.850000000000001"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7.850000000000001"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7.850000000000001"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7.850000000000001"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7.850000000000001"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7.850000000000001"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7.850000000000001"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7.850000000000001"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7.850000000000001"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7.850000000000001"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7.850000000000001"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7.850000000000001"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7.850000000000001"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7.850000000000001"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7.850000000000001"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7.850000000000001"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7.850000000000001"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7.850000000000001"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7.850000000000001"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7.850000000000001"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7.850000000000001"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7.850000000000001"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7.850000000000001"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7.850000000000001"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7.850000000000001"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7.850000000000001"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7.850000000000001"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7.850000000000001"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7.850000000000001"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7.850000000000001"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7.850000000000001"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7.850000000000001"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7.850000000000001"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7.850000000000001"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7.850000000000001"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7.850000000000001"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7.850000000000001"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7.850000000000001"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7.850000000000001"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7.850000000000001"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7.850000000000001"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7.850000000000001"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7.850000000000001"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7.850000000000001"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7.850000000000001"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7.850000000000001"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7.850000000000001"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7.850000000000001"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7.850000000000001"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7.850000000000001"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7.850000000000001"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7.850000000000001"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7.850000000000001"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7.850000000000001"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7.850000000000001"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7.850000000000001"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7.850000000000001"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7.850000000000001"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7.850000000000001"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7.850000000000001"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7.850000000000001"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7.850000000000001"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7.850000000000001"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7.850000000000001"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7.850000000000001"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7.850000000000001"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7.850000000000001"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7.850000000000001"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7.850000000000001"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7.850000000000001"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7.850000000000001"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7.850000000000001"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7.850000000000001"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7.850000000000001"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7.850000000000001"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7.850000000000001"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7.850000000000001"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7.850000000000001"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7.850000000000001"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7.850000000000001"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7.850000000000001"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7.850000000000001"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7.850000000000001"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7.850000000000001"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7.850000000000001"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7.850000000000001"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7.850000000000001"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7.850000000000001"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7.850000000000001"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7.850000000000001"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7.850000000000001"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7.850000000000001"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7.850000000000001"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7.850000000000001"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7.850000000000001"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7.850000000000001"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7.850000000000001"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7.850000000000001"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7.850000000000001"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7.850000000000001"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7.850000000000001"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7.850000000000001"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7.850000000000001"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7.850000000000001"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7.850000000000001"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7.850000000000001"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7.850000000000001"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7.850000000000001"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7.850000000000001"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7.850000000000001"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7.850000000000001"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7.850000000000001"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7.850000000000001"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7.850000000000001"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7.850000000000001"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7.850000000000001"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7.850000000000001"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7.850000000000001"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7.850000000000001"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7.850000000000001"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7.850000000000001"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7.850000000000001"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7.850000000000001"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7.850000000000001"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7.850000000000001"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7.850000000000001"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7.850000000000001"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7.850000000000001"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7.850000000000001"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7.850000000000001"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7.850000000000001"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7.850000000000001"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7.850000000000001"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7.850000000000001"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7.850000000000001"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7.850000000000001"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7.850000000000001"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7.850000000000001"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7.850000000000001"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7.850000000000001"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7.850000000000001"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7.850000000000001"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7.850000000000001"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7.850000000000001"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7.850000000000001"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7.850000000000001"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7.850000000000001"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7.850000000000001"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7.850000000000001"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7.850000000000001"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7.850000000000001"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7.850000000000001"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7.850000000000001"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7.850000000000001"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7.850000000000001"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7.850000000000001"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7.850000000000001"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7.850000000000001"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7.850000000000001"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7.850000000000001"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7.850000000000001"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7.850000000000001"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7.850000000000001"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7.850000000000001"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7.850000000000001"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7.850000000000001"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7.850000000000001"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7.850000000000001"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7.850000000000001"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7.850000000000001"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7.850000000000001"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7.850000000000001"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7.850000000000001"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7.850000000000001"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7.850000000000001"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7.850000000000001"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7.850000000000001"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7.850000000000001"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7.850000000000001"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7.850000000000001"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7.850000000000001"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7.850000000000001"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7.850000000000001"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7.850000000000001"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7.850000000000001"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7.850000000000001"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7.850000000000001"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7.850000000000001"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7.850000000000001"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7.850000000000001"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7.850000000000001"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7.850000000000001"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7.850000000000001"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7.850000000000001"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7.850000000000001"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7.850000000000001"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7.850000000000001"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7.850000000000001"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7.850000000000001"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7.850000000000001"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7.850000000000001"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7.850000000000001"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7.850000000000001"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7.850000000000001"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7.850000000000001"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7.850000000000001"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7.850000000000001"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7.850000000000001"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7.850000000000001"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7.850000000000001"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7.850000000000001"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7.850000000000001"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7.850000000000001"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7.850000000000001"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7.850000000000001"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7.850000000000001"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7.850000000000001"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7.850000000000001"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7.850000000000001"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7.850000000000001"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7.850000000000001"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7.850000000000001"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7.850000000000001"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7.850000000000001"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7.850000000000001"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7.850000000000001"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7.850000000000001"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7.850000000000001"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7.850000000000001"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7.850000000000001"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7.850000000000001"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7.850000000000001"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7.850000000000001"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7.850000000000001"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7.850000000000001"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7.850000000000001"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7.850000000000001"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7.850000000000001"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7.850000000000001"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7.850000000000001"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7.850000000000001"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7.850000000000001"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7.850000000000001"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7.850000000000001"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7.850000000000001"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7.850000000000001"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7.850000000000001"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7.850000000000001"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7.850000000000001"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7.850000000000001"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7.850000000000001"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7.850000000000001"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7.850000000000001"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7.850000000000001"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7.850000000000001"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7.850000000000001"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7.850000000000001"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7.850000000000001"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7.850000000000001"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7.850000000000001"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7.850000000000001"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7.850000000000001"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7.850000000000001"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7.850000000000001"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7.850000000000001"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7.850000000000001"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7.850000000000001"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7.850000000000001"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7.850000000000001"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7.850000000000001"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7.850000000000001"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7.850000000000001"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7.850000000000001"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7.850000000000001"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7.850000000000001"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7.850000000000001"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7.850000000000001"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7.850000000000001"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7.850000000000001"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7.850000000000001"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7.850000000000001"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7.850000000000001"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7.850000000000001"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7.850000000000001"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7.850000000000001"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7.850000000000001"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7.850000000000001"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7.850000000000001"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7.850000000000001"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7.850000000000001"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7.850000000000001"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7.850000000000001"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7.850000000000001"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7.850000000000001"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7.850000000000001"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7.850000000000001"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7.850000000000001"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7.850000000000001"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7.850000000000001"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7.850000000000001"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7.850000000000001"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7.850000000000001"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7.850000000000001"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7.850000000000001"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7.850000000000001"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7.850000000000001"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7.850000000000001"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7.850000000000001"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7.850000000000001"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7.850000000000001"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7.850000000000001"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7.850000000000001"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7.850000000000001"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7.850000000000001"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7.850000000000001"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7.850000000000001"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7.850000000000001"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7.850000000000001"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7.850000000000001"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7.850000000000001"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7.850000000000001"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7.850000000000001"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7.850000000000001"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7.850000000000001"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7.850000000000001"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7.850000000000001"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7.850000000000001"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7.850000000000001"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7.850000000000001"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7.850000000000001"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7.850000000000001"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7.850000000000001"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7.850000000000001"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7.850000000000001"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7.850000000000001"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7.850000000000001"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7.850000000000001"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7.850000000000001"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7.850000000000001"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7.850000000000001"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7.850000000000001"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7.850000000000001"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7.850000000000001"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7.850000000000001"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7.850000000000001"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7.850000000000001"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7.850000000000001"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7.850000000000001"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7.850000000000001"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7.850000000000001"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7.850000000000001"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7.850000000000001"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7.850000000000001"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7.850000000000001"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7.850000000000001"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7.850000000000001"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7.850000000000001"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7.850000000000001"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7.850000000000001"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7.850000000000001"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7.850000000000001"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7.850000000000001"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7.850000000000001"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7.850000000000001"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7.850000000000001"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7.850000000000001"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7.850000000000001"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7.850000000000001"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7.850000000000001"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7.850000000000001"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7.850000000000001"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7.850000000000001"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7.850000000000001"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7.850000000000001"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7.850000000000001"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7.850000000000001"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7.850000000000001"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7.850000000000001"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7.850000000000001"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7.850000000000001"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7.850000000000001"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7.850000000000001"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7.850000000000001"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7.850000000000001"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7.850000000000001"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7.850000000000001"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7.850000000000001"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7.850000000000001"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7.850000000000001"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7.850000000000001"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7.850000000000001"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7.850000000000001"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7.850000000000001"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7.850000000000001"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7.850000000000001"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7.850000000000001"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7.850000000000001"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7.850000000000001"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7.850000000000001"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7.850000000000001"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7.850000000000001"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7.850000000000001"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7.850000000000001"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7.850000000000001"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7.850000000000001"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7.850000000000001"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7.850000000000001"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7.850000000000001"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7.850000000000001"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7.850000000000001"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7.850000000000001"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7.850000000000001"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7.850000000000001"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7.850000000000001"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7.850000000000001"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7.850000000000001"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7.850000000000001"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7.850000000000001"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7.850000000000001"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7.850000000000001"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7.850000000000001"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7.850000000000001"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7.850000000000001"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7.850000000000001"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7.850000000000001"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7.850000000000001"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7.850000000000001"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7.850000000000001"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7.850000000000001"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7.850000000000001"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7.850000000000001"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7.850000000000001"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7.850000000000001"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7.850000000000001"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7.850000000000001"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7.850000000000001"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7.850000000000001"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7.850000000000001"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7.850000000000001"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7.850000000000001"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7.850000000000001"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7.850000000000001"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7.850000000000001"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7.850000000000001"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7.850000000000001"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7.850000000000001"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7.850000000000001"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7.850000000000001"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7.850000000000001"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7.850000000000001"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7.850000000000001"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7.850000000000001"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7.850000000000001"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7.850000000000001"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7.850000000000001"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7.850000000000001"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7.850000000000001"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7.850000000000001"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7.850000000000001"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7.850000000000001"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7.850000000000001"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7.850000000000001"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7.850000000000001"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7.850000000000001"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7.850000000000001"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7.850000000000001"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7.850000000000001"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7.850000000000001"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7.850000000000001"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7.850000000000001"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7.850000000000001"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7.850000000000001"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7.850000000000001"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7.850000000000001"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7.850000000000001"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7.850000000000001"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7.850000000000001"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7.850000000000001"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7.850000000000001"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7.850000000000001"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7.850000000000001"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7.850000000000001"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7.850000000000001"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7.850000000000001"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7.850000000000001"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7.850000000000001"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7.850000000000001"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7.850000000000001"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7.850000000000001"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7.850000000000001"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7.850000000000001"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7.850000000000001"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7.850000000000001"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7.850000000000001"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7.850000000000001"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7.850000000000001"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7.850000000000001"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7.850000000000001"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7.850000000000001"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7.850000000000001"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7.850000000000001"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7.850000000000001"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7.850000000000001"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7.850000000000001"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7.850000000000001"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7.850000000000001"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7.850000000000001"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7.850000000000001"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7.850000000000001"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7.850000000000001"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7.850000000000001"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7.850000000000001"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7.850000000000001"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7.850000000000001"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7.850000000000001"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7.850000000000001"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7.850000000000001"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7.850000000000001"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7.850000000000001"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7.850000000000001"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7.850000000000001"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7.850000000000001"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7.850000000000001"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7.850000000000001"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7.850000000000001"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7.850000000000001"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7.850000000000001"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7.850000000000001"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7.850000000000001"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7.850000000000001"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7.850000000000001"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7.850000000000001"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7.850000000000001"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7.850000000000001"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7.850000000000001"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7.850000000000001"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7.850000000000001"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7.850000000000001"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7.850000000000001"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7.850000000000001"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7.850000000000001"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7.850000000000001"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7.850000000000001"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7.850000000000001"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7.850000000000001"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7.850000000000001"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7.850000000000001"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7.850000000000001"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7.850000000000001"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7.850000000000001"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7.850000000000001"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7.850000000000001"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7.850000000000001"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7.850000000000001"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7.850000000000001"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7.850000000000001"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7.850000000000001"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7.850000000000001"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7.850000000000001"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7.850000000000001"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7.850000000000001"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7.850000000000001"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7.850000000000001"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7.850000000000001"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7.850000000000001"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7.850000000000001"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7.850000000000001"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7.850000000000001"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7.850000000000001"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7.850000000000001"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7.850000000000001"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7.850000000000001"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7.850000000000001"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7.850000000000001"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7.850000000000001"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7.850000000000001"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7.850000000000001"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7.850000000000001"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7.850000000000001"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7.850000000000001"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7.850000000000001"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7.850000000000001"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7.850000000000001"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7.850000000000001"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7.850000000000001"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7.850000000000001"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7.850000000000001"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7.850000000000001"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7.850000000000001"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7.850000000000001"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7.850000000000001"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7.850000000000001"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7.850000000000001"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7.850000000000001"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7.850000000000001"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7.850000000000001"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7.850000000000001"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7.850000000000001"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7.850000000000001"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7.850000000000001"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7.850000000000001"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7.850000000000001"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7.850000000000001"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7.850000000000001"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7.850000000000001"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7.850000000000001"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7.850000000000001"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7.850000000000001"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7.850000000000001"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7.850000000000001"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7.850000000000001"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7.850000000000001"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7.850000000000001"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7.850000000000001"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7.850000000000001"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7.850000000000001"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7.850000000000001"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7.850000000000001"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7.850000000000001"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7.850000000000001"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7.850000000000001"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7.850000000000001"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7.850000000000001"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7.850000000000001"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7.850000000000001"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7.850000000000001"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7.850000000000001"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7.850000000000001"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7.850000000000001"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7.850000000000001"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7.850000000000001"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7.850000000000001"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7.850000000000001"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7.850000000000001"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7.850000000000001"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7.850000000000001"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7.850000000000001"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7.850000000000001"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7.850000000000001"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7.850000000000001"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7.850000000000001"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7.850000000000001"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7.850000000000001"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7.850000000000001"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7.850000000000001"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7.850000000000001"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7.850000000000001"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7.850000000000001"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7.850000000000001"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7.850000000000001"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7.850000000000001"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7.850000000000001"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7.850000000000001"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7.850000000000001"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7.850000000000001"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7.850000000000001"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7.850000000000001"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7.850000000000001"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7.850000000000001"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7.850000000000001"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7.850000000000001"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7.850000000000001"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7.850000000000001"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7.850000000000001"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7.850000000000001"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7.850000000000001"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7.850000000000001"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7.850000000000001"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7.850000000000001"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7.850000000000001"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7.850000000000001"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7.850000000000001"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7.850000000000001"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7.850000000000001"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7.850000000000001"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7.850000000000001"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7.850000000000001"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7.850000000000001"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7.850000000000001"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7.850000000000001"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7.850000000000001"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7.850000000000001"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7.850000000000001"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7.850000000000001"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7.850000000000001"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7.850000000000001"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7.850000000000001"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7.850000000000001"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7.850000000000001"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7.850000000000001"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7.850000000000001"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7.850000000000001"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7.850000000000001"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7.850000000000001"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7.850000000000001"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7.850000000000001"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7.850000000000001"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7.850000000000001"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7.850000000000001"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7.850000000000001"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7.850000000000001"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7.850000000000001"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7.850000000000001"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7.850000000000001"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7.850000000000001"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7.850000000000001"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7.850000000000001"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7.850000000000001"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7.850000000000001"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7.850000000000001"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7.850000000000001"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7.850000000000001"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7.850000000000001"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7.850000000000001"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7.850000000000001"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7.850000000000001"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7.850000000000001"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7.850000000000001"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7.850000000000001"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7.850000000000001"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7.850000000000001"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7.850000000000001"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7.850000000000001"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7.850000000000001"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7.850000000000001"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7.850000000000001"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7.850000000000001"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7.850000000000001"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7.850000000000001"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7.850000000000001"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7.850000000000001"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7.850000000000001"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7.850000000000001"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7.850000000000001"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7.850000000000001"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7.850000000000001"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7.850000000000001"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7.850000000000001"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7.850000000000001"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7.850000000000001"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7.850000000000001"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7.850000000000001"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7.850000000000001"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7.850000000000001"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7.850000000000001"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7.850000000000001"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7.850000000000001"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7.850000000000001"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7.850000000000001"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7.850000000000001"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7.850000000000001"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7.850000000000001"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7.850000000000001"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7.850000000000001"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7.850000000000001"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7.850000000000001"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7.850000000000001"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7.850000000000001"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7.850000000000001"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7.850000000000001"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7.850000000000001"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7.850000000000001"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7.850000000000001"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7.850000000000001"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7.850000000000001"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7.850000000000001"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7.850000000000001"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7.850000000000001"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7.850000000000001"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7.850000000000001"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7.850000000000001"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7.850000000000001"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7.850000000000001"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7.850000000000001"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7.850000000000001"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7.850000000000001"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7.850000000000001"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7.850000000000001"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7.850000000000001"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7.850000000000001"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7.850000000000001"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7.850000000000001"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7.850000000000001"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7.850000000000001"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7.850000000000001"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7.850000000000001"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7.850000000000001"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7.850000000000001"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7.850000000000001"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7.850000000000001"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7.850000000000001"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7.850000000000001"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7.850000000000001"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7.850000000000001"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7.850000000000001"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7.850000000000001"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7.850000000000001"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7.850000000000001"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7.850000000000001"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7.850000000000001"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7.850000000000001"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7.850000000000001"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7.850000000000001"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7.850000000000001"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7.850000000000001"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7.850000000000001"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7.850000000000001"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7.850000000000001"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7.850000000000001"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7.850000000000001"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7.850000000000001"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7.850000000000001"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7.850000000000001"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7.850000000000001"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7.850000000000001"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7.850000000000001"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7.850000000000001"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7.850000000000001"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7.850000000000001"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7.850000000000001"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7.850000000000001"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7.850000000000001"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7.850000000000001"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7.850000000000001"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7.850000000000001"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7.850000000000001"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7.850000000000001"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7.850000000000001"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7.850000000000001"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7.850000000000001"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7.850000000000001"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7.850000000000001"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7.850000000000001"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7.850000000000001"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7.850000000000001"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7.850000000000001"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7.850000000000001"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7.850000000000001"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7.850000000000001"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7.850000000000001"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7.850000000000001"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7.850000000000001"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7.850000000000001"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7.850000000000001"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7.850000000000001"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7.850000000000001"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7.850000000000001"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7.850000000000001"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7.850000000000001"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7.850000000000001"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7.850000000000001"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7.850000000000001"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7.850000000000001"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7.850000000000001"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7.850000000000001"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7.850000000000001"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7.850000000000001"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7.850000000000001"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7.850000000000001"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7.850000000000001"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7.850000000000001"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7.850000000000001"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7.850000000000001"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7.850000000000001"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7.850000000000001"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7.850000000000001"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7.850000000000001"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7.850000000000001"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7.850000000000001"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7.850000000000001"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7.850000000000001"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7.850000000000001"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7.850000000000001"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7.850000000000001"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7.850000000000001"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7.850000000000001"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7.850000000000001"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7.850000000000001"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7.850000000000001"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7.850000000000001"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7.850000000000001"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7.850000000000001"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7.850000000000001"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7.850000000000001"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7.850000000000001"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7.850000000000001"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7.850000000000001"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7.850000000000001"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7.850000000000001"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7.850000000000001"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7.850000000000001"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7.850000000000001"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7.850000000000001"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7.850000000000001"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7.850000000000001"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7.850000000000001"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7.850000000000001"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7.850000000000001"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7.850000000000001"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7.850000000000001"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7.850000000000001"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7.850000000000001"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7.850000000000001"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7.850000000000001"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7.850000000000001"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7.850000000000001"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7.850000000000001"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7.850000000000001"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7.850000000000001"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7.850000000000001"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7.850000000000001"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7.850000000000001"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7.850000000000001"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7.850000000000001"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7.850000000000001"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7.850000000000001"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7.850000000000001"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7.850000000000001"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7.850000000000001"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7.850000000000001"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7.850000000000001"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7.850000000000001"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7.850000000000001"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7.850000000000001"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7.850000000000001"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7.850000000000001"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7.850000000000001"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7.850000000000001"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7.850000000000001"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7.850000000000001"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7.850000000000001"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7.850000000000001"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7.850000000000001"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7.850000000000001"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7.850000000000001"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7.850000000000001"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7.850000000000001"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7.850000000000001"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7.850000000000001"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7.850000000000001"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7.850000000000001"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7.850000000000001"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7.850000000000001"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7.850000000000001"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7.850000000000001"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7.850000000000001"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7.850000000000001"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7.850000000000001"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7.850000000000001"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7.850000000000001"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7.850000000000001"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7.850000000000001"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7.850000000000001"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7.850000000000001"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7.850000000000001"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7.850000000000001"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7.850000000000001"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7.850000000000001"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7.850000000000001"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7.850000000000001"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7.850000000000001"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7.850000000000001"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7.850000000000001"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7.850000000000001"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7.850000000000001"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7.850000000000001"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7.850000000000001"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7.850000000000001"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7.850000000000001"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7.850000000000001"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7.850000000000001"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7.850000000000001"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7.850000000000001"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7.850000000000001"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7.850000000000001"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7.850000000000001"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7.850000000000001"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7.850000000000001"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7.850000000000001"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7.850000000000001"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7.850000000000001"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7.850000000000001"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7.850000000000001"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7.850000000000001"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7.850000000000001"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7.850000000000001"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7.850000000000001"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7.850000000000001"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7.850000000000001"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7.850000000000001"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7.850000000000001"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7.850000000000001"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7.850000000000001"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7.850000000000001"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7.850000000000001"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7.850000000000001"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7.850000000000001"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7.850000000000001"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7.850000000000001"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7.850000000000001"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7.850000000000001"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7.850000000000001"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7.850000000000001"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7.850000000000001"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7.850000000000001"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7.850000000000001"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7.850000000000001"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7.850000000000001"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7.850000000000001"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7.850000000000001"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7.850000000000001"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7.850000000000001"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7.850000000000001"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7.850000000000001"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7.850000000000001"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7.850000000000001"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7.850000000000001"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7.850000000000001"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7.850000000000001"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7.850000000000001"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7.850000000000001"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7.850000000000001"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7.850000000000001"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7.850000000000001"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7.850000000000001"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7.850000000000001"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7.850000000000001"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7.850000000000001"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7.850000000000001"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7.850000000000001"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7.850000000000001"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7.850000000000001"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7.850000000000001"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7.850000000000001"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7.850000000000001"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7.850000000000001"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7.850000000000001"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7.850000000000001"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7.850000000000001"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7.850000000000001"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7.850000000000001"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7.850000000000001"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7.850000000000001"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7.850000000000001"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7.850000000000001"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7.850000000000001"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7.850000000000001"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7.850000000000001"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7.850000000000001"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7.850000000000001"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7.850000000000001"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7.850000000000001"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7.850000000000001"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7.850000000000001"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7.850000000000001"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7.850000000000001"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7.850000000000001"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7.850000000000001"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7.850000000000001"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7.850000000000001"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7.850000000000001"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7.850000000000001"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7.850000000000001"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7.850000000000001"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7.850000000000001"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7.850000000000001"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7.850000000000001"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7.850000000000001"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7.850000000000001"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7.850000000000001"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7.850000000000001"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7.850000000000001"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7.850000000000001"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7.850000000000001"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7.850000000000001"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7.850000000000001"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7.850000000000001"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7.850000000000001"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7.850000000000001"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7.850000000000001"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7.850000000000001"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7.850000000000001"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7.850000000000001"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7.850000000000001"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7.850000000000001"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7.850000000000001"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7.850000000000001"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7.850000000000001"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7.850000000000001"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7.850000000000001"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7.850000000000001"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7.850000000000001"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7.850000000000001"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7.850000000000001"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7.850000000000001"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7.850000000000001"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7.850000000000001"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7.850000000000001"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7.850000000000001"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7.850000000000001"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7.850000000000001"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7.850000000000001"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7.850000000000001"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7.850000000000001"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7.850000000000001"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7.850000000000001"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7.850000000000001"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7.850000000000001"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7.850000000000001"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7.850000000000001"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7.850000000000001"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7.850000000000001"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7.850000000000001"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7.850000000000001"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7.850000000000001"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7.850000000000001"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7.850000000000001"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7.850000000000001"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7.850000000000001"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7.850000000000001"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7.850000000000001"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7.850000000000001"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7.850000000000001"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7.850000000000001"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7.850000000000001"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7.850000000000001"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7.850000000000001"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7.850000000000001"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7.850000000000001"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7.850000000000001"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7.850000000000001"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7.850000000000001"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7.850000000000001"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7.850000000000001"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7.850000000000001"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7.850000000000001"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7.850000000000001"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7.850000000000001"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7.850000000000001"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7.850000000000001"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7.850000000000001"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7.850000000000001"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7.850000000000001"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7.850000000000001"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7.850000000000001"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7.850000000000001"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7.850000000000001"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7.850000000000001"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7.850000000000001"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7.850000000000001"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7.850000000000001"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7.850000000000001"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7.850000000000001"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7.850000000000001"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7.850000000000001"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7.850000000000001"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7.850000000000001"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7.850000000000001"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7.850000000000001"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7.850000000000001"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7.850000000000001"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7.850000000000001"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7.850000000000001"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7.850000000000001"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7.850000000000001"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7.850000000000001"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7.850000000000001"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7.850000000000001"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7.850000000000001"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7.850000000000001"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7.850000000000001"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7.850000000000001"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7.850000000000001"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7.850000000000001"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7.850000000000001"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7.850000000000001"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7.850000000000001"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7.850000000000001"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7.850000000000001"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7.850000000000001"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7.850000000000001"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7.850000000000001"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7.850000000000001"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7.850000000000001"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7.850000000000001"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7.850000000000001"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7.850000000000001"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7.850000000000001"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7.850000000000001"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7.850000000000001"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7.850000000000001"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7.850000000000001"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7.850000000000001"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7.850000000000001"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7.850000000000001"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7.850000000000001"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7.850000000000001"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7.850000000000001"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7.850000000000001"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7.850000000000001"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7.850000000000001"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7.850000000000001"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7.850000000000001"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7.850000000000001"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7.850000000000001"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7.850000000000001"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7.850000000000001"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7.850000000000001"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7.850000000000001"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7.850000000000001"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7.850000000000001"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7.850000000000001"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7.850000000000001"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7.850000000000001"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7.850000000000001"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7.850000000000001"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7.850000000000001"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7.850000000000001"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7.850000000000001"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7.850000000000001"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7.850000000000001"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7.850000000000001"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7.850000000000001"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7.850000000000001"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7.850000000000001"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7.850000000000001"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7.850000000000001"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7.850000000000001"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7.850000000000001"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7.850000000000001"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7.850000000000001"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7.850000000000001"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7.850000000000001"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7.850000000000001"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7.850000000000001"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7.850000000000001"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7.850000000000001"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7.850000000000001"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7.850000000000001"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7.850000000000001"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7.850000000000001"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7.850000000000001"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7.850000000000001"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7.850000000000001"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7.850000000000001"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7.850000000000001"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7.850000000000001"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7.850000000000001"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7.850000000000001"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7.850000000000001"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7.850000000000001"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7.850000000000001"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7.850000000000001"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7.850000000000001"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7.850000000000001"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7.850000000000001"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7.850000000000001"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7.850000000000001"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7.850000000000001"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7.850000000000001"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7.850000000000001"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7.850000000000001"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7.850000000000001"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7.850000000000001"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7.850000000000001"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7.850000000000001"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7.850000000000001"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7.850000000000001"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7.850000000000001"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7.850000000000001"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7.850000000000001"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7.850000000000001"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7.850000000000001"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7.850000000000001"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7.850000000000001"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7.850000000000001"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7.850000000000001"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7.850000000000001"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7.850000000000001"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7.850000000000001"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7.850000000000001"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7.850000000000001"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7.850000000000001"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7.850000000000001"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7.850000000000001"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7.850000000000001"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7.850000000000001"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7.850000000000001"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7.850000000000001"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7.850000000000001"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7.850000000000001"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7.850000000000001"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7.850000000000001"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7.850000000000001"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7.850000000000001"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7.850000000000001"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7.850000000000001"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7.850000000000001"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7.850000000000001"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7.850000000000001"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7.850000000000001"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7.850000000000001"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7.850000000000001"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7.850000000000001"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7.850000000000001"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7.850000000000001"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7.850000000000001"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7.850000000000001"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7.850000000000001"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7.850000000000001"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7.850000000000001"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7.850000000000001"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7.850000000000001"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7.850000000000001"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7.850000000000001"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7.850000000000001"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7.850000000000001"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7.850000000000001"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7.850000000000001"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7.850000000000001"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7.850000000000001"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7.850000000000001"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7.850000000000001"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7.850000000000001"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7.850000000000001"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7.850000000000001"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7.850000000000001"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7.850000000000001"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7.850000000000001"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7.850000000000001"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7.850000000000001"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7.850000000000001"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7.850000000000001"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7.850000000000001"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7.850000000000001"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7.850000000000001"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7.850000000000001"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7.850000000000001"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7.850000000000001"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7.850000000000001"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7.850000000000001"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7.850000000000001"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7.850000000000001"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7.850000000000001"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7.850000000000001"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7.850000000000001"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7.850000000000001"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7.850000000000001"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7.850000000000001"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7.850000000000001"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7.850000000000001"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7.850000000000001"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7.850000000000001"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7.850000000000001"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7.850000000000001"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7.850000000000001"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7.850000000000001"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7.850000000000001"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7.850000000000001"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7.850000000000001"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7.850000000000001"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7.850000000000001"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7.850000000000001"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7.850000000000001"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7.850000000000001"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7.850000000000001"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7.850000000000001"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7.850000000000001"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7.850000000000001"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7.850000000000001"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7.850000000000001"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7.850000000000001"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7.850000000000001"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7.850000000000001"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7.850000000000001"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7.850000000000001"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7.850000000000001"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7.850000000000001"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7.850000000000001"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7.850000000000001"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7.850000000000001"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7.850000000000001"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7.850000000000001"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7.850000000000001"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7.850000000000001"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7.850000000000001"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7.850000000000001"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7.850000000000001"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7.850000000000001"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7.850000000000001"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7.850000000000001"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7.850000000000001"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7.850000000000001"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7.850000000000001"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7.850000000000001"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7.850000000000001"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7.850000000000001"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7.850000000000001"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7.850000000000001"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7.850000000000001"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7.850000000000001"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7.850000000000001"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7.850000000000001"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7.850000000000001"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7.850000000000001"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7.850000000000001"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7.850000000000001"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7.850000000000001"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7.850000000000001"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7.850000000000001"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7.850000000000001"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7.850000000000001"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7.850000000000001"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7.850000000000001"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7.850000000000001"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7.850000000000001"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7.850000000000001"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7.850000000000001"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7.850000000000001"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7.850000000000001"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7.850000000000001"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7.850000000000001"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7.850000000000001"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7.850000000000001"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7.850000000000001"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7.850000000000001"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7.850000000000001"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7.850000000000001"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7.850000000000001"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7.850000000000001"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7.850000000000001"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7.850000000000001"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7.850000000000001"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7.850000000000001"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7.850000000000001"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7.850000000000001"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7.850000000000001"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7.850000000000001"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7.850000000000001"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7.850000000000001"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7.850000000000001"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7.850000000000001"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7.850000000000001"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7.850000000000001"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7.850000000000001"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7.850000000000001"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7.850000000000001"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7.850000000000001"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7.850000000000001"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7.850000000000001"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7.850000000000001"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7.850000000000001"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7.850000000000001"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7.850000000000001"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7.850000000000001"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7.850000000000001"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7.850000000000001"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7.850000000000001"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7.850000000000001"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7.850000000000001"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7.850000000000001"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7.850000000000001"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7.850000000000001"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7.850000000000001"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7.850000000000001"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7.850000000000001"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7.850000000000001"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7.850000000000001"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7.850000000000001"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7.850000000000001"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7.850000000000001"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7.850000000000001"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7.850000000000001"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7.850000000000001"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7.850000000000001"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7.850000000000001"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7.850000000000001"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7.850000000000001"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7.850000000000001"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7.850000000000001"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7.850000000000001"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7.850000000000001"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7.850000000000001"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7.850000000000001"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7.850000000000001"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7.850000000000001"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7.850000000000001"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7.850000000000001"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7.850000000000001"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7.850000000000001"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7.850000000000001"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7.850000000000001"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7.850000000000001"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7.850000000000001"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7.850000000000001"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7.850000000000001"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7.850000000000001"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7.850000000000001"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7.850000000000001"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7.850000000000001"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7.850000000000001"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7.850000000000001"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7.850000000000001"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7.850000000000001"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7.850000000000001"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7.850000000000001"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7.850000000000001"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7.850000000000001"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7.850000000000001"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7.850000000000001"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7.850000000000001"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7.850000000000001"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7.850000000000001"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7.850000000000001"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7.850000000000001"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7.850000000000001"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7.850000000000001"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7.850000000000001"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7.850000000000001"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7.850000000000001"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7.850000000000001"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7.850000000000001"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7.850000000000001"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7.850000000000001"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7.850000000000001"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7.850000000000001"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7.850000000000001"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7.850000000000001"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7.850000000000001"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7.850000000000001"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7.850000000000001"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7.850000000000001"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7.850000000000001"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7.850000000000001"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7.850000000000001"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7.850000000000001"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7.850000000000001"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7.850000000000001"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7.850000000000001"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7.850000000000001"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7.850000000000001"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7.850000000000001"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7.850000000000001"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7.850000000000001"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7.850000000000001"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7.850000000000001"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7.850000000000001"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7.850000000000001"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7.850000000000001"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7.850000000000001"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7.850000000000001"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7.850000000000001"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7.850000000000001"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7.850000000000001"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7.850000000000001"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7.850000000000001"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7.850000000000001"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7.850000000000001"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7.850000000000001"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7.850000000000001"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7.850000000000001"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7.850000000000001"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7.850000000000001"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7.850000000000001"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7.850000000000001"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7.850000000000001"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7.850000000000001"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7.850000000000001"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7.850000000000001"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7.850000000000001"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7.850000000000001"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7.850000000000001"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7.850000000000001"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7.850000000000001"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7.850000000000001"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7.850000000000001"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7.850000000000001"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7.850000000000001"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7.850000000000001"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7.850000000000001"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7.850000000000001"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7.850000000000001"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7.850000000000001"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7.850000000000001"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7.850000000000001"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7.850000000000001"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7.850000000000001"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7.850000000000001"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7.850000000000001"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7.850000000000001"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7.850000000000001"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7.850000000000001"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7.850000000000001"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7.850000000000001"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7.850000000000001"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7.850000000000001"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7.850000000000001"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7.850000000000001"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7.850000000000001"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7.850000000000001"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7.850000000000001"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7.850000000000001"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7.850000000000001"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7.850000000000001"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7.850000000000001"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7.850000000000001"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7.850000000000001"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7.850000000000001"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7.850000000000001"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7.850000000000001"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7.850000000000001"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7.850000000000001"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7.850000000000001"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7.850000000000001"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7.850000000000001"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7.850000000000001"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7.850000000000001"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7.850000000000001"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7.850000000000001"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7.850000000000001"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7.850000000000001"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7.850000000000001"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7.850000000000001"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7.850000000000001"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7.850000000000001"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7.850000000000001"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7.850000000000001"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7.850000000000001"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7.850000000000001"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7.850000000000001"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7.850000000000001"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7.850000000000001"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7.850000000000001"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7.850000000000001"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7.850000000000001"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7.850000000000001"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7.850000000000001"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7.850000000000001"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7.850000000000001"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7.850000000000001"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7.850000000000001"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7.850000000000001"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7.850000000000001"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7.850000000000001"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7.850000000000001"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7.850000000000001"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7.850000000000001"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7.850000000000001"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7.850000000000001"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7.850000000000001"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7.850000000000001"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7.850000000000001"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7.850000000000001"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7.850000000000001"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7.850000000000001"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7.850000000000001"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7.850000000000001"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7.850000000000001"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7.850000000000001"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7.850000000000001"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7.850000000000001"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7.850000000000001"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7.850000000000001"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7.850000000000001"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7.850000000000001"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7.850000000000001"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7.850000000000001"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7.850000000000001"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7.850000000000001"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7.850000000000001"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7.850000000000001"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7.850000000000001"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7.850000000000001"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7.850000000000001"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7.850000000000001"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7.850000000000001"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7.850000000000001"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7.850000000000001"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7.850000000000001"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7.850000000000001"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7.850000000000001"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7.850000000000001"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7.850000000000001"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7.850000000000001"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7.850000000000001"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7.850000000000001"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7.850000000000001"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7.850000000000001"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7.850000000000001"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7.850000000000001"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7.850000000000001"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7.850000000000001"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7.850000000000001"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7.850000000000001"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7.850000000000001"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7.850000000000001"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7.850000000000001"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7.850000000000001"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7.850000000000001"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7.850000000000001"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7.850000000000001"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7.850000000000001"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7.850000000000001"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7.850000000000001"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7.850000000000001"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7.850000000000001"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7.850000000000001"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7.850000000000001"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7.850000000000001"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7.850000000000001"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7.850000000000001"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7.850000000000001"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7.850000000000001"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7.850000000000001"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7.850000000000001"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7.850000000000001"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7.850000000000001"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7.850000000000001"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7.850000000000001"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7.850000000000001"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7.850000000000001"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7.850000000000001"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7.850000000000001"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7.850000000000001"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7.850000000000001"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7.850000000000001"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7.850000000000001"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7.850000000000001"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7.850000000000001"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7.850000000000001"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7.850000000000001"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7.850000000000001"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7.850000000000001"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7.850000000000001"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7.850000000000001"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7.850000000000001"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7.850000000000001"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7.850000000000001"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7.850000000000001"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7.850000000000001"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7.850000000000001"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7.850000000000001"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7.850000000000001"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7.850000000000001"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7.850000000000001"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7.850000000000001"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7.850000000000001"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7.850000000000001"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7.850000000000001"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7.850000000000001"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7.850000000000001"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7.850000000000001"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7.850000000000001"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7.850000000000001"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7.850000000000001"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7.850000000000001"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7.850000000000001"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7.850000000000001"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7.850000000000001"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7.850000000000001"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7.850000000000001"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7.850000000000001"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7.850000000000001"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7.850000000000001"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7.850000000000001"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7.850000000000001"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7.850000000000001"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7.850000000000001"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7.850000000000001"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7.850000000000001"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7.850000000000001"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7.850000000000001"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7.850000000000001"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7.850000000000001"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7.850000000000001"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7.850000000000001"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7.850000000000001"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7.850000000000001"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7.850000000000001"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7.850000000000001"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7.850000000000001"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7.850000000000001"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7.850000000000001"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7.850000000000001"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7.850000000000001"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7.850000000000001"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7.850000000000001"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7.850000000000001"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7.850000000000001"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7.850000000000001"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7.850000000000001"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7.850000000000001"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7.850000000000001"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7.850000000000001"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7.850000000000001"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7.850000000000001"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7.850000000000001"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7.850000000000001"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7.850000000000001"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7.850000000000001"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7.850000000000001"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7.850000000000001"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7.850000000000001"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7.850000000000001"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7.850000000000001"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7.850000000000001"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7.850000000000001"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7.850000000000001"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7.850000000000001"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7.850000000000001"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7.850000000000001"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7.850000000000001"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7.850000000000001"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7.850000000000001"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7.850000000000001"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7.850000000000001"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7.850000000000001"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7.850000000000001"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7.850000000000001"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7.850000000000001"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7.850000000000001"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7.850000000000001"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7.850000000000001"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7.850000000000001"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7.850000000000001"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7.850000000000001"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7.850000000000001"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7.850000000000001"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7.850000000000001"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7.850000000000001"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7.850000000000001"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7.850000000000001"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7.850000000000001"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7.850000000000001"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7.850000000000001"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7.850000000000001"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7.850000000000001"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7.850000000000001"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7.850000000000001"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7.850000000000001"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7.850000000000001"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7.850000000000001"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7.850000000000001"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7.850000000000001"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7.850000000000001"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7.850000000000001"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7.850000000000001"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7.850000000000001"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7.850000000000001"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7.850000000000001"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7.850000000000001"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7.850000000000001"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7.850000000000001"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7.850000000000001"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7.850000000000001"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7.850000000000001"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7.850000000000001"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7.850000000000001"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7.850000000000001"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7.850000000000001"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7.850000000000001"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7.850000000000001"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7.850000000000001"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7.850000000000001"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7.850000000000001"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7.850000000000001"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7.850000000000001"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7.850000000000001"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7.850000000000001"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7.850000000000001"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7.850000000000001"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7.850000000000001"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7.850000000000001"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7.850000000000001"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7.850000000000001"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7.850000000000001"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7.850000000000001"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7.850000000000001"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7.850000000000001"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7.850000000000001"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7.850000000000001"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7.850000000000001"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7.850000000000001"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7.850000000000001"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7.850000000000001"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7.850000000000001"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7.850000000000001"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7.850000000000001"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7.850000000000001"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7.850000000000001"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7.850000000000001"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7.850000000000001"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7.850000000000001"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7.850000000000001"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7.850000000000001"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7.850000000000001"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7.850000000000001"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7.850000000000001"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7.850000000000001"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7.850000000000001"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7.850000000000001"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7.850000000000001"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7.850000000000001"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7.850000000000001"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7.850000000000001"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7.850000000000001"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7.850000000000001"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7.850000000000001"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7.850000000000001"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7.850000000000001"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7.850000000000001"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7.850000000000001"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7.850000000000001"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7.850000000000001"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7.850000000000001"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7.850000000000001"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7.850000000000001"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7.850000000000001"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7.850000000000001"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7.850000000000001"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7.850000000000001"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7.850000000000001"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7.850000000000001"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7.850000000000001"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7.850000000000001"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7.850000000000001"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7.850000000000001"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7.850000000000001"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7.850000000000001"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7.850000000000001"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7.850000000000001"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7.850000000000001"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7.850000000000001"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7.850000000000001"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7.850000000000001"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7.850000000000001"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7.850000000000001"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7.850000000000001"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7.850000000000001"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7.850000000000001"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7.850000000000001"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7.850000000000001"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7.850000000000001"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7.850000000000001"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7.850000000000001"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7.850000000000001"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7.850000000000001"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7.850000000000001"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7.850000000000001"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7.850000000000001"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7.850000000000001"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7.850000000000001"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7.850000000000001"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7.850000000000001"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7.850000000000001"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7.850000000000001"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7.850000000000001"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7.850000000000001"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7.850000000000001"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7.850000000000001"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7.850000000000001"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7.850000000000001"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7.850000000000001"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7.850000000000001"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7.850000000000001"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7.850000000000001"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7.850000000000001"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7.850000000000001"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7.850000000000001"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7.850000000000001"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7.850000000000001"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7.850000000000001"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7.850000000000001"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7.850000000000001"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7.850000000000001"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7.850000000000001"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7.850000000000001"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7.850000000000001"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7.850000000000001"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7.850000000000001"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7.850000000000001"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7.850000000000001"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7.850000000000001"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7.850000000000001"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7.850000000000001"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7.850000000000001"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7.850000000000001"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7.850000000000001"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7.850000000000001"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7.850000000000001"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7.850000000000001"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7.850000000000001"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7.850000000000001"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7.850000000000001"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7.850000000000001"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7.850000000000001"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7.850000000000001"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7.850000000000001"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7.850000000000001"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7.850000000000001"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7.850000000000001"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7.850000000000001"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7.850000000000001"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7.850000000000001"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7.850000000000001"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7.850000000000001"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7.850000000000001"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7.850000000000001"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7.850000000000001"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7.850000000000001"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7.850000000000001"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7.850000000000001"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7.850000000000001"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7.850000000000001"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7.850000000000001"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7.850000000000001"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7.850000000000001"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7.850000000000001"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7.850000000000001"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7.850000000000001"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7.850000000000001"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7.850000000000001"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7.850000000000001"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7.850000000000001"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7.850000000000001"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7.850000000000001"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7.850000000000001"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7.850000000000001"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7.850000000000001"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7.850000000000001"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7.850000000000001"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7.850000000000001"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7.850000000000001"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7.850000000000001"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7.850000000000001"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7.850000000000001"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7.850000000000001"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7.850000000000001"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7.850000000000001"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7.850000000000001"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7.850000000000001"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7.850000000000001"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7.850000000000001"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7.850000000000001"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7.850000000000001"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7.850000000000001"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7.850000000000001"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7.850000000000001"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7.850000000000001"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7.850000000000001"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7.850000000000001"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7.850000000000001"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7.850000000000001"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7.850000000000001"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7.850000000000001"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7.850000000000001"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7.850000000000001"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7.850000000000001"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7.850000000000001"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7.850000000000001"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7.850000000000001"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7.850000000000001"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7.850000000000001"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7.850000000000001"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7.850000000000001"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7.850000000000001"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7.850000000000001"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7.850000000000001"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7.850000000000001"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7.850000000000001"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7.850000000000001"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7.850000000000001"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7.850000000000001"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7.850000000000001"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7.850000000000001"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7.850000000000001"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7.850000000000001"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7.850000000000001"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7.850000000000001"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7.850000000000001"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7.850000000000001"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7.850000000000001"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7.850000000000001"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7.850000000000001"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7.850000000000001"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7.850000000000001"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7.850000000000001"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7.850000000000001"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7.850000000000001"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7.850000000000001"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7.850000000000001"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7.850000000000001"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7.850000000000001"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7.850000000000001"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7.850000000000001"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7.850000000000001"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7.850000000000001"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7.850000000000001"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7.850000000000001"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7.850000000000001"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7.850000000000001"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7.850000000000001"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7.850000000000001"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7.850000000000001"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7.850000000000001"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7.850000000000001"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7.850000000000001"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7.850000000000001"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7.850000000000001"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7.850000000000001"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7.850000000000001"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7.850000000000001"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7.850000000000001"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7.850000000000001"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7.850000000000001"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7.850000000000001"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7.850000000000001"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7.850000000000001"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7.850000000000001"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7.850000000000001"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7.850000000000001"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7.850000000000001"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7.850000000000001"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7.850000000000001"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7.850000000000001"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7.850000000000001"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7.850000000000001"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7.850000000000001"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7.850000000000001"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7.850000000000001"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7.850000000000001"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7.850000000000001"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7.850000000000001"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7.850000000000001"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7.850000000000001"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7.850000000000001"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7.850000000000001"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7.850000000000001"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7.850000000000001"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7.850000000000001"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7.850000000000001"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7.850000000000001"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7.850000000000001"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7.850000000000001"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7.850000000000001"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7.850000000000001"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7.850000000000001"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7.850000000000001"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7.850000000000001"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7.850000000000001"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7.850000000000001"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7.850000000000001"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7.850000000000001"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7.850000000000001"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7.850000000000001"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7.850000000000001"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7.850000000000001"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7.850000000000001"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7.850000000000001"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7.850000000000001"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7.850000000000001"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7.850000000000001"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7.850000000000001"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7.850000000000001"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7.850000000000001"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7.850000000000001"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7.850000000000001"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7.850000000000001"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7.850000000000001"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7.850000000000001"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7.850000000000001"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7.850000000000001"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7.850000000000001"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7.850000000000001"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7.850000000000001"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7.850000000000001"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7.850000000000001"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7.850000000000001"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7.850000000000001"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7.850000000000001"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7.850000000000001"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7.850000000000001"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7.850000000000001"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7.850000000000001"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7.850000000000001"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7.850000000000001"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7.850000000000001"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7.850000000000001"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7.850000000000001"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7.850000000000001"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7.850000000000001"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7.850000000000001"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7.850000000000001"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7.850000000000001"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7.850000000000001"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7.850000000000001"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7.850000000000001"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7.850000000000001"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7.850000000000001"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7.850000000000001"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7.850000000000001"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7.850000000000001"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7.850000000000001"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7.850000000000001"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7.850000000000001"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7.850000000000001"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7.850000000000001"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7.850000000000001"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7.850000000000001"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7.850000000000001"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7.850000000000001"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7.850000000000001"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7.850000000000001"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7.850000000000001"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7.850000000000001"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7.850000000000001"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7.850000000000001"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7.850000000000001"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7.850000000000001"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7.850000000000001"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7.850000000000001"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7.850000000000001"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7.850000000000001"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7.850000000000001"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7.850000000000001"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7.850000000000001"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7.850000000000001"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7.850000000000001"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7.850000000000001"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7.850000000000001"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7.850000000000001"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7.850000000000001"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7.850000000000001"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7.850000000000001"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7.850000000000001"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7.850000000000001"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7.850000000000001"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7.850000000000001"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7.850000000000001"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7.850000000000001"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7.850000000000001"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7.850000000000001"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7.850000000000001"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7.850000000000001"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7.850000000000001"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7.850000000000001"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7.850000000000001"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7.850000000000001"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7.850000000000001"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7.850000000000001"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7.850000000000001"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7.850000000000001"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7.850000000000001"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7.850000000000001"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7.850000000000001"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7.850000000000001"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7.850000000000001"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7.850000000000001"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7.850000000000001"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7.850000000000001"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7.850000000000001"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7.850000000000001"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7.850000000000001"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7.850000000000001"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7.850000000000001"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7.850000000000001"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7.850000000000001"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7.850000000000001"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7.850000000000001"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7.850000000000001"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7.850000000000001"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7.850000000000001"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7.850000000000001"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7.850000000000001"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7.850000000000001"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7.850000000000001"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7.850000000000001"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7.850000000000001"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7.850000000000001"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7.850000000000001"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7.850000000000001"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7.850000000000001"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7.850000000000001"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7.850000000000001"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7.850000000000001"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7.850000000000001"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7.850000000000001"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7.850000000000001"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7.850000000000001"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7.850000000000001"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7.850000000000001"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7.850000000000001"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7.850000000000001"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7.850000000000001"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7.850000000000001"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7.850000000000001"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7.850000000000001"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7.850000000000001"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7.850000000000001"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7.850000000000001"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7.850000000000001"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7.850000000000001"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7.850000000000001"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7.850000000000001"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7.850000000000001"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7.850000000000001"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7.850000000000001"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7.850000000000001"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7.850000000000001"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7.850000000000001"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7.850000000000001"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7.850000000000001"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7.850000000000001"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7.850000000000001"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7.850000000000001"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7.850000000000001"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7.850000000000001"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7.850000000000001"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7.850000000000001"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7.850000000000001"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7.850000000000001"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7.850000000000001"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7.850000000000001"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7.850000000000001"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7.850000000000001"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7.850000000000001"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7.850000000000001"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7.850000000000001"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7.850000000000001"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7.850000000000001"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7.850000000000001"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7.850000000000001"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7.850000000000001"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7.850000000000001"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7.850000000000001"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7.850000000000001"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7.850000000000001"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7.850000000000001"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7.850000000000001"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7.850000000000001"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7.850000000000001"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7.850000000000001"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7.850000000000001"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7.850000000000001"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7.850000000000001"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7.850000000000001"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7.850000000000001"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7.850000000000001"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7.850000000000001"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7.850000000000001"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7.850000000000001"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7.850000000000001"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7.850000000000001"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7.850000000000001"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7.850000000000001"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7.850000000000001"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7.850000000000001"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7.850000000000001"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7.850000000000001"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7.850000000000001"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7.850000000000001"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7.850000000000001"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7.850000000000001"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7.850000000000001"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7.850000000000001"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7.850000000000001"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7.850000000000001"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7.850000000000001"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7.850000000000001"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7.850000000000001"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7.850000000000001"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7.850000000000001"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7.850000000000001"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7.850000000000001"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7.850000000000001"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7.850000000000001"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7.850000000000001"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7.850000000000001"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7.850000000000001"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7.850000000000001"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7.850000000000001"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7.850000000000001"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7.850000000000001"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7.850000000000001"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7.850000000000001"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7.850000000000001"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7.850000000000001"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7.850000000000001"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7.850000000000001"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7.850000000000001"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7.850000000000001"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7.850000000000001"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7.850000000000001"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7.850000000000001"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7.850000000000001"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7.850000000000001"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7.850000000000001"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7.850000000000001"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7.850000000000001"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7.850000000000001"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7.850000000000001"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7.850000000000001"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7.850000000000001"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7.850000000000001"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7.850000000000001"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7.850000000000001"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7.850000000000001"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7.850000000000001"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7.850000000000001"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7.850000000000001"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7.850000000000001"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7.850000000000001"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7.850000000000001"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7.850000000000001"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7.850000000000001"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7.850000000000001"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7.850000000000001"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7.850000000000001"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7.850000000000001"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7.850000000000001"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7.850000000000001"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7.850000000000001"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7.850000000000001"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7.850000000000001"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7.850000000000001"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7.850000000000001"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7.850000000000001"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7.850000000000001"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7.850000000000001"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7.850000000000001"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7.850000000000001"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7.850000000000001"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7.850000000000001"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7.850000000000001"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7.850000000000001"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7.850000000000001"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7.850000000000001"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7.850000000000001"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7.850000000000001"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7.850000000000001"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7.850000000000001"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7.850000000000001"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7.850000000000001"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7.850000000000001"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7.850000000000001"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7.850000000000001"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7.850000000000001"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7.850000000000001"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7.850000000000001"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7.850000000000001"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7.850000000000001"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7.850000000000001"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7.850000000000001"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7.850000000000001"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7.850000000000001"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7.850000000000001"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7.850000000000001"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7.850000000000001"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7.850000000000001"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7.850000000000001"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7.850000000000001"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7.850000000000001"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7.850000000000001"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7.850000000000001"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7.850000000000001"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7.850000000000001"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7.850000000000001"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7.850000000000001"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7.850000000000001"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7.850000000000001"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7.850000000000001"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7.850000000000001"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7.850000000000001"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7.850000000000001"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7.850000000000001"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7.850000000000001"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7.850000000000001"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7.850000000000001"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7.850000000000001"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7.850000000000001"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7.850000000000001"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7.850000000000001"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7.850000000000001"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7.850000000000001"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7.850000000000001"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7.850000000000001"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7.850000000000001"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7.850000000000001"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7.850000000000001"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7.850000000000001"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7.850000000000001"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7.850000000000001"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7.850000000000001"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7.850000000000001"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7.850000000000001"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7.850000000000001"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7.850000000000001"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7.850000000000001"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7.850000000000001"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7.850000000000001"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7.850000000000001"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7.850000000000001"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7.850000000000001"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7.850000000000001"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7.850000000000001"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7.850000000000001"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7.850000000000001"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7.850000000000001"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7.850000000000001"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7.850000000000001"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7.850000000000001"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7.850000000000001"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7.850000000000001"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7.850000000000001"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7.850000000000001"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7.850000000000001"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7.850000000000001"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7.850000000000001"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7.850000000000001"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7.850000000000001"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7.850000000000001"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7.850000000000001"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7.850000000000001"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7.850000000000001"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7.850000000000001"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7.850000000000001"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7.850000000000001"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7.850000000000001"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7.850000000000001"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7.850000000000001"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7.850000000000001"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7.850000000000001"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7.850000000000001"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7.850000000000001"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7.850000000000001"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7.850000000000001"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7.850000000000001"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7.850000000000001"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7.850000000000001"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7.850000000000001"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7.850000000000001"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7.850000000000001"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7.850000000000001"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7.850000000000001"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7.850000000000001"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7.850000000000001"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7.850000000000001"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7.850000000000001"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7.850000000000001"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7.850000000000001"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7.850000000000001"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7.850000000000001"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7.850000000000001"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7.850000000000001"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7.850000000000001"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7.850000000000001"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7.850000000000001"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7.850000000000001"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7.850000000000001"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7.850000000000001"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7.850000000000001"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7.850000000000001"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7.850000000000001"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7.850000000000001"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7.850000000000001"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7.850000000000001"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7.850000000000001"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7.850000000000001"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7.850000000000001"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7.850000000000001"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7.850000000000001"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7.850000000000001"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7.850000000000001"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7.850000000000001"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7.850000000000001"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7.850000000000001"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7.850000000000001"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7.850000000000001"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7.850000000000001"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7.850000000000001"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7.850000000000001"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7.850000000000001"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7.850000000000001"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7.850000000000001"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7.850000000000001"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7.850000000000001"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7.850000000000001"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7.850000000000001"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7.850000000000001"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7.850000000000001"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7.850000000000001"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7.850000000000001"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7.850000000000001"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7.850000000000001"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7.850000000000001"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7.850000000000001"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7.850000000000001"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7.850000000000001"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7.850000000000001"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7.850000000000001"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7.850000000000001"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7.850000000000001"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7.850000000000001"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7.850000000000001"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7.850000000000001"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7.850000000000001"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7.850000000000001"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7.850000000000001"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7.850000000000001"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7.850000000000001"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7.850000000000001"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7.850000000000001"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7.850000000000001"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7.850000000000001"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7.850000000000001"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7.850000000000001"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7.850000000000001"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7.850000000000001"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7.850000000000001"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7.850000000000001"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7.850000000000001"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7.850000000000001"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7.850000000000001"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7.850000000000001"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7.850000000000001"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7.850000000000001"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7.850000000000001"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7.850000000000001"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7.850000000000001"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7.850000000000001"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7.850000000000001"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7.850000000000001"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7.850000000000001"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7.850000000000001"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7.850000000000001"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7.850000000000001"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7.850000000000001"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7.850000000000001"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7.850000000000001"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7.850000000000001"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7.850000000000001"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7.850000000000001"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7.850000000000001"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7.850000000000001"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7.850000000000001"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7.850000000000001"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7.850000000000001"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7.850000000000001"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7.850000000000001"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7.850000000000001"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7.850000000000001"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7.850000000000001"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7.850000000000001"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7.850000000000001"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7.850000000000001"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7.850000000000001"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7.850000000000001"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7.850000000000001"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7.850000000000001"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7.850000000000001"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7.850000000000001"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7.850000000000001"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7.850000000000001"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7.850000000000001"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7.850000000000001"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7.850000000000001"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7.850000000000001"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7.850000000000001"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7.850000000000001"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7.850000000000001"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7.850000000000001"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7.850000000000001"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7.850000000000001"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7.850000000000001"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7.850000000000001"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7.850000000000001"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7.850000000000001"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7.850000000000001"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7.850000000000001"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7.850000000000001"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7.850000000000001"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7.850000000000001"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7.850000000000001"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7.850000000000001"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7.850000000000001"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7.850000000000001"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7.850000000000001"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7.850000000000001"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7.850000000000001"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7.850000000000001"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7.850000000000001"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7.850000000000001"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7.850000000000001"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7.850000000000001"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7.850000000000001"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7.850000000000001"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7.850000000000001"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7.850000000000001"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7.850000000000001"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7.850000000000001"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7.850000000000001"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7.850000000000001"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7.850000000000001"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7.850000000000001"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7.850000000000001"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7.850000000000001"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7.850000000000001"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7.850000000000001"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7.850000000000001"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7.850000000000001"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7.850000000000001"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7.850000000000001"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7.850000000000001"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7.850000000000001"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7.850000000000001"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7.850000000000001"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7.850000000000001"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7.850000000000001"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7.850000000000001"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7.850000000000001"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7.850000000000001"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7.850000000000001"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7.850000000000001"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7.850000000000001"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7.850000000000001"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7.850000000000001"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7.850000000000001"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7.850000000000001"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7.850000000000001"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7.850000000000001"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7.850000000000001"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7.850000000000001"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7.850000000000001"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7.850000000000001"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7.850000000000001"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7.850000000000001"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7.850000000000001"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7.850000000000001"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7.850000000000001"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7.850000000000001"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7.850000000000001"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7.850000000000001"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7.850000000000001"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7.850000000000001"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7.850000000000001"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7.850000000000001"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7.850000000000001"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7.850000000000001"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7.850000000000001"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7.850000000000001"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7.850000000000001"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7.850000000000001"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7.850000000000001"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7.850000000000001"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7.850000000000001"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7.850000000000001"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7.850000000000001"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7.850000000000001"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7.850000000000001"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7.850000000000001"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7.850000000000001"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7.850000000000001"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7.850000000000001"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7.850000000000001"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7.850000000000001"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7.850000000000001"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7.850000000000001"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7.850000000000001"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7.850000000000001"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7.850000000000001"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7.850000000000001"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7.850000000000001"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7.850000000000001"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7.850000000000001"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7.850000000000001"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7.850000000000001"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7.850000000000001"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7.850000000000001"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7.850000000000001"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7.850000000000001"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7.850000000000001"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7.850000000000001"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7.850000000000001"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7.850000000000001"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7.850000000000001"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7.850000000000001"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7.850000000000001"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7.850000000000001"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7.850000000000001"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7.850000000000001"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7.850000000000001"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7.850000000000001"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7.850000000000001"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7.850000000000001"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7.850000000000001"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7.850000000000001"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7.850000000000001"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7.850000000000001"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7.850000000000001"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7.850000000000001"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7.850000000000001"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7.850000000000001"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7.850000000000001"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7.850000000000001"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7.850000000000001"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7.850000000000001"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7.850000000000001"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7.850000000000001"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7.850000000000001"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7.850000000000001"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7.850000000000001"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7.850000000000001"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7.850000000000001"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7.850000000000001"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7.850000000000001"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7.850000000000001"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7.850000000000001"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7.850000000000001"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7.850000000000001"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7.850000000000001"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7.850000000000001"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7.850000000000001"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7.850000000000001"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7.850000000000001"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7.850000000000001"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7.850000000000001"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7.850000000000001"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7.850000000000001"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7.850000000000001"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7.850000000000001"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7.850000000000001"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7.850000000000001"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7.850000000000001"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7.850000000000001"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7.850000000000001"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7.850000000000001"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7.850000000000001"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7.850000000000001"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7.850000000000001"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7.850000000000001"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7.850000000000001"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7.850000000000001"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7.850000000000001"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7.850000000000001"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7.850000000000001"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7.850000000000001"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7.850000000000001"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7.850000000000001"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7.850000000000001"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7.850000000000001"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7.850000000000001"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7.850000000000001"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7.850000000000001"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7.850000000000001"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7.850000000000001"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7.850000000000001"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7.850000000000001"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7.850000000000001"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7.850000000000001"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7.850000000000001"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7.850000000000001"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7.850000000000001"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7.850000000000001"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7.850000000000001"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7.850000000000001"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7.850000000000001"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7.850000000000001"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7.850000000000001"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7.850000000000001"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7.850000000000001"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7.850000000000001"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7.850000000000001"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7.850000000000001"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7.850000000000001"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7.850000000000001"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7.850000000000001"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7.850000000000001"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7.850000000000001"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7.850000000000001"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7.850000000000001"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7.850000000000001"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7.850000000000001"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7.850000000000001"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7.850000000000001"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7.850000000000001"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7.850000000000001"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7.850000000000001"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7.850000000000001"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7.850000000000001"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7.850000000000001"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7.850000000000001"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7.850000000000001"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7.850000000000001"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7.850000000000001"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7.850000000000001"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7.850000000000001"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7.850000000000001"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7.850000000000001"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7.850000000000001"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7.850000000000001"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7.850000000000001"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7.850000000000001"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7.850000000000001"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7.850000000000001"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7.850000000000001"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7.850000000000001"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7.850000000000001"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7.850000000000001"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7.850000000000001"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7.850000000000001"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7.850000000000001"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7.850000000000001"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7.850000000000001"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7.850000000000001"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7.850000000000001"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7.850000000000001"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7.850000000000001"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7.850000000000001"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7.850000000000001"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7.850000000000001"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7.850000000000001"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7.850000000000001"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7.850000000000001"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7.850000000000001"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7.850000000000001"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7.850000000000001"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7.850000000000001"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7.850000000000001"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7.850000000000001"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7.850000000000001"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7.850000000000001"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7.850000000000001"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7.850000000000001"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7.850000000000001"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7.850000000000001"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7.850000000000001"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7.850000000000001"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7.850000000000001"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7.850000000000001"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7.850000000000001"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7.850000000000001"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7.850000000000001"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7.850000000000001"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7.850000000000001"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7.850000000000001"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7.850000000000001"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7.850000000000001"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7.850000000000001"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7.850000000000001"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7.850000000000001"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7.850000000000001"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7.850000000000001"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7.850000000000001"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7.850000000000001"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7.850000000000001"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7.850000000000001"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7.850000000000001"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7.850000000000001"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7.850000000000001"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7.850000000000001"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7.850000000000001"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7.850000000000001"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7.850000000000001"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7.850000000000001"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7.850000000000001"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7.850000000000001"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7.850000000000001"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7.850000000000001"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7.850000000000001"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7.850000000000001"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7.850000000000001"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7.850000000000001"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7.850000000000001"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7.850000000000001"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7.850000000000001"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7.850000000000001"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7.850000000000001"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7.850000000000001"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7.850000000000001"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7.850000000000001"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7.850000000000001"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7.850000000000001"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7.850000000000001"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7.850000000000001"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7.850000000000001"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7.850000000000001"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7.850000000000001"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7.850000000000001"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7.850000000000001"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7.850000000000001"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7.850000000000001"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7.850000000000001"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7.850000000000001"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7.850000000000001"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7.850000000000001"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7.850000000000001"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7.850000000000001"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7.850000000000001"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7.850000000000001"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7.850000000000001"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7.850000000000001"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7.850000000000001"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7.850000000000001"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7.850000000000001"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7.850000000000001"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7.850000000000001"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7.850000000000001"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7.850000000000001"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7.850000000000001"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7.850000000000001"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7.850000000000001"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7.850000000000001"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7.850000000000001"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7.850000000000001"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7.850000000000001"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7.850000000000001"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7.850000000000001"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7.850000000000001"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7.850000000000001"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7.850000000000001"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7.850000000000001"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7.850000000000001"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7.850000000000001"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7.850000000000001"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7.850000000000001"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7.850000000000001"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7.850000000000001"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7.850000000000001"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7.850000000000001"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7.850000000000001"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7.850000000000001"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7.850000000000001"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7.850000000000001"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7.850000000000001"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7.850000000000001"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7.850000000000001"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7.850000000000001"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7.850000000000001"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7.850000000000001"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7.850000000000001"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7.850000000000001"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7.850000000000001"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7.850000000000001"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7.850000000000001"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7.850000000000001"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7.850000000000001"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7.850000000000001"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7.850000000000001"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7.850000000000001"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7.850000000000001"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7.850000000000001"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7.850000000000001"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7.850000000000001"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7.850000000000001"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7.850000000000001"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7.850000000000001"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7.850000000000001"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7.850000000000001"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7.850000000000001"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7.850000000000001"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7.850000000000001"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7.850000000000001"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7.850000000000001"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7.850000000000001"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7.850000000000001"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7.850000000000001"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7.850000000000001"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7.850000000000001"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7.850000000000001"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7.850000000000001"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7.850000000000001"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7.850000000000001"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7.850000000000001"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7.850000000000001"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7.850000000000001"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7.850000000000001"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7.850000000000001"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7.850000000000001"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7.850000000000001"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7.850000000000001"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7.850000000000001"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7.850000000000001"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7.850000000000001"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7.850000000000001"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7.850000000000001"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7.850000000000001"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7.850000000000001"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7.850000000000001"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7.850000000000001"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7.850000000000001"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7.850000000000001"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7.850000000000001"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7.850000000000001"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7.850000000000001"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7.850000000000001"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7.850000000000001"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7.850000000000001"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7.850000000000001"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7.850000000000001"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7.850000000000001"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7.850000000000001"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7.850000000000001"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7.850000000000001"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7.850000000000001"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7.850000000000001"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7.850000000000001"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7.850000000000001"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7.850000000000001"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7.850000000000001"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7.850000000000001"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7.850000000000001"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7.850000000000001"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7.850000000000001"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7.850000000000001"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7.850000000000001"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7.850000000000001"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7.850000000000001"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7.850000000000001"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7.850000000000001"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7.850000000000001"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7.850000000000001"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7.850000000000001"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7.850000000000001"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7.850000000000001"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7.850000000000001"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7.850000000000001"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7.850000000000001"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7.850000000000001"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7.850000000000001"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7.850000000000001"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7.850000000000001"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7.850000000000001"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7.850000000000001"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7.850000000000001"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7.850000000000001"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7.850000000000001"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7.850000000000001"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7.850000000000001"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7.850000000000001"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7.850000000000001"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7.850000000000001"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7.850000000000001"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7.850000000000001"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7.850000000000001"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7.850000000000001"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7.850000000000001"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7.850000000000001"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7.850000000000001"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7.850000000000001"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7.850000000000001"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7.850000000000001"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7.850000000000001"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7.850000000000001"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7.850000000000001"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7.850000000000001"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7.850000000000001"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7.850000000000001"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7.850000000000001"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7.850000000000001"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7.850000000000001"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7.850000000000001"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7.850000000000001"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7.850000000000001"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7.850000000000001"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7.850000000000001"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7.850000000000001"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7.850000000000001"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7.850000000000001"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7.850000000000001"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7.850000000000001"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7.850000000000001"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7.850000000000001"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7.850000000000001"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7.850000000000001"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7.850000000000001"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7.850000000000001"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7.850000000000001"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7.850000000000001"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7.850000000000001"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7.850000000000001"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7.850000000000001"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7.850000000000001"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7.850000000000001"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7.850000000000001"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7.850000000000001"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7.850000000000001"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7.850000000000001"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7.850000000000001"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7.850000000000001"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7.850000000000001"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7.850000000000001"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7.850000000000001"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7.850000000000001"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7.850000000000001"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7.850000000000001"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7.850000000000001"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7.850000000000001"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7.850000000000001"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7.850000000000001"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7.850000000000001"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7.850000000000001"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7.850000000000001"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7.850000000000001"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7.850000000000001"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7.850000000000001"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7.850000000000001"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7.850000000000001"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7.850000000000001"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7.850000000000001"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7.850000000000001"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7.850000000000001"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7.850000000000001"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7.850000000000001"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7.850000000000001"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7.850000000000001"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7.850000000000001"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7.850000000000001"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7.850000000000001"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7.850000000000001"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7.850000000000001"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7.850000000000001"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7.850000000000001"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7.850000000000001"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7.850000000000001"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7.850000000000001"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7.850000000000001"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7.850000000000001"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7.850000000000001"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7.850000000000001"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7.850000000000001"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7.850000000000001"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7.850000000000001"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7.850000000000001"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7.850000000000001"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7.850000000000001"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7.850000000000001"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7.850000000000001"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7.850000000000001"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7.850000000000001"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7.850000000000001"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7.850000000000001"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7.850000000000001"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7.850000000000001"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7.850000000000001"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7.850000000000001"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7.850000000000001"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7.850000000000001"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7.850000000000001"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7.850000000000001"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7.850000000000001"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7.850000000000001"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7.850000000000001"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7.850000000000001"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7.850000000000001"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7.850000000000001"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7.850000000000001"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7.850000000000001"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7.850000000000001"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7.850000000000001"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7.850000000000001"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7.850000000000001"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7.850000000000001"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7.850000000000001"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7.850000000000001"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7.850000000000001"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7.850000000000001"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7.850000000000001"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7.850000000000001"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7.850000000000001"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7.850000000000001"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7.850000000000001"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7.850000000000001"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7.850000000000001"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7.850000000000001"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7.850000000000001"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7.850000000000001"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7.850000000000001"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7.850000000000001"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7.850000000000001"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7.850000000000001"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7.850000000000001"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7.850000000000001"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7.850000000000001"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7.850000000000001"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7.850000000000001"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7.850000000000001"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7.850000000000001"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7.850000000000001"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7.850000000000001"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7.850000000000001"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7.850000000000001"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7.850000000000001"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7.850000000000001"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7.850000000000001"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7.850000000000001"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7.850000000000001"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7.850000000000001"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7.850000000000001"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7.850000000000001"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7.850000000000001"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7.850000000000001"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7.850000000000001"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7.850000000000001"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7.850000000000001"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7.850000000000001"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8741-05EA-4B0F-83DF-9959BE2CD9C2}">
  <dimension ref="A1:U105"/>
  <sheetViews>
    <sheetView tabSelected="1" showOutlineSymbols="0" topLeftCell="A84" workbookViewId="0">
      <selection activeCell="F97" sqref="F97"/>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18" bestFit="1" customWidth="1"/>
    <col min="7" max="7" width="12.44140625" bestFit="1" customWidth="1"/>
    <col min="8" max="8" width="14.21875" bestFit="1" customWidth="1"/>
    <col min="9" max="9" width="11.21875" customWidth="1"/>
    <col min="10" max="10" width="12.44140625" bestFit="1" customWidth="1"/>
    <col min="11" max="11" width="15.5546875" bestFit="1" customWidth="1"/>
    <col min="12" max="12" width="12.44140625" bestFit="1" customWidth="1"/>
    <col min="13" max="14" width="11.21875" bestFit="1" customWidth="1"/>
    <col min="16" max="16" width="12.44140625" bestFit="1" customWidth="1"/>
    <col min="17" max="17" width="18" bestFit="1" customWidth="1"/>
  </cols>
  <sheetData>
    <row r="1" spans="1:15" x14ac:dyDescent="0.3">
      <c r="A1" s="7" t="s">
        <v>10957</v>
      </c>
      <c r="B1" s="8"/>
      <c r="C1" s="8"/>
      <c r="D1" s="8"/>
      <c r="E1" s="8"/>
      <c r="F1" s="8"/>
      <c r="G1" s="8"/>
      <c r="H1" s="8"/>
      <c r="I1" s="8"/>
      <c r="J1" s="8"/>
      <c r="K1" s="8"/>
      <c r="L1" s="8"/>
      <c r="M1" s="8"/>
      <c r="N1" s="8"/>
      <c r="O1" s="9"/>
    </row>
    <row r="2" spans="1:15" ht="15" thickBot="1" x14ac:dyDescent="0.35">
      <c r="A2" s="10"/>
      <c r="B2" s="11"/>
      <c r="C2" s="11"/>
      <c r="D2" s="11"/>
      <c r="E2" s="11"/>
      <c r="F2" s="11"/>
      <c r="G2" s="11"/>
      <c r="H2" s="11"/>
      <c r="I2" s="11"/>
      <c r="J2" s="11"/>
      <c r="K2" s="11"/>
      <c r="L2" s="11"/>
      <c r="M2" s="11"/>
      <c r="N2" s="11"/>
      <c r="O2" s="12"/>
    </row>
    <row r="3" spans="1:15" ht="15" thickBot="1" x14ac:dyDescent="0.35">
      <c r="A3" s="36" t="s">
        <v>10932</v>
      </c>
      <c r="B3" s="41" t="s">
        <v>10950</v>
      </c>
      <c r="C3" s="13"/>
      <c r="D3" s="36" t="s">
        <v>10932</v>
      </c>
      <c r="E3" s="41" t="s">
        <v>10951</v>
      </c>
      <c r="F3" s="13"/>
      <c r="G3" s="36" t="s">
        <v>10932</v>
      </c>
      <c r="H3" s="41" t="s">
        <v>10952</v>
      </c>
      <c r="I3" s="13"/>
      <c r="J3" s="36" t="s">
        <v>10932</v>
      </c>
      <c r="K3" s="41" t="s">
        <v>10953</v>
      </c>
      <c r="L3" s="13"/>
      <c r="M3" s="36" t="s">
        <v>10932</v>
      </c>
      <c r="N3" s="41" t="s">
        <v>10954</v>
      </c>
      <c r="O3" s="14"/>
    </row>
    <row r="4" spans="1:15" x14ac:dyDescent="0.3">
      <c r="A4" s="37" t="s">
        <v>10938</v>
      </c>
      <c r="B4" s="33">
        <v>16478.748600000003</v>
      </c>
      <c r="C4" s="13"/>
      <c r="D4" s="37" t="s">
        <v>10938</v>
      </c>
      <c r="E4" s="33">
        <v>1928.9578999999992</v>
      </c>
      <c r="F4" s="13"/>
      <c r="G4" s="37" t="s">
        <v>10938</v>
      </c>
      <c r="H4" s="33">
        <v>230</v>
      </c>
      <c r="I4" s="13"/>
      <c r="J4" s="37" t="s">
        <v>10938</v>
      </c>
      <c r="K4" s="33">
        <v>63</v>
      </c>
      <c r="L4" s="13"/>
      <c r="M4" s="37" t="s">
        <v>10938</v>
      </c>
      <c r="N4" s="33">
        <v>0.1170573049460806</v>
      </c>
      <c r="O4" s="14"/>
    </row>
    <row r="5" spans="1:15" x14ac:dyDescent="0.3">
      <c r="A5" s="38" t="s">
        <v>10939</v>
      </c>
      <c r="B5" s="34">
        <v>4078.0280000000002</v>
      </c>
      <c r="C5" s="13"/>
      <c r="D5" s="38" t="s">
        <v>10939</v>
      </c>
      <c r="E5" s="34">
        <v>-515.26660000000015</v>
      </c>
      <c r="F5" s="13"/>
      <c r="G5" s="38" t="s">
        <v>10939</v>
      </c>
      <c r="H5" s="34">
        <v>131</v>
      </c>
      <c r="I5" s="13"/>
      <c r="J5" s="38" t="s">
        <v>10939</v>
      </c>
      <c r="K5" s="34">
        <v>40</v>
      </c>
      <c r="L5" s="13"/>
      <c r="M5" s="38" t="s">
        <v>10939</v>
      </c>
      <c r="N5" s="34">
        <v>-0.12635190341998637</v>
      </c>
      <c r="O5" s="14"/>
    </row>
    <row r="6" spans="1:15" x14ac:dyDescent="0.3">
      <c r="A6" s="38" t="s">
        <v>10940</v>
      </c>
      <c r="B6" s="34">
        <v>24777.061000000009</v>
      </c>
      <c r="C6" s="13"/>
      <c r="D6" s="38" t="s">
        <v>10940</v>
      </c>
      <c r="E6" s="34">
        <v>-72.525000000000986</v>
      </c>
      <c r="F6" s="13"/>
      <c r="G6" s="38" t="s">
        <v>10940</v>
      </c>
      <c r="H6" s="34">
        <v>364</v>
      </c>
      <c r="I6" s="13"/>
      <c r="J6" s="38" t="s">
        <v>10940</v>
      </c>
      <c r="K6" s="34">
        <v>102</v>
      </c>
      <c r="L6" s="13"/>
      <c r="M6" s="38" t="s">
        <v>10940</v>
      </c>
      <c r="N6" s="34">
        <v>-2.9271026131792209E-3</v>
      </c>
      <c r="O6" s="14"/>
    </row>
    <row r="7" spans="1:15" x14ac:dyDescent="0.3">
      <c r="A7" s="38" t="s">
        <v>10941</v>
      </c>
      <c r="B7" s="34">
        <v>13736.478000000001</v>
      </c>
      <c r="C7" s="13"/>
      <c r="D7" s="38" t="s">
        <v>10941</v>
      </c>
      <c r="E7" s="34">
        <v>-2587.8556000000021</v>
      </c>
      <c r="F7" s="13"/>
      <c r="G7" s="38" t="s">
        <v>10941</v>
      </c>
      <c r="H7" s="34">
        <v>311</v>
      </c>
      <c r="I7" s="13"/>
      <c r="J7" s="38" t="s">
        <v>10941</v>
      </c>
      <c r="K7" s="34">
        <v>82</v>
      </c>
      <c r="L7" s="13"/>
      <c r="M7" s="38" t="s">
        <v>10941</v>
      </c>
      <c r="N7" s="34">
        <v>-0.18839294905142365</v>
      </c>
      <c r="O7" s="14"/>
    </row>
    <row r="8" spans="1:15" x14ac:dyDescent="0.3">
      <c r="A8" s="38" t="s">
        <v>10942</v>
      </c>
      <c r="B8" s="34">
        <v>15973.277400000003</v>
      </c>
      <c r="C8" s="13"/>
      <c r="D8" s="38" t="s">
        <v>10942</v>
      </c>
      <c r="E8" s="34">
        <v>599.6958999999988</v>
      </c>
      <c r="F8" s="13"/>
      <c r="G8" s="38" t="s">
        <v>10942</v>
      </c>
      <c r="H8" s="34">
        <v>344</v>
      </c>
      <c r="I8" s="13"/>
      <c r="J8" s="38" t="s">
        <v>10942</v>
      </c>
      <c r="K8" s="34">
        <v>98</v>
      </c>
      <c r="L8" s="13"/>
      <c r="M8" s="38" t="s">
        <v>10942</v>
      </c>
      <c r="N8" s="34">
        <v>3.7543697826220607E-2</v>
      </c>
      <c r="O8" s="14"/>
    </row>
    <row r="9" spans="1:15" x14ac:dyDescent="0.3">
      <c r="A9" s="38" t="s">
        <v>10943</v>
      </c>
      <c r="B9" s="34">
        <v>11336.533800000005</v>
      </c>
      <c r="C9" s="13"/>
      <c r="D9" s="38" t="s">
        <v>10943</v>
      </c>
      <c r="E9" s="34">
        <v>-459.67310000000043</v>
      </c>
      <c r="F9" s="13"/>
      <c r="G9" s="38" t="s">
        <v>10943</v>
      </c>
      <c r="H9" s="34">
        <v>270</v>
      </c>
      <c r="I9" s="13"/>
      <c r="J9" s="38" t="s">
        <v>10943</v>
      </c>
      <c r="K9" s="34">
        <v>78</v>
      </c>
      <c r="L9" s="13"/>
      <c r="M9" s="38" t="s">
        <v>10943</v>
      </c>
      <c r="N9" s="34">
        <v>-4.0547940676540856E-2</v>
      </c>
      <c r="O9" s="14"/>
    </row>
    <row r="10" spans="1:15" x14ac:dyDescent="0.3">
      <c r="A10" s="38" t="s">
        <v>10944</v>
      </c>
      <c r="B10" s="34">
        <v>17843.245000000006</v>
      </c>
      <c r="C10" s="13"/>
      <c r="D10" s="38" t="s">
        <v>10944</v>
      </c>
      <c r="E10" s="34">
        <v>-2605.0116000000021</v>
      </c>
      <c r="F10" s="13"/>
      <c r="G10" s="38" t="s">
        <v>10944</v>
      </c>
      <c r="H10" s="34">
        <v>310</v>
      </c>
      <c r="I10" s="13"/>
      <c r="J10" s="38" t="s">
        <v>10944</v>
      </c>
      <c r="K10" s="34">
        <v>79</v>
      </c>
      <c r="L10" s="13"/>
      <c r="M10" s="38" t="s">
        <v>10944</v>
      </c>
      <c r="N10" s="34">
        <v>-0.14599427402358714</v>
      </c>
      <c r="O10" s="14"/>
    </row>
    <row r="11" spans="1:15" x14ac:dyDescent="0.3">
      <c r="A11" s="38" t="s">
        <v>10945</v>
      </c>
      <c r="B11" s="34">
        <v>11961.339799999992</v>
      </c>
      <c r="C11" s="13"/>
      <c r="D11" s="38" t="s">
        <v>10945</v>
      </c>
      <c r="E11" s="34">
        <v>882.3041999999997</v>
      </c>
      <c r="F11" s="13"/>
      <c r="G11" s="38" t="s">
        <v>10945</v>
      </c>
      <c r="H11" s="34">
        <v>288</v>
      </c>
      <c r="I11" s="13"/>
      <c r="J11" s="38" t="s">
        <v>10945</v>
      </c>
      <c r="K11" s="34">
        <v>74</v>
      </c>
      <c r="L11" s="13"/>
      <c r="M11" s="38" t="s">
        <v>10945</v>
      </c>
      <c r="N11" s="34">
        <v>7.3762990998717401E-2</v>
      </c>
      <c r="O11" s="14"/>
    </row>
    <row r="12" spans="1:15" x14ac:dyDescent="0.3">
      <c r="A12" s="38" t="s">
        <v>10946</v>
      </c>
      <c r="B12" s="34">
        <v>45901.270600000018</v>
      </c>
      <c r="C12" s="13"/>
      <c r="D12" s="38" t="s">
        <v>10946</v>
      </c>
      <c r="E12" s="34">
        <v>3341.879799999997</v>
      </c>
      <c r="F12" s="13"/>
      <c r="G12" s="38" t="s">
        <v>10946</v>
      </c>
      <c r="H12" s="34">
        <v>588</v>
      </c>
      <c r="I12" s="13"/>
      <c r="J12" s="38" t="s">
        <v>10946</v>
      </c>
      <c r="K12" s="34">
        <v>153</v>
      </c>
      <c r="L12" s="13"/>
      <c r="M12" s="38" t="s">
        <v>10946</v>
      </c>
      <c r="N12" s="34">
        <v>7.2805823375181156E-2</v>
      </c>
      <c r="O12" s="14"/>
    </row>
    <row r="13" spans="1:15" x14ac:dyDescent="0.3">
      <c r="A13" s="38" t="s">
        <v>10947</v>
      </c>
      <c r="B13" s="34">
        <v>20067.688199999993</v>
      </c>
      <c r="C13" s="13"/>
      <c r="D13" s="38" t="s">
        <v>10947</v>
      </c>
      <c r="E13" s="34">
        <v>2067.996999999998</v>
      </c>
      <c r="F13" s="13"/>
      <c r="G13" s="38" t="s">
        <v>10947</v>
      </c>
      <c r="H13" s="34">
        <v>361</v>
      </c>
      <c r="I13" s="13"/>
      <c r="J13" s="38" t="s">
        <v>10947</v>
      </c>
      <c r="K13" s="34">
        <v>103</v>
      </c>
      <c r="L13" s="13"/>
      <c r="M13" s="38" t="s">
        <v>10947</v>
      </c>
      <c r="N13" s="34">
        <v>0.10305108288457455</v>
      </c>
      <c r="O13" s="14"/>
    </row>
    <row r="14" spans="1:15" x14ac:dyDescent="0.3">
      <c r="A14" s="38" t="s">
        <v>10948</v>
      </c>
      <c r="B14" s="34">
        <v>29390.433799999984</v>
      </c>
      <c r="C14" s="13"/>
      <c r="D14" s="38" t="s">
        <v>10948</v>
      </c>
      <c r="E14" s="34">
        <v>-2481.816200000002</v>
      </c>
      <c r="F14" s="13"/>
      <c r="G14" s="38" t="s">
        <v>10948</v>
      </c>
      <c r="H14" s="34">
        <v>704</v>
      </c>
      <c r="I14" s="13"/>
      <c r="J14" s="38" t="s">
        <v>10948</v>
      </c>
      <c r="K14" s="34">
        <v>176</v>
      </c>
      <c r="L14" s="13"/>
      <c r="M14" s="38" t="s">
        <v>10948</v>
      </c>
      <c r="N14" s="34">
        <v>-8.4442993148335338E-2</v>
      </c>
      <c r="O14" s="14"/>
    </row>
    <row r="15" spans="1:15" ht="15" thickBot="1" x14ac:dyDescent="0.35">
      <c r="A15" s="39" t="s">
        <v>10949</v>
      </c>
      <c r="B15" s="34">
        <v>40487.329799999985</v>
      </c>
      <c r="C15" s="13"/>
      <c r="D15" s="39" t="s">
        <v>10949</v>
      </c>
      <c r="E15" s="34">
        <v>8465.3614000000016</v>
      </c>
      <c r="F15" s="13"/>
      <c r="G15" s="39" t="s">
        <v>10949</v>
      </c>
      <c r="H15" s="34">
        <v>618</v>
      </c>
      <c r="I15" s="13"/>
      <c r="J15" s="39" t="s">
        <v>10949</v>
      </c>
      <c r="K15" s="34">
        <v>164</v>
      </c>
      <c r="L15" s="13"/>
      <c r="M15" s="39" t="s">
        <v>10949</v>
      </c>
      <c r="N15" s="34">
        <v>0.20908668074228015</v>
      </c>
      <c r="O15" s="14"/>
    </row>
    <row r="16" spans="1:15" ht="15" thickBot="1" x14ac:dyDescent="0.35">
      <c r="A16" s="40" t="s">
        <v>10933</v>
      </c>
      <c r="B16" s="35">
        <v>252031.43399999998</v>
      </c>
      <c r="C16" s="13"/>
      <c r="D16" s="40" t="s">
        <v>10933</v>
      </c>
      <c r="E16" s="35">
        <v>8564.0480999999854</v>
      </c>
      <c r="F16" s="13"/>
      <c r="G16" s="40" t="s">
        <v>10933</v>
      </c>
      <c r="H16" s="35">
        <v>4519</v>
      </c>
      <c r="I16" s="13"/>
      <c r="J16" s="40" t="s">
        <v>10933</v>
      </c>
      <c r="K16" s="35">
        <v>1212</v>
      </c>
      <c r="L16" s="13"/>
      <c r="M16" s="40" t="s">
        <v>10933</v>
      </c>
      <c r="N16" s="35">
        <v>3.3980079246781571E-2</v>
      </c>
      <c r="O16" s="14"/>
    </row>
    <row r="17" spans="1:19" x14ac:dyDescent="0.3">
      <c r="A17" s="17"/>
      <c r="B17" s="18">
        <f>GETPIVOTDATA("Sales",$A$3)</f>
        <v>252031.43399999998</v>
      </c>
      <c r="C17" s="13"/>
      <c r="D17" s="13"/>
      <c r="E17" s="19">
        <f>GETPIVOTDATA("Profit",$D$3)</f>
        <v>8564.0480999999854</v>
      </c>
      <c r="F17" s="13"/>
      <c r="G17" s="13"/>
      <c r="H17" s="20">
        <f>GETPIVOTDATA("Quantity",$G$3)</f>
        <v>4519</v>
      </c>
      <c r="I17" s="13"/>
      <c r="J17" s="13"/>
      <c r="K17" s="20">
        <f>GETPIVOTDATA("Order ID",$J$3)</f>
        <v>1212</v>
      </c>
      <c r="L17" s="13"/>
      <c r="M17" s="13"/>
      <c r="N17" s="21">
        <f>GETPIVOTDATA("Profit Margin",$M$3)</f>
        <v>3.3980079246781571E-2</v>
      </c>
      <c r="O17" s="14"/>
    </row>
    <row r="18" spans="1:19" x14ac:dyDescent="0.3">
      <c r="A18" s="17"/>
      <c r="B18" s="13"/>
      <c r="C18" s="13"/>
      <c r="D18" s="13"/>
      <c r="E18" s="13"/>
      <c r="F18" s="13"/>
      <c r="G18" s="13"/>
      <c r="H18" s="13"/>
      <c r="I18" s="13"/>
      <c r="J18" s="13"/>
      <c r="K18" s="13"/>
      <c r="L18" s="13"/>
      <c r="M18" s="13"/>
      <c r="N18" s="13"/>
      <c r="O18" s="14"/>
    </row>
    <row r="19" spans="1:19" x14ac:dyDescent="0.3">
      <c r="A19" s="22"/>
      <c r="B19" s="23"/>
      <c r="C19" s="13"/>
      <c r="D19" s="13"/>
      <c r="E19" s="13"/>
      <c r="F19" s="13"/>
      <c r="G19" s="13"/>
      <c r="H19" s="13"/>
      <c r="I19" s="13"/>
      <c r="J19" s="13"/>
      <c r="K19" s="13"/>
      <c r="L19" s="13"/>
      <c r="M19" s="13"/>
      <c r="N19" s="13"/>
      <c r="O19" s="14"/>
    </row>
    <row r="20" spans="1:19" x14ac:dyDescent="0.3">
      <c r="A20" s="22"/>
      <c r="B20" s="23"/>
      <c r="C20" s="13"/>
      <c r="D20" s="13"/>
      <c r="E20" s="13"/>
      <c r="F20" s="13"/>
      <c r="G20" s="13"/>
      <c r="H20" s="13"/>
      <c r="I20" s="13"/>
      <c r="J20" s="13"/>
      <c r="K20" s="13"/>
      <c r="L20" s="13"/>
      <c r="M20" s="13"/>
      <c r="N20" s="13"/>
      <c r="O20" s="14"/>
    </row>
    <row r="21" spans="1:19" x14ac:dyDescent="0.3">
      <c r="A21" s="17"/>
      <c r="B21" s="13"/>
      <c r="C21" s="13"/>
      <c r="D21" s="13"/>
      <c r="E21" s="13"/>
      <c r="F21" s="13"/>
      <c r="G21" s="13"/>
      <c r="H21" s="13"/>
      <c r="I21" s="13"/>
      <c r="J21" s="13"/>
      <c r="K21" s="13"/>
      <c r="L21" s="13"/>
      <c r="M21" s="13"/>
      <c r="N21" s="13"/>
      <c r="O21" s="14"/>
    </row>
    <row r="22" spans="1:19" ht="15" thickBot="1" x14ac:dyDescent="0.35">
      <c r="A22" s="24"/>
      <c r="B22" s="25"/>
      <c r="C22" s="25"/>
      <c r="D22" s="25"/>
      <c r="E22" s="25"/>
      <c r="F22" s="25"/>
      <c r="G22" s="25"/>
      <c r="H22" s="25"/>
      <c r="I22" s="25"/>
      <c r="J22" s="25"/>
      <c r="K22" s="25"/>
      <c r="L22" s="25"/>
      <c r="M22" s="25"/>
      <c r="N22" s="25"/>
      <c r="O22" s="26"/>
    </row>
    <row r="23" spans="1:19" ht="15" thickBot="1" x14ac:dyDescent="0.35"/>
    <row r="24" spans="1:19" x14ac:dyDescent="0.3">
      <c r="A24" s="7" t="s">
        <v>10958</v>
      </c>
      <c r="B24" s="27"/>
      <c r="C24" s="27"/>
      <c r="D24" s="27"/>
      <c r="E24" s="27"/>
      <c r="F24" s="27"/>
      <c r="G24" s="27"/>
      <c r="H24" s="27"/>
      <c r="I24" s="27"/>
      <c r="J24" s="28"/>
      <c r="L24" s="7" t="s">
        <v>10961</v>
      </c>
      <c r="M24" s="27"/>
      <c r="N24" s="27"/>
      <c r="O24" s="27"/>
      <c r="P24" s="27"/>
      <c r="Q24" s="27"/>
      <c r="R24" s="27"/>
      <c r="S24" s="28"/>
    </row>
    <row r="25" spans="1:19" x14ac:dyDescent="0.3">
      <c r="A25" s="29"/>
      <c r="B25" s="30"/>
      <c r="C25" s="30"/>
      <c r="D25" s="30"/>
      <c r="E25" s="30"/>
      <c r="F25" s="30"/>
      <c r="G25" s="30"/>
      <c r="H25" s="30"/>
      <c r="I25" s="30"/>
      <c r="J25" s="31"/>
      <c r="L25" s="29"/>
      <c r="M25" s="30"/>
      <c r="N25" s="30"/>
      <c r="O25" s="30"/>
      <c r="P25" s="30"/>
      <c r="Q25" s="30"/>
      <c r="R25" s="30"/>
      <c r="S25" s="31"/>
    </row>
    <row r="26" spans="1:19" ht="15" thickBot="1" x14ac:dyDescent="0.35">
      <c r="A26" s="17"/>
      <c r="B26" s="13"/>
      <c r="C26" s="13"/>
      <c r="D26" s="13"/>
      <c r="E26" s="13"/>
      <c r="F26" s="13"/>
      <c r="G26" s="13"/>
      <c r="H26" s="13"/>
      <c r="I26" s="13"/>
      <c r="J26" s="14"/>
      <c r="L26" s="17"/>
      <c r="M26" s="13"/>
      <c r="N26" s="13"/>
      <c r="O26" s="13"/>
      <c r="P26" s="13"/>
      <c r="Q26" s="13"/>
      <c r="R26" s="13"/>
      <c r="S26" s="14"/>
    </row>
    <row r="27" spans="1:19" ht="15" thickBot="1" x14ac:dyDescent="0.35">
      <c r="A27" s="17"/>
      <c r="B27" s="36" t="s">
        <v>10932</v>
      </c>
      <c r="C27" s="48" t="s">
        <v>10950</v>
      </c>
      <c r="D27" s="49" t="s">
        <v>10951</v>
      </c>
      <c r="E27" s="13"/>
      <c r="F27" s="13"/>
      <c r="G27" s="13"/>
      <c r="H27" s="13"/>
      <c r="I27" s="13"/>
      <c r="J27" s="14"/>
      <c r="L27" s="17"/>
      <c r="M27" s="36" t="s">
        <v>10932</v>
      </c>
      <c r="N27" s="41" t="s">
        <v>10950</v>
      </c>
      <c r="O27" s="52" t="s">
        <v>10956</v>
      </c>
      <c r="P27" s="13"/>
      <c r="Q27" s="13"/>
      <c r="R27" s="13"/>
      <c r="S27" s="14"/>
    </row>
    <row r="28" spans="1:19" x14ac:dyDescent="0.3">
      <c r="A28" s="17"/>
      <c r="B28" s="37" t="s">
        <v>10938</v>
      </c>
      <c r="C28" s="44">
        <v>16478.748600000003</v>
      </c>
      <c r="D28" s="45">
        <v>1928.9578999999992</v>
      </c>
      <c r="E28" s="13"/>
      <c r="F28" s="13"/>
      <c r="G28" s="13"/>
      <c r="H28" s="13"/>
      <c r="I28" s="13"/>
      <c r="J28" s="14"/>
      <c r="L28" s="17"/>
      <c r="M28" s="37" t="s">
        <v>56</v>
      </c>
      <c r="N28" s="56">
        <v>20835.000000000007</v>
      </c>
      <c r="O28" s="53">
        <f>GETPIVOTDATA("Sales",$M$27,"Sub-Category",M28)</f>
        <v>20835.000000000007</v>
      </c>
      <c r="P28" s="13"/>
      <c r="Q28" s="13"/>
      <c r="R28" s="13"/>
      <c r="S28" s="14"/>
    </row>
    <row r="29" spans="1:19" x14ac:dyDescent="0.3">
      <c r="A29" s="17"/>
      <c r="B29" s="38" t="s">
        <v>10939</v>
      </c>
      <c r="C29" s="46">
        <v>4078.0280000000002</v>
      </c>
      <c r="D29" s="42">
        <v>-515.26660000000015</v>
      </c>
      <c r="E29" s="13"/>
      <c r="F29" s="13"/>
      <c r="G29" s="13"/>
      <c r="H29" s="13"/>
      <c r="I29" s="13"/>
      <c r="J29" s="14"/>
      <c r="L29" s="17"/>
      <c r="M29" s="38" t="s">
        <v>59</v>
      </c>
      <c r="N29" s="57">
        <v>24671.809999999994</v>
      </c>
      <c r="O29" s="53">
        <f>GETPIVOTDATA("Sales",$M$27,"Sub-Category",M29)</f>
        <v>24671.809999999994</v>
      </c>
      <c r="P29" s="13"/>
      <c r="Q29" s="13"/>
      <c r="R29" s="13"/>
      <c r="S29" s="14"/>
    </row>
    <row r="30" spans="1:19" x14ac:dyDescent="0.3">
      <c r="A30" s="17"/>
      <c r="B30" s="38" t="s">
        <v>10940</v>
      </c>
      <c r="C30" s="46">
        <v>24777.061000000009</v>
      </c>
      <c r="D30" s="42">
        <v>-72.525000000000986</v>
      </c>
      <c r="E30" s="13"/>
      <c r="F30" s="13"/>
      <c r="G30" s="13"/>
      <c r="H30" s="13"/>
      <c r="I30" s="13"/>
      <c r="J30" s="14"/>
      <c r="L30" s="17"/>
      <c r="M30" s="38" t="s">
        <v>72</v>
      </c>
      <c r="N30" s="57">
        <v>37108.785999999986</v>
      </c>
      <c r="O30" s="53">
        <f>GETPIVOTDATA("Sales",$M$27,"Sub-Category",M30)</f>
        <v>37108.785999999986</v>
      </c>
      <c r="P30" s="13"/>
      <c r="Q30" s="13"/>
      <c r="R30" s="13"/>
      <c r="S30" s="14"/>
    </row>
    <row r="31" spans="1:19" x14ac:dyDescent="0.3">
      <c r="A31" s="17"/>
      <c r="B31" s="38" t="s">
        <v>10941</v>
      </c>
      <c r="C31" s="46">
        <v>13736.478000000001</v>
      </c>
      <c r="D31" s="42">
        <v>-2587.8556000000021</v>
      </c>
      <c r="E31" s="13"/>
      <c r="F31" s="13"/>
      <c r="G31" s="13"/>
      <c r="H31" s="13"/>
      <c r="I31" s="13"/>
      <c r="J31" s="14"/>
      <c r="L31" s="17"/>
      <c r="M31" s="38" t="s">
        <v>75</v>
      </c>
      <c r="N31" s="57">
        <v>39693.575999999986</v>
      </c>
      <c r="O31" s="53">
        <f>GETPIVOTDATA("Sales",$M$27,"Sub-Category",M31)</f>
        <v>39693.575999999986</v>
      </c>
      <c r="P31" s="13"/>
      <c r="Q31" s="13"/>
      <c r="R31" s="13"/>
      <c r="S31" s="14"/>
    </row>
    <row r="32" spans="1:19" ht="15" thickBot="1" x14ac:dyDescent="0.35">
      <c r="A32" s="17"/>
      <c r="B32" s="38" t="s">
        <v>10942</v>
      </c>
      <c r="C32" s="46">
        <v>15973.277400000003</v>
      </c>
      <c r="D32" s="42">
        <v>599.6958999999988</v>
      </c>
      <c r="E32" s="13"/>
      <c r="F32" s="13"/>
      <c r="G32" s="13"/>
      <c r="H32" s="13"/>
      <c r="I32" s="13"/>
      <c r="J32" s="14"/>
      <c r="L32" s="17"/>
      <c r="M32" s="39" t="s">
        <v>36</v>
      </c>
      <c r="N32" s="57">
        <v>42933.374999999993</v>
      </c>
      <c r="O32" s="53">
        <f>GETPIVOTDATA("Sales",$M$27,"Sub-Category",M32)</f>
        <v>42933.374999999993</v>
      </c>
      <c r="P32" s="13"/>
      <c r="Q32" s="13"/>
      <c r="R32" s="13"/>
      <c r="S32" s="14"/>
    </row>
    <row r="33" spans="1:21" ht="15" thickBot="1" x14ac:dyDescent="0.35">
      <c r="A33" s="17"/>
      <c r="B33" s="38" t="s">
        <v>10943</v>
      </c>
      <c r="C33" s="46">
        <v>11336.533800000005</v>
      </c>
      <c r="D33" s="42">
        <v>-459.67310000000043</v>
      </c>
      <c r="E33" s="13"/>
      <c r="F33" s="13"/>
      <c r="G33" s="13"/>
      <c r="H33" s="13"/>
      <c r="I33" s="13"/>
      <c r="J33" s="14"/>
      <c r="L33" s="17"/>
      <c r="M33" s="40" t="s">
        <v>10933</v>
      </c>
      <c r="N33" s="58">
        <v>165242.54699999996</v>
      </c>
      <c r="O33" s="53">
        <f>N33</f>
        <v>165242.54699999996</v>
      </c>
      <c r="P33" s="13"/>
      <c r="Q33" s="13"/>
      <c r="R33" s="13"/>
      <c r="S33" s="14"/>
    </row>
    <row r="34" spans="1:21" x14ac:dyDescent="0.3">
      <c r="A34" s="17"/>
      <c r="B34" s="38" t="s">
        <v>10944</v>
      </c>
      <c r="C34" s="46">
        <v>17843.245000000006</v>
      </c>
      <c r="D34" s="42">
        <v>-2605.0116000000021</v>
      </c>
      <c r="E34" s="13"/>
      <c r="F34" s="13"/>
      <c r="G34" s="13"/>
      <c r="H34" s="13"/>
      <c r="I34" s="13"/>
      <c r="J34" s="14"/>
      <c r="L34" s="17"/>
      <c r="M34" s="13"/>
      <c r="N34" s="13"/>
      <c r="O34" s="13"/>
      <c r="P34" s="13"/>
      <c r="Q34" s="13"/>
      <c r="R34" s="13"/>
      <c r="S34" s="14"/>
    </row>
    <row r="35" spans="1:21" x14ac:dyDescent="0.3">
      <c r="A35" s="17"/>
      <c r="B35" s="38" t="s">
        <v>10945</v>
      </c>
      <c r="C35" s="46">
        <v>11961.339799999992</v>
      </c>
      <c r="D35" s="42">
        <v>882.3041999999997</v>
      </c>
      <c r="E35" s="13"/>
      <c r="F35" s="13"/>
      <c r="G35" s="13"/>
      <c r="H35" s="13"/>
      <c r="I35" s="13"/>
      <c r="J35" s="14"/>
      <c r="L35" s="17"/>
      <c r="M35" s="13"/>
      <c r="N35" s="13"/>
      <c r="O35" s="13"/>
      <c r="P35" s="13"/>
      <c r="Q35" s="13"/>
      <c r="R35" s="13"/>
      <c r="S35" s="14"/>
    </row>
    <row r="36" spans="1:21" x14ac:dyDescent="0.3">
      <c r="A36" s="17"/>
      <c r="B36" s="38" t="s">
        <v>10946</v>
      </c>
      <c r="C36" s="46">
        <v>45901.270600000018</v>
      </c>
      <c r="D36" s="42">
        <v>3341.879799999997</v>
      </c>
      <c r="E36" s="13"/>
      <c r="F36" s="13"/>
      <c r="G36" s="13"/>
      <c r="H36" s="13"/>
      <c r="I36" s="13"/>
      <c r="J36" s="14"/>
      <c r="L36" s="17"/>
      <c r="M36" s="13"/>
      <c r="N36" s="13"/>
      <c r="O36" s="13"/>
      <c r="P36" s="13"/>
      <c r="Q36" s="13"/>
      <c r="R36" s="13"/>
      <c r="S36" s="14"/>
    </row>
    <row r="37" spans="1:21" x14ac:dyDescent="0.3">
      <c r="A37" s="17"/>
      <c r="B37" s="38" t="s">
        <v>10947</v>
      </c>
      <c r="C37" s="46">
        <v>20067.688199999993</v>
      </c>
      <c r="D37" s="42">
        <v>2067.996999999998</v>
      </c>
      <c r="E37" s="13"/>
      <c r="F37" s="13"/>
      <c r="G37" s="13"/>
      <c r="H37" s="13"/>
      <c r="I37" s="13"/>
      <c r="J37" s="14"/>
      <c r="L37" s="17"/>
      <c r="M37" s="13"/>
      <c r="N37" s="13"/>
      <c r="O37" s="13"/>
      <c r="P37" s="13"/>
      <c r="Q37" s="13"/>
      <c r="R37" s="13"/>
      <c r="S37" s="14"/>
    </row>
    <row r="38" spans="1:21" ht="15" thickBot="1" x14ac:dyDescent="0.35">
      <c r="A38" s="17"/>
      <c r="B38" s="38" t="s">
        <v>10948</v>
      </c>
      <c r="C38" s="46">
        <v>29390.433799999984</v>
      </c>
      <c r="D38" s="42">
        <v>-2481.816200000002</v>
      </c>
      <c r="E38" s="13"/>
      <c r="F38" s="13"/>
      <c r="G38" s="13"/>
      <c r="H38" s="13"/>
      <c r="I38" s="13"/>
      <c r="J38" s="14"/>
      <c r="L38" s="24"/>
      <c r="M38" s="25"/>
      <c r="N38" s="25"/>
      <c r="O38" s="25"/>
      <c r="P38" s="25"/>
      <c r="Q38" s="25"/>
      <c r="R38" s="25"/>
      <c r="S38" s="26"/>
    </row>
    <row r="39" spans="1:21" ht="15" thickBot="1" x14ac:dyDescent="0.35">
      <c r="A39" s="17"/>
      <c r="B39" s="39" t="s">
        <v>10949</v>
      </c>
      <c r="C39" s="46">
        <v>40487.329799999985</v>
      </c>
      <c r="D39" s="42">
        <v>8465.3614000000016</v>
      </c>
      <c r="E39" s="13"/>
      <c r="F39" s="13"/>
      <c r="G39" s="13"/>
      <c r="H39" s="13"/>
      <c r="I39" s="13"/>
      <c r="J39" s="14"/>
    </row>
    <row r="40" spans="1:21" ht="15" thickBot="1" x14ac:dyDescent="0.35">
      <c r="A40" s="17"/>
      <c r="B40" s="40" t="s">
        <v>10933</v>
      </c>
      <c r="C40" s="47">
        <v>252031.43399999998</v>
      </c>
      <c r="D40" s="43">
        <v>8564.0480999999854</v>
      </c>
      <c r="E40" s="13"/>
      <c r="F40" s="13"/>
      <c r="G40" s="13"/>
      <c r="H40" s="13"/>
      <c r="I40" s="13"/>
      <c r="J40" s="14"/>
    </row>
    <row r="41" spans="1:21" ht="14.4" customHeight="1" x14ac:dyDescent="0.3">
      <c r="A41" s="17"/>
      <c r="B41" s="13"/>
      <c r="C41" s="13"/>
      <c r="D41" s="13"/>
      <c r="E41" s="13"/>
      <c r="F41" s="13"/>
      <c r="G41" s="13"/>
      <c r="H41" s="13"/>
      <c r="I41" s="13"/>
      <c r="J41" s="14"/>
      <c r="L41" s="7" t="s">
        <v>10962</v>
      </c>
      <c r="M41" s="8"/>
      <c r="N41" s="8"/>
      <c r="O41" s="8"/>
      <c r="P41" s="8"/>
      <c r="Q41" s="8"/>
      <c r="R41" s="8"/>
      <c r="S41" s="8"/>
      <c r="T41" s="8"/>
      <c r="U41" s="9"/>
    </row>
    <row r="42" spans="1:21" ht="15" thickBot="1" x14ac:dyDescent="0.35">
      <c r="A42" s="24"/>
      <c r="B42" s="25"/>
      <c r="C42" s="25"/>
      <c r="D42" s="25"/>
      <c r="E42" s="25"/>
      <c r="F42" s="25"/>
      <c r="G42" s="25"/>
      <c r="H42" s="25"/>
      <c r="I42" s="25"/>
      <c r="J42" s="26"/>
      <c r="L42" s="10"/>
      <c r="M42" s="11"/>
      <c r="N42" s="11"/>
      <c r="O42" s="11"/>
      <c r="P42" s="11"/>
      <c r="Q42" s="11"/>
      <c r="R42" s="11"/>
      <c r="S42" s="11"/>
      <c r="T42" s="11"/>
      <c r="U42" s="12"/>
    </row>
    <row r="43" spans="1:21" ht="15" thickBot="1" x14ac:dyDescent="0.35">
      <c r="L43" s="17"/>
      <c r="M43" s="13"/>
      <c r="N43" s="13"/>
      <c r="O43" s="13"/>
      <c r="P43" s="13"/>
      <c r="Q43" s="13"/>
      <c r="R43" s="13"/>
      <c r="S43" s="13"/>
      <c r="T43" s="13"/>
      <c r="U43" s="14"/>
    </row>
    <row r="44" spans="1:21" ht="15" thickBot="1" x14ac:dyDescent="0.35">
      <c r="A44" s="7" t="s">
        <v>10959</v>
      </c>
      <c r="B44" s="27"/>
      <c r="C44" s="27"/>
      <c r="D44" s="27"/>
      <c r="E44" s="27"/>
      <c r="F44" s="27"/>
      <c r="G44" s="27"/>
      <c r="H44" s="27"/>
      <c r="I44" s="27"/>
      <c r="J44" s="28"/>
      <c r="K44" s="32"/>
      <c r="L44" s="36" t="s">
        <v>10932</v>
      </c>
      <c r="M44" s="41" t="s">
        <v>10950</v>
      </c>
      <c r="N44" s="50" t="s">
        <v>11</v>
      </c>
      <c r="O44" s="54" t="s">
        <v>18</v>
      </c>
      <c r="P44" s="13"/>
      <c r="Q44" s="13"/>
      <c r="R44" s="13"/>
      <c r="S44" s="13"/>
      <c r="T44" s="13"/>
      <c r="U44" s="14"/>
    </row>
    <row r="45" spans="1:21" x14ac:dyDescent="0.3">
      <c r="A45" s="29"/>
      <c r="B45" s="30"/>
      <c r="C45" s="30"/>
      <c r="D45" s="30"/>
      <c r="E45" s="30"/>
      <c r="F45" s="30"/>
      <c r="G45" s="30"/>
      <c r="H45" s="30"/>
      <c r="I45" s="30"/>
      <c r="J45" s="31"/>
      <c r="L45" s="15" t="s">
        <v>211</v>
      </c>
      <c r="M45" s="56">
        <v>45182.195000000014</v>
      </c>
      <c r="N45" s="13" t="str">
        <f>'DATA ANALYSIS'!L45</f>
        <v>Illinois</v>
      </c>
      <c r="O45" s="51">
        <f>GETPIVOTDATA("Sales",'DATA ANALYSIS'!$L$44,"State",'DATA ANALYSIS'!L45)</f>
        <v>45182.195000000014</v>
      </c>
      <c r="P45" s="13"/>
      <c r="Q45" s="13"/>
      <c r="R45" s="13"/>
      <c r="S45" s="13"/>
      <c r="T45" s="13"/>
      <c r="U45" s="14"/>
    </row>
    <row r="46" spans="1:21" ht="15" thickBot="1" x14ac:dyDescent="0.35">
      <c r="A46" s="17"/>
      <c r="B46" s="13"/>
      <c r="C46" s="13"/>
      <c r="D46" s="13"/>
      <c r="E46" s="13"/>
      <c r="F46" s="13"/>
      <c r="G46" s="13"/>
      <c r="H46" s="13"/>
      <c r="I46" s="13"/>
      <c r="J46" s="14"/>
      <c r="L46" s="16" t="s">
        <v>254</v>
      </c>
      <c r="M46" s="57">
        <v>14986.959999999997</v>
      </c>
      <c r="N46" s="13" t="str">
        <f>'DATA ANALYSIS'!L46</f>
        <v>Indiana</v>
      </c>
      <c r="O46" s="51">
        <f>GETPIVOTDATA("Sales",'DATA ANALYSIS'!$L$44,"State",'DATA ANALYSIS'!L46)</f>
        <v>14986.959999999997</v>
      </c>
      <c r="P46" s="13"/>
      <c r="Q46" s="13"/>
      <c r="R46" s="13"/>
      <c r="S46" s="13"/>
      <c r="T46" s="13"/>
      <c r="U46" s="14"/>
    </row>
    <row r="47" spans="1:21" ht="15" thickBot="1" x14ac:dyDescent="0.35">
      <c r="A47" s="36" t="s">
        <v>10932</v>
      </c>
      <c r="B47" s="41" t="s">
        <v>10951</v>
      </c>
      <c r="C47" s="13"/>
      <c r="D47" s="50" t="s">
        <v>15</v>
      </c>
      <c r="E47" s="50" t="s">
        <v>21</v>
      </c>
      <c r="F47" s="13"/>
      <c r="G47" s="13"/>
      <c r="H47" s="13"/>
      <c r="I47" s="13"/>
      <c r="J47" s="14"/>
      <c r="L47" s="16" t="s">
        <v>489</v>
      </c>
      <c r="M47" s="57">
        <v>2100.0699999999997</v>
      </c>
      <c r="N47" s="13" t="str">
        <f>'DATA ANALYSIS'!L47</f>
        <v>Iowa</v>
      </c>
      <c r="O47" s="51">
        <f>GETPIVOTDATA("Sales",'DATA ANALYSIS'!$L$44,"State",'DATA ANALYSIS'!L47)</f>
        <v>2100.0699999999997</v>
      </c>
      <c r="P47" s="13"/>
      <c r="Q47" s="13"/>
      <c r="R47" s="13"/>
      <c r="S47" s="13"/>
      <c r="T47" s="13"/>
      <c r="U47" s="14"/>
    </row>
    <row r="48" spans="1:21" x14ac:dyDescent="0.3">
      <c r="A48" s="37" t="s">
        <v>32</v>
      </c>
      <c r="B48" s="56">
        <v>-3994.4342000000015</v>
      </c>
      <c r="C48" s="13"/>
      <c r="D48" s="13" t="str">
        <f>'DATA ANALYSIS'!A48</f>
        <v>Furniture</v>
      </c>
      <c r="E48" s="51">
        <f>GETPIVOTDATA("Profit",'DATA ANALYSIS'!$A$47,"Category",'DATA ANALYSIS'!A48)</f>
        <v>-3994.4342000000015</v>
      </c>
      <c r="F48" s="13"/>
      <c r="G48" s="13"/>
      <c r="H48" s="13"/>
      <c r="I48" s="13"/>
      <c r="J48" s="14"/>
      <c r="L48" s="16" t="s">
        <v>4530</v>
      </c>
      <c r="M48" s="57">
        <v>697.18</v>
      </c>
      <c r="N48" s="13" t="str">
        <f>'DATA ANALYSIS'!L48</f>
        <v>Kansas</v>
      </c>
      <c r="O48" s="51">
        <f>GETPIVOTDATA("Sales",'DATA ANALYSIS'!$L$44,"State",'DATA ANALYSIS'!L48)</f>
        <v>697.18</v>
      </c>
      <c r="P48" s="13"/>
      <c r="Q48" s="13"/>
      <c r="R48" s="13"/>
      <c r="S48" s="13"/>
      <c r="T48" s="13"/>
      <c r="U48" s="14"/>
    </row>
    <row r="49" spans="1:21" x14ac:dyDescent="0.3">
      <c r="A49" s="38" t="s">
        <v>46</v>
      </c>
      <c r="B49" s="57">
        <v>2583.1431999999913</v>
      </c>
      <c r="C49" s="13"/>
      <c r="D49" s="13" t="str">
        <f>'DATA ANALYSIS'!A49</f>
        <v>Office Supplies</v>
      </c>
      <c r="E49" s="51">
        <f>GETPIVOTDATA("Profit",'DATA ANALYSIS'!$A$47,"Category",'DATA ANALYSIS'!A49)</f>
        <v>2583.1431999999913</v>
      </c>
      <c r="F49" s="13"/>
      <c r="G49" s="13"/>
      <c r="H49" s="13"/>
      <c r="I49" s="13"/>
      <c r="J49" s="14"/>
      <c r="L49" s="16" t="s">
        <v>238</v>
      </c>
      <c r="M49" s="57">
        <v>36709.910999999993</v>
      </c>
      <c r="N49" s="13" t="str">
        <f>'DATA ANALYSIS'!L49</f>
        <v>Michigan</v>
      </c>
      <c r="O49" s="51">
        <f>GETPIVOTDATA("Sales",'DATA ANALYSIS'!$L$44,"State",'DATA ANALYSIS'!L49)</f>
        <v>36709.910999999993</v>
      </c>
      <c r="P49" s="13"/>
      <c r="Q49" s="13"/>
      <c r="R49" s="13"/>
      <c r="S49" s="13"/>
      <c r="T49" s="13"/>
      <c r="U49" s="14"/>
    </row>
    <row r="50" spans="1:21" ht="15" thickBot="1" x14ac:dyDescent="0.35">
      <c r="A50" s="39" t="s">
        <v>71</v>
      </c>
      <c r="B50" s="57">
        <v>9975.3390999999992</v>
      </c>
      <c r="C50" s="13"/>
      <c r="D50" s="13" t="str">
        <f>'DATA ANALYSIS'!A50</f>
        <v>Technology</v>
      </c>
      <c r="E50" s="51">
        <f>GETPIVOTDATA("Profit",'DATA ANALYSIS'!$A$47,"Category",'DATA ANALYSIS'!A50)</f>
        <v>9975.3390999999992</v>
      </c>
      <c r="F50" s="13"/>
      <c r="G50" s="13"/>
      <c r="H50" s="13"/>
      <c r="I50" s="13"/>
      <c r="J50" s="14"/>
      <c r="L50" s="16" t="s">
        <v>229</v>
      </c>
      <c r="M50" s="57">
        <v>19235.18</v>
      </c>
      <c r="N50" s="13" t="str">
        <f>'DATA ANALYSIS'!L50</f>
        <v>Minnesota</v>
      </c>
      <c r="O50" s="51">
        <f>GETPIVOTDATA("Sales",'DATA ANALYSIS'!$L$44,"State",'DATA ANALYSIS'!L50)</f>
        <v>19235.18</v>
      </c>
      <c r="P50" s="13"/>
      <c r="Q50" s="13"/>
      <c r="R50" s="13"/>
      <c r="S50" s="13"/>
      <c r="T50" s="13"/>
      <c r="U50" s="14"/>
    </row>
    <row r="51" spans="1:21" ht="15" thickBot="1" x14ac:dyDescent="0.35">
      <c r="A51" s="40" t="s">
        <v>10933</v>
      </c>
      <c r="B51" s="58">
        <v>8564.0480999999891</v>
      </c>
      <c r="C51" s="13"/>
      <c r="D51" s="13" t="str">
        <f>'DATA ANALYSIS'!A51</f>
        <v>Grand Total</v>
      </c>
      <c r="E51" s="51">
        <f>GETPIVOTDATA("Profit",'DATA ANALYSIS'!$A$47)</f>
        <v>8564.0480999999891</v>
      </c>
      <c r="F51" s="13"/>
      <c r="G51" s="13"/>
      <c r="H51" s="13"/>
      <c r="I51" s="13"/>
      <c r="J51" s="14"/>
      <c r="L51" s="16" t="s">
        <v>596</v>
      </c>
      <c r="M51" s="57">
        <v>5150.920000000001</v>
      </c>
      <c r="N51" s="13" t="str">
        <f>'DATA ANALYSIS'!L51</f>
        <v>Missouri</v>
      </c>
      <c r="O51" s="51">
        <f>GETPIVOTDATA("Sales",'DATA ANALYSIS'!$L$44,"State",'DATA ANALYSIS'!L51)</f>
        <v>5150.920000000001</v>
      </c>
      <c r="P51" s="13"/>
      <c r="Q51" s="13"/>
      <c r="R51" s="13"/>
      <c r="S51" s="13"/>
      <c r="T51" s="13"/>
      <c r="U51" s="14"/>
    </row>
    <row r="52" spans="1:21" x14ac:dyDescent="0.3">
      <c r="A52" s="17"/>
      <c r="B52" s="13"/>
      <c r="C52" s="13"/>
      <c r="D52" s="13"/>
      <c r="E52" s="13"/>
      <c r="F52" s="13"/>
      <c r="G52" s="13"/>
      <c r="H52" s="13"/>
      <c r="I52" s="13"/>
      <c r="J52" s="14"/>
      <c r="L52" s="16" t="s">
        <v>138</v>
      </c>
      <c r="M52" s="57">
        <v>5261.25</v>
      </c>
      <c r="N52" s="13" t="str">
        <f>'DATA ANALYSIS'!L52</f>
        <v>Nebraska</v>
      </c>
      <c r="O52" s="51">
        <f>GETPIVOTDATA("Sales",'DATA ANALYSIS'!$L$44,"State",'DATA ANALYSIS'!L52)</f>
        <v>5261.25</v>
      </c>
      <c r="P52" s="13"/>
      <c r="Q52" s="13"/>
      <c r="R52" s="13"/>
      <c r="S52" s="13"/>
      <c r="T52" s="13"/>
      <c r="U52" s="14"/>
    </row>
    <row r="53" spans="1:21" x14ac:dyDescent="0.3">
      <c r="A53" s="17"/>
      <c r="B53" s="13"/>
      <c r="C53" s="13"/>
      <c r="D53" s="13"/>
      <c r="E53" s="13"/>
      <c r="F53" s="13"/>
      <c r="G53" s="13"/>
      <c r="H53" s="13"/>
      <c r="I53" s="13"/>
      <c r="J53" s="14"/>
      <c r="L53" s="16" t="s">
        <v>7449</v>
      </c>
      <c r="M53" s="57">
        <v>891.53</v>
      </c>
      <c r="N53" s="13" t="str">
        <f>'DATA ANALYSIS'!L53</f>
        <v>North Dakota</v>
      </c>
      <c r="O53" s="51">
        <f>GETPIVOTDATA("Sales",'DATA ANALYSIS'!$L$44,"State",'DATA ANALYSIS'!L53)</f>
        <v>891.53</v>
      </c>
      <c r="P53" s="13"/>
      <c r="Q53" s="13"/>
      <c r="R53" s="13"/>
      <c r="S53" s="13"/>
      <c r="T53" s="13"/>
      <c r="U53" s="14"/>
    </row>
    <row r="54" spans="1:21" x14ac:dyDescent="0.3">
      <c r="A54" s="17"/>
      <c r="B54" s="13"/>
      <c r="C54" s="13"/>
      <c r="D54" s="13"/>
      <c r="E54" s="13"/>
      <c r="F54" s="13"/>
      <c r="G54" s="13"/>
      <c r="H54" s="13"/>
      <c r="I54" s="13"/>
      <c r="J54" s="14"/>
      <c r="L54" s="16" t="s">
        <v>649</v>
      </c>
      <c r="M54" s="57">
        <v>11561.769999999997</v>
      </c>
      <c r="N54" s="13" t="str">
        <f>'DATA ANALYSIS'!L54</f>
        <v>Oklahoma</v>
      </c>
      <c r="O54" s="51">
        <f>GETPIVOTDATA("Sales",'DATA ANALYSIS'!$L$44,"State",'DATA ANALYSIS'!L54)</f>
        <v>11561.769999999997</v>
      </c>
      <c r="P54" s="13"/>
      <c r="Q54" s="13"/>
      <c r="R54" s="13"/>
      <c r="S54" s="13"/>
      <c r="T54" s="13"/>
      <c r="U54" s="14"/>
    </row>
    <row r="55" spans="1:21" x14ac:dyDescent="0.3">
      <c r="A55" s="17"/>
      <c r="B55" s="13"/>
      <c r="C55" s="13"/>
      <c r="D55" s="13"/>
      <c r="E55" s="13"/>
      <c r="F55" s="13"/>
      <c r="G55" s="13"/>
      <c r="H55" s="13"/>
      <c r="I55" s="13"/>
      <c r="J55" s="14"/>
      <c r="L55" s="16" t="s">
        <v>5326</v>
      </c>
      <c r="M55" s="57">
        <v>45.730000000000004</v>
      </c>
      <c r="N55" s="13" t="str">
        <f>'DATA ANALYSIS'!L55</f>
        <v>South Dakota</v>
      </c>
      <c r="O55" s="51">
        <f>GETPIVOTDATA("Sales",'DATA ANALYSIS'!$L$44,"State",'DATA ANALYSIS'!L55)</f>
        <v>45.730000000000004</v>
      </c>
      <c r="P55" s="13"/>
      <c r="Q55" s="13"/>
      <c r="R55" s="13"/>
      <c r="S55" s="13"/>
      <c r="T55" s="13"/>
      <c r="U55" s="14"/>
    </row>
    <row r="56" spans="1:21" x14ac:dyDescent="0.3">
      <c r="A56" s="17"/>
      <c r="B56" s="13"/>
      <c r="C56" s="13"/>
      <c r="D56" s="13"/>
      <c r="E56" s="13"/>
      <c r="F56" s="13"/>
      <c r="G56" s="13"/>
      <c r="H56" s="13"/>
      <c r="I56" s="13"/>
      <c r="J56" s="14"/>
      <c r="L56" s="16" t="s">
        <v>104</v>
      </c>
      <c r="M56" s="57">
        <v>95976.377999999851</v>
      </c>
      <c r="N56" s="13" t="e">
        <f>#REF!</f>
        <v>#REF!</v>
      </c>
      <c r="O56" s="51" t="e">
        <f>GETPIVOTDATA("Sales",'DATA ANALYSIS'!$L$44,"State",#REF!)</f>
        <v>#REF!</v>
      </c>
      <c r="P56" s="13"/>
      <c r="Q56" s="13"/>
      <c r="R56" s="13"/>
      <c r="S56" s="13"/>
      <c r="T56" s="13"/>
      <c r="U56" s="14"/>
    </row>
    <row r="57" spans="1:21" ht="15" thickBot="1" x14ac:dyDescent="0.35">
      <c r="A57" s="17"/>
      <c r="B57" s="13"/>
      <c r="C57" s="13"/>
      <c r="D57" s="13"/>
      <c r="E57" s="13"/>
      <c r="F57" s="13"/>
      <c r="G57" s="13"/>
      <c r="H57" s="13"/>
      <c r="I57" s="13"/>
      <c r="J57" s="14"/>
      <c r="L57" s="16" t="s">
        <v>114</v>
      </c>
      <c r="M57" s="57">
        <v>14232.36</v>
      </c>
      <c r="N57" s="13" t="e">
        <f>#REF!</f>
        <v>#REF!</v>
      </c>
      <c r="O57" s="51" t="e">
        <f>GETPIVOTDATA("Sales",'DATA ANALYSIS'!$L$44,"State",#REF!)</f>
        <v>#REF!</v>
      </c>
      <c r="P57" s="13"/>
      <c r="Q57" s="13"/>
      <c r="R57" s="13"/>
      <c r="S57" s="13"/>
      <c r="T57" s="13"/>
      <c r="U57" s="14"/>
    </row>
    <row r="58" spans="1:21" ht="15" thickBot="1" x14ac:dyDescent="0.35">
      <c r="A58" s="17"/>
      <c r="B58" s="13"/>
      <c r="C58" s="13"/>
      <c r="D58" s="13"/>
      <c r="E58" s="13"/>
      <c r="F58" s="13"/>
      <c r="G58" s="13"/>
      <c r="H58" s="13"/>
      <c r="I58" s="13"/>
      <c r="J58" s="14"/>
      <c r="L58" s="40" t="s">
        <v>10933</v>
      </c>
      <c r="M58" s="58">
        <v>252031.43399999989</v>
      </c>
      <c r="N58" s="13" t="e">
        <f>#REF!</f>
        <v>#REF!</v>
      </c>
      <c r="O58" s="51" t="e">
        <f>GETPIVOTDATA("Sales",'DATA ANALYSIS'!$L$44,"State",#REF!)</f>
        <v>#REF!</v>
      </c>
      <c r="P58" s="13"/>
      <c r="Q58" s="13"/>
      <c r="R58" s="13"/>
      <c r="S58" s="13"/>
      <c r="T58" s="13"/>
      <c r="U58" s="14"/>
    </row>
    <row r="59" spans="1:21" x14ac:dyDescent="0.3">
      <c r="A59" s="17"/>
      <c r="B59" s="13"/>
      <c r="C59" s="13"/>
      <c r="D59" s="13"/>
      <c r="E59" s="13"/>
      <c r="F59" s="13"/>
      <c r="G59" s="13"/>
      <c r="H59" s="13"/>
      <c r="I59" s="13"/>
      <c r="J59" s="14"/>
      <c r="L59" s="17"/>
      <c r="M59" s="13"/>
      <c r="N59" s="13" t="e">
        <f>#REF!</f>
        <v>#REF!</v>
      </c>
      <c r="O59" s="51" t="e">
        <f>GETPIVOTDATA("Sales",'DATA ANALYSIS'!$L$44,"State",#REF!)</f>
        <v>#REF!</v>
      </c>
      <c r="P59" s="13"/>
      <c r="Q59" s="13"/>
      <c r="R59" s="13"/>
      <c r="S59" s="13"/>
      <c r="T59" s="13"/>
      <c r="U59" s="14"/>
    </row>
    <row r="60" spans="1:21" x14ac:dyDescent="0.3">
      <c r="A60" s="17"/>
      <c r="B60" s="13"/>
      <c r="C60" s="13"/>
      <c r="D60" s="13"/>
      <c r="E60" s="13"/>
      <c r="F60" s="13"/>
      <c r="G60" s="13"/>
      <c r="H60" s="13"/>
      <c r="I60" s="13"/>
      <c r="J60" s="14"/>
      <c r="L60" s="17"/>
      <c r="M60" s="13"/>
      <c r="N60" s="13" t="e">
        <f>#REF!</f>
        <v>#REF!</v>
      </c>
      <c r="O60" s="51" t="e">
        <f>GETPIVOTDATA("Sales",'DATA ANALYSIS'!$L$44,"State",#REF!)</f>
        <v>#REF!</v>
      </c>
      <c r="P60" s="13"/>
      <c r="Q60" s="13"/>
      <c r="R60" s="13"/>
      <c r="S60" s="13"/>
      <c r="T60" s="13"/>
      <c r="U60" s="14"/>
    </row>
    <row r="61" spans="1:21" x14ac:dyDescent="0.3">
      <c r="A61" s="17"/>
      <c r="B61" s="13"/>
      <c r="C61" s="13"/>
      <c r="D61" s="13"/>
      <c r="E61" s="13"/>
      <c r="F61" s="13"/>
      <c r="G61" s="13"/>
      <c r="H61" s="13"/>
      <c r="I61" s="13"/>
      <c r="J61" s="14"/>
      <c r="L61" s="17"/>
      <c r="M61" s="13"/>
      <c r="N61" s="13" t="e">
        <f>#REF!</f>
        <v>#REF!</v>
      </c>
      <c r="O61" s="51" t="e">
        <f>GETPIVOTDATA("Sales",'DATA ANALYSIS'!$L$44,"State",#REF!)</f>
        <v>#REF!</v>
      </c>
      <c r="P61" s="13"/>
      <c r="Q61" s="13"/>
      <c r="R61" s="13"/>
      <c r="S61" s="13"/>
      <c r="T61" s="13"/>
      <c r="U61" s="14"/>
    </row>
    <row r="62" spans="1:21" ht="15" thickBot="1" x14ac:dyDescent="0.35">
      <c r="A62" s="24"/>
      <c r="B62" s="25"/>
      <c r="C62" s="25"/>
      <c r="D62" s="25"/>
      <c r="E62" s="25"/>
      <c r="F62" s="25"/>
      <c r="G62" s="25"/>
      <c r="H62" s="25"/>
      <c r="I62" s="25"/>
      <c r="J62" s="26"/>
      <c r="L62" s="17"/>
      <c r="M62" s="13"/>
      <c r="N62" s="13" t="e">
        <f>#REF!</f>
        <v>#REF!</v>
      </c>
      <c r="O62" s="51" t="e">
        <f>GETPIVOTDATA("Sales",'DATA ANALYSIS'!$L$44,"State",#REF!)</f>
        <v>#REF!</v>
      </c>
      <c r="P62" s="13"/>
      <c r="Q62" s="13"/>
      <c r="R62" s="13"/>
      <c r="S62" s="13"/>
      <c r="T62" s="13"/>
      <c r="U62" s="14"/>
    </row>
    <row r="63" spans="1:21" ht="15" thickBot="1" x14ac:dyDescent="0.35">
      <c r="L63" s="17"/>
      <c r="M63" s="13"/>
      <c r="N63" s="13" t="e">
        <f>#REF!</f>
        <v>#REF!</v>
      </c>
      <c r="O63" s="51" t="e">
        <f>GETPIVOTDATA("Sales",'DATA ANALYSIS'!$L$44,"State",#REF!)</f>
        <v>#REF!</v>
      </c>
      <c r="P63" s="13"/>
      <c r="Q63" s="13"/>
      <c r="R63" s="13"/>
      <c r="S63" s="13"/>
      <c r="T63" s="13"/>
      <c r="U63" s="14"/>
    </row>
    <row r="64" spans="1:21" x14ac:dyDescent="0.3">
      <c r="A64" s="7" t="s">
        <v>10960</v>
      </c>
      <c r="B64" s="27"/>
      <c r="C64" s="27"/>
      <c r="D64" s="27"/>
      <c r="E64" s="27"/>
      <c r="F64" s="27"/>
      <c r="G64" s="27"/>
      <c r="H64" s="27"/>
      <c r="I64" s="27"/>
      <c r="J64" s="28"/>
      <c r="L64" s="17"/>
      <c r="M64" s="13"/>
      <c r="N64" s="13" t="e">
        <f>#REF!</f>
        <v>#REF!</v>
      </c>
      <c r="O64" s="51" t="e">
        <f>GETPIVOTDATA("Sales",'DATA ANALYSIS'!$L$44,"State",#REF!)</f>
        <v>#REF!</v>
      </c>
      <c r="P64" s="13"/>
      <c r="Q64" s="13"/>
      <c r="R64" s="13"/>
      <c r="S64" s="13"/>
      <c r="T64" s="13"/>
      <c r="U64" s="14"/>
    </row>
    <row r="65" spans="1:21" x14ac:dyDescent="0.3">
      <c r="A65" s="29"/>
      <c r="B65" s="30"/>
      <c r="C65" s="30"/>
      <c r="D65" s="30"/>
      <c r="E65" s="30"/>
      <c r="F65" s="30"/>
      <c r="G65" s="30"/>
      <c r="H65" s="30"/>
      <c r="I65" s="30"/>
      <c r="J65" s="31"/>
      <c r="L65" s="17"/>
      <c r="M65" s="13"/>
      <c r="N65" s="13" t="e">
        <f>#REF!</f>
        <v>#REF!</v>
      </c>
      <c r="O65" s="51" t="e">
        <f>GETPIVOTDATA("Sales",'DATA ANALYSIS'!$L$44,"State",#REF!)</f>
        <v>#REF!</v>
      </c>
      <c r="P65" s="13"/>
      <c r="Q65" s="13"/>
      <c r="R65" s="13"/>
      <c r="S65" s="13"/>
      <c r="T65" s="13"/>
      <c r="U65" s="14"/>
    </row>
    <row r="66" spans="1:21" ht="15" thickBot="1" x14ac:dyDescent="0.35">
      <c r="A66" s="17"/>
      <c r="B66" s="13"/>
      <c r="C66" s="13"/>
      <c r="D66" s="13"/>
      <c r="E66" s="13"/>
      <c r="F66" s="13"/>
      <c r="G66" s="13"/>
      <c r="H66" s="13"/>
      <c r="I66" s="13"/>
      <c r="J66" s="14"/>
      <c r="L66" s="17"/>
      <c r="M66" s="13"/>
      <c r="N66" s="13" t="e">
        <f>#REF!</f>
        <v>#REF!</v>
      </c>
      <c r="O66" s="51" t="e">
        <f>GETPIVOTDATA("Sales",'DATA ANALYSIS'!$L$44,"State",#REF!)</f>
        <v>#REF!</v>
      </c>
      <c r="P66" s="13"/>
      <c r="Q66" s="13"/>
      <c r="R66" s="13"/>
      <c r="S66" s="13"/>
      <c r="T66" s="13"/>
      <c r="U66" s="14"/>
    </row>
    <row r="67" spans="1:21" ht="15" thickBot="1" x14ac:dyDescent="0.35">
      <c r="A67" s="17"/>
      <c r="B67" s="36" t="s">
        <v>10932</v>
      </c>
      <c r="C67" s="41" t="s">
        <v>10950</v>
      </c>
      <c r="D67" s="13"/>
      <c r="E67" s="13"/>
      <c r="F67" s="13"/>
      <c r="G67" s="13"/>
      <c r="H67" s="13"/>
      <c r="I67" s="13"/>
      <c r="J67" s="14"/>
      <c r="L67" s="17"/>
      <c r="M67" s="13"/>
      <c r="N67" s="13" t="e">
        <f>#REF!</f>
        <v>#REF!</v>
      </c>
      <c r="O67" s="51" t="e">
        <f>GETPIVOTDATA("Sales",'DATA ANALYSIS'!$L$44,"State",#REF!)</f>
        <v>#REF!</v>
      </c>
      <c r="P67" s="13"/>
      <c r="Q67" s="13"/>
      <c r="R67" s="13"/>
      <c r="S67" s="13"/>
      <c r="T67" s="13"/>
      <c r="U67" s="14"/>
    </row>
    <row r="68" spans="1:21" x14ac:dyDescent="0.3">
      <c r="A68" s="17"/>
      <c r="B68" s="37" t="s">
        <v>32</v>
      </c>
      <c r="C68" s="59">
        <v>0.34213676298806439</v>
      </c>
      <c r="D68" s="13"/>
      <c r="E68" s="13"/>
      <c r="F68" s="13"/>
      <c r="G68" s="13"/>
      <c r="H68" s="13"/>
      <c r="I68" s="13"/>
      <c r="J68" s="14"/>
      <c r="L68" s="17"/>
      <c r="M68" s="13"/>
      <c r="N68" s="13" t="e">
        <f>#REF!</f>
        <v>#REF!</v>
      </c>
      <c r="O68" s="51" t="e">
        <f>GETPIVOTDATA("Sales",'DATA ANALYSIS'!$L$44,"State",#REF!)</f>
        <v>#REF!</v>
      </c>
      <c r="P68" s="13"/>
      <c r="Q68" s="13"/>
      <c r="R68" s="13"/>
      <c r="S68" s="13"/>
      <c r="T68" s="13"/>
      <c r="U68" s="14"/>
    </row>
    <row r="69" spans="1:21" x14ac:dyDescent="0.3">
      <c r="A69" s="17"/>
      <c r="B69" s="38" t="s">
        <v>46</v>
      </c>
      <c r="C69" s="60">
        <v>0.36944391230182816</v>
      </c>
      <c r="D69" s="13"/>
      <c r="E69" s="13"/>
      <c r="F69" s="13"/>
      <c r="G69" s="13"/>
      <c r="H69" s="13"/>
      <c r="I69" s="13"/>
      <c r="J69" s="14"/>
      <c r="L69" s="17"/>
      <c r="M69" s="13"/>
      <c r="N69" s="13" t="e">
        <f>#REF!</f>
        <v>#REF!</v>
      </c>
      <c r="O69" s="51" t="e">
        <f>GETPIVOTDATA("Sales",'DATA ANALYSIS'!$L$44,"State",#REF!)</f>
        <v>#REF!</v>
      </c>
      <c r="P69" s="13"/>
      <c r="Q69" s="13"/>
      <c r="R69" s="13"/>
      <c r="S69" s="13"/>
      <c r="T69" s="13"/>
      <c r="U69" s="14"/>
    </row>
    <row r="70" spans="1:21" ht="15" thickBot="1" x14ac:dyDescent="0.35">
      <c r="A70" s="17"/>
      <c r="B70" s="39" t="s">
        <v>71</v>
      </c>
      <c r="C70" s="60">
        <v>0.28841932471010745</v>
      </c>
      <c r="D70" s="13"/>
      <c r="E70" s="13"/>
      <c r="F70" s="13"/>
      <c r="G70" s="13"/>
      <c r="H70" s="13"/>
      <c r="I70" s="13"/>
      <c r="J70" s="14"/>
      <c r="L70" s="17"/>
      <c r="M70" s="13"/>
      <c r="N70" s="13" t="e">
        <f>#REF!</f>
        <v>#REF!</v>
      </c>
      <c r="O70" s="51" t="e">
        <f>GETPIVOTDATA("Sales",'DATA ANALYSIS'!$L$44,"State",#REF!)</f>
        <v>#REF!</v>
      </c>
      <c r="P70" s="13"/>
      <c r="Q70" s="13"/>
      <c r="R70" s="13"/>
      <c r="S70" s="13"/>
      <c r="T70" s="13"/>
      <c r="U70" s="14"/>
    </row>
    <row r="71" spans="1:21" ht="15" thickBot="1" x14ac:dyDescent="0.35">
      <c r="A71" s="17"/>
      <c r="B71" s="40" t="s">
        <v>10933</v>
      </c>
      <c r="C71" s="61">
        <v>1</v>
      </c>
      <c r="D71" s="13"/>
      <c r="E71" s="13"/>
      <c r="F71" s="13"/>
      <c r="G71" s="13"/>
      <c r="H71" s="13"/>
      <c r="I71" s="13"/>
      <c r="J71" s="14"/>
      <c r="L71" s="17"/>
      <c r="M71" s="13"/>
      <c r="N71" s="13" t="e">
        <f>#REF!</f>
        <v>#REF!</v>
      </c>
      <c r="O71" s="51" t="e">
        <f>GETPIVOTDATA("Sales",'DATA ANALYSIS'!$L$44,"State",#REF!)</f>
        <v>#REF!</v>
      </c>
      <c r="P71" s="13"/>
      <c r="Q71" s="13"/>
      <c r="R71" s="13"/>
      <c r="S71" s="13"/>
      <c r="T71" s="13"/>
      <c r="U71" s="14"/>
    </row>
    <row r="72" spans="1:21" x14ac:dyDescent="0.3">
      <c r="A72" s="17"/>
      <c r="B72" s="13"/>
      <c r="C72" s="13"/>
      <c r="D72" s="13"/>
      <c r="E72" s="13"/>
      <c r="F72" s="13"/>
      <c r="G72" s="13"/>
      <c r="H72" s="13"/>
      <c r="I72" s="13"/>
      <c r="J72" s="14"/>
      <c r="L72" s="17"/>
      <c r="M72" s="13"/>
      <c r="N72" s="13" t="e">
        <f>#REF!</f>
        <v>#REF!</v>
      </c>
      <c r="O72" s="51" t="e">
        <f>GETPIVOTDATA("Sales",'DATA ANALYSIS'!$L$44,"State",#REF!)</f>
        <v>#REF!</v>
      </c>
      <c r="P72" s="13"/>
      <c r="Q72" s="13"/>
      <c r="R72" s="13"/>
      <c r="S72" s="13"/>
      <c r="T72" s="13"/>
      <c r="U72" s="14"/>
    </row>
    <row r="73" spans="1:21" x14ac:dyDescent="0.3">
      <c r="A73" s="17"/>
      <c r="B73" s="13"/>
      <c r="C73" s="13"/>
      <c r="D73" s="13"/>
      <c r="E73" s="13"/>
      <c r="F73" s="13"/>
      <c r="G73" s="13"/>
      <c r="H73" s="13"/>
      <c r="I73" s="13"/>
      <c r="J73" s="14"/>
      <c r="L73" s="17"/>
      <c r="M73" s="13"/>
      <c r="N73" s="13" t="e">
        <f>#REF!</f>
        <v>#REF!</v>
      </c>
      <c r="O73" s="51" t="e">
        <f>GETPIVOTDATA("Sales",'DATA ANALYSIS'!$L$44,"State",#REF!)</f>
        <v>#REF!</v>
      </c>
      <c r="P73" s="13"/>
      <c r="Q73" s="13"/>
      <c r="R73" s="13"/>
      <c r="S73" s="13"/>
      <c r="T73" s="13"/>
      <c r="U73" s="14"/>
    </row>
    <row r="74" spans="1:21" x14ac:dyDescent="0.3">
      <c r="A74" s="17"/>
      <c r="B74" s="13"/>
      <c r="C74" s="13"/>
      <c r="D74" s="13"/>
      <c r="E74" s="13"/>
      <c r="F74" s="13"/>
      <c r="G74" s="13"/>
      <c r="H74" s="13"/>
      <c r="I74" s="13"/>
      <c r="J74" s="14"/>
      <c r="L74" s="17"/>
      <c r="M74" s="13"/>
      <c r="N74" s="13" t="e">
        <f>#REF!</f>
        <v>#REF!</v>
      </c>
      <c r="O74" s="51" t="e">
        <f>GETPIVOTDATA("Sales",'DATA ANALYSIS'!$L$44,"State",#REF!)</f>
        <v>#REF!</v>
      </c>
      <c r="P74" s="13"/>
      <c r="Q74" s="13"/>
      <c r="R74" s="13"/>
      <c r="S74" s="13"/>
      <c r="T74" s="13"/>
      <c r="U74" s="14"/>
    </row>
    <row r="75" spans="1:21" x14ac:dyDescent="0.3">
      <c r="A75" s="17"/>
      <c r="B75" s="13"/>
      <c r="C75" s="13"/>
      <c r="D75" s="13"/>
      <c r="E75" s="13"/>
      <c r="F75" s="13"/>
      <c r="G75" s="13"/>
      <c r="H75" s="13"/>
      <c r="I75" s="13"/>
      <c r="J75" s="14"/>
      <c r="L75" s="17"/>
      <c r="M75" s="13"/>
      <c r="N75" s="13" t="e">
        <f>#REF!</f>
        <v>#REF!</v>
      </c>
      <c r="O75" s="51" t="e">
        <f>GETPIVOTDATA("Sales",'DATA ANALYSIS'!$L$44,"State",#REF!)</f>
        <v>#REF!</v>
      </c>
      <c r="P75" s="13"/>
      <c r="Q75" s="13"/>
      <c r="R75" s="13"/>
      <c r="S75" s="13"/>
      <c r="T75" s="13"/>
      <c r="U75" s="14"/>
    </row>
    <row r="76" spans="1:21" x14ac:dyDescent="0.3">
      <c r="A76" s="17"/>
      <c r="B76" s="13"/>
      <c r="C76" s="13"/>
      <c r="D76" s="13"/>
      <c r="E76" s="13"/>
      <c r="F76" s="13"/>
      <c r="G76" s="13"/>
      <c r="H76" s="13"/>
      <c r="I76" s="13"/>
      <c r="J76" s="14"/>
      <c r="L76" s="17"/>
      <c r="M76" s="13"/>
      <c r="N76" s="13" t="e">
        <f>#REF!</f>
        <v>#REF!</v>
      </c>
      <c r="O76" s="51" t="e">
        <f>GETPIVOTDATA("Sales",'DATA ANALYSIS'!$L$44,"State",#REF!)</f>
        <v>#REF!</v>
      </c>
      <c r="P76" s="13"/>
      <c r="Q76" s="13"/>
      <c r="R76" s="13"/>
      <c r="S76" s="13"/>
      <c r="T76" s="13"/>
      <c r="U76" s="14"/>
    </row>
    <row r="77" spans="1:21" x14ac:dyDescent="0.3">
      <c r="A77" s="17"/>
      <c r="B77" s="13"/>
      <c r="C77" s="13"/>
      <c r="D77" s="13"/>
      <c r="E77" s="13"/>
      <c r="F77" s="13"/>
      <c r="G77" s="13"/>
      <c r="H77" s="13"/>
      <c r="I77" s="13"/>
      <c r="J77" s="14"/>
      <c r="L77" s="17"/>
      <c r="M77" s="13"/>
      <c r="N77" s="13" t="e">
        <f>#REF!</f>
        <v>#REF!</v>
      </c>
      <c r="O77" s="51" t="e">
        <f>GETPIVOTDATA("Sales",'DATA ANALYSIS'!$L$44,"State",#REF!)</f>
        <v>#REF!</v>
      </c>
      <c r="P77" s="13"/>
      <c r="Q77" s="13"/>
      <c r="R77" s="13"/>
      <c r="S77" s="13"/>
      <c r="T77" s="13"/>
      <c r="U77" s="14"/>
    </row>
    <row r="78" spans="1:21" ht="15" thickBot="1" x14ac:dyDescent="0.35">
      <c r="A78" s="24"/>
      <c r="B78" s="25"/>
      <c r="C78" s="25"/>
      <c r="D78" s="25"/>
      <c r="E78" s="25"/>
      <c r="F78" s="25"/>
      <c r="G78" s="25"/>
      <c r="H78" s="25"/>
      <c r="I78" s="25"/>
      <c r="J78" s="26"/>
      <c r="L78" s="17"/>
      <c r="M78" s="13"/>
      <c r="N78" s="13" t="e">
        <f>#REF!</f>
        <v>#REF!</v>
      </c>
      <c r="O78" s="51" t="e">
        <f>GETPIVOTDATA("Sales",'DATA ANALYSIS'!$L$44,"State",#REF!)</f>
        <v>#REF!</v>
      </c>
      <c r="P78" s="13"/>
      <c r="Q78" s="13"/>
      <c r="R78" s="13"/>
      <c r="S78" s="13"/>
      <c r="T78" s="13"/>
      <c r="U78" s="14"/>
    </row>
    <row r="79" spans="1:21" ht="15" thickBot="1" x14ac:dyDescent="0.35">
      <c r="L79" s="17"/>
      <c r="M79" s="13"/>
      <c r="N79" s="13" t="e">
        <f>#REF!</f>
        <v>#REF!</v>
      </c>
      <c r="O79" s="51" t="e">
        <f>GETPIVOTDATA("Sales",'DATA ANALYSIS'!$L$44,"State",#REF!)</f>
        <v>#REF!</v>
      </c>
      <c r="P79" s="13"/>
      <c r="Q79" s="13"/>
      <c r="R79" s="13"/>
      <c r="S79" s="13"/>
      <c r="T79" s="13"/>
      <c r="U79" s="14"/>
    </row>
    <row r="80" spans="1:21" ht="14.4" customHeight="1" x14ac:dyDescent="0.3">
      <c r="A80" s="7" t="s">
        <v>10963</v>
      </c>
      <c r="B80" s="8"/>
      <c r="C80" s="8"/>
      <c r="D80" s="8"/>
      <c r="E80" s="8"/>
      <c r="F80" s="9"/>
      <c r="G80" s="32"/>
      <c r="H80" s="32"/>
      <c r="I80" s="32"/>
      <c r="J80" s="32"/>
      <c r="L80" s="17"/>
      <c r="M80" s="13"/>
      <c r="N80" s="13" t="e">
        <f>#REF!</f>
        <v>#REF!</v>
      </c>
      <c r="O80" s="51" t="e">
        <f>GETPIVOTDATA("Sales",'DATA ANALYSIS'!$L$44,"State",#REF!)</f>
        <v>#REF!</v>
      </c>
      <c r="P80" s="13"/>
      <c r="Q80" s="13"/>
      <c r="R80" s="13"/>
      <c r="S80" s="13"/>
      <c r="T80" s="13"/>
      <c r="U80" s="14"/>
    </row>
    <row r="81" spans="1:21" x14ac:dyDescent="0.3">
      <c r="A81" s="10"/>
      <c r="B81" s="11"/>
      <c r="C81" s="11"/>
      <c r="D81" s="11"/>
      <c r="E81" s="11"/>
      <c r="F81" s="12"/>
      <c r="G81" s="32"/>
      <c r="H81" s="32"/>
      <c r="I81" s="32"/>
      <c r="J81" s="32"/>
      <c r="L81" s="17"/>
      <c r="M81" s="13"/>
      <c r="N81" s="13" t="e">
        <f>#REF!</f>
        <v>#REF!</v>
      </c>
      <c r="O81" s="51" t="e">
        <f>GETPIVOTDATA("Sales",'DATA ANALYSIS'!$L$44,"State",#REF!)</f>
        <v>#REF!</v>
      </c>
      <c r="P81" s="13"/>
      <c r="Q81" s="13"/>
      <c r="R81" s="13"/>
      <c r="S81" s="13"/>
      <c r="T81" s="13"/>
      <c r="U81" s="14"/>
    </row>
    <row r="82" spans="1:21" x14ac:dyDescent="0.3">
      <c r="A82" s="17"/>
      <c r="B82" s="13"/>
      <c r="C82" s="13"/>
      <c r="D82" s="13"/>
      <c r="E82" s="13"/>
      <c r="F82" s="14"/>
      <c r="L82" s="17"/>
      <c r="M82" s="13"/>
      <c r="N82" s="13" t="e">
        <f>#REF!</f>
        <v>#REF!</v>
      </c>
      <c r="O82" s="51" t="e">
        <f>GETPIVOTDATA("Sales",'DATA ANALYSIS'!$L$44,"State",#REF!)</f>
        <v>#REF!</v>
      </c>
      <c r="P82" s="13"/>
      <c r="Q82" s="13"/>
      <c r="R82" s="13"/>
      <c r="S82" s="13"/>
      <c r="T82" s="13"/>
      <c r="U82" s="14"/>
    </row>
    <row r="83" spans="1:21" x14ac:dyDescent="0.3">
      <c r="A83" s="17"/>
      <c r="B83" s="13"/>
      <c r="C83" s="13"/>
      <c r="D83" s="13"/>
      <c r="E83" s="13"/>
      <c r="F83" s="14"/>
      <c r="L83" s="17"/>
      <c r="M83" s="13"/>
      <c r="N83" s="13" t="e">
        <f>#REF!</f>
        <v>#REF!</v>
      </c>
      <c r="O83" s="51" t="e">
        <f>GETPIVOTDATA("Sales",'DATA ANALYSIS'!$L$44,"State",#REF!)</f>
        <v>#REF!</v>
      </c>
      <c r="P83" s="13"/>
      <c r="Q83" s="13"/>
      <c r="R83" s="13"/>
      <c r="S83" s="13"/>
      <c r="T83" s="13"/>
      <c r="U83" s="14"/>
    </row>
    <row r="84" spans="1:21" x14ac:dyDescent="0.3">
      <c r="A84" s="17"/>
      <c r="B84" s="13"/>
      <c r="C84" s="13"/>
      <c r="D84" s="13"/>
      <c r="E84" s="13"/>
      <c r="F84" s="14"/>
      <c r="L84" s="17"/>
      <c r="M84" s="13"/>
      <c r="N84" s="13" t="e">
        <f>#REF!</f>
        <v>#REF!</v>
      </c>
      <c r="O84" s="51" t="e">
        <f>GETPIVOTDATA("Sales",'DATA ANALYSIS'!$L$44,"State",#REF!)</f>
        <v>#REF!</v>
      </c>
      <c r="P84" s="13"/>
      <c r="Q84" s="13"/>
      <c r="R84" s="13"/>
      <c r="S84" s="13"/>
      <c r="T84" s="13"/>
      <c r="U84" s="14"/>
    </row>
    <row r="85" spans="1:21" x14ac:dyDescent="0.3">
      <c r="A85" s="17"/>
      <c r="B85" s="13"/>
      <c r="C85" s="13"/>
      <c r="D85" s="13"/>
      <c r="E85" s="13"/>
      <c r="F85" s="14"/>
      <c r="L85" s="17"/>
      <c r="M85" s="13"/>
      <c r="N85" s="13" t="e">
        <f>#REF!</f>
        <v>#REF!</v>
      </c>
      <c r="O85" s="51" t="e">
        <f>GETPIVOTDATA("Sales",'DATA ANALYSIS'!$L$44,"State",#REF!)</f>
        <v>#REF!</v>
      </c>
      <c r="P85" s="13"/>
      <c r="Q85" s="13"/>
      <c r="R85" s="13"/>
      <c r="S85" s="13"/>
      <c r="T85" s="13"/>
      <c r="U85" s="14"/>
    </row>
    <row r="86" spans="1:21" x14ac:dyDescent="0.3">
      <c r="A86" s="17"/>
      <c r="B86" s="13"/>
      <c r="C86" s="13"/>
      <c r="D86" s="13"/>
      <c r="E86" s="13"/>
      <c r="F86" s="14"/>
      <c r="L86" s="17"/>
      <c r="M86" s="13"/>
      <c r="N86" s="13" t="e">
        <f>#REF!</f>
        <v>#REF!</v>
      </c>
      <c r="O86" s="51" t="e">
        <f>GETPIVOTDATA("Sales",'DATA ANALYSIS'!$L$44,"State",#REF!)</f>
        <v>#REF!</v>
      </c>
      <c r="P86" s="13"/>
      <c r="Q86" s="13"/>
      <c r="R86" s="13"/>
      <c r="S86" s="13"/>
      <c r="T86" s="13"/>
      <c r="U86" s="14"/>
    </row>
    <row r="87" spans="1:21" x14ac:dyDescent="0.3">
      <c r="A87" s="17"/>
      <c r="B87" s="13"/>
      <c r="C87" s="13"/>
      <c r="D87" s="13"/>
      <c r="E87" s="13"/>
      <c r="F87" s="14"/>
      <c r="L87" s="17"/>
      <c r="M87" s="13"/>
      <c r="N87" s="13" t="e">
        <f>#REF!</f>
        <v>#REF!</v>
      </c>
      <c r="O87" s="51" t="e">
        <f>GETPIVOTDATA("Sales",'DATA ANALYSIS'!$L$44,"State",#REF!)</f>
        <v>#REF!</v>
      </c>
      <c r="P87" s="13"/>
      <c r="Q87" s="13"/>
      <c r="R87" s="13"/>
      <c r="S87" s="13"/>
      <c r="T87" s="13"/>
      <c r="U87" s="14"/>
    </row>
    <row r="88" spans="1:21" x14ac:dyDescent="0.3">
      <c r="A88" s="17"/>
      <c r="B88" s="13"/>
      <c r="C88" s="13"/>
      <c r="D88" s="13"/>
      <c r="E88" s="13"/>
      <c r="F88" s="14"/>
      <c r="L88" s="17"/>
      <c r="M88" s="13"/>
      <c r="N88" s="13" t="e">
        <f>#REF!</f>
        <v>#REF!</v>
      </c>
      <c r="O88" s="51" t="e">
        <f>GETPIVOTDATA("Sales",'DATA ANALYSIS'!$L$44,"State",#REF!)</f>
        <v>#REF!</v>
      </c>
      <c r="P88" s="13"/>
      <c r="Q88" s="13"/>
      <c r="R88" s="13"/>
      <c r="S88" s="13"/>
      <c r="T88" s="13"/>
      <c r="U88" s="14"/>
    </row>
    <row r="89" spans="1:21" x14ac:dyDescent="0.3">
      <c r="A89" s="17"/>
      <c r="B89" s="13"/>
      <c r="C89" s="13"/>
      <c r="D89" s="13"/>
      <c r="E89" s="13"/>
      <c r="F89" s="14"/>
      <c r="L89" s="17"/>
      <c r="M89" s="13"/>
      <c r="N89" s="13" t="e">
        <f>#REF!</f>
        <v>#REF!</v>
      </c>
      <c r="O89" s="51" t="e">
        <f>GETPIVOTDATA("Sales",'DATA ANALYSIS'!$L$44,"State",#REF!)</f>
        <v>#REF!</v>
      </c>
      <c r="P89" s="13"/>
      <c r="Q89" s="13"/>
      <c r="R89" s="13"/>
      <c r="S89" s="13"/>
      <c r="T89" s="13"/>
      <c r="U89" s="14"/>
    </row>
    <row r="90" spans="1:21" x14ac:dyDescent="0.3">
      <c r="A90" s="17"/>
      <c r="B90" s="13"/>
      <c r="C90" s="13"/>
      <c r="D90" s="13"/>
      <c r="E90" s="13"/>
      <c r="F90" s="14"/>
      <c r="L90" s="17"/>
      <c r="M90" s="13"/>
      <c r="N90" s="13" t="e">
        <f>#REF!</f>
        <v>#REF!</v>
      </c>
      <c r="O90" s="51" t="e">
        <f>GETPIVOTDATA("Sales",'DATA ANALYSIS'!$L$44,"State",#REF!)</f>
        <v>#REF!</v>
      </c>
      <c r="P90" s="13"/>
      <c r="Q90" s="13"/>
      <c r="R90" s="13"/>
      <c r="S90" s="13"/>
      <c r="T90" s="13"/>
      <c r="U90" s="14"/>
    </row>
    <row r="91" spans="1:21" x14ac:dyDescent="0.3">
      <c r="A91" s="17"/>
      <c r="B91" s="13"/>
      <c r="C91" s="13"/>
      <c r="D91" s="13"/>
      <c r="E91" s="13"/>
      <c r="F91" s="14"/>
      <c r="L91" s="17"/>
      <c r="M91" s="13"/>
      <c r="N91" s="13" t="e">
        <f>#REF!</f>
        <v>#REF!</v>
      </c>
      <c r="O91" s="51" t="e">
        <f>GETPIVOTDATA("Sales",'DATA ANALYSIS'!$L$44,"State",#REF!)</f>
        <v>#REF!</v>
      </c>
      <c r="P91" s="13"/>
      <c r="Q91" s="13"/>
      <c r="R91" s="13"/>
      <c r="S91" s="13"/>
      <c r="T91" s="13"/>
      <c r="U91" s="14"/>
    </row>
    <row r="92" spans="1:21" ht="15" thickBot="1" x14ac:dyDescent="0.35">
      <c r="A92" s="24"/>
      <c r="B92" s="25"/>
      <c r="C92" s="25"/>
      <c r="D92" s="25"/>
      <c r="E92" s="25"/>
      <c r="F92" s="26"/>
      <c r="L92" s="17"/>
      <c r="M92" s="13"/>
      <c r="N92" s="13" t="e">
        <f>#REF!</f>
        <v>#REF!</v>
      </c>
      <c r="O92" s="51" t="e">
        <f>GETPIVOTDATA("Sales",'DATA ANALYSIS'!$L$44,"State",#REF!)</f>
        <v>#REF!</v>
      </c>
      <c r="P92" s="13"/>
      <c r="Q92" s="13"/>
      <c r="R92" s="13"/>
      <c r="S92" s="13"/>
      <c r="T92" s="13"/>
      <c r="U92" s="14"/>
    </row>
    <row r="93" spans="1:21" ht="15" thickBot="1" x14ac:dyDescent="0.35">
      <c r="L93" s="17"/>
      <c r="M93" s="13"/>
      <c r="N93" s="13" t="e">
        <f>#REF!</f>
        <v>#REF!</v>
      </c>
      <c r="O93" s="51" t="e">
        <f>GETPIVOTDATA("Sales",'DATA ANALYSIS'!$L$44,"State",#REF!)</f>
        <v>#REF!</v>
      </c>
      <c r="P93" s="13"/>
      <c r="Q93" s="13"/>
      <c r="R93" s="13"/>
      <c r="S93" s="13"/>
      <c r="T93" s="13"/>
      <c r="U93" s="14"/>
    </row>
    <row r="94" spans="1:21" x14ac:dyDescent="0.3">
      <c r="A94" s="7" t="s">
        <v>10964</v>
      </c>
      <c r="B94" s="27"/>
      <c r="C94" s="27"/>
      <c r="D94" s="27"/>
      <c r="E94" s="27"/>
      <c r="F94" s="27"/>
      <c r="G94" s="27"/>
      <c r="H94" s="27"/>
      <c r="I94" s="27"/>
      <c r="J94" s="28"/>
      <c r="L94" s="17"/>
      <c r="M94" s="13"/>
      <c r="N94" s="13"/>
      <c r="O94" s="13"/>
      <c r="P94" s="13"/>
      <c r="Q94" s="13"/>
      <c r="R94" s="13"/>
      <c r="S94" s="13"/>
      <c r="T94" s="13"/>
      <c r="U94" s="14"/>
    </row>
    <row r="95" spans="1:21" ht="15" thickBot="1" x14ac:dyDescent="0.35">
      <c r="A95" s="29"/>
      <c r="B95" s="30"/>
      <c r="C95" s="30"/>
      <c r="D95" s="30"/>
      <c r="E95" s="30"/>
      <c r="F95" s="30"/>
      <c r="G95" s="30"/>
      <c r="H95" s="30"/>
      <c r="I95" s="30"/>
      <c r="J95" s="31"/>
      <c r="L95" s="24"/>
      <c r="M95" s="25"/>
      <c r="N95" s="25"/>
      <c r="O95" s="25"/>
      <c r="P95" s="25"/>
      <c r="Q95" s="25"/>
      <c r="R95" s="25"/>
      <c r="S95" s="25"/>
      <c r="T95" s="25"/>
      <c r="U95" s="26"/>
    </row>
    <row r="96" spans="1:21" ht="15" thickBot="1" x14ac:dyDescent="0.35">
      <c r="A96" s="17"/>
      <c r="B96" s="13"/>
      <c r="C96" s="13"/>
      <c r="D96" s="13"/>
      <c r="E96" s="13"/>
      <c r="F96" s="13"/>
      <c r="G96" s="13"/>
      <c r="H96" s="13"/>
      <c r="I96" s="13"/>
      <c r="J96" s="14"/>
    </row>
    <row r="97" spans="1:10" ht="15" thickBot="1" x14ac:dyDescent="0.35">
      <c r="A97" s="36" t="s">
        <v>10932</v>
      </c>
      <c r="B97" s="48" t="s">
        <v>10950</v>
      </c>
      <c r="C97" s="71" t="s">
        <v>10951</v>
      </c>
      <c r="D97" s="71" t="s">
        <v>10952</v>
      </c>
      <c r="E97" s="71" t="s">
        <v>10953</v>
      </c>
      <c r="F97" s="49" t="s">
        <v>10954</v>
      </c>
      <c r="G97" s="13"/>
      <c r="H97" s="13"/>
      <c r="I97" s="13"/>
      <c r="J97" s="14"/>
    </row>
    <row r="98" spans="1:10" x14ac:dyDescent="0.3">
      <c r="A98" s="37" t="s">
        <v>10934</v>
      </c>
      <c r="B98" s="66">
        <v>67316.467600000004</v>
      </c>
      <c r="C98" s="67">
        <v>-1418.8213000000078</v>
      </c>
      <c r="D98" s="67">
        <v>1039</v>
      </c>
      <c r="E98" s="67">
        <v>268</v>
      </c>
      <c r="F98" s="68">
        <v>-2.1076882827999247E-2</v>
      </c>
      <c r="G98" s="13"/>
      <c r="H98" s="13"/>
      <c r="I98" s="13"/>
      <c r="J98" s="14"/>
    </row>
    <row r="99" spans="1:10" x14ac:dyDescent="0.3">
      <c r="A99" s="38" t="s">
        <v>10935</v>
      </c>
      <c r="B99" s="69">
        <v>49662.257800000007</v>
      </c>
      <c r="C99" s="62">
        <v>1762.3233999999979</v>
      </c>
      <c r="D99" s="62">
        <v>941</v>
      </c>
      <c r="E99" s="62">
        <v>247</v>
      </c>
      <c r="F99" s="63">
        <v>3.5486171552997693E-2</v>
      </c>
      <c r="G99" s="13"/>
      <c r="H99" s="13"/>
      <c r="I99" s="13"/>
      <c r="J99" s="14"/>
    </row>
    <row r="100" spans="1:10" x14ac:dyDescent="0.3">
      <c r="A100" s="38" t="s">
        <v>10936</v>
      </c>
      <c r="B100" s="69">
        <v>66707.033199999962</v>
      </c>
      <c r="C100" s="62">
        <v>5239.8101000000033</v>
      </c>
      <c r="D100" s="62">
        <v>1093</v>
      </c>
      <c r="E100" s="62">
        <v>299</v>
      </c>
      <c r="F100" s="63">
        <v>7.8549589880426679E-2</v>
      </c>
      <c r="G100" s="13"/>
      <c r="H100" s="13"/>
      <c r="I100" s="13"/>
      <c r="J100" s="14"/>
    </row>
    <row r="101" spans="1:10" ht="15" thickBot="1" x14ac:dyDescent="0.35">
      <c r="A101" s="39" t="s">
        <v>10937</v>
      </c>
      <c r="B101" s="70">
        <v>68345.675399999949</v>
      </c>
      <c r="C101" s="64">
        <v>2980.7358999999969</v>
      </c>
      <c r="D101" s="64">
        <v>1446</v>
      </c>
      <c r="E101" s="64">
        <v>398</v>
      </c>
      <c r="F101" s="65">
        <v>4.3612648240798559E-2</v>
      </c>
      <c r="G101" s="13"/>
      <c r="H101" s="13"/>
      <c r="I101" s="13"/>
      <c r="J101" s="14"/>
    </row>
    <row r="102" spans="1:10" x14ac:dyDescent="0.3">
      <c r="A102" s="17"/>
      <c r="B102" s="13"/>
      <c r="C102" s="13"/>
      <c r="D102" s="13"/>
      <c r="E102" s="13"/>
      <c r="F102" s="13"/>
      <c r="G102" s="13"/>
      <c r="H102" s="13"/>
      <c r="I102" s="13"/>
      <c r="J102" s="14"/>
    </row>
    <row r="103" spans="1:10" x14ac:dyDescent="0.3">
      <c r="A103" s="17"/>
      <c r="B103" s="55">
        <f>(GETPIVOTDATA("Sum of Sales",'DATA ANALYSIS'!$A$97,"Years (Order Date)",2014)/GETPIVOTDATA("Sum of Sales",'DATA ANALYSIS'!$A$97,"Years (Order Date)",2013))-1</f>
        <v>2.4564759087501775E-2</v>
      </c>
      <c r="C103" s="55">
        <f>(GETPIVOTDATA("Sum of Profit",'DATA ANALYSIS'!$A$97,"Years (Order Date)",2014)/GETPIVOTDATA("Sum of Profit",'DATA ANALYSIS'!$A$97,"Years (Order Date)",2013))-1</f>
        <v>-0.43113665512420096</v>
      </c>
      <c r="D103" s="55">
        <f>(GETPIVOTDATA("Sum of Quantity",'DATA ANALYSIS'!$A$97,"Years (Order Date)",2014)/GETPIVOTDATA("Sum of Quantity",'DATA ANALYSIS'!$A$97,"Years (Order Date)",2013))-1</f>
        <v>0.32296431838975304</v>
      </c>
      <c r="E103" s="55">
        <f>(GETPIVOTDATA("Count of Order ID",'DATA ANALYSIS'!$A$97,"Years (Order Date)",2014)/GETPIVOTDATA("Count of Order ID",'DATA ANALYSIS'!$A$97,"Years (Order Date)",2013))-1</f>
        <v>0.33110367892976589</v>
      </c>
      <c r="F103" s="55">
        <f>(GETPIVOTDATA("Sum of Profit Margin",'DATA ANALYSIS'!$A$97,"Years (Order Date)",2014)/GETPIVOTDATA("Sum of Profit Margin",'DATA ANALYSIS'!$A$97,"Years (Order Date)",2013))-1</f>
        <v>-0.4447756085399226</v>
      </c>
      <c r="G103" s="13"/>
      <c r="H103" s="13"/>
      <c r="I103" s="13"/>
      <c r="J103" s="14"/>
    </row>
    <row r="104" spans="1:10" x14ac:dyDescent="0.3">
      <c r="A104" s="17"/>
      <c r="B104" s="13"/>
      <c r="C104" s="13"/>
      <c r="D104" s="13"/>
      <c r="E104" s="13"/>
      <c r="F104" s="13"/>
      <c r="G104" s="13"/>
      <c r="H104" s="13"/>
      <c r="I104" s="13"/>
      <c r="J104" s="14"/>
    </row>
    <row r="105" spans="1:10" ht="15" thickBot="1" x14ac:dyDescent="0.35">
      <c r="A105" s="24"/>
      <c r="B105" s="25"/>
      <c r="C105" s="25"/>
      <c r="D105" s="25"/>
      <c r="E105" s="25"/>
      <c r="F105" s="25"/>
      <c r="G105" s="25"/>
      <c r="H105" s="25"/>
      <c r="I105" s="25"/>
      <c r="J105" s="26"/>
    </row>
  </sheetData>
  <mergeCells count="9">
    <mergeCell ref="A80:F81"/>
    <mergeCell ref="A94:J95"/>
    <mergeCell ref="A19:B20"/>
    <mergeCell ref="A1:O2"/>
    <mergeCell ref="A24:J25"/>
    <mergeCell ref="A44:J45"/>
    <mergeCell ref="A64:J65"/>
    <mergeCell ref="L24:S25"/>
    <mergeCell ref="L41:U42"/>
  </mergeCells>
  <pageMargins left="0.7" right="0.7" top="0.75" bottom="0.75" header="0.3" footer="0.3"/>
  <drawing r:id="rId12"/>
  <extLst>
    <ext xmlns:x14="http://schemas.microsoft.com/office/spreadsheetml/2009/9/main" uri="{05C60535-1F16-4fd2-B633-F4F36F0B64E0}">
      <x14:sparklineGroups xmlns:xm="http://schemas.microsoft.com/office/excel/2006/main">
        <x14:sparklineGroup manualMax="0" manualMin="0" displayEmptyCellsAs="gap" xr2:uid="{592D8753-AA79-409A-8BDF-6E27AC2BF517}">
          <x14:colorSeries rgb="FF376092"/>
          <x14:colorNegative rgb="FFD00000"/>
          <x14:colorAxis rgb="FF000000"/>
          <x14:colorMarkers rgb="FFD00000"/>
          <x14:colorFirst rgb="FFD00000"/>
          <x14:colorLast rgb="FFD00000"/>
          <x14:colorHigh rgb="FFD00000"/>
          <x14:colorLow rgb="FFD00000"/>
          <x14:sparklines>
            <x14:sparkline>
              <xm:f>'DATA ANALYSIS'!B4:B4</xm:f>
              <xm:sqref>B4</xm:sqref>
            </x14:sparkline>
            <x14:sparkline>
              <xm:f>'DATA ANALYSIS'!B5:B5</xm:f>
              <xm:sqref>B5</xm:sqref>
            </x14:sparkline>
            <x14:sparkline>
              <xm:f>'DATA ANALYSIS'!B6:B6</xm:f>
              <xm:sqref>B6</xm:sqref>
            </x14:sparkline>
            <x14:sparkline>
              <xm:f>'DATA ANALYSIS'!B7:B7</xm:f>
              <xm:sqref>B7</xm:sqref>
            </x14:sparkline>
            <x14:sparkline>
              <xm:f>'DATA ANALYSIS'!B8:B8</xm:f>
              <xm:sqref>B8</xm:sqref>
            </x14:sparkline>
            <x14:sparkline>
              <xm:f>'DATA ANALYSIS'!B9:B9</xm:f>
              <xm:sqref>B9</xm:sqref>
            </x14:sparkline>
            <x14:sparkline>
              <xm:f>'DATA ANALYSIS'!B10:B10</xm:f>
              <xm:sqref>B10</xm:sqref>
            </x14:sparkline>
            <x14:sparkline>
              <xm:f>'DATA ANALYSIS'!B11:B11</xm:f>
              <xm:sqref>B11</xm:sqref>
            </x14:sparkline>
            <x14:sparkline>
              <xm:f>'DATA ANALYSIS'!B12:B12</xm:f>
              <xm:sqref>B12</xm:sqref>
            </x14:sparkline>
            <x14:sparkline>
              <xm:f>'DATA ANALYSIS'!B13:B13</xm:f>
              <xm:sqref>B13</xm:sqref>
            </x14:sparkline>
            <x14:sparkline>
              <xm:f>'DATA ANALYSIS'!B14:B14</xm:f>
              <xm:sqref>B14</xm:sqref>
            </x14:sparkline>
            <x14:sparkline>
              <xm:f>'DATA ANALYSIS'!B15:B15</xm:f>
              <xm:sqref>B15</xm:sqref>
            </x14:sparkline>
          </x14:sparklines>
        </x14:sparklineGroup>
        <x14:sparklineGroup manualMax="0" manualMin="0" lineWeight="2.25" displayEmptyCellsAs="gap" xr2:uid="{07DEF87E-475F-4D37-B13E-2EC92C309E82}">
          <x14:colorSeries theme="3"/>
          <x14:colorNegative theme="4"/>
          <x14:colorAxis rgb="FF000000"/>
          <x14:colorMarkers theme="9"/>
          <x14:colorFirst theme="5"/>
          <x14:colorLast theme="6"/>
          <x14:colorHigh theme="7"/>
          <x14:colorLow theme="8"/>
          <x14:sparklines>
            <x14:sparkline>
              <xm:sqref>A19</xm:sqref>
            </x14:sparkline>
          </x14:sparklines>
        </x14:sparklineGroup>
        <x14:sparklineGroup manualMax="0" manualMin="0" displayEmptyCellsAs="gap" xr2:uid="{489CE782-A85A-4A2A-8B36-049A86249B39}">
          <x14:colorSeries rgb="FF376092"/>
          <x14:colorNegative rgb="FFD00000"/>
          <x14:colorAxis rgb="FF000000"/>
          <x14:colorMarkers rgb="FFD00000"/>
          <x14:colorFirst rgb="FFD00000"/>
          <x14:colorLast rgb="FFD00000"/>
          <x14:colorHigh rgb="FFD00000"/>
          <x14:colorLow rgb="FFD00000"/>
          <x14:sparklines>
            <x14:sparkline>
              <xm:f>'DATA ANALYSIS'!E4:E4</xm:f>
              <xm:sqref>E4</xm:sqref>
            </x14:sparkline>
            <x14:sparkline>
              <xm:f>'DATA ANALYSIS'!E5:E5</xm:f>
              <xm:sqref>E5</xm:sqref>
            </x14:sparkline>
            <x14:sparkline>
              <xm:f>'DATA ANALYSIS'!E6:E6</xm:f>
              <xm:sqref>E6</xm:sqref>
            </x14:sparkline>
            <x14:sparkline>
              <xm:f>'DATA ANALYSIS'!E7:E7</xm:f>
              <xm:sqref>E7</xm:sqref>
            </x14:sparkline>
            <x14:sparkline>
              <xm:f>'DATA ANALYSIS'!E8:E8</xm:f>
              <xm:sqref>E8</xm:sqref>
            </x14:sparkline>
            <x14:sparkline>
              <xm:f>'DATA ANALYSIS'!E9:E9</xm:f>
              <xm:sqref>E9</xm:sqref>
            </x14:sparkline>
            <x14:sparkline>
              <xm:f>'DATA ANALYSIS'!E10:E10</xm:f>
              <xm:sqref>E10</xm:sqref>
            </x14:sparkline>
            <x14:sparkline>
              <xm:f>'DATA ANALYSIS'!E11:E11</xm:f>
              <xm:sqref>E11</xm:sqref>
            </x14:sparkline>
            <x14:sparkline>
              <xm:f>'DATA ANALYSIS'!E12:E12</xm:f>
              <xm:sqref>E12</xm:sqref>
            </x14:sparkline>
            <x14:sparkline>
              <xm:f>'DATA ANALYSIS'!E13:E13</xm:f>
              <xm:sqref>E13</xm:sqref>
            </x14:sparkline>
            <x14:sparkline>
              <xm:f>'DATA ANALYSIS'!E14:E14</xm:f>
              <xm:sqref>E14</xm:sqref>
            </x14:sparkline>
            <x14:sparkline>
              <xm:f>'DATA ANALYSIS'!E15:E15</xm:f>
              <xm:sqref>E15</xm:sqref>
            </x14:sparkline>
          </x14:sparklines>
        </x14:sparklineGroup>
        <x14:sparklineGroup manualMax="0" manualMin="0" displayEmptyCellsAs="gap" xr2:uid="{FC84D5D9-147D-4B80-ACAB-78DED1848C2F}">
          <x14:colorSeries rgb="FF376092"/>
          <x14:colorNegative rgb="FFD00000"/>
          <x14:colorAxis rgb="FF000000"/>
          <x14:colorMarkers rgb="FFD00000"/>
          <x14:colorFirst rgb="FFD00000"/>
          <x14:colorLast rgb="FFD00000"/>
          <x14:colorHigh rgb="FFD00000"/>
          <x14:colorLow rgb="FFD00000"/>
          <x14:sparklines>
            <x14:sparkline>
              <xm:f>'DATA ANALYSIS'!H4:H4</xm:f>
              <xm:sqref>H4</xm:sqref>
            </x14:sparkline>
            <x14:sparkline>
              <xm:f>'DATA ANALYSIS'!H5:H5</xm:f>
              <xm:sqref>H5</xm:sqref>
            </x14:sparkline>
            <x14:sparkline>
              <xm:f>'DATA ANALYSIS'!H6:H6</xm:f>
              <xm:sqref>H6</xm:sqref>
            </x14:sparkline>
            <x14:sparkline>
              <xm:f>'DATA ANALYSIS'!H7:H7</xm:f>
              <xm:sqref>H7</xm:sqref>
            </x14:sparkline>
            <x14:sparkline>
              <xm:f>'DATA ANALYSIS'!H8:H8</xm:f>
              <xm:sqref>H8</xm:sqref>
            </x14:sparkline>
            <x14:sparkline>
              <xm:f>'DATA ANALYSIS'!H9:H9</xm:f>
              <xm:sqref>H9</xm:sqref>
            </x14:sparkline>
            <x14:sparkline>
              <xm:f>'DATA ANALYSIS'!H10:H10</xm:f>
              <xm:sqref>H10</xm:sqref>
            </x14:sparkline>
            <x14:sparkline>
              <xm:f>'DATA ANALYSIS'!H11:H11</xm:f>
              <xm:sqref>H11</xm:sqref>
            </x14:sparkline>
            <x14:sparkline>
              <xm:f>'DATA ANALYSIS'!H12:H12</xm:f>
              <xm:sqref>H12</xm:sqref>
            </x14:sparkline>
            <x14:sparkline>
              <xm:f>'DATA ANALYSIS'!H13:H13</xm:f>
              <xm:sqref>H13</xm:sqref>
            </x14:sparkline>
            <x14:sparkline>
              <xm:f>'DATA ANALYSIS'!H14:H14</xm:f>
              <xm:sqref>H14</xm:sqref>
            </x14:sparkline>
            <x14:sparkline>
              <xm:f>'DATA ANALYSIS'!H15:H15</xm:f>
              <xm:sqref>H15</xm:sqref>
            </x14:sparkline>
          </x14:sparklines>
        </x14:sparklineGroup>
        <x14:sparklineGroup manualMax="0" manualMin="0" displayEmptyCellsAs="gap" xr2:uid="{332BC3E3-8F92-4096-8880-4F9EADA6F65A}">
          <x14:colorSeries rgb="FF376092"/>
          <x14:colorNegative rgb="FFD00000"/>
          <x14:colorAxis rgb="FF000000"/>
          <x14:colorMarkers rgb="FFD00000"/>
          <x14:colorFirst rgb="FFD00000"/>
          <x14:colorLast rgb="FFD00000"/>
          <x14:colorHigh rgb="FFD00000"/>
          <x14:colorLow rgb="FFD00000"/>
          <x14:sparklines>
            <x14:sparkline>
              <xm:f>'DATA ANALYSIS'!K4:K4</xm:f>
              <xm:sqref>K4</xm:sqref>
            </x14:sparkline>
            <x14:sparkline>
              <xm:f>'DATA ANALYSIS'!K5:K5</xm:f>
              <xm:sqref>K5</xm:sqref>
            </x14:sparkline>
            <x14:sparkline>
              <xm:f>'DATA ANALYSIS'!K6:K6</xm:f>
              <xm:sqref>K6</xm:sqref>
            </x14:sparkline>
            <x14:sparkline>
              <xm:f>'DATA ANALYSIS'!K7:K7</xm:f>
              <xm:sqref>K7</xm:sqref>
            </x14:sparkline>
            <x14:sparkline>
              <xm:f>'DATA ANALYSIS'!K8:K8</xm:f>
              <xm:sqref>K8</xm:sqref>
            </x14:sparkline>
            <x14:sparkline>
              <xm:f>'DATA ANALYSIS'!K9:K9</xm:f>
              <xm:sqref>K9</xm:sqref>
            </x14:sparkline>
            <x14:sparkline>
              <xm:f>'DATA ANALYSIS'!K10:K10</xm:f>
              <xm:sqref>K10</xm:sqref>
            </x14:sparkline>
            <x14:sparkline>
              <xm:f>'DATA ANALYSIS'!K11:K11</xm:f>
              <xm:sqref>K11</xm:sqref>
            </x14:sparkline>
            <x14:sparkline>
              <xm:f>'DATA ANALYSIS'!K12:K12</xm:f>
              <xm:sqref>K12</xm:sqref>
            </x14:sparkline>
            <x14:sparkline>
              <xm:f>'DATA ANALYSIS'!K13:K13</xm:f>
              <xm:sqref>K13</xm:sqref>
            </x14:sparkline>
            <x14:sparkline>
              <xm:f>'DATA ANALYSIS'!K14:K14</xm:f>
              <xm:sqref>K14</xm:sqref>
            </x14:sparkline>
            <x14:sparkline>
              <xm:f>'DATA ANALYSIS'!K15:K15</xm:f>
              <xm:sqref>K15</xm:sqref>
            </x14:sparkline>
          </x14:sparklines>
        </x14:sparklineGroup>
        <x14:sparklineGroup manualMax="0" manualMin="0" displayEmptyCellsAs="gap" xr2:uid="{C43B46A8-515F-4F36-B020-DB304BAF7EEE}">
          <x14:colorSeries rgb="FF376092"/>
          <x14:colorNegative rgb="FFD00000"/>
          <x14:colorAxis rgb="FF000000"/>
          <x14:colorMarkers rgb="FFD00000"/>
          <x14:colorFirst rgb="FFD00000"/>
          <x14:colorLast rgb="FFD00000"/>
          <x14:colorHigh rgb="FFD00000"/>
          <x14:colorLow rgb="FFD00000"/>
          <x14:sparklines>
            <x14:sparkline>
              <xm:f>'DATA ANALYSIS'!N4:N4</xm:f>
              <xm:sqref>N4</xm:sqref>
            </x14:sparkline>
            <x14:sparkline>
              <xm:f>'DATA ANALYSIS'!N5:N5</xm:f>
              <xm:sqref>N5</xm:sqref>
            </x14:sparkline>
            <x14:sparkline>
              <xm:f>'DATA ANALYSIS'!N6:N6</xm:f>
              <xm:sqref>N6</xm:sqref>
            </x14:sparkline>
            <x14:sparkline>
              <xm:f>'DATA ANALYSIS'!N7:N7</xm:f>
              <xm:sqref>N7</xm:sqref>
            </x14:sparkline>
            <x14:sparkline>
              <xm:f>'DATA ANALYSIS'!N8:N8</xm:f>
              <xm:sqref>N8</xm:sqref>
            </x14:sparkline>
            <x14:sparkline>
              <xm:f>'DATA ANALYSIS'!N9:N9</xm:f>
              <xm:sqref>N9</xm:sqref>
            </x14:sparkline>
            <x14:sparkline>
              <xm:f>'DATA ANALYSIS'!N10:N10</xm:f>
              <xm:sqref>N10</xm:sqref>
            </x14:sparkline>
            <x14:sparkline>
              <xm:f>'DATA ANALYSIS'!N11:N11</xm:f>
              <xm:sqref>N11</xm:sqref>
            </x14:sparkline>
            <x14:sparkline>
              <xm:f>'DATA ANALYSIS'!N12:N12</xm:f>
              <xm:sqref>N12</xm:sqref>
            </x14:sparkline>
            <x14:sparkline>
              <xm:f>'DATA ANALYSIS'!N13:N13</xm:f>
              <xm:sqref>N13</xm:sqref>
            </x14:sparkline>
            <x14:sparkline>
              <xm:f>'DATA ANALYSIS'!N14:N14</xm:f>
              <xm:sqref>N14</xm:sqref>
            </x14:sparkline>
            <x14:sparkline>
              <xm:f>'DATA ANALYSIS'!N15:N15</xm:f>
              <xm:sqref>N15</xm:sqref>
            </x14:sparkline>
          </x14:sparklines>
        </x14:sparklineGroup>
      </x14:sparklineGroups>
    </ex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CA76-38D3-4B01-A2DE-68972DAEE1D9}">
  <sheetPr>
    <pageSetUpPr fitToPage="1"/>
  </sheetPr>
  <dimension ref="E10:P33"/>
  <sheetViews>
    <sheetView showGridLines="0" showRowColHeaders="0" showOutlineSymbols="0" zoomScale="56" zoomScaleNormal="100" workbookViewId="0"/>
  </sheetViews>
  <sheetFormatPr defaultRowHeight="14.4" x14ac:dyDescent="0.3"/>
  <cols>
    <col min="19" max="19" width="8.88671875" customWidth="1"/>
  </cols>
  <sheetData>
    <row r="10" spans="5:5" x14ac:dyDescent="0.3">
      <c r="E10" s="6"/>
    </row>
    <row r="11" spans="5:5" x14ac:dyDescent="0.3">
      <c r="E11" s="6"/>
    </row>
    <row r="20" spans="16:16" ht="16.2" x14ac:dyDescent="0.35">
      <c r="P20" s="5"/>
    </row>
    <row r="33" spans="7:7" x14ac:dyDescent="0.3">
      <c r="G33" s="4" t="s">
        <v>10955</v>
      </c>
    </row>
  </sheetData>
  <pageMargins left="0.25" right="0.25" top="0.75" bottom="0.75" header="0.3" footer="0.3"/>
  <pageSetup paperSize="9" scale="66" orientation="landscape"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Aishwarya Zade</cp:lastModifiedBy>
  <cp:lastPrinted>2025-12-13T13:09:23Z</cp:lastPrinted>
  <dcterms:created xsi:type="dcterms:W3CDTF">2015-06-05T18:17:20Z</dcterms:created>
  <dcterms:modified xsi:type="dcterms:W3CDTF">2025-12-19T10:23:14Z</dcterms:modified>
</cp:coreProperties>
</file>