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0BB5999-4921-486E-8987-96A297A4D28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3" sheetId="3" r:id="rId1"/>
    <sheet name="Sheet1" sheetId="1" r:id="rId2"/>
  </sheets>
  <calcPr calcId="191029"/>
  <pivotCaches>
    <pivotCache cacheId="5" r:id="rId3"/>
  </pivotCaches>
</workbook>
</file>

<file path=xl/calcChain.xml><?xml version="1.0" encoding="utf-8"?>
<calcChain xmlns="http://schemas.openxmlformats.org/spreadsheetml/2006/main">
  <c r="E62" i="1" l="1"/>
  <c r="E61" i="1"/>
</calcChain>
</file>

<file path=xl/sharedStrings.xml><?xml version="1.0" encoding="utf-8"?>
<sst xmlns="http://schemas.openxmlformats.org/spreadsheetml/2006/main" count="154" uniqueCount="33">
  <si>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</si>
  <si>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</si>
  <si>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</si>
  <si>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</si>
  <si>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</si>
  <si>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</si>
  <si>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</si>
  <si>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</si>
  <si>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</si>
  <si>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</si>
  <si>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</si>
  <si>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</si>
  <si>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</si>
  <si>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</si>
  <si>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</si>
  <si>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</si>
  <si>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</si>
  <si>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</si>
  <si>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</si>
  <si>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</si>
  <si>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</si>
  <si>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</si>
  <si>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</si>
  <si>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</si>
  <si>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</si>
  <si>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</si>
  <si>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</si>
  <si>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Row Labels</t>
  </si>
  <si>
    <t>Grand Total</t>
  </si>
  <si>
    <t>Sum of Diamonds looted (in ounces)</t>
  </si>
  <si>
    <t>Count ships looted</t>
  </si>
  <si>
    <t>What is the average amount of Diamonds and Soft drinks looted?</t>
  </si>
  <si>
    <t>What is the ratio of soft drinks drunk to soft drinks looted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</si>
</sst>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2" fillId="0" borderId="0" xfId="0" applyFont="1" applyAlignment="1">
      <alignment horizontal="center"/>
    </xf>
    <xf numFmtId="12" fontId="2" fillId="0" borderId="0" xfId="0" applyNumberFormat="1" applyFo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31.847508564817" createdVersion="8" refreshedVersion="8" minRefreshableVersion="3" recordCount="58" xr:uid="{188C74DA-5F65-4AF9-9449-CB37B615E906}">
  <cacheSource type="worksheet">
    <worksheetSource name="Table1"/>
  </cacheSource>
  <cacheFields count="6">
    <cacheField name="Date" numFmtId="164">
      <sharedItems containsSemiMixedTypes="0" containsNonDate="0" containsDate="1" containsString="0" minDate="1962-02-03T00:00:00" maxDate="1986-12-27T00:00:00"/>
    </cacheField>
    <cacheField name="Type of attack" numFmtId="0">
      <sharedItems count="2">
        <s v="Port"/>
        <s v="Ship/to/Ship"/>
      </sharedItems>
    </cacheField>
    <cacheField name="Location of attack" numFmtId="0">
      <sharedItems count="18">
        <s v="Deendayal Port Trust"/>
        <s v="Chennai"/>
        <s v="Paradip Port Trust"/>
        <s v="Jawaharlal Nehru Port Trust"/>
        <s v="Visakhapatnam Port Trust"/>
        <s v="Bay of bengal"/>
        <s v="Mumbai Port Trust"/>
        <s v="Syama Prasad Mookerjee Port Trust"/>
        <s v="Chennai Port Trust"/>
        <s v="Gujrat"/>
        <s v="Kamarajar Port Limited"/>
        <s v="Goa"/>
        <s v="Kerala"/>
        <s v="Mumbai"/>
        <s v="Cochin Port Trust"/>
        <s v="V.O. Chidambaranar Port Trust"/>
        <s v="New Mangaluru Port Trust"/>
        <s v="Mormugao Port Trust"/>
      </sharedItems>
    </cacheField>
    <cacheField name="Diamonds looted (in ounces)" numFmtId="0">
      <sharedItems containsSemiMixedTypes="0" containsString="0" containsNumber="1" containsInteger="1" minValue="7" maxValue="2873" count="57">
        <n v="334"/>
        <n v="246"/>
        <n v="571"/>
        <n v="1106"/>
        <n v="986"/>
        <n v="2450"/>
        <n v="1257"/>
        <n v="2659"/>
        <n v="2685"/>
        <n v="2372"/>
        <n v="261"/>
        <n v="2725"/>
        <n v="300"/>
        <n v="572"/>
        <n v="2408"/>
        <n v="1379"/>
        <n v="182"/>
        <n v="1847"/>
        <n v="85"/>
        <n v="199"/>
        <n v="215"/>
        <n v="954"/>
        <n v="1716"/>
        <n v="1470"/>
        <n v="2795"/>
        <n v="297"/>
        <n v="305"/>
        <n v="1216"/>
        <n v="953"/>
        <n v="2199"/>
        <n v="548"/>
        <n v="70"/>
        <n v="1090"/>
        <n v="861"/>
        <n v="1968"/>
        <n v="19"/>
        <n v="1658"/>
        <n v="1613"/>
        <n v="409"/>
        <n v="1693"/>
        <n v="2401"/>
        <n v="2192"/>
        <n v="2739"/>
        <n v="375"/>
        <n v="2873"/>
        <n v="1285"/>
        <n v="229"/>
        <n v="7"/>
        <n v="2207"/>
        <n v="2683"/>
        <n v="1223"/>
        <n v="392"/>
        <n v="532"/>
        <n v="233"/>
        <n v="73"/>
        <n v="2852"/>
        <n v="1845"/>
      </sharedItems>
    </cacheField>
    <cacheField name="Soft drinks looted (in gallons)" numFmtId="0">
      <sharedItems containsSemiMixedTypes="0" containsString="0" containsNumber="1" containsInteger="1" minValue="11" maxValue="3952"/>
    </cacheField>
    <cacheField name="Soft Drinks Consumed" numFmtId="0">
      <sharedItems containsSemiMixedTypes="0" containsString="0" containsNumber="1" minValue="4.95" maxValue="1628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1962-10-27T00:00:00"/>
    <x v="0"/>
    <x v="0"/>
    <x v="0"/>
    <n v="3864"/>
    <n v="1236.48"/>
  </r>
  <r>
    <d v="1962-11-18T00:00:00"/>
    <x v="1"/>
    <x v="1"/>
    <x v="1"/>
    <n v="3305"/>
    <n v="1454.2"/>
  </r>
  <r>
    <d v="1962-11-27T00:00:00"/>
    <x v="0"/>
    <x v="2"/>
    <x v="2"/>
    <n v="2396"/>
    <n v="1078.2"/>
  </r>
  <r>
    <d v="1962-02-03T00:00:00"/>
    <x v="0"/>
    <x v="3"/>
    <x v="3"/>
    <n v="2970"/>
    <n v="1188"/>
  </r>
  <r>
    <d v="1963-11-04T00:00:00"/>
    <x v="1"/>
    <x v="2"/>
    <x v="4"/>
    <n v="3275"/>
    <n v="1015.25"/>
  </r>
  <r>
    <d v="1963-03-09T00:00:00"/>
    <x v="0"/>
    <x v="4"/>
    <x v="5"/>
    <n v="840"/>
    <n v="336"/>
  </r>
  <r>
    <d v="1964-11-28T00:00:00"/>
    <x v="1"/>
    <x v="5"/>
    <x v="6"/>
    <n v="1345"/>
    <n v="538"/>
  </r>
  <r>
    <d v="1964-11-05T00:00:00"/>
    <x v="1"/>
    <x v="6"/>
    <x v="7"/>
    <n v="3073"/>
    <n v="1229.2"/>
  </r>
  <r>
    <d v="1964-04-27T00:00:00"/>
    <x v="1"/>
    <x v="7"/>
    <x v="8"/>
    <n v="2294"/>
    <n v="917.6"/>
  </r>
  <r>
    <d v="1964-07-28T00:00:00"/>
    <x v="1"/>
    <x v="8"/>
    <x v="9"/>
    <n v="1355"/>
    <n v="596.20000000000005"/>
  </r>
  <r>
    <d v="1964-08-18T00:00:00"/>
    <x v="0"/>
    <x v="0"/>
    <x v="10"/>
    <n v="2389"/>
    <n v="955.6"/>
  </r>
  <r>
    <d v="1964-08-27T00:00:00"/>
    <x v="0"/>
    <x v="6"/>
    <x v="11"/>
    <n v="2311"/>
    <n v="1155.5"/>
  </r>
  <r>
    <d v="1964-12-27T00:00:00"/>
    <x v="1"/>
    <x v="5"/>
    <x v="12"/>
    <n v="3702"/>
    <n v="1628.88"/>
  </r>
  <r>
    <d v="1967-02-18T00:00:00"/>
    <x v="1"/>
    <x v="9"/>
    <x v="13"/>
    <n v="2861"/>
    <n v="1344.67"/>
  </r>
  <r>
    <d v="1967-06-03T00:00:00"/>
    <x v="1"/>
    <x v="7"/>
    <x v="14"/>
    <n v="1076"/>
    <n v="430.40000000000003"/>
  </r>
  <r>
    <d v="1967-07-05T00:00:00"/>
    <x v="1"/>
    <x v="8"/>
    <x v="15"/>
    <n v="1190"/>
    <n v="476"/>
  </r>
  <r>
    <d v="1968-07-22T00:00:00"/>
    <x v="1"/>
    <x v="8"/>
    <x v="16"/>
    <n v="3644"/>
    <n v="1093.2"/>
  </r>
  <r>
    <d v="1969-11-24T00:00:00"/>
    <x v="0"/>
    <x v="7"/>
    <x v="17"/>
    <n v="2780"/>
    <n v="1112"/>
  </r>
  <r>
    <d v="1969-08-23T00:00:00"/>
    <x v="1"/>
    <x v="5"/>
    <x v="18"/>
    <n v="3952"/>
    <n v="1185.6000000000001"/>
  </r>
  <r>
    <d v="1969-10-19T00:00:00"/>
    <x v="1"/>
    <x v="10"/>
    <x v="19"/>
    <n v="2757"/>
    <n v="1350.9299999999998"/>
  </r>
  <r>
    <d v="1970-09-07T00:00:00"/>
    <x v="1"/>
    <x v="11"/>
    <x v="20"/>
    <n v="494"/>
    <n v="242.06000000000003"/>
  </r>
  <r>
    <d v="1971-11-19T00:00:00"/>
    <x v="1"/>
    <x v="12"/>
    <x v="21"/>
    <n v="3420"/>
    <n v="1402.2"/>
  </r>
  <r>
    <d v="1972-04-24T00:00:00"/>
    <x v="1"/>
    <x v="13"/>
    <x v="22"/>
    <n v="1046"/>
    <n v="324.26000000000005"/>
  </r>
  <r>
    <d v="1973-10-09T00:00:00"/>
    <x v="1"/>
    <x v="10"/>
    <x v="23"/>
    <n v="3205"/>
    <n v="1185.8499999999999"/>
  </r>
  <r>
    <d v="1975-10-22T00:00:00"/>
    <x v="0"/>
    <x v="6"/>
    <x v="24"/>
    <n v="2255"/>
    <n v="1037.3"/>
  </r>
  <r>
    <d v="1975-02-14T00:00:00"/>
    <x v="1"/>
    <x v="14"/>
    <x v="25"/>
    <n v="266"/>
    <n v="79.800000000000011"/>
  </r>
  <r>
    <d v="1975-02-03T00:00:00"/>
    <x v="0"/>
    <x v="2"/>
    <x v="26"/>
    <n v="85"/>
    <n v="34"/>
  </r>
  <r>
    <d v="1975-09-03T00:00:00"/>
    <x v="0"/>
    <x v="8"/>
    <x v="27"/>
    <n v="2224"/>
    <n v="1023.04"/>
  </r>
  <r>
    <d v="1976-12-18T00:00:00"/>
    <x v="1"/>
    <x v="15"/>
    <x v="28"/>
    <n v="2442"/>
    <n v="1001.22"/>
  </r>
  <r>
    <d v="1976-06-26T00:00:00"/>
    <x v="0"/>
    <x v="16"/>
    <x v="29"/>
    <n v="2989"/>
    <n v="1195.6000000000001"/>
  </r>
  <r>
    <d v="1976-06-18T00:00:00"/>
    <x v="1"/>
    <x v="11"/>
    <x v="30"/>
    <n v="3003"/>
    <n v="1111.1100000000001"/>
  </r>
  <r>
    <d v="1976-08-25T00:00:00"/>
    <x v="0"/>
    <x v="15"/>
    <x v="31"/>
    <n v="3102"/>
    <n v="1302.8400000000001"/>
  </r>
  <r>
    <d v="1976-09-24T00:00:00"/>
    <x v="1"/>
    <x v="14"/>
    <x v="32"/>
    <n v="3085"/>
    <n v="1264.8499999999999"/>
  </r>
  <r>
    <d v="1977-12-24T00:00:00"/>
    <x v="0"/>
    <x v="14"/>
    <x v="33"/>
    <n v="2019"/>
    <n v="625.8900000000001"/>
  </r>
  <r>
    <d v="1977-07-08T00:00:00"/>
    <x v="0"/>
    <x v="10"/>
    <x v="34"/>
    <n v="2035"/>
    <n v="651.20000000000005"/>
  </r>
  <r>
    <d v="1978-01-19T00:00:00"/>
    <x v="0"/>
    <x v="17"/>
    <x v="35"/>
    <n v="1327"/>
    <n v="530.80000000000007"/>
  </r>
  <r>
    <d v="1978-12-19T00:00:00"/>
    <x v="0"/>
    <x v="8"/>
    <x v="36"/>
    <n v="1532"/>
    <n v="735.36000000000013"/>
  </r>
  <r>
    <d v="1978-03-04T00:00:00"/>
    <x v="0"/>
    <x v="15"/>
    <x v="37"/>
    <n v="11"/>
    <n v="4.95"/>
  </r>
  <r>
    <d v="1979-06-18T00:00:00"/>
    <x v="0"/>
    <x v="14"/>
    <x v="38"/>
    <n v="2138"/>
    <n v="855.2"/>
  </r>
  <r>
    <d v="1980-09-18T00:00:00"/>
    <x v="0"/>
    <x v="3"/>
    <x v="39"/>
    <n v="3218"/>
    <n v="1126.3"/>
  </r>
  <r>
    <d v="1981-10-28T00:00:00"/>
    <x v="0"/>
    <x v="17"/>
    <x v="34"/>
    <n v="3652"/>
    <n v="1460.8000000000002"/>
  </r>
  <r>
    <d v="1981-08-01T00:00:00"/>
    <x v="1"/>
    <x v="11"/>
    <x v="40"/>
    <n v="954"/>
    <n v="324.36"/>
  </r>
  <r>
    <d v="1982-11-02T00:00:00"/>
    <x v="0"/>
    <x v="15"/>
    <x v="41"/>
    <n v="1834"/>
    <n v="733.6"/>
  </r>
  <r>
    <d v="1983-01-23T00:00:00"/>
    <x v="1"/>
    <x v="1"/>
    <x v="42"/>
    <n v="758"/>
    <n v="333.52"/>
  </r>
  <r>
    <d v="1983-01-26T00:00:00"/>
    <x v="0"/>
    <x v="8"/>
    <x v="43"/>
    <n v="1622"/>
    <n v="632.58000000000004"/>
  </r>
  <r>
    <d v="1983-02-23T00:00:00"/>
    <x v="0"/>
    <x v="16"/>
    <x v="44"/>
    <n v="3340"/>
    <n v="1169"/>
  </r>
  <r>
    <d v="1983-04-20T00:00:00"/>
    <x v="0"/>
    <x v="2"/>
    <x v="45"/>
    <n v="681"/>
    <n v="217.92000000000002"/>
  </r>
  <r>
    <d v="1983-07-04T00:00:00"/>
    <x v="0"/>
    <x v="4"/>
    <x v="46"/>
    <n v="3051"/>
    <n v="1220.4000000000001"/>
  </r>
  <r>
    <d v="1984-11-19T00:00:00"/>
    <x v="0"/>
    <x v="2"/>
    <x v="47"/>
    <n v="1795"/>
    <n v="628.25"/>
  </r>
  <r>
    <d v="1984-12-20T00:00:00"/>
    <x v="0"/>
    <x v="15"/>
    <x v="48"/>
    <n v="3230"/>
    <n v="1162.8"/>
  </r>
  <r>
    <d v="1984-03-21T00:00:00"/>
    <x v="1"/>
    <x v="7"/>
    <x v="49"/>
    <n v="3064"/>
    <n v="1409.44"/>
  </r>
  <r>
    <d v="1984-09-26T00:00:00"/>
    <x v="0"/>
    <x v="7"/>
    <x v="50"/>
    <n v="2373"/>
    <n v="711.90000000000009"/>
  </r>
  <r>
    <d v="1984-10-03T00:00:00"/>
    <x v="0"/>
    <x v="14"/>
    <x v="51"/>
    <n v="1917"/>
    <n v="766.80000000000007"/>
  </r>
  <r>
    <d v="1985-12-11T00:00:00"/>
    <x v="0"/>
    <x v="14"/>
    <x v="52"/>
    <n v="2379"/>
    <n v="951.6"/>
  </r>
  <r>
    <d v="1985-12-25T00:00:00"/>
    <x v="1"/>
    <x v="2"/>
    <x v="53"/>
    <n v="2289"/>
    <n v="686.7"/>
  </r>
  <r>
    <d v="1986-02-02T00:00:00"/>
    <x v="1"/>
    <x v="2"/>
    <x v="54"/>
    <n v="2414"/>
    <n v="1110.44"/>
  </r>
  <r>
    <d v="1986-11-28T00:00:00"/>
    <x v="1"/>
    <x v="15"/>
    <x v="55"/>
    <n v="626"/>
    <n v="294.22000000000003"/>
  </r>
  <r>
    <d v="1986-12-26T00:00:00"/>
    <x v="0"/>
    <x v="3"/>
    <x v="56"/>
    <n v="1956"/>
    <n v="782.40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9BAE3-251D-466B-96C2-5CC7B969DCA1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5" firstHeaderRow="1" firstDataRow="1" firstDataCol="1"/>
  <pivotFields count="6">
    <pivotField numFmtId="164" showAll="0"/>
    <pivotField showAll="0" countASubtotal="1">
      <items count="3">
        <item x="0"/>
        <item x="1"/>
        <item t="countA"/>
      </items>
    </pivotField>
    <pivotField axis="axisRow" showAll="0">
      <items count="19">
        <item h="1" x="5"/>
        <item h="1" x="1"/>
        <item h="1"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h="1" x="2"/>
        <item h="1" x="7"/>
        <item x="15"/>
        <item h="1" x="4"/>
        <item t="default"/>
      </items>
    </pivotField>
    <pivotField dataField="1" showAll="0">
      <items count="58">
        <item x="47"/>
        <item x="35"/>
        <item x="31"/>
        <item x="54"/>
        <item x="18"/>
        <item x="16"/>
        <item x="19"/>
        <item x="20"/>
        <item x="46"/>
        <item x="53"/>
        <item x="1"/>
        <item x="10"/>
        <item x="25"/>
        <item x="12"/>
        <item x="26"/>
        <item x="0"/>
        <item x="43"/>
        <item x="51"/>
        <item x="38"/>
        <item x="52"/>
        <item x="30"/>
        <item x="2"/>
        <item x="13"/>
        <item x="33"/>
        <item x="28"/>
        <item x="21"/>
        <item x="4"/>
        <item x="32"/>
        <item x="3"/>
        <item x="27"/>
        <item x="50"/>
        <item x="6"/>
        <item x="45"/>
        <item x="15"/>
        <item x="23"/>
        <item x="37"/>
        <item x="36"/>
        <item x="39"/>
        <item x="22"/>
        <item x="56"/>
        <item x="17"/>
        <item x="34"/>
        <item x="41"/>
        <item x="29"/>
        <item x="48"/>
        <item x="9"/>
        <item x="40"/>
        <item x="14"/>
        <item x="5"/>
        <item x="7"/>
        <item x="49"/>
        <item x="8"/>
        <item x="11"/>
        <item x="42"/>
        <item x="24"/>
        <item x="55"/>
        <item x="44"/>
        <item t="default"/>
      </items>
    </pivotField>
    <pivotField showAll="0"/>
    <pivotField showAll="0"/>
  </pivotFields>
  <rowFields count="1">
    <field x="2"/>
  </rowFields>
  <rowItems count="2">
    <i>
      <x v="16"/>
    </i>
    <i t="grand">
      <x/>
    </i>
  </rowItems>
  <colItems count="1">
    <i/>
  </colItems>
  <dataFields count="1">
    <dataField name="Sum of Diamonds looted (in ounces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F9E7D-2FE8-49C2-8746-D060ABCBB8B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2" firstHeaderRow="1" firstDataRow="1" firstDataCol="1" rowPageCount="1" colPageCount="1"/>
  <pivotFields count="6">
    <pivotField numFmtId="164" showAll="0"/>
    <pivotField axis="axisPage" showAll="0">
      <items count="3">
        <item x="0"/>
        <item x="1"/>
        <item t="default"/>
      </items>
    </pivotField>
    <pivotField axis="axisRow" showAll="0">
      <items count="19">
        <item h="1" x="5"/>
        <item h="1" x="1"/>
        <item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x="2"/>
        <item h="1" x="7"/>
        <item h="1" x="15"/>
        <item h="1" x="4"/>
        <item t="default"/>
      </items>
    </pivotField>
    <pivotField dataField="1" showAll="0"/>
    <pivotField showAll="0"/>
    <pivotField showAll="0"/>
  </pivotFields>
  <rowFields count="1">
    <field x="2"/>
  </rowFields>
  <rowItems count="3">
    <i>
      <x v="2"/>
    </i>
    <i>
      <x v="14"/>
    </i>
    <i t="grand">
      <x/>
    </i>
  </rowItems>
  <colItems count="1">
    <i/>
  </colItems>
  <pageFields count="1">
    <pageField fld="1" item="1" hier="-1"/>
  </pageFields>
  <dataFields count="1">
    <dataField name="Count ships looted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2E96F-AA21-4242-A2D7-2A1525C9A6B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6">
    <pivotField numFmtId="164" showAll="0"/>
    <pivotField showAll="0" countASubtotal="1">
      <items count="3">
        <item x="0"/>
        <item x="1"/>
        <item t="countA"/>
      </items>
    </pivotField>
    <pivotField axis="axisRow" showAll="0">
      <items count="19">
        <item h="1" x="5"/>
        <item h="1" x="1"/>
        <item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h="1" x="2"/>
        <item h="1" x="7"/>
        <item h="1" x="15"/>
        <item h="1" x="4"/>
        <item t="default"/>
      </items>
    </pivotField>
    <pivotField dataField="1" showAll="0">
      <items count="58">
        <item x="47"/>
        <item x="35"/>
        <item x="31"/>
        <item x="54"/>
        <item x="18"/>
        <item x="16"/>
        <item x="19"/>
        <item x="20"/>
        <item x="46"/>
        <item x="53"/>
        <item x="1"/>
        <item x="10"/>
        <item x="25"/>
        <item x="12"/>
        <item x="26"/>
        <item x="0"/>
        <item x="43"/>
        <item x="51"/>
        <item x="38"/>
        <item x="52"/>
        <item x="30"/>
        <item x="2"/>
        <item x="13"/>
        <item x="33"/>
        <item x="28"/>
        <item x="21"/>
        <item x="4"/>
        <item x="32"/>
        <item x="3"/>
        <item x="27"/>
        <item x="50"/>
        <item x="6"/>
        <item x="45"/>
        <item x="15"/>
        <item x="23"/>
        <item x="37"/>
        <item x="36"/>
        <item x="39"/>
        <item x="22"/>
        <item x="56"/>
        <item x="17"/>
        <item x="34"/>
        <item x="41"/>
        <item x="29"/>
        <item x="48"/>
        <item x="9"/>
        <item x="40"/>
        <item x="14"/>
        <item x="5"/>
        <item x="7"/>
        <item x="49"/>
        <item x="8"/>
        <item x="11"/>
        <item x="42"/>
        <item x="24"/>
        <item x="55"/>
        <item x="44"/>
        <item t="default"/>
      </items>
    </pivotField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dataFields count="1">
    <dataField name="Sum of Diamonds looted (in ounces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AF16C-79B2-4210-BC71-6329C56FB281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4:B66" firstHeaderRow="1" firstDataRow="1" firstDataCol="1"/>
  <pivotFields count="6">
    <pivotField numFmtId="164" showAll="0"/>
    <pivotField showAll="0" countASubtotal="1">
      <items count="3">
        <item x="0"/>
        <item x="1"/>
        <item t="countA"/>
      </items>
    </pivotField>
    <pivotField axis="axisRow" showAll="0">
      <items count="19">
        <item h="1" x="5"/>
        <item h="1" x="1"/>
        <item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h="1" x="2"/>
        <item h="1" x="7"/>
        <item h="1" x="15"/>
        <item h="1" x="4"/>
        <item t="default"/>
      </items>
    </pivotField>
    <pivotField dataField="1" showAll="0">
      <items count="58">
        <item x="47"/>
        <item x="35"/>
        <item x="31"/>
        <item x="54"/>
        <item x="18"/>
        <item x="16"/>
        <item x="19"/>
        <item x="20"/>
        <item x="46"/>
        <item x="53"/>
        <item x="1"/>
        <item x="10"/>
        <item x="25"/>
        <item x="12"/>
        <item x="26"/>
        <item x="0"/>
        <item x="43"/>
        <item x="51"/>
        <item x="38"/>
        <item x="52"/>
        <item x="30"/>
        <item x="2"/>
        <item x="13"/>
        <item x="33"/>
        <item x="28"/>
        <item x="21"/>
        <item x="4"/>
        <item x="32"/>
        <item x="3"/>
        <item x="27"/>
        <item x="50"/>
        <item x="6"/>
        <item x="45"/>
        <item x="15"/>
        <item x="23"/>
        <item x="37"/>
        <item x="36"/>
        <item x="39"/>
        <item x="22"/>
        <item x="56"/>
        <item x="17"/>
        <item x="34"/>
        <item x="41"/>
        <item x="29"/>
        <item x="48"/>
        <item x="9"/>
        <item x="40"/>
        <item x="14"/>
        <item x="5"/>
        <item x="7"/>
        <item x="49"/>
        <item x="8"/>
        <item x="11"/>
        <item x="42"/>
        <item x="24"/>
        <item x="55"/>
        <item x="44"/>
        <item t="default"/>
      </items>
    </pivotField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dataFields count="1">
    <dataField name="Sum of Diamonds looted (in ounces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831DD-D3AB-4A4B-99C1-1A77C21A3FC0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0:B73" firstHeaderRow="1" firstDataRow="1" firstDataCol="1" rowPageCount="1" colPageCount="1"/>
  <pivotFields count="6">
    <pivotField numFmtId="164" showAll="0"/>
    <pivotField axis="axisPage" showAll="0">
      <items count="3">
        <item x="0"/>
        <item x="1"/>
        <item t="default"/>
      </items>
    </pivotField>
    <pivotField axis="axisRow" showAll="0">
      <items count="19">
        <item h="1" x="5"/>
        <item h="1" x="1"/>
        <item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x="2"/>
        <item h="1" x="7"/>
        <item h="1" x="15"/>
        <item h="1" x="4"/>
        <item t="default"/>
      </items>
    </pivotField>
    <pivotField dataField="1" showAll="0"/>
    <pivotField showAll="0"/>
    <pivotField showAll="0"/>
  </pivotFields>
  <rowFields count="1">
    <field x="2"/>
  </rowFields>
  <rowItems count="3">
    <i>
      <x v="2"/>
    </i>
    <i>
      <x v="14"/>
    </i>
    <i t="grand">
      <x/>
    </i>
  </rowItems>
  <colItems count="1">
    <i/>
  </colItems>
  <pageFields count="1">
    <pageField fld="1" item="1" hier="-1"/>
  </pageFields>
  <dataFields count="1">
    <dataField name="Count ships looted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5018F-F1BC-4E91-AFB1-3D3D84358D13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4:E66" firstHeaderRow="1" firstDataRow="1" firstDataCol="1"/>
  <pivotFields count="6">
    <pivotField numFmtId="164" showAll="0"/>
    <pivotField showAll="0" countASubtotal="1">
      <items count="3">
        <item x="0"/>
        <item x="1"/>
        <item t="countA"/>
      </items>
    </pivotField>
    <pivotField axis="axisRow" showAll="0">
      <items count="19">
        <item h="1" x="5"/>
        <item h="1" x="1"/>
        <item h="1" x="8"/>
        <item h="1" x="14"/>
        <item h="1" x="0"/>
        <item h="1" x="11"/>
        <item h="1" x="9"/>
        <item h="1" x="3"/>
        <item h="1" x="10"/>
        <item h="1" x="12"/>
        <item h="1" x="17"/>
        <item h="1" x="13"/>
        <item h="1" x="6"/>
        <item h="1" x="16"/>
        <item h="1" x="2"/>
        <item h="1" x="7"/>
        <item x="15"/>
        <item h="1" x="4"/>
        <item t="default"/>
      </items>
    </pivotField>
    <pivotField dataField="1" showAll="0">
      <items count="58">
        <item x="47"/>
        <item x="35"/>
        <item x="31"/>
        <item x="54"/>
        <item x="18"/>
        <item x="16"/>
        <item x="19"/>
        <item x="20"/>
        <item x="46"/>
        <item x="53"/>
        <item x="1"/>
        <item x="10"/>
        <item x="25"/>
        <item x="12"/>
        <item x="26"/>
        <item x="0"/>
        <item x="43"/>
        <item x="51"/>
        <item x="38"/>
        <item x="52"/>
        <item x="30"/>
        <item x="2"/>
        <item x="13"/>
        <item x="33"/>
        <item x="28"/>
        <item x="21"/>
        <item x="4"/>
        <item x="32"/>
        <item x="3"/>
        <item x="27"/>
        <item x="50"/>
        <item x="6"/>
        <item x="45"/>
        <item x="15"/>
        <item x="23"/>
        <item x="37"/>
        <item x="36"/>
        <item x="39"/>
        <item x="22"/>
        <item x="56"/>
        <item x="17"/>
        <item x="34"/>
        <item x="41"/>
        <item x="29"/>
        <item x="48"/>
        <item x="9"/>
        <item x="40"/>
        <item x="14"/>
        <item x="5"/>
        <item x="7"/>
        <item x="49"/>
        <item x="8"/>
        <item x="11"/>
        <item x="42"/>
        <item x="24"/>
        <item x="55"/>
        <item x="44"/>
        <item t="default"/>
      </items>
    </pivotField>
    <pivotField showAll="0"/>
    <pivotField showAll="0"/>
  </pivotFields>
  <rowFields count="1">
    <field x="2"/>
  </rowFields>
  <rowItems count="2">
    <i>
      <x v="16"/>
    </i>
    <i t="grand">
      <x/>
    </i>
  </rowItems>
  <colItems count="1">
    <i/>
  </colItems>
  <dataFields count="1">
    <dataField name="Sum of Diamonds looted (in ounces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0294D-873D-4F5D-AC7E-CB6D5AB1A5C3}" name="Table1" displayName="Table1" ref="A1:F59" totalsRowShown="0" headerRowDxfId="0" dataDxfId="1">
  <autoFilter ref="A1:F59" xr:uid="{8210294D-873D-4F5D-AC7E-CB6D5AB1A5C3}"/>
  <tableColumns count="6">
    <tableColumn id="1" xr3:uid="{98343351-38F1-4B15-BA19-38C9256E7647}" name="Date" dataDxfId="7"/>
    <tableColumn id="2" xr3:uid="{7CB35AF4-3505-4C23-9A72-DDC677A5D0EA}" name="Type of attack" dataDxfId="6"/>
    <tableColumn id="3" xr3:uid="{787388C4-5929-4D78-82FC-8549A14FB9D9}" name="Location of attack" dataDxfId="5"/>
    <tableColumn id="4" xr3:uid="{F6FC3184-E4D2-49E7-A5B6-4D9D6BE02AE3}" name="Diamonds looted (in ounces)" dataDxfId="4"/>
    <tableColumn id="5" xr3:uid="{21BEA4DD-B608-4CF9-918F-5BCC4D4B8630}" name="Soft drinks looted (in gallons)" dataDxfId="3"/>
    <tableColumn id="6" xr3:uid="{714AD458-69A6-49A1-A00C-49E1FB114553}" name="Soft Drinks Consume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2BBC-C069-4D78-94E3-41D26F48C46F}">
  <dimension ref="A3:E12"/>
  <sheetViews>
    <sheetView topLeftCell="C1" workbookViewId="0">
      <selection activeCell="A2" sqref="A2:E15"/>
    </sheetView>
  </sheetViews>
  <sheetFormatPr defaultRowHeight="21" x14ac:dyDescent="0.35"/>
  <cols>
    <col min="1" max="1" width="15.26953125" bestFit="1" customWidth="1"/>
    <col min="2" max="2" width="29.81640625" bestFit="1" customWidth="1"/>
    <col min="3" max="3" width="7.90625" customWidth="1"/>
    <col min="4" max="4" width="24.81640625" bestFit="1" customWidth="1"/>
    <col min="5" max="5" width="29.81640625" bestFit="1" customWidth="1"/>
    <col min="6" max="7" width="4.81640625" bestFit="1" customWidth="1"/>
    <col min="8" max="8" width="16" bestFit="1" customWidth="1"/>
    <col min="9" max="9" width="9.90625" bestFit="1" customWidth="1"/>
  </cols>
  <sheetData>
    <row r="3" spans="1:5" x14ac:dyDescent="0.35">
      <c r="A3" s="5" t="s">
        <v>27</v>
      </c>
      <c r="B3" t="s">
        <v>29</v>
      </c>
      <c r="D3" s="5" t="s">
        <v>27</v>
      </c>
      <c r="E3" t="s">
        <v>29</v>
      </c>
    </row>
    <row r="4" spans="1:5" x14ac:dyDescent="0.35">
      <c r="A4" s="6" t="s">
        <v>16</v>
      </c>
      <c r="B4" s="7">
        <v>7182</v>
      </c>
      <c r="D4" s="6" t="s">
        <v>24</v>
      </c>
      <c r="E4" s="7">
        <v>9887</v>
      </c>
    </row>
    <row r="5" spans="1:5" x14ac:dyDescent="0.35">
      <c r="A5" s="6" t="s">
        <v>28</v>
      </c>
      <c r="B5" s="7">
        <v>7182</v>
      </c>
      <c r="D5" s="6" t="s">
        <v>28</v>
      </c>
      <c r="E5" s="7">
        <v>9887</v>
      </c>
    </row>
    <row r="7" spans="1:5" x14ac:dyDescent="0.35">
      <c r="A7" s="5" t="s">
        <v>1</v>
      </c>
      <c r="B7" t="s">
        <v>8</v>
      </c>
    </row>
    <row r="9" spans="1:5" x14ac:dyDescent="0.35">
      <c r="A9" s="5" t="s">
        <v>27</v>
      </c>
      <c r="B9" t="s">
        <v>30</v>
      </c>
    </row>
    <row r="10" spans="1:5" x14ac:dyDescent="0.35">
      <c r="A10" s="6" t="s">
        <v>16</v>
      </c>
      <c r="B10" s="7">
        <v>3</v>
      </c>
    </row>
    <row r="11" spans="1:5" x14ac:dyDescent="0.35">
      <c r="A11" s="6" t="s">
        <v>10</v>
      </c>
      <c r="B11" s="7">
        <v>3</v>
      </c>
    </row>
    <row r="12" spans="1:5" x14ac:dyDescent="0.35">
      <c r="A12" s="6" t="s">
        <v>28</v>
      </c>
      <c r="B12" s="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58" zoomScale="78" zoomScaleNormal="78" workbookViewId="0">
      <selection activeCell="F62" sqref="F62"/>
    </sheetView>
  </sheetViews>
  <sheetFormatPr defaultColWidth="9.1796875" defaultRowHeight="15" customHeight="1" x14ac:dyDescent="0.35"/>
  <cols>
    <col min="1" max="1" width="10.26953125" customWidth="1"/>
    <col min="2" max="2" width="18.1796875" customWidth="1"/>
    <col min="3" max="3" width="22.1796875" customWidth="1"/>
    <col min="4" max="4" width="19.81640625" customWidth="1"/>
    <col min="5" max="5" width="20.36328125" customWidth="1"/>
    <col min="6" max="6" width="15.6328125" customWidth="1"/>
    <col min="7" max="26" width="8.453125" customWidth="1"/>
  </cols>
  <sheetData>
    <row r="1" spans="1:26" ht="2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35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35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35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35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35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35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35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35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35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35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35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35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35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35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35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35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35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35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35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35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35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35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35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35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35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35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35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35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35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35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35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35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35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35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35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35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35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35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35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35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35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35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35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35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35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35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35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35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35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35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35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35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35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35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35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35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35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35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35">
      <c r="A61" s="8" t="s">
        <v>31</v>
      </c>
      <c r="B61" s="8"/>
      <c r="C61" s="8"/>
      <c r="D61" s="2"/>
      <c r="E61" s="2">
        <f>AVERAGE(SUM(D2:D59)+SUM(E2:E59))</f>
        <v>201992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35">
      <c r="A62" s="9" t="s">
        <v>32</v>
      </c>
      <c r="B62" s="9"/>
      <c r="C62" s="9"/>
      <c r="D62" s="2"/>
      <c r="E62" s="10">
        <f>SUM(F2:F59)/SUM(E2:E59)</f>
        <v>0.39201663957898003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35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35">
      <c r="A64" s="5" t="s">
        <v>27</v>
      </c>
      <c r="B64" t="s">
        <v>29</v>
      </c>
      <c r="D64" s="5" t="s">
        <v>27</v>
      </c>
      <c r="E64" t="s">
        <v>29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35">
      <c r="A65" s="6" t="s">
        <v>16</v>
      </c>
      <c r="B65" s="7">
        <v>7182</v>
      </c>
      <c r="D65" s="6" t="s">
        <v>24</v>
      </c>
      <c r="E65" s="7">
        <v>9887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35">
      <c r="A66" s="6" t="s">
        <v>28</v>
      </c>
      <c r="B66" s="7">
        <v>7182</v>
      </c>
      <c r="D66" s="6" t="s">
        <v>28</v>
      </c>
      <c r="E66" s="7">
        <v>9887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35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35">
      <c r="A68" s="5" t="s">
        <v>1</v>
      </c>
      <c r="B68" t="s">
        <v>8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35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35">
      <c r="A70" s="5" t="s">
        <v>27</v>
      </c>
      <c r="B70" t="s">
        <v>30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35">
      <c r="A71" s="6" t="s">
        <v>16</v>
      </c>
      <c r="B71" s="7">
        <v>3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35">
      <c r="A72" s="6" t="s">
        <v>10</v>
      </c>
      <c r="B72" s="7">
        <v>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35">
      <c r="A73" s="6" t="s">
        <v>28</v>
      </c>
      <c r="B73" s="7">
        <v>6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35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35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35"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62:C62"/>
  </mergeCells>
  <pageMargins left="0.7" right="0.7" top="0.75" bottom="0.75" header="0" footer="0"/>
  <pageSetup orientation="landscape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2023-01-05T15:21:55Z</dcterms:modified>
</cp:coreProperties>
</file>