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7" i="1" l="1"/>
  <c r="L17" i="1" s="1"/>
  <c r="O17" i="1" s="1"/>
  <c r="J16" i="1"/>
  <c r="L16" i="1" s="1"/>
  <c r="J15" i="1"/>
  <c r="L15" i="1" s="1"/>
  <c r="O15" i="1" s="1"/>
  <c r="J14" i="1"/>
  <c r="L14" i="1" s="1"/>
  <c r="J13" i="1"/>
  <c r="L13" i="1" s="1"/>
  <c r="O13" i="1" s="1"/>
  <c r="J12" i="1"/>
  <c r="L12" i="1" s="1"/>
  <c r="J11" i="1"/>
  <c r="L11" i="1" s="1"/>
  <c r="J10" i="1"/>
  <c r="L10" i="1" s="1"/>
  <c r="J9" i="1"/>
  <c r="L9" i="1" s="1"/>
  <c r="O9" i="1" s="1"/>
  <c r="J8" i="1"/>
  <c r="L8" i="1" s="1"/>
  <c r="J7" i="1"/>
  <c r="L7" i="1" s="1"/>
  <c r="J6" i="1"/>
  <c r="L6" i="1" s="1"/>
  <c r="J5" i="1"/>
  <c r="L5" i="1" s="1"/>
  <c r="O5" i="1" s="1"/>
  <c r="J4" i="1"/>
  <c r="L4" i="1" s="1"/>
  <c r="J3" i="1"/>
  <c r="L3" i="1" s="1"/>
  <c r="J2" i="1"/>
  <c r="L2" i="1" s="1"/>
  <c r="O3" i="1" l="1"/>
  <c r="P3" i="1"/>
  <c r="O7" i="1"/>
  <c r="P7" i="1"/>
  <c r="O11" i="1"/>
  <c r="P11" i="1"/>
  <c r="P15" i="1"/>
  <c r="Q15" i="1" s="1"/>
  <c r="R15" i="1" s="1"/>
  <c r="T15" i="1" s="1"/>
  <c r="P10" i="1"/>
  <c r="O10" i="1"/>
  <c r="P12" i="1"/>
  <c r="O12" i="1"/>
  <c r="P6" i="1"/>
  <c r="O6" i="1"/>
  <c r="P8" i="1"/>
  <c r="O8" i="1"/>
  <c r="P2" i="1"/>
  <c r="O2" i="1"/>
  <c r="P4" i="1"/>
  <c r="O4" i="1"/>
  <c r="P14" i="1"/>
  <c r="O14" i="1"/>
  <c r="P16" i="1"/>
  <c r="O16" i="1"/>
  <c r="P5" i="1"/>
  <c r="Q5" i="1" s="1"/>
  <c r="R5" i="1" s="1"/>
  <c r="T5" i="1" s="1"/>
  <c r="P9" i="1"/>
  <c r="Q9" i="1" s="1"/>
  <c r="R9" i="1" s="1"/>
  <c r="T9" i="1" s="1"/>
  <c r="P13" i="1"/>
  <c r="Q13" i="1" s="1"/>
  <c r="R13" i="1" s="1"/>
  <c r="T13" i="1" s="1"/>
  <c r="P17" i="1"/>
  <c r="Q17" i="1" s="1"/>
  <c r="R17" i="1" s="1"/>
  <c r="T17" i="1" s="1"/>
  <c r="Q4" i="1" l="1"/>
  <c r="R4" i="1" s="1"/>
  <c r="T4" i="1" s="1"/>
  <c r="Q8" i="1"/>
  <c r="R8" i="1" s="1"/>
  <c r="T8" i="1" s="1"/>
  <c r="Q14" i="1"/>
  <c r="R14" i="1" s="1"/>
  <c r="T14" i="1" s="1"/>
  <c r="Q16" i="1"/>
  <c r="R16" i="1" s="1"/>
  <c r="T16" i="1" s="1"/>
  <c r="Q11" i="1"/>
  <c r="R11" i="1" s="1"/>
  <c r="T11" i="1" s="1"/>
  <c r="Q3" i="1"/>
  <c r="R3" i="1" s="1"/>
  <c r="T3" i="1" s="1"/>
  <c r="Q2" i="1"/>
  <c r="R2" i="1" s="1"/>
  <c r="T2" i="1" s="1"/>
  <c r="Q6" i="1"/>
  <c r="R6" i="1" s="1"/>
  <c r="T6" i="1" s="1"/>
  <c r="Q7" i="1"/>
  <c r="R7" i="1" s="1"/>
  <c r="T7" i="1" s="1"/>
  <c r="Q12" i="1"/>
  <c r="R12" i="1" s="1"/>
  <c r="T12" i="1" s="1"/>
  <c r="Q10" i="1"/>
  <c r="R10" i="1" s="1"/>
  <c r="T10" i="1" s="1"/>
</calcChain>
</file>

<file path=xl/sharedStrings.xml><?xml version="1.0" encoding="utf-8"?>
<sst xmlns="http://schemas.openxmlformats.org/spreadsheetml/2006/main" count="52" uniqueCount="43">
  <si>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</si>
  <si>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</si>
  <si>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</si>
  <si>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</si>
  <si>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</si>
  <si>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</si>
  <si>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</si>
  <si>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</si>
  <si>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</si>
  <si>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</si>
  <si>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</si>
  <si>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</si>
  <si>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</si>
  <si>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</si>
  <si>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</si>
  <si>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</si>
  <si>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</si>
  <si>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</si>
  <si>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</si>
  <si>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</si>
  <si>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ARH/A417/100</t>
  </si>
  <si>
    <t>Conductivity Level Sensor</t>
  </si>
  <si>
    <t>ARH/A417/101</t>
  </si>
  <si>
    <t>Miniature Level Switch</t>
  </si>
  <si>
    <t>ARH/A417/102</t>
  </si>
  <si>
    <t>Magnetic Float Level Switch</t>
  </si>
  <si>
    <t>ARH/A417/103</t>
  </si>
  <si>
    <t>Side Mount Level Switch</t>
  </si>
  <si>
    <t>ARH/A417/104</t>
  </si>
  <si>
    <t>Conductivity Float Level Switch</t>
  </si>
  <si>
    <t>ARH/A417/105</t>
  </si>
  <si>
    <t>ARH/A417/106</t>
  </si>
  <si>
    <t>Reed Based Level Transmitter</t>
  </si>
  <si>
    <t>ARH/A417/107</t>
  </si>
  <si>
    <t>ARH/A417/108</t>
  </si>
  <si>
    <t>ARH/A417/109</t>
  </si>
  <si>
    <t>ARH/A417/110</t>
  </si>
  <si>
    <t>ARH/A417/111</t>
  </si>
  <si>
    <t>ARH/A417/112</t>
  </si>
  <si>
    <t>ARH/A417/113</t>
  </si>
  <si>
    <t>Capicitance Type</t>
  </si>
  <si>
    <t>ARH/A417/114</t>
  </si>
  <si>
    <t>ARH/A417/115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</si>
</sst>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2" borderId="3" applyNumberFormat="0" applyFont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2" borderId="4" xfId="1" applyFont="1" applyBorder="1"/>
    <xf numFmtId="0" fontId="3" fillId="2" borderId="5" xfId="1" applyFont="1" applyBorder="1"/>
    <xf numFmtId="0" fontId="2" fillId="3" borderId="6" xfId="2" applyBorder="1"/>
    <xf numFmtId="0" fontId="3" fillId="0" borderId="7" xfId="0" applyFont="1" applyBorder="1"/>
    <xf numFmtId="0" fontId="3" fillId="0" borderId="0" xfId="0" applyFont="1" applyBorder="1"/>
    <xf numFmtId="0" fontId="2" fillId="3" borderId="8" xfId="2" applyBorder="1"/>
    <xf numFmtId="15" fontId="3" fillId="0" borderId="0" xfId="0" applyNumberFormat="1" applyFont="1" applyBorder="1"/>
    <xf numFmtId="0" fontId="3" fillId="0" borderId="0" xfId="0" applyFont="1" applyFill="1" applyBorder="1"/>
    <xf numFmtId="9" fontId="3" fillId="0" borderId="0" xfId="0" applyNumberFormat="1" applyFont="1" applyBorder="1"/>
    <xf numFmtId="0" fontId="3" fillId="0" borderId="1" xfId="0" applyFont="1" applyBorder="1"/>
    <xf numFmtId="15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Fill="1" applyBorder="1"/>
    <xf numFmtId="9" fontId="3" fillId="0" borderId="2" xfId="0" applyNumberFormat="1" applyFont="1" applyBorder="1"/>
    <xf numFmtId="0" fontId="2" fillId="3" borderId="9" xfId="2" applyBorder="1"/>
    <xf numFmtId="0" fontId="1" fillId="2" borderId="5" xfId="1" applyFont="1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B1" workbookViewId="0">
      <selection activeCell="G29" sqref="G29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8" width="4.140625" style="1" bestFit="1" customWidth="1"/>
    <col min="9" max="9" width="9.5703125" style="1" bestFit="1" customWidth="1"/>
    <col min="10" max="10" width="8.140625" style="1" bestFit="1" customWidth="1"/>
    <col min="11" max="11" width="8.7109375" style="1" hidden="1" customWidth="1"/>
    <col min="12" max="12" width="11" style="1" bestFit="1" customWidth="1"/>
    <col min="13" max="13" width="20.28515625" style="1" hidden="1" customWidth="1"/>
    <col min="14" max="14" width="0.140625" style="1" customWidth="1"/>
    <col min="15" max="15" width="9.42578125" style="1" bestFit="1" customWidth="1"/>
    <col min="16" max="16" width="9.28515625" style="1" bestFit="1" customWidth="1"/>
    <col min="17" max="17" width="12.140625" style="1" bestFit="1" customWidth="1"/>
    <col min="18" max="18" width="9.140625" style="1" customWidth="1"/>
    <col min="19" max="19" width="12.140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7" t="s">
        <v>18</v>
      </c>
      <c r="T1" s="4" t="s">
        <v>19</v>
      </c>
    </row>
    <row r="2" spans="1:20" ht="15" x14ac:dyDescent="0.25">
      <c r="A2" s="5">
        <v>1</v>
      </c>
      <c r="B2" s="8">
        <v>42828</v>
      </c>
      <c r="C2" s="6" t="s">
        <v>20</v>
      </c>
      <c r="D2" s="6">
        <v>100</v>
      </c>
      <c r="E2" s="8">
        <v>42828</v>
      </c>
      <c r="F2" s="8">
        <v>42794</v>
      </c>
      <c r="G2" s="9" t="s">
        <v>21</v>
      </c>
      <c r="H2" s="5">
        <v>1</v>
      </c>
      <c r="I2" s="6">
        <v>3600</v>
      </c>
      <c r="J2" s="6">
        <f t="shared" ref="J2:J8" si="0">H2*I2</f>
        <v>3600</v>
      </c>
      <c r="K2" s="10"/>
      <c r="L2" s="6">
        <f t="shared" ref="L2:L17" si="1">J2-(J2*K2)</f>
        <v>3600</v>
      </c>
      <c r="M2" s="6"/>
      <c r="N2" s="6">
        <v>100</v>
      </c>
      <c r="O2" s="6">
        <f t="shared" ref="O2:O8" si="2">L2*9%</f>
        <v>324</v>
      </c>
      <c r="P2" s="6">
        <f t="shared" ref="P2:P8" si="3">L2*9%</f>
        <v>324</v>
      </c>
      <c r="Q2" s="6">
        <f t="shared" ref="Q2:Q8" si="4">O2+P2</f>
        <v>648</v>
      </c>
      <c r="R2" s="6">
        <f t="shared" ref="R2:R8" si="5">SUM(L2:N2,Q2)</f>
        <v>4348</v>
      </c>
      <c r="S2" s="6"/>
      <c r="T2" s="7">
        <f t="shared" ref="T2:T17" si="6">R2-S2</f>
        <v>4348</v>
      </c>
    </row>
    <row r="3" spans="1:20" ht="15" x14ac:dyDescent="0.25">
      <c r="A3" s="5">
        <v>2</v>
      </c>
      <c r="B3" s="8">
        <v>42828</v>
      </c>
      <c r="C3" s="6" t="s">
        <v>22</v>
      </c>
      <c r="D3" s="6">
        <v>101</v>
      </c>
      <c r="E3" s="8">
        <v>42828</v>
      </c>
      <c r="F3" s="8">
        <v>42797</v>
      </c>
      <c r="G3" s="9" t="s">
        <v>23</v>
      </c>
      <c r="H3" s="5">
        <v>5</v>
      </c>
      <c r="I3" s="6">
        <v>2850</v>
      </c>
      <c r="J3" s="6">
        <f t="shared" si="0"/>
        <v>14250</v>
      </c>
      <c r="K3" s="10"/>
      <c r="L3" s="6">
        <f t="shared" si="1"/>
        <v>14250</v>
      </c>
      <c r="M3" s="6"/>
      <c r="N3" s="6"/>
      <c r="O3" s="6">
        <f t="shared" si="2"/>
        <v>1282.5</v>
      </c>
      <c r="P3" s="6">
        <f t="shared" si="3"/>
        <v>1282.5</v>
      </c>
      <c r="Q3" s="6">
        <f t="shared" si="4"/>
        <v>2565</v>
      </c>
      <c r="R3" s="6">
        <f t="shared" si="5"/>
        <v>16815</v>
      </c>
      <c r="S3" s="6"/>
      <c r="T3" s="7">
        <f t="shared" si="6"/>
        <v>16815</v>
      </c>
    </row>
    <row r="4" spans="1:20" ht="15" x14ac:dyDescent="0.25">
      <c r="A4" s="5">
        <v>3</v>
      </c>
      <c r="B4" s="8">
        <v>42828</v>
      </c>
      <c r="C4" s="6" t="s">
        <v>24</v>
      </c>
      <c r="D4" s="6">
        <v>102</v>
      </c>
      <c r="E4" s="8">
        <v>42828</v>
      </c>
      <c r="F4" s="8">
        <v>42824</v>
      </c>
      <c r="G4" s="6" t="s">
        <v>25</v>
      </c>
      <c r="H4" s="5">
        <v>3</v>
      </c>
      <c r="I4" s="6">
        <v>12300</v>
      </c>
      <c r="J4" s="6">
        <f t="shared" si="0"/>
        <v>36900</v>
      </c>
      <c r="K4" s="10"/>
      <c r="L4" s="6">
        <f t="shared" si="1"/>
        <v>36900</v>
      </c>
      <c r="M4" s="9">
        <v>250</v>
      </c>
      <c r="N4" s="6"/>
      <c r="O4" s="6">
        <f>L4*9%</f>
        <v>3321</v>
      </c>
      <c r="P4" s="6">
        <f>L4*9%</f>
        <v>3321</v>
      </c>
      <c r="Q4" s="6">
        <f t="shared" si="4"/>
        <v>6642</v>
      </c>
      <c r="R4" s="6">
        <f t="shared" si="5"/>
        <v>43792</v>
      </c>
      <c r="S4" s="6">
        <v>0.9</v>
      </c>
      <c r="T4" s="7">
        <f t="shared" si="6"/>
        <v>43791.1</v>
      </c>
    </row>
    <row r="5" spans="1:20" ht="15" x14ac:dyDescent="0.25">
      <c r="A5" s="5">
        <v>4</v>
      </c>
      <c r="B5" s="8">
        <v>42828</v>
      </c>
      <c r="C5" s="6" t="s">
        <v>26</v>
      </c>
      <c r="D5" s="6">
        <v>103</v>
      </c>
      <c r="E5" s="8">
        <v>42828</v>
      </c>
      <c r="F5" s="8">
        <v>42824</v>
      </c>
      <c r="G5" s="9" t="s">
        <v>27</v>
      </c>
      <c r="H5" s="5">
        <v>2</v>
      </c>
      <c r="I5" s="6">
        <v>650</v>
      </c>
      <c r="J5" s="6">
        <f t="shared" si="0"/>
        <v>1300</v>
      </c>
      <c r="K5" s="10"/>
      <c r="L5" s="6">
        <f t="shared" si="1"/>
        <v>1300</v>
      </c>
      <c r="M5" s="6"/>
      <c r="N5" s="6"/>
      <c r="O5" s="6">
        <f t="shared" si="2"/>
        <v>117</v>
      </c>
      <c r="P5" s="6">
        <f t="shared" si="3"/>
        <v>117</v>
      </c>
      <c r="Q5" s="6">
        <f t="shared" si="4"/>
        <v>234</v>
      </c>
      <c r="R5" s="6">
        <f t="shared" si="5"/>
        <v>1534</v>
      </c>
      <c r="S5" s="6"/>
      <c r="T5" s="7">
        <f t="shared" si="6"/>
        <v>1534</v>
      </c>
    </row>
    <row r="6" spans="1:20" ht="15" x14ac:dyDescent="0.25">
      <c r="A6" s="5">
        <v>5</v>
      </c>
      <c r="B6" s="8">
        <v>42828</v>
      </c>
      <c r="C6" s="6" t="s">
        <v>28</v>
      </c>
      <c r="D6" s="6">
        <v>104</v>
      </c>
      <c r="E6" s="8">
        <v>42828</v>
      </c>
      <c r="F6" s="8">
        <v>42824</v>
      </c>
      <c r="G6" s="6" t="s">
        <v>29</v>
      </c>
      <c r="H6" s="5">
        <v>4</v>
      </c>
      <c r="I6" s="6">
        <v>11700</v>
      </c>
      <c r="J6" s="6">
        <f t="shared" si="0"/>
        <v>46800</v>
      </c>
      <c r="K6" s="10">
        <v>0.1</v>
      </c>
      <c r="L6" s="6">
        <f t="shared" si="1"/>
        <v>42120</v>
      </c>
      <c r="M6" s="9">
        <v>350</v>
      </c>
      <c r="N6" s="6"/>
      <c r="O6" s="6">
        <f t="shared" si="2"/>
        <v>3790.7999999999997</v>
      </c>
      <c r="P6" s="6">
        <f t="shared" si="3"/>
        <v>3790.7999999999997</v>
      </c>
      <c r="Q6" s="6">
        <f t="shared" si="4"/>
        <v>7581.5999999999995</v>
      </c>
      <c r="R6" s="6">
        <f t="shared" si="5"/>
        <v>50051.6</v>
      </c>
      <c r="S6" s="6">
        <v>0.6</v>
      </c>
      <c r="T6" s="7">
        <f t="shared" si="6"/>
        <v>50051</v>
      </c>
    </row>
    <row r="7" spans="1:20" ht="15" x14ac:dyDescent="0.25">
      <c r="A7" s="5">
        <v>6</v>
      </c>
      <c r="B7" s="8">
        <v>42828</v>
      </c>
      <c r="C7" s="6" t="s">
        <v>30</v>
      </c>
      <c r="D7" s="6">
        <v>105</v>
      </c>
      <c r="E7" s="8">
        <v>42828</v>
      </c>
      <c r="F7" s="8">
        <v>42824</v>
      </c>
      <c r="G7" s="9" t="s">
        <v>23</v>
      </c>
      <c r="H7" s="5">
        <v>1</v>
      </c>
      <c r="I7" s="6">
        <v>2850</v>
      </c>
      <c r="J7" s="6">
        <f t="shared" si="0"/>
        <v>2850</v>
      </c>
      <c r="K7" s="10"/>
      <c r="L7" s="6">
        <f t="shared" si="1"/>
        <v>2850</v>
      </c>
      <c r="M7" s="6"/>
      <c r="N7" s="6">
        <v>100</v>
      </c>
      <c r="O7" s="6">
        <f t="shared" si="2"/>
        <v>256.5</v>
      </c>
      <c r="P7" s="6">
        <f t="shared" si="3"/>
        <v>256.5</v>
      </c>
      <c r="Q7" s="6">
        <f t="shared" si="4"/>
        <v>513</v>
      </c>
      <c r="R7" s="6">
        <f t="shared" si="5"/>
        <v>3463</v>
      </c>
      <c r="S7" s="6"/>
      <c r="T7" s="7">
        <f t="shared" si="6"/>
        <v>3463</v>
      </c>
    </row>
    <row r="8" spans="1:20" ht="15" x14ac:dyDescent="0.25">
      <c r="A8" s="5">
        <v>7</v>
      </c>
      <c r="B8" s="8">
        <v>42828</v>
      </c>
      <c r="C8" s="6" t="s">
        <v>31</v>
      </c>
      <c r="D8" s="6">
        <v>106</v>
      </c>
      <c r="E8" s="8">
        <v>42828</v>
      </c>
      <c r="F8" s="8">
        <v>42824</v>
      </c>
      <c r="G8" s="9" t="s">
        <v>32</v>
      </c>
      <c r="H8" s="5">
        <v>1</v>
      </c>
      <c r="I8" s="6">
        <v>6900</v>
      </c>
      <c r="J8" s="6">
        <f t="shared" si="0"/>
        <v>6900</v>
      </c>
      <c r="K8" s="10"/>
      <c r="L8" s="6">
        <f t="shared" si="1"/>
        <v>6900</v>
      </c>
      <c r="M8" s="6"/>
      <c r="N8" s="6">
        <v>100</v>
      </c>
      <c r="O8" s="6">
        <f t="shared" si="2"/>
        <v>621</v>
      </c>
      <c r="P8" s="6">
        <f t="shared" si="3"/>
        <v>621</v>
      </c>
      <c r="Q8" s="6">
        <f t="shared" si="4"/>
        <v>1242</v>
      </c>
      <c r="R8" s="6">
        <f t="shared" si="5"/>
        <v>8242</v>
      </c>
      <c r="S8" s="6"/>
      <c r="T8" s="7">
        <f t="shared" si="6"/>
        <v>8242</v>
      </c>
    </row>
    <row r="9" spans="1:20" ht="15" x14ac:dyDescent="0.25">
      <c r="A9" s="5">
        <v>8</v>
      </c>
      <c r="B9" s="8">
        <v>42828</v>
      </c>
      <c r="C9" s="6" t="s">
        <v>33</v>
      </c>
      <c r="D9" s="6">
        <v>107</v>
      </c>
      <c r="E9" s="8">
        <v>42828</v>
      </c>
      <c r="F9" s="8">
        <v>42824</v>
      </c>
      <c r="G9" s="6" t="s">
        <v>29</v>
      </c>
      <c r="H9" s="5">
        <v>4</v>
      </c>
      <c r="I9" s="6">
        <v>11700</v>
      </c>
      <c r="J9" s="6">
        <f t="shared" ref="J9:J11" si="7">H9*I9</f>
        <v>46800</v>
      </c>
      <c r="K9" s="10">
        <v>0.15</v>
      </c>
      <c r="L9" s="6">
        <f t="shared" si="1"/>
        <v>39780</v>
      </c>
      <c r="M9" s="6"/>
      <c r="N9" s="6"/>
      <c r="O9" s="6">
        <f t="shared" ref="O9:O11" si="8">L9*9%</f>
        <v>3580.2</v>
      </c>
      <c r="P9" s="6">
        <f t="shared" ref="P9:P11" si="9">L9*9%</f>
        <v>3580.2</v>
      </c>
      <c r="Q9" s="6">
        <f t="shared" ref="Q9:Q11" si="10">O9+P9</f>
        <v>7160.4</v>
      </c>
      <c r="R9" s="6">
        <f t="shared" ref="R9:R11" si="11">SUM(L9:N9,Q9)</f>
        <v>46940.4</v>
      </c>
      <c r="S9" s="6">
        <v>0.4</v>
      </c>
      <c r="T9" s="7">
        <f t="shared" si="6"/>
        <v>46940</v>
      </c>
    </row>
    <row r="10" spans="1:20" ht="15" x14ac:dyDescent="0.25">
      <c r="A10" s="5">
        <v>9</v>
      </c>
      <c r="B10" s="8">
        <v>42829</v>
      </c>
      <c r="C10" s="6" t="s">
        <v>34</v>
      </c>
      <c r="D10" s="6">
        <v>108</v>
      </c>
      <c r="E10" s="8">
        <v>42829</v>
      </c>
      <c r="F10" s="8">
        <v>42824</v>
      </c>
      <c r="G10" s="6" t="s">
        <v>29</v>
      </c>
      <c r="H10" s="5">
        <v>1</v>
      </c>
      <c r="I10" s="6">
        <v>11700</v>
      </c>
      <c r="J10" s="6">
        <f t="shared" si="7"/>
        <v>11700</v>
      </c>
      <c r="K10" s="10"/>
      <c r="L10" s="6">
        <f t="shared" si="1"/>
        <v>11700</v>
      </c>
      <c r="M10" s="6">
        <v>150</v>
      </c>
      <c r="N10" s="6"/>
      <c r="O10" s="6">
        <f t="shared" si="8"/>
        <v>1053</v>
      </c>
      <c r="P10" s="6">
        <f t="shared" si="9"/>
        <v>1053</v>
      </c>
      <c r="Q10" s="6">
        <f t="shared" si="10"/>
        <v>2106</v>
      </c>
      <c r="R10" s="6">
        <f t="shared" si="11"/>
        <v>13956</v>
      </c>
      <c r="S10" s="6"/>
      <c r="T10" s="7">
        <f t="shared" si="6"/>
        <v>13956</v>
      </c>
    </row>
    <row r="11" spans="1:20" ht="15" x14ac:dyDescent="0.25">
      <c r="A11" s="5">
        <v>10</v>
      </c>
      <c r="B11" s="8">
        <v>42837</v>
      </c>
      <c r="C11" s="6" t="s">
        <v>35</v>
      </c>
      <c r="D11" s="6">
        <v>109</v>
      </c>
      <c r="E11" s="8">
        <v>42837</v>
      </c>
      <c r="F11" s="8">
        <v>42824</v>
      </c>
      <c r="G11" s="9" t="s">
        <v>23</v>
      </c>
      <c r="H11" s="5">
        <v>3</v>
      </c>
      <c r="I11" s="6">
        <v>2850</v>
      </c>
      <c r="J11" s="6">
        <f t="shared" si="7"/>
        <v>8550</v>
      </c>
      <c r="K11" s="10"/>
      <c r="L11" s="6">
        <f t="shared" si="1"/>
        <v>8550</v>
      </c>
      <c r="M11" s="6"/>
      <c r="N11" s="6"/>
      <c r="O11" s="6">
        <f t="shared" si="8"/>
        <v>769.5</v>
      </c>
      <c r="P11" s="6">
        <f t="shared" si="9"/>
        <v>769.5</v>
      </c>
      <c r="Q11" s="6">
        <f t="shared" si="10"/>
        <v>1539</v>
      </c>
      <c r="R11" s="6">
        <f t="shared" si="11"/>
        <v>10089</v>
      </c>
      <c r="S11" s="6"/>
      <c r="T11" s="7">
        <f t="shared" si="6"/>
        <v>10089</v>
      </c>
    </row>
    <row r="12" spans="1:20" ht="15" x14ac:dyDescent="0.25">
      <c r="A12" s="5">
        <v>11</v>
      </c>
      <c r="B12" s="8">
        <v>42843</v>
      </c>
      <c r="C12" s="6" t="s">
        <v>36</v>
      </c>
      <c r="D12" s="6">
        <v>110</v>
      </c>
      <c r="E12" s="8">
        <v>42843</v>
      </c>
      <c r="F12" s="8">
        <v>42824</v>
      </c>
      <c r="G12" s="6" t="s">
        <v>25</v>
      </c>
      <c r="H12" s="5">
        <v>2</v>
      </c>
      <c r="I12" s="6">
        <v>12300</v>
      </c>
      <c r="J12" s="6">
        <f t="shared" ref="J12:J15" si="12">H12*I12</f>
        <v>24600</v>
      </c>
      <c r="K12" s="10"/>
      <c r="L12" s="6">
        <f t="shared" si="1"/>
        <v>24600</v>
      </c>
      <c r="M12" s="6"/>
      <c r="N12" s="6"/>
      <c r="O12" s="6">
        <f>L12*9%</f>
        <v>2214</v>
      </c>
      <c r="P12" s="6">
        <f>L12*9%</f>
        <v>2214</v>
      </c>
      <c r="Q12" s="6">
        <f t="shared" ref="Q12:Q15" si="13">O12+P12</f>
        <v>4428</v>
      </c>
      <c r="R12" s="6">
        <f t="shared" ref="R12:R15" si="14">SUM(L12:N12,Q12)</f>
        <v>29028</v>
      </c>
      <c r="S12" s="6"/>
      <c r="T12" s="7">
        <f t="shared" si="6"/>
        <v>29028</v>
      </c>
    </row>
    <row r="13" spans="1:20" ht="15" x14ac:dyDescent="0.25">
      <c r="A13" s="5">
        <v>12</v>
      </c>
      <c r="B13" s="8">
        <v>42844</v>
      </c>
      <c r="C13" s="6" t="s">
        <v>37</v>
      </c>
      <c r="D13" s="6">
        <v>111</v>
      </c>
      <c r="E13" s="8">
        <v>42844</v>
      </c>
      <c r="F13" s="8">
        <v>42829</v>
      </c>
      <c r="G13" s="6" t="s">
        <v>29</v>
      </c>
      <c r="H13" s="5">
        <v>2</v>
      </c>
      <c r="I13" s="6">
        <v>11700</v>
      </c>
      <c r="J13" s="6">
        <f t="shared" si="12"/>
        <v>23400</v>
      </c>
      <c r="K13" s="10"/>
      <c r="L13" s="6">
        <f t="shared" si="1"/>
        <v>23400</v>
      </c>
      <c r="M13" s="6"/>
      <c r="N13" s="6"/>
      <c r="O13" s="6">
        <f t="shared" ref="O13:O15" si="15">L13*9%</f>
        <v>2106</v>
      </c>
      <c r="P13" s="6">
        <f t="shared" ref="P13:P15" si="16">L13*9%</f>
        <v>2106</v>
      </c>
      <c r="Q13" s="6">
        <f t="shared" si="13"/>
        <v>4212</v>
      </c>
      <c r="R13" s="6">
        <f t="shared" si="14"/>
        <v>27612</v>
      </c>
      <c r="S13" s="6"/>
      <c r="T13" s="7">
        <f t="shared" si="6"/>
        <v>27612</v>
      </c>
    </row>
    <row r="14" spans="1:20" ht="15" x14ac:dyDescent="0.25">
      <c r="A14" s="5">
        <v>13</v>
      </c>
      <c r="B14" s="8">
        <v>42852</v>
      </c>
      <c r="C14" s="6" t="s">
        <v>38</v>
      </c>
      <c r="D14" s="6">
        <v>112</v>
      </c>
      <c r="E14" s="8">
        <v>42852</v>
      </c>
      <c r="F14" s="8">
        <v>42830</v>
      </c>
      <c r="G14" s="6" t="s">
        <v>29</v>
      </c>
      <c r="H14" s="5">
        <v>5</v>
      </c>
      <c r="I14" s="6">
        <v>11700</v>
      </c>
      <c r="J14" s="6">
        <f t="shared" si="12"/>
        <v>58500</v>
      </c>
      <c r="K14" s="10"/>
      <c r="L14" s="6">
        <f t="shared" si="1"/>
        <v>58500</v>
      </c>
      <c r="M14" s="6"/>
      <c r="N14" s="6"/>
      <c r="O14" s="6">
        <f t="shared" si="15"/>
        <v>5265</v>
      </c>
      <c r="P14" s="6">
        <f t="shared" si="16"/>
        <v>5265</v>
      </c>
      <c r="Q14" s="6">
        <f t="shared" si="13"/>
        <v>10530</v>
      </c>
      <c r="R14" s="6">
        <f t="shared" si="14"/>
        <v>69030</v>
      </c>
      <c r="S14" s="6"/>
      <c r="T14" s="7">
        <f t="shared" si="6"/>
        <v>69030</v>
      </c>
    </row>
    <row r="15" spans="1:20" ht="15" x14ac:dyDescent="0.25">
      <c r="A15" s="5">
        <v>14</v>
      </c>
      <c r="B15" s="8">
        <v>42852</v>
      </c>
      <c r="C15" s="6" t="s">
        <v>39</v>
      </c>
      <c r="D15" s="6">
        <v>113</v>
      </c>
      <c r="E15" s="8">
        <v>42852</v>
      </c>
      <c r="F15" s="8">
        <v>42809</v>
      </c>
      <c r="G15" s="9" t="s">
        <v>40</v>
      </c>
      <c r="H15" s="5">
        <v>1</v>
      </c>
      <c r="I15" s="6">
        <v>35000</v>
      </c>
      <c r="J15" s="6">
        <f t="shared" si="12"/>
        <v>35000</v>
      </c>
      <c r="K15" s="10"/>
      <c r="L15" s="6">
        <f t="shared" si="1"/>
        <v>35000</v>
      </c>
      <c r="M15" s="9">
        <v>450</v>
      </c>
      <c r="N15" s="9">
        <v>100</v>
      </c>
      <c r="O15" s="6">
        <f t="shared" si="15"/>
        <v>3150</v>
      </c>
      <c r="P15" s="6">
        <f t="shared" si="16"/>
        <v>3150</v>
      </c>
      <c r="Q15" s="6">
        <f t="shared" si="13"/>
        <v>6300</v>
      </c>
      <c r="R15" s="6">
        <f t="shared" si="14"/>
        <v>41850</v>
      </c>
      <c r="S15" s="6"/>
      <c r="T15" s="7">
        <f t="shared" si="6"/>
        <v>41850</v>
      </c>
    </row>
    <row r="16" spans="1:20" ht="15" x14ac:dyDescent="0.25">
      <c r="A16" s="5">
        <v>15</v>
      </c>
      <c r="B16" s="8">
        <v>42852</v>
      </c>
      <c r="C16" s="6" t="s">
        <v>41</v>
      </c>
      <c r="D16" s="6">
        <v>114</v>
      </c>
      <c r="E16" s="8">
        <v>42852</v>
      </c>
      <c r="F16" s="8">
        <v>42834</v>
      </c>
      <c r="G16" s="6" t="s">
        <v>25</v>
      </c>
      <c r="H16" s="5">
        <v>2</v>
      </c>
      <c r="I16" s="6">
        <v>12300</v>
      </c>
      <c r="J16" s="6">
        <f t="shared" ref="J16:J17" si="17">H16*I16</f>
        <v>24600</v>
      </c>
      <c r="K16" s="10">
        <v>0.05</v>
      </c>
      <c r="L16" s="6">
        <f t="shared" si="1"/>
        <v>23370</v>
      </c>
      <c r="M16" s="6"/>
      <c r="N16" s="6"/>
      <c r="O16" s="6">
        <f>L16*9%</f>
        <v>2103.2999999999997</v>
      </c>
      <c r="P16" s="6">
        <f>L16*9%</f>
        <v>2103.2999999999997</v>
      </c>
      <c r="Q16" s="6">
        <f t="shared" ref="Q16:Q17" si="18">O16+P16</f>
        <v>4206.5999999999995</v>
      </c>
      <c r="R16" s="6">
        <f t="shared" ref="R16:R17" si="19">SUM(L16:N16,Q16)</f>
        <v>27576.6</v>
      </c>
      <c r="S16" s="6">
        <v>0.6</v>
      </c>
      <c r="T16" s="7">
        <f t="shared" si="6"/>
        <v>27576</v>
      </c>
    </row>
    <row r="17" spans="1:20" ht="15.75" thickBot="1" x14ac:dyDescent="0.3">
      <c r="A17" s="11">
        <v>16</v>
      </c>
      <c r="B17" s="12">
        <v>42853</v>
      </c>
      <c r="C17" s="13" t="s">
        <v>42</v>
      </c>
      <c r="D17" s="13">
        <v>115</v>
      </c>
      <c r="E17" s="12">
        <v>42853</v>
      </c>
      <c r="F17" s="12">
        <v>42814</v>
      </c>
      <c r="G17" s="14" t="s">
        <v>40</v>
      </c>
      <c r="H17" s="11">
        <v>1</v>
      </c>
      <c r="I17" s="13">
        <v>35000</v>
      </c>
      <c r="J17" s="13">
        <f t="shared" si="17"/>
        <v>35000</v>
      </c>
      <c r="K17" s="15"/>
      <c r="L17" s="13">
        <f t="shared" si="1"/>
        <v>35000</v>
      </c>
      <c r="M17" s="14">
        <v>450</v>
      </c>
      <c r="N17" s="13"/>
      <c r="O17" s="13">
        <f t="shared" ref="O17" si="20">L17*9%</f>
        <v>3150</v>
      </c>
      <c r="P17" s="13">
        <f t="shared" ref="P17" si="21">L17*9%</f>
        <v>3150</v>
      </c>
      <c r="Q17" s="13">
        <f t="shared" si="18"/>
        <v>6300</v>
      </c>
      <c r="R17" s="13">
        <f t="shared" si="19"/>
        <v>41750</v>
      </c>
      <c r="S17" s="13"/>
      <c r="T17" s="16">
        <f t="shared" si="6"/>
        <v>41750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2020-12-05T11:13:37Z</dcterms:modified>
  <cp:category/>
</cp:coreProperties>
</file>