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L15" i="1" s="1"/>
  <c r="J14" i="1"/>
  <c r="L14" i="1" s="1"/>
  <c r="J13" i="1"/>
  <c r="L13" i="1" s="1"/>
  <c r="J12" i="1"/>
  <c r="L12" i="1" s="1"/>
  <c r="P12" i="1" s="1"/>
  <c r="J11" i="1"/>
  <c r="L11" i="1" s="1"/>
  <c r="J10" i="1"/>
  <c r="L10" i="1" s="1"/>
  <c r="J9" i="1"/>
  <c r="L9" i="1" s="1"/>
  <c r="J8" i="1"/>
  <c r="L8" i="1" s="1"/>
  <c r="P8" i="1" s="1"/>
  <c r="J7" i="1"/>
  <c r="L7" i="1" s="1"/>
  <c r="J6" i="1"/>
  <c r="L6" i="1" s="1"/>
  <c r="J5" i="1"/>
  <c r="L5" i="1" s="1"/>
  <c r="J4" i="1"/>
  <c r="L4" i="1" s="1"/>
  <c r="P4" i="1" s="1"/>
  <c r="J3" i="1"/>
  <c r="L3" i="1" s="1"/>
  <c r="J2" i="1"/>
  <c r="L2" i="1" s="1"/>
  <c r="O7" i="1" l="1"/>
  <c r="P7" i="1"/>
  <c r="P13" i="1"/>
  <c r="O13" i="1"/>
  <c r="O3" i="1"/>
  <c r="P3" i="1"/>
  <c r="P6" i="1"/>
  <c r="O6" i="1"/>
  <c r="Q6" i="1" s="1"/>
  <c r="R6" i="1" s="1"/>
  <c r="T6" i="1" s="1"/>
  <c r="P9" i="1"/>
  <c r="O9" i="1"/>
  <c r="Q9" i="1" s="1"/>
  <c r="R9" i="1" s="1"/>
  <c r="T9" i="1" s="1"/>
  <c r="O10" i="1"/>
  <c r="P10" i="1"/>
  <c r="O11" i="1"/>
  <c r="P11" i="1"/>
  <c r="O14" i="1"/>
  <c r="P14" i="1"/>
  <c r="O2" i="1"/>
  <c r="P2" i="1"/>
  <c r="P5" i="1"/>
  <c r="O5" i="1"/>
  <c r="O15" i="1"/>
  <c r="P15" i="1"/>
  <c r="O4" i="1"/>
  <c r="Q4" i="1" s="1"/>
  <c r="R4" i="1" s="1"/>
  <c r="T4" i="1" s="1"/>
  <c r="O8" i="1"/>
  <c r="Q8" i="1" s="1"/>
  <c r="R8" i="1" s="1"/>
  <c r="T8" i="1" s="1"/>
  <c r="O12" i="1"/>
  <c r="Q12" i="1" s="1"/>
  <c r="R12" i="1" s="1"/>
  <c r="T12" i="1" s="1"/>
  <c r="Q3" i="1" l="1"/>
  <c r="R3" i="1" s="1"/>
  <c r="T3" i="1" s="1"/>
  <c r="Q14" i="1"/>
  <c r="R14" i="1" s="1"/>
  <c r="T14" i="1" s="1"/>
  <c r="Q11" i="1"/>
  <c r="R11" i="1" s="1"/>
  <c r="T11" i="1" s="1"/>
  <c r="Q5" i="1"/>
  <c r="R5" i="1" s="1"/>
  <c r="T5" i="1" s="1"/>
  <c r="Q2" i="1"/>
  <c r="R2" i="1" s="1"/>
  <c r="T2" i="1" s="1"/>
  <c r="Q15" i="1"/>
  <c r="R15" i="1" s="1"/>
  <c r="T15" i="1" s="1"/>
  <c r="Q10" i="1"/>
  <c r="R10" i="1" s="1"/>
  <c r="T10" i="1" s="1"/>
  <c r="Q13" i="1"/>
  <c r="R13" i="1" s="1"/>
  <c r="T13" i="1" s="1"/>
  <c r="Q7" i="1"/>
  <c r="R7" i="1" s="1"/>
  <c r="T7" i="1" s="1"/>
</calcChain>
</file>

<file path=xl/sharedStrings.xml><?xml version="1.0" encoding="utf-8"?>
<sst xmlns="http://schemas.openxmlformats.org/spreadsheetml/2006/main" count="48" uniqueCount="42">
  <si>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</si>
  <si>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</si>
  <si>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</si>
  <si>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</si>
  <si>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</si>
  <si>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</si>
  <si>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</si>
  <si>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</si>
  <si>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</si>
  <si>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</si>
  <si>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</si>
  <si>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</si>
  <si>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</si>
  <si>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</si>
  <si>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</si>
  <si>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</si>
  <si>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</si>
  <si>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</si>
  <si>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</si>
  <si>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</si>
  <si>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ARH/A817/100</t>
  </si>
  <si>
    <t>By-Pass Level Indicator</t>
  </si>
  <si>
    <t>ARH/A817/101</t>
  </si>
  <si>
    <t>Magnetic Float Level Switch</t>
  </si>
  <si>
    <t>ARH/A817/102</t>
  </si>
  <si>
    <t>Tubuler Type Level Gauge</t>
  </si>
  <si>
    <t>ARH/A817/103</t>
  </si>
  <si>
    <t>Reflex Level Gauge</t>
  </si>
  <si>
    <t>ARH/A817/104</t>
  </si>
  <si>
    <t>Conductivity Float Level Switch</t>
  </si>
  <si>
    <t>ARH/A817/105</t>
  </si>
  <si>
    <t>ARH/A817/106</t>
  </si>
  <si>
    <t>Cable Float Level Switch</t>
  </si>
  <si>
    <t>ARH/A817/107</t>
  </si>
  <si>
    <t>ARH/A817/108</t>
  </si>
  <si>
    <t>ARH/A817/109</t>
  </si>
  <si>
    <t>Capicitance Type</t>
  </si>
  <si>
    <t>ARH/A817/110</t>
  </si>
  <si>
    <t>Transparent Level Gauge</t>
  </si>
  <si>
    <t>ARH/A817/111</t>
  </si>
  <si>
    <t>ARH/A817/112</t>
  </si>
  <si>
    <t>ARH/A817/113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</si>
</sst>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D1" workbookViewId="0">
      <selection activeCell="L28" sqref="L28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0.140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28515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42948</v>
      </c>
      <c r="C2" s="6" t="s">
        <v>20</v>
      </c>
      <c r="D2" s="6">
        <v>100</v>
      </c>
      <c r="E2" s="8">
        <v>42948</v>
      </c>
      <c r="F2" s="8">
        <v>42932</v>
      </c>
      <c r="G2" s="9" t="s">
        <v>21</v>
      </c>
      <c r="H2" s="5">
        <v>3</v>
      </c>
      <c r="I2" s="9">
        <v>3500</v>
      </c>
      <c r="J2" s="6">
        <f t="shared" ref="J2" si="0">H2*I2</f>
        <v>10500</v>
      </c>
      <c r="K2" s="10">
        <v>0.1</v>
      </c>
      <c r="L2" s="6">
        <f t="shared" ref="L2" si="1">J2-(J2*K2)</f>
        <v>9450</v>
      </c>
      <c r="M2" s="6"/>
      <c r="N2" s="6"/>
      <c r="O2" s="6">
        <f t="shared" ref="O2" si="2">L2*9%</f>
        <v>850.5</v>
      </c>
      <c r="P2" s="6">
        <f t="shared" ref="P2" si="3">L2*9%</f>
        <v>850.5</v>
      </c>
      <c r="Q2" s="6">
        <f t="shared" ref="Q2" si="4">O2+P2</f>
        <v>1701</v>
      </c>
      <c r="R2" s="6">
        <f t="shared" ref="R2" si="5">SUM(L2:N2,Q2)</f>
        <v>11151</v>
      </c>
      <c r="S2" s="6"/>
      <c r="T2" s="7">
        <f t="shared" ref="T2" si="6">R2-S2</f>
        <v>11151</v>
      </c>
    </row>
    <row r="3" spans="1:20" ht="15" x14ac:dyDescent="0.25">
      <c r="A3" s="5">
        <v>2</v>
      </c>
      <c r="B3" s="8">
        <v>42949</v>
      </c>
      <c r="C3" s="6" t="s">
        <v>22</v>
      </c>
      <c r="D3" s="6">
        <v>101</v>
      </c>
      <c r="E3" s="8">
        <v>42949</v>
      </c>
      <c r="F3" s="8">
        <v>42932</v>
      </c>
      <c r="G3" s="6" t="s">
        <v>23</v>
      </c>
      <c r="H3" s="5">
        <v>3</v>
      </c>
      <c r="I3" s="6">
        <v>12300</v>
      </c>
      <c r="J3" s="6">
        <f t="shared" ref="J3:J5" si="7">H3*I3</f>
        <v>36900</v>
      </c>
      <c r="K3" s="10"/>
      <c r="L3" s="6">
        <f>J3-(J3*K3)</f>
        <v>36900</v>
      </c>
      <c r="M3" s="9">
        <v>250</v>
      </c>
      <c r="N3" s="6"/>
      <c r="O3" s="6">
        <f>L3*9%</f>
        <v>3321</v>
      </c>
      <c r="P3" s="6">
        <f>L3*9%</f>
        <v>3321</v>
      </c>
      <c r="Q3" s="6">
        <f t="shared" ref="Q3:Q5" si="8">O3+P3</f>
        <v>6642</v>
      </c>
      <c r="R3" s="6">
        <f t="shared" ref="R3:R5" si="9">SUM(L3:N3,Q3)</f>
        <v>43792</v>
      </c>
      <c r="S3" s="6"/>
      <c r="T3" s="7">
        <f t="shared" ref="T3:T5" si="10">R3-S3</f>
        <v>43792</v>
      </c>
    </row>
    <row r="4" spans="1:20" ht="15" x14ac:dyDescent="0.25">
      <c r="A4" s="5">
        <v>3</v>
      </c>
      <c r="B4" s="8">
        <v>42950</v>
      </c>
      <c r="C4" s="6" t="s">
        <v>24</v>
      </c>
      <c r="D4" s="6">
        <v>102</v>
      </c>
      <c r="E4" s="8">
        <v>42950</v>
      </c>
      <c r="F4" s="8">
        <v>42932</v>
      </c>
      <c r="G4" s="6" t="s">
        <v>25</v>
      </c>
      <c r="H4" s="5">
        <v>2</v>
      </c>
      <c r="I4" s="6">
        <v>2900</v>
      </c>
      <c r="J4" s="6">
        <f t="shared" si="7"/>
        <v>5800</v>
      </c>
      <c r="K4" s="10"/>
      <c r="L4" s="6">
        <f t="shared" ref="L4:L5" si="11">J4-(J4*K4)</f>
        <v>5800</v>
      </c>
      <c r="M4" s="6"/>
      <c r="N4" s="6"/>
      <c r="O4" s="6">
        <f t="shared" ref="O4:O5" si="12">L4*9%</f>
        <v>522</v>
      </c>
      <c r="P4" s="6">
        <f t="shared" ref="P4:P5" si="13">L4*9%</f>
        <v>522</v>
      </c>
      <c r="Q4" s="6">
        <f t="shared" si="8"/>
        <v>1044</v>
      </c>
      <c r="R4" s="6">
        <f t="shared" si="9"/>
        <v>6844</v>
      </c>
      <c r="S4" s="6"/>
      <c r="T4" s="7">
        <f t="shared" si="10"/>
        <v>6844</v>
      </c>
    </row>
    <row r="5" spans="1:20" ht="15" x14ac:dyDescent="0.25">
      <c r="A5" s="5">
        <v>4</v>
      </c>
      <c r="B5" s="8">
        <v>42951</v>
      </c>
      <c r="C5" s="6" t="s">
        <v>26</v>
      </c>
      <c r="D5" s="6">
        <v>103</v>
      </c>
      <c r="E5" s="8">
        <v>42951</v>
      </c>
      <c r="F5" s="8">
        <v>42936</v>
      </c>
      <c r="G5" s="9" t="s">
        <v>27</v>
      </c>
      <c r="H5" s="5">
        <v>1</v>
      </c>
      <c r="I5" s="9">
        <v>7200</v>
      </c>
      <c r="J5" s="9">
        <f t="shared" si="7"/>
        <v>7200</v>
      </c>
      <c r="K5" s="10"/>
      <c r="L5" s="9">
        <f t="shared" si="11"/>
        <v>7200</v>
      </c>
      <c r="M5" s="6"/>
      <c r="N5" s="6"/>
      <c r="O5" s="9">
        <f t="shared" si="12"/>
        <v>648</v>
      </c>
      <c r="P5" s="9">
        <f t="shared" si="13"/>
        <v>648</v>
      </c>
      <c r="Q5" s="9">
        <f t="shared" si="8"/>
        <v>1296</v>
      </c>
      <c r="R5" s="9">
        <f t="shared" si="9"/>
        <v>8496</v>
      </c>
      <c r="S5" s="6"/>
      <c r="T5" s="7">
        <f t="shared" si="10"/>
        <v>8496</v>
      </c>
    </row>
    <row r="6" spans="1:20" ht="15" x14ac:dyDescent="0.25">
      <c r="A6" s="5">
        <v>5</v>
      </c>
      <c r="B6" s="8">
        <v>42952</v>
      </c>
      <c r="C6" s="6" t="s">
        <v>28</v>
      </c>
      <c r="D6" s="6">
        <v>104</v>
      </c>
      <c r="E6" s="8">
        <v>42952</v>
      </c>
      <c r="F6" s="8">
        <v>42937</v>
      </c>
      <c r="G6" s="6" t="s">
        <v>29</v>
      </c>
      <c r="H6" s="5">
        <v>4</v>
      </c>
      <c r="I6" s="6">
        <v>11700</v>
      </c>
      <c r="J6" s="6">
        <f t="shared" ref="J6:J8" si="14">H6*I6</f>
        <v>46800</v>
      </c>
      <c r="K6" s="10"/>
      <c r="L6" s="6">
        <f t="shared" ref="L6" si="15">J6-(J6*K6)</f>
        <v>46800</v>
      </c>
      <c r="M6" s="6"/>
      <c r="N6" s="6"/>
      <c r="O6" s="6">
        <f t="shared" ref="O6" si="16">L6*9%</f>
        <v>4212</v>
      </c>
      <c r="P6" s="6">
        <f t="shared" ref="P6" si="17">L6*9%</f>
        <v>4212</v>
      </c>
      <c r="Q6" s="6">
        <f t="shared" ref="Q6:Q8" si="18">O6+P6</f>
        <v>8424</v>
      </c>
      <c r="R6" s="6">
        <f t="shared" ref="R6:R8" si="19">SUM(L6:N6,Q6)</f>
        <v>55224</v>
      </c>
      <c r="S6" s="6"/>
      <c r="T6" s="7">
        <f t="shared" ref="T6:T8" si="20">R6-S6</f>
        <v>55224</v>
      </c>
    </row>
    <row r="7" spans="1:20" ht="15" x14ac:dyDescent="0.25">
      <c r="A7" s="5">
        <v>6</v>
      </c>
      <c r="B7" s="8">
        <v>42952</v>
      </c>
      <c r="C7" s="6" t="s">
        <v>30</v>
      </c>
      <c r="D7" s="6">
        <v>105</v>
      </c>
      <c r="E7" s="8">
        <v>42952</v>
      </c>
      <c r="F7" s="8">
        <v>42937</v>
      </c>
      <c r="G7" s="6" t="s">
        <v>23</v>
      </c>
      <c r="H7" s="5">
        <v>3</v>
      </c>
      <c r="I7" s="6">
        <v>12300</v>
      </c>
      <c r="J7" s="6">
        <f t="shared" si="14"/>
        <v>36900</v>
      </c>
      <c r="K7" s="10">
        <v>0.05</v>
      </c>
      <c r="L7" s="6">
        <f>J7-(J7*K7)</f>
        <v>35055</v>
      </c>
      <c r="M7" s="9">
        <v>250</v>
      </c>
      <c r="N7" s="6"/>
      <c r="O7" s="6">
        <f>L7*9%</f>
        <v>3154.95</v>
      </c>
      <c r="P7" s="6">
        <f>L7*9%</f>
        <v>3154.95</v>
      </c>
      <c r="Q7" s="6">
        <f t="shared" si="18"/>
        <v>6309.9</v>
      </c>
      <c r="R7" s="6">
        <f t="shared" si="19"/>
        <v>41614.9</v>
      </c>
      <c r="S7" s="6">
        <v>0.9</v>
      </c>
      <c r="T7" s="7">
        <f t="shared" si="20"/>
        <v>41614</v>
      </c>
    </row>
    <row r="8" spans="1:20" ht="15" x14ac:dyDescent="0.25">
      <c r="A8" s="5">
        <v>7</v>
      </c>
      <c r="B8" s="8">
        <v>42952</v>
      </c>
      <c r="C8" s="6" t="s">
        <v>31</v>
      </c>
      <c r="D8" s="6">
        <v>106</v>
      </c>
      <c r="E8" s="8">
        <v>42952</v>
      </c>
      <c r="F8" s="8">
        <v>42948</v>
      </c>
      <c r="G8" s="9" t="s">
        <v>32</v>
      </c>
      <c r="H8" s="5">
        <v>2</v>
      </c>
      <c r="I8" s="9">
        <v>10053</v>
      </c>
      <c r="J8" s="6">
        <f t="shared" si="14"/>
        <v>20106</v>
      </c>
      <c r="K8" s="10"/>
      <c r="L8" s="6">
        <f t="shared" ref="L8" si="21">J8-(J8*K8)</f>
        <v>20106</v>
      </c>
      <c r="M8" s="6">
        <v>150</v>
      </c>
      <c r="N8" s="6"/>
      <c r="O8" s="6">
        <f t="shared" ref="O8" si="22">L8*9%</f>
        <v>1809.54</v>
      </c>
      <c r="P8" s="6">
        <f t="shared" ref="P8" si="23">L8*9%</f>
        <v>1809.54</v>
      </c>
      <c r="Q8" s="6">
        <f t="shared" si="18"/>
        <v>3619.08</v>
      </c>
      <c r="R8" s="6">
        <f t="shared" si="19"/>
        <v>23875.08</v>
      </c>
      <c r="S8" s="6">
        <v>0.08</v>
      </c>
      <c r="T8" s="7">
        <f t="shared" si="20"/>
        <v>23875</v>
      </c>
    </row>
    <row r="9" spans="1:20" ht="15" x14ac:dyDescent="0.25">
      <c r="A9" s="5">
        <v>8</v>
      </c>
      <c r="B9" s="8">
        <v>42955</v>
      </c>
      <c r="C9" s="6" t="s">
        <v>33</v>
      </c>
      <c r="D9" s="6">
        <v>107</v>
      </c>
      <c r="E9" s="8">
        <v>42955</v>
      </c>
      <c r="F9" s="8">
        <v>42938</v>
      </c>
      <c r="G9" s="6" t="s">
        <v>29</v>
      </c>
      <c r="H9" s="5">
        <v>4</v>
      </c>
      <c r="I9" s="6">
        <v>11700</v>
      </c>
      <c r="J9" s="6">
        <f t="shared" ref="J9" si="24">H9*I9</f>
        <v>46800</v>
      </c>
      <c r="K9" s="10">
        <v>0.1</v>
      </c>
      <c r="L9" s="6">
        <f t="shared" ref="L9" si="25">J9-(J9*K9)</f>
        <v>42120</v>
      </c>
      <c r="M9" s="6"/>
      <c r="N9" s="6"/>
      <c r="O9" s="6">
        <f t="shared" ref="O9" si="26">L9*9%</f>
        <v>3790.7999999999997</v>
      </c>
      <c r="P9" s="6">
        <f t="shared" ref="P9" si="27">L9*9%</f>
        <v>3790.7999999999997</v>
      </c>
      <c r="Q9" s="6">
        <f t="shared" ref="Q9" si="28">O9+P9</f>
        <v>7581.5999999999995</v>
      </c>
      <c r="R9" s="6">
        <f t="shared" ref="R9" si="29">SUM(L9:N9,Q9)</f>
        <v>49701.599999999999</v>
      </c>
      <c r="S9" s="6">
        <v>0.6</v>
      </c>
      <c r="T9" s="7">
        <f t="shared" ref="T9" si="30">R9-S9</f>
        <v>49701</v>
      </c>
    </row>
    <row r="10" spans="1:20" ht="15" x14ac:dyDescent="0.25">
      <c r="A10" s="5">
        <v>9</v>
      </c>
      <c r="B10" s="8">
        <v>42961</v>
      </c>
      <c r="C10" s="6" t="s">
        <v>34</v>
      </c>
      <c r="D10" s="6">
        <v>108</v>
      </c>
      <c r="E10" s="8">
        <v>42961</v>
      </c>
      <c r="F10" s="8">
        <v>42939</v>
      </c>
      <c r="G10" s="6" t="s">
        <v>29</v>
      </c>
      <c r="H10" s="5">
        <v>2</v>
      </c>
      <c r="I10" s="6">
        <v>11700</v>
      </c>
      <c r="J10" s="6">
        <f t="shared" ref="J10:J12" si="31">H10*I10</f>
        <v>23400</v>
      </c>
      <c r="K10" s="10"/>
      <c r="L10" s="6">
        <f t="shared" ref="L10:L12" si="32">J10-(J10*K10)</f>
        <v>23400</v>
      </c>
      <c r="M10" s="6"/>
      <c r="N10" s="6"/>
      <c r="O10" s="6">
        <f t="shared" ref="O10:O12" si="33">L10*9%</f>
        <v>2106</v>
      </c>
      <c r="P10" s="6">
        <f t="shared" ref="P10:P12" si="34">L10*9%</f>
        <v>2106</v>
      </c>
      <c r="Q10" s="6">
        <f t="shared" ref="Q10:Q12" si="35">O10+P10</f>
        <v>4212</v>
      </c>
      <c r="R10" s="6">
        <f t="shared" ref="R10:R12" si="36">SUM(L10:N10,Q10)</f>
        <v>27612</v>
      </c>
      <c r="S10" s="6"/>
      <c r="T10" s="7">
        <f t="shared" ref="T10:T12" si="37">R10-S10</f>
        <v>27612</v>
      </c>
    </row>
    <row r="11" spans="1:20" ht="15" x14ac:dyDescent="0.25">
      <c r="A11" s="5">
        <v>10</v>
      </c>
      <c r="B11" s="8">
        <v>42962</v>
      </c>
      <c r="C11" s="6" t="s">
        <v>35</v>
      </c>
      <c r="D11" s="6">
        <v>109</v>
      </c>
      <c r="E11" s="8">
        <v>42962</v>
      </c>
      <c r="F11" s="8">
        <v>42941</v>
      </c>
      <c r="G11" s="9" t="s">
        <v>36</v>
      </c>
      <c r="H11" s="5">
        <v>1</v>
      </c>
      <c r="I11" s="6">
        <v>35000</v>
      </c>
      <c r="J11" s="6">
        <f t="shared" si="31"/>
        <v>35000</v>
      </c>
      <c r="K11" s="10">
        <v>0.1</v>
      </c>
      <c r="L11" s="6">
        <f t="shared" si="32"/>
        <v>31500</v>
      </c>
      <c r="M11" s="9">
        <v>450</v>
      </c>
      <c r="N11" s="6"/>
      <c r="O11" s="6">
        <f t="shared" si="33"/>
        <v>2835</v>
      </c>
      <c r="P11" s="6">
        <f t="shared" si="34"/>
        <v>2835</v>
      </c>
      <c r="Q11" s="6">
        <f t="shared" si="35"/>
        <v>5670</v>
      </c>
      <c r="R11" s="6">
        <f t="shared" si="36"/>
        <v>37620</v>
      </c>
      <c r="S11" s="6"/>
      <c r="T11" s="7">
        <f t="shared" si="37"/>
        <v>37620</v>
      </c>
    </row>
    <row r="12" spans="1:20" ht="15" x14ac:dyDescent="0.25">
      <c r="A12" s="5">
        <v>11</v>
      </c>
      <c r="B12" s="8">
        <v>42966</v>
      </c>
      <c r="C12" s="6" t="s">
        <v>37</v>
      </c>
      <c r="D12" s="6">
        <v>110</v>
      </c>
      <c r="E12" s="8">
        <v>42966</v>
      </c>
      <c r="F12" s="8">
        <v>42959</v>
      </c>
      <c r="G12" s="9" t="s">
        <v>38</v>
      </c>
      <c r="H12" s="5">
        <v>1</v>
      </c>
      <c r="I12" s="9">
        <v>85000</v>
      </c>
      <c r="J12" s="9">
        <f t="shared" si="31"/>
        <v>85000</v>
      </c>
      <c r="K12" s="10"/>
      <c r="L12" s="9">
        <f t="shared" si="32"/>
        <v>85000</v>
      </c>
      <c r="M12" s="6"/>
      <c r="N12" s="6"/>
      <c r="O12" s="9">
        <f t="shared" si="33"/>
        <v>7650</v>
      </c>
      <c r="P12" s="9">
        <f t="shared" si="34"/>
        <v>7650</v>
      </c>
      <c r="Q12" s="9">
        <f t="shared" si="35"/>
        <v>15300</v>
      </c>
      <c r="R12" s="9">
        <f t="shared" si="36"/>
        <v>100300</v>
      </c>
      <c r="S12" s="6"/>
      <c r="T12" s="11">
        <f t="shared" si="37"/>
        <v>100300</v>
      </c>
    </row>
    <row r="13" spans="1:20" ht="15" x14ac:dyDescent="0.25">
      <c r="A13" s="5">
        <v>12</v>
      </c>
      <c r="B13" s="8">
        <v>42968</v>
      </c>
      <c r="C13" s="6" t="s">
        <v>39</v>
      </c>
      <c r="D13" s="6">
        <v>111</v>
      </c>
      <c r="E13" s="8">
        <v>42968</v>
      </c>
      <c r="F13" s="8">
        <v>42941</v>
      </c>
      <c r="G13" s="6" t="s">
        <v>29</v>
      </c>
      <c r="H13" s="5">
        <v>4</v>
      </c>
      <c r="I13" s="6">
        <v>11700</v>
      </c>
      <c r="J13" s="6">
        <f t="shared" ref="J13:J15" si="38">H13*I13</f>
        <v>46800</v>
      </c>
      <c r="K13" s="10"/>
      <c r="L13" s="6">
        <f t="shared" ref="L13" si="39">J13-(J13*K13)</f>
        <v>46800</v>
      </c>
      <c r="M13" s="6"/>
      <c r="N13" s="6"/>
      <c r="O13" s="6">
        <f t="shared" ref="O13" si="40">L13*9%</f>
        <v>4212</v>
      </c>
      <c r="P13" s="6">
        <f t="shared" ref="P13" si="41">L13*9%</f>
        <v>4212</v>
      </c>
      <c r="Q13" s="6">
        <f t="shared" ref="Q13:Q15" si="42">O13+P13</f>
        <v>8424</v>
      </c>
      <c r="R13" s="6">
        <f t="shared" ref="R13:R15" si="43">SUM(L13:N13,Q13)</f>
        <v>55224</v>
      </c>
      <c r="S13" s="6"/>
      <c r="T13" s="7">
        <f t="shared" ref="T13:T15" si="44">R13-S13</f>
        <v>55224</v>
      </c>
    </row>
    <row r="14" spans="1:20" ht="15" x14ac:dyDescent="0.25">
      <c r="A14" s="5">
        <v>13</v>
      </c>
      <c r="B14" s="8">
        <v>42969</v>
      </c>
      <c r="C14" s="6" t="s">
        <v>40</v>
      </c>
      <c r="D14" s="6">
        <v>112</v>
      </c>
      <c r="E14" s="8">
        <v>42969</v>
      </c>
      <c r="F14" s="8">
        <v>42936</v>
      </c>
      <c r="G14" s="6" t="s">
        <v>23</v>
      </c>
      <c r="H14" s="5">
        <v>3</v>
      </c>
      <c r="I14" s="6">
        <v>12300</v>
      </c>
      <c r="J14" s="6">
        <f t="shared" si="38"/>
        <v>36900</v>
      </c>
      <c r="K14" s="10">
        <v>0.05</v>
      </c>
      <c r="L14" s="6">
        <f>J14-(J14*K14)</f>
        <v>35055</v>
      </c>
      <c r="M14" s="9">
        <v>250</v>
      </c>
      <c r="N14" s="6"/>
      <c r="O14" s="6">
        <f>L14*9%</f>
        <v>3154.95</v>
      </c>
      <c r="P14" s="6">
        <f>L14*9%</f>
        <v>3154.95</v>
      </c>
      <c r="Q14" s="6">
        <f t="shared" si="42"/>
        <v>6309.9</v>
      </c>
      <c r="R14" s="6">
        <f t="shared" si="43"/>
        <v>41614.9</v>
      </c>
      <c r="S14" s="6">
        <v>0.9</v>
      </c>
      <c r="T14" s="7">
        <f t="shared" si="44"/>
        <v>41614</v>
      </c>
    </row>
    <row r="15" spans="1:20" ht="15.75" thickBot="1" x14ac:dyDescent="0.3">
      <c r="A15" s="12">
        <v>14</v>
      </c>
      <c r="B15" s="13">
        <v>42971</v>
      </c>
      <c r="C15" s="14" t="s">
        <v>41</v>
      </c>
      <c r="D15" s="14">
        <v>113</v>
      </c>
      <c r="E15" s="13">
        <v>42971</v>
      </c>
      <c r="F15" s="13">
        <v>42946</v>
      </c>
      <c r="G15" s="15" t="s">
        <v>32</v>
      </c>
      <c r="H15" s="12">
        <v>2</v>
      </c>
      <c r="I15" s="15">
        <v>10053</v>
      </c>
      <c r="J15" s="14">
        <f t="shared" si="38"/>
        <v>20106</v>
      </c>
      <c r="K15" s="16"/>
      <c r="L15" s="14">
        <f t="shared" ref="L15" si="45">J15-(J15*K15)</f>
        <v>20106</v>
      </c>
      <c r="M15" s="14">
        <v>150</v>
      </c>
      <c r="N15" s="14"/>
      <c r="O15" s="14">
        <f t="shared" ref="O15" si="46">L15*9%</f>
        <v>1809.54</v>
      </c>
      <c r="P15" s="14">
        <f t="shared" ref="P15" si="47">L15*9%</f>
        <v>1809.54</v>
      </c>
      <c r="Q15" s="14">
        <f t="shared" si="42"/>
        <v>3619.08</v>
      </c>
      <c r="R15" s="14">
        <f t="shared" si="43"/>
        <v>23875.08</v>
      </c>
      <c r="S15" s="14">
        <v>0.08</v>
      </c>
      <c r="T15" s="17">
        <f t="shared" si="44"/>
        <v>23875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2020-12-05T11:14:02Z</dcterms:modified>
  <cp:category/>
</cp:coreProperties>
</file>