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8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8" i="1" l="1"/>
  <c r="L28" i="1" s="1"/>
  <c r="O28" i="1" s="1"/>
  <c r="J27" i="1"/>
  <c r="L27" i="1" s="1"/>
  <c r="J26" i="1"/>
  <c r="L26" i="1" s="1"/>
  <c r="J25" i="1"/>
  <c r="L25" i="1" s="1"/>
  <c r="J24" i="1"/>
  <c r="L24" i="1" s="1"/>
  <c r="O24" i="1" s="1"/>
  <c r="J23" i="1"/>
  <c r="L23" i="1" s="1"/>
  <c r="J22" i="1"/>
  <c r="L22" i="1" s="1"/>
  <c r="O22" i="1" s="1"/>
  <c r="J21" i="1"/>
  <c r="L21" i="1" s="1"/>
  <c r="J20" i="1"/>
  <c r="L20" i="1" s="1"/>
  <c r="O20" i="1" s="1"/>
  <c r="J19" i="1"/>
  <c r="L19" i="1" s="1"/>
  <c r="J18" i="1"/>
  <c r="L18" i="1" s="1"/>
  <c r="J17" i="1"/>
  <c r="L17" i="1" s="1"/>
  <c r="J16" i="1"/>
  <c r="L16" i="1" s="1"/>
  <c r="O16" i="1" s="1"/>
  <c r="J15" i="1"/>
  <c r="L15" i="1" s="1"/>
  <c r="J14" i="1"/>
  <c r="L14" i="1" s="1"/>
  <c r="J13" i="1"/>
  <c r="L13" i="1" s="1"/>
  <c r="J12" i="1"/>
  <c r="L12" i="1" s="1"/>
  <c r="O12" i="1" s="1"/>
  <c r="J11" i="1"/>
  <c r="L11" i="1" s="1"/>
  <c r="J10" i="1"/>
  <c r="L10" i="1" s="1"/>
  <c r="J9" i="1"/>
  <c r="L9" i="1" s="1"/>
  <c r="J8" i="1"/>
  <c r="L8" i="1" s="1"/>
  <c r="O8" i="1" s="1"/>
  <c r="J7" i="1"/>
  <c r="L7" i="1" s="1"/>
  <c r="J6" i="1"/>
  <c r="L6" i="1" s="1"/>
  <c r="O6" i="1" s="1"/>
  <c r="J5" i="1"/>
  <c r="L5" i="1" s="1"/>
  <c r="J4" i="1"/>
  <c r="L4" i="1" s="1"/>
  <c r="O4" i="1" s="1"/>
  <c r="J3" i="1"/>
  <c r="L3" i="1" s="1"/>
  <c r="J2" i="1"/>
  <c r="L2" i="1" s="1"/>
  <c r="O2" i="1" l="1"/>
  <c r="P2" i="1"/>
  <c r="O26" i="1"/>
  <c r="P26" i="1"/>
  <c r="O10" i="1"/>
  <c r="P10" i="1"/>
  <c r="O14" i="1"/>
  <c r="P14" i="1"/>
  <c r="O18" i="1"/>
  <c r="P18" i="1"/>
  <c r="P6" i="1"/>
  <c r="Q6" i="1" s="1"/>
  <c r="R6" i="1" s="1"/>
  <c r="T6" i="1" s="1"/>
  <c r="P22" i="1"/>
  <c r="Q22" i="1" s="1"/>
  <c r="R22" i="1" s="1"/>
  <c r="T22" i="1" s="1"/>
  <c r="P5" i="1"/>
  <c r="O5" i="1"/>
  <c r="Q5" i="1" s="1"/>
  <c r="R5" i="1" s="1"/>
  <c r="T5" i="1" s="1"/>
  <c r="P7" i="1"/>
  <c r="O7" i="1"/>
  <c r="Q7" i="1" s="1"/>
  <c r="R7" i="1" s="1"/>
  <c r="T7" i="1" s="1"/>
  <c r="P21" i="1"/>
  <c r="O21" i="1"/>
  <c r="P23" i="1"/>
  <c r="O23" i="1"/>
  <c r="P3" i="1"/>
  <c r="O3" i="1"/>
  <c r="P17" i="1"/>
  <c r="O17" i="1"/>
  <c r="P19" i="1"/>
  <c r="O19" i="1"/>
  <c r="P13" i="1"/>
  <c r="O13" i="1"/>
  <c r="P15" i="1"/>
  <c r="O15" i="1"/>
  <c r="P9" i="1"/>
  <c r="O9" i="1"/>
  <c r="P11" i="1"/>
  <c r="O11" i="1"/>
  <c r="P25" i="1"/>
  <c r="O25" i="1"/>
  <c r="Q25" i="1" s="1"/>
  <c r="R25" i="1" s="1"/>
  <c r="T25" i="1" s="1"/>
  <c r="P27" i="1"/>
  <c r="O27" i="1"/>
  <c r="P4" i="1"/>
  <c r="Q4" i="1" s="1"/>
  <c r="R4" i="1" s="1"/>
  <c r="T4" i="1" s="1"/>
  <c r="P8" i="1"/>
  <c r="Q8" i="1" s="1"/>
  <c r="R8" i="1" s="1"/>
  <c r="T8" i="1" s="1"/>
  <c r="P12" i="1"/>
  <c r="Q12" i="1" s="1"/>
  <c r="R12" i="1" s="1"/>
  <c r="T12" i="1" s="1"/>
  <c r="P16" i="1"/>
  <c r="Q16" i="1" s="1"/>
  <c r="R16" i="1" s="1"/>
  <c r="T16" i="1" s="1"/>
  <c r="P20" i="1"/>
  <c r="Q20" i="1" s="1"/>
  <c r="R20" i="1" s="1"/>
  <c r="T20" i="1" s="1"/>
  <c r="P24" i="1"/>
  <c r="Q24" i="1" s="1"/>
  <c r="R24" i="1" s="1"/>
  <c r="T24" i="1" s="1"/>
  <c r="P28" i="1"/>
  <c r="Q28" i="1" s="1"/>
  <c r="R28" i="1" s="1"/>
  <c r="T28" i="1" s="1"/>
  <c r="Q14" i="1" l="1"/>
  <c r="R14" i="1" s="1"/>
  <c r="T14" i="1" s="1"/>
  <c r="Q26" i="1"/>
  <c r="R26" i="1" s="1"/>
  <c r="T26" i="1" s="1"/>
  <c r="Q27" i="1"/>
  <c r="R27" i="1" s="1"/>
  <c r="T27" i="1" s="1"/>
  <c r="Q3" i="1"/>
  <c r="R3" i="1" s="1"/>
  <c r="T3" i="1" s="1"/>
  <c r="Q18" i="1"/>
  <c r="R18" i="1" s="1"/>
  <c r="T18" i="1" s="1"/>
  <c r="Q10" i="1"/>
  <c r="R10" i="1" s="1"/>
  <c r="T10" i="1" s="1"/>
  <c r="Q2" i="1"/>
  <c r="R2" i="1" s="1"/>
  <c r="T2" i="1" s="1"/>
  <c r="Q11" i="1"/>
  <c r="R11" i="1" s="1"/>
  <c r="T11" i="1" s="1"/>
  <c r="Q9" i="1"/>
  <c r="R9" i="1" s="1"/>
  <c r="T9" i="1" s="1"/>
  <c r="Q15" i="1"/>
  <c r="R15" i="1" s="1"/>
  <c r="T15" i="1" s="1"/>
  <c r="Q13" i="1"/>
  <c r="R13" i="1" s="1"/>
  <c r="T13" i="1" s="1"/>
  <c r="Q19" i="1"/>
  <c r="R19" i="1" s="1"/>
  <c r="T19" i="1" s="1"/>
  <c r="Q17" i="1"/>
  <c r="R17" i="1" s="1"/>
  <c r="T17" i="1" s="1"/>
  <c r="Q23" i="1"/>
  <c r="R23" i="1" s="1"/>
  <c r="T23" i="1" s="1"/>
  <c r="Q21" i="1"/>
  <c r="R21" i="1" s="1"/>
  <c r="T21" i="1" s="1"/>
</calcChain>
</file>

<file path=xl/sharedStrings.xml><?xml version="1.0" encoding="utf-8"?>
<sst xmlns="http://schemas.openxmlformats.org/spreadsheetml/2006/main" count="74" uniqueCount="60">
  <si>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</si>
  <si>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</si>
  <si>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</si>
  <si>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</si>
  <si>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</si>
  <si>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</si>
  <si>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</si>
  <si>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</si>
  <si>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</si>
  <si>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</si>
  <si>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</si>
  <si>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</si>
  <si>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</si>
  <si>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</si>
  <si>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</si>
  <si>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</si>
  <si>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</si>
  <si>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</si>
  <si>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</si>
  <si>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</si>
  <si>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ARH/D1218/100</t>
  </si>
  <si>
    <t>Conductivity Float Level Switch</t>
  </si>
  <si>
    <t>ARH/D1218/101</t>
  </si>
  <si>
    <t>Magnetic Float Level Switch</t>
  </si>
  <si>
    <t>ARH/D1218/102</t>
  </si>
  <si>
    <t>Side Mount Level Switch</t>
  </si>
  <si>
    <t>ARH/D1218/103</t>
  </si>
  <si>
    <t>By-Pass Level Indicator</t>
  </si>
  <si>
    <t>ARH/D1218/104</t>
  </si>
  <si>
    <t>Capicitance Type</t>
  </si>
  <si>
    <t>ARH/D1218/105</t>
  </si>
  <si>
    <t>Float And Board Level Indicator</t>
  </si>
  <si>
    <t>ARH/D1218/106</t>
  </si>
  <si>
    <t>Reflex Level Gauge</t>
  </si>
  <si>
    <t>ARH/D1218/107</t>
  </si>
  <si>
    <t>ARH/D1218/108</t>
  </si>
  <si>
    <t>Tubuler Type Level Gauge</t>
  </si>
  <si>
    <t>ARH/D1218/109</t>
  </si>
  <si>
    <t>ARH/D1218/110</t>
  </si>
  <si>
    <t>Transparent Level Gauge</t>
  </si>
  <si>
    <t>ARH/D1218/111</t>
  </si>
  <si>
    <t>Cable Float Level Switch</t>
  </si>
  <si>
    <t>ARH/D1218/112</t>
  </si>
  <si>
    <t>Miniature Level Switch(SS)</t>
  </si>
  <si>
    <t>ARH/D1218/113</t>
  </si>
  <si>
    <t>External Chambers</t>
  </si>
  <si>
    <t>ARH/D1218/114</t>
  </si>
  <si>
    <t>ARH/D1218/115</t>
  </si>
  <si>
    <t>Miniature Level Switch</t>
  </si>
  <si>
    <t>ARH/D1218/116</t>
  </si>
  <si>
    <t>ARH/D1218/117</t>
  </si>
  <si>
    <t>ARH/D1218/118</t>
  </si>
  <si>
    <t>ARH/D1218/119</t>
  </si>
  <si>
    <t>ARH/D1218/120</t>
  </si>
  <si>
    <t>ARH/D1218/121</t>
  </si>
  <si>
    <t>ARH/D1218/122</t>
  </si>
  <si>
    <t>ARH/D1218/123</t>
  </si>
  <si>
    <t>ARH/D1218/124</t>
  </si>
  <si>
    <t>ARH/D1218/125</t>
  </si>
  <si>
    <t>ARH/D1218/126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</si>
</sst>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9" fontId="2" fillId="0" borderId="0" xfId="0" applyNumberFormat="1" applyFont="1" applyBorder="1"/>
    <xf numFmtId="0" fontId="2" fillId="0" borderId="0" xfId="0" applyFont="1" applyFill="1" applyBorder="1"/>
    <xf numFmtId="0" fontId="1" fillId="3" borderId="9" xfId="2" applyBorder="1"/>
    <xf numFmtId="0" fontId="2" fillId="0" borderId="7" xfId="0" applyFont="1" applyFill="1" applyBorder="1"/>
    <xf numFmtId="0" fontId="2" fillId="0" borderId="1" xfId="0" applyFont="1" applyFill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1" xfId="0" applyFont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D1" workbookViewId="0">
      <selection activeCell="I36" sqref="I36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7109375" style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6.85546875" style="1" bestFit="1" customWidth="1"/>
    <col min="8" max="10" width="9.140625" style="1" customWidth="1"/>
    <col min="11" max="11" width="0.140625" style="1" customWidth="1"/>
    <col min="12" max="12" width="10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0.140625" style="1" customWidth="1"/>
    <col min="20" max="20" width="9.140625" style="1" customWidth="1"/>
    <col min="21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43437</v>
      </c>
      <c r="C2" s="6" t="s">
        <v>20</v>
      </c>
      <c r="D2" s="6">
        <v>100</v>
      </c>
      <c r="E2" s="8">
        <v>43437</v>
      </c>
      <c r="F2" s="8">
        <v>43427</v>
      </c>
      <c r="G2" s="6" t="s">
        <v>21</v>
      </c>
      <c r="H2" s="5">
        <v>5</v>
      </c>
      <c r="I2" s="6">
        <v>11700</v>
      </c>
      <c r="J2" s="6">
        <f t="shared" ref="J2" si="0">H2*I2</f>
        <v>58500</v>
      </c>
      <c r="K2" s="9">
        <v>0.05</v>
      </c>
      <c r="L2" s="6">
        <f t="shared" ref="L2" si="1">J2-(J2*K2)</f>
        <v>55575</v>
      </c>
      <c r="M2" s="10">
        <v>350</v>
      </c>
      <c r="N2" s="6"/>
      <c r="O2" s="6">
        <f t="shared" ref="O2" si="2">L2*9%</f>
        <v>5001.75</v>
      </c>
      <c r="P2" s="6">
        <f t="shared" ref="P2" si="3">L2*9%</f>
        <v>5001.75</v>
      </c>
      <c r="Q2" s="6">
        <f t="shared" ref="Q2" si="4">O2+P2</f>
        <v>10003.5</v>
      </c>
      <c r="R2" s="6">
        <f t="shared" ref="R2" si="5">SUM(L2:N2,Q2)</f>
        <v>65928.5</v>
      </c>
      <c r="S2" s="6">
        <v>0.5</v>
      </c>
      <c r="T2" s="7">
        <f t="shared" ref="T2" si="6">R2-S2</f>
        <v>65928</v>
      </c>
    </row>
    <row r="3" spans="1:20" ht="15" x14ac:dyDescent="0.25">
      <c r="A3" s="5">
        <v>2</v>
      </c>
      <c r="B3" s="8">
        <v>43438</v>
      </c>
      <c r="C3" s="6" t="s">
        <v>22</v>
      </c>
      <c r="D3" s="6">
        <v>101</v>
      </c>
      <c r="E3" s="8">
        <v>43438</v>
      </c>
      <c r="F3" s="8">
        <v>43428</v>
      </c>
      <c r="G3" s="6" t="s">
        <v>23</v>
      </c>
      <c r="H3" s="5">
        <v>2</v>
      </c>
      <c r="I3" s="6">
        <v>12300</v>
      </c>
      <c r="J3" s="6">
        <f t="shared" ref="J3" si="7">H3*I3</f>
        <v>24600</v>
      </c>
      <c r="K3" s="9">
        <v>0.05</v>
      </c>
      <c r="L3" s="6">
        <f>J3-(J3*K3)</f>
        <v>23370</v>
      </c>
      <c r="M3" s="10">
        <v>350</v>
      </c>
      <c r="N3" s="6"/>
      <c r="O3" s="6">
        <f>L3*9%</f>
        <v>2103.2999999999997</v>
      </c>
      <c r="P3" s="6">
        <f>L3*9%</f>
        <v>2103.2999999999997</v>
      </c>
      <c r="Q3" s="6">
        <f t="shared" ref="Q3" si="8">O3+P3</f>
        <v>4206.5999999999995</v>
      </c>
      <c r="R3" s="6">
        <f t="shared" ref="R3" si="9">SUM(L3:N3,Q3)</f>
        <v>27926.6</v>
      </c>
      <c r="S3" s="6">
        <v>0.6</v>
      </c>
      <c r="T3" s="7">
        <f t="shared" ref="T3" si="10">R3-S3</f>
        <v>27926</v>
      </c>
    </row>
    <row r="4" spans="1:20" ht="15" x14ac:dyDescent="0.25">
      <c r="A4" s="5">
        <v>3</v>
      </c>
      <c r="B4" s="8">
        <v>43439</v>
      </c>
      <c r="C4" s="6" t="s">
        <v>24</v>
      </c>
      <c r="D4" s="6">
        <v>102</v>
      </c>
      <c r="E4" s="8">
        <v>43439</v>
      </c>
      <c r="F4" s="8">
        <v>43429</v>
      </c>
      <c r="G4" s="6" t="s">
        <v>25</v>
      </c>
      <c r="H4" s="5">
        <v>1</v>
      </c>
      <c r="I4" s="6">
        <v>6000</v>
      </c>
      <c r="J4" s="6">
        <f>H4*I4</f>
        <v>6000</v>
      </c>
      <c r="K4" s="9"/>
      <c r="L4" s="6">
        <f>J4-(J4*K4)</f>
        <v>6000</v>
      </c>
      <c r="M4" s="6"/>
      <c r="N4" s="6"/>
      <c r="O4" s="6">
        <f>L4*9%</f>
        <v>540</v>
      </c>
      <c r="P4" s="6">
        <f>L4*9%</f>
        <v>540</v>
      </c>
      <c r="Q4" s="6">
        <f>O4+P4</f>
        <v>1080</v>
      </c>
      <c r="R4" s="6">
        <f>SUM(L4:N4,Q4)</f>
        <v>7080</v>
      </c>
      <c r="S4" s="6"/>
      <c r="T4" s="7">
        <f>R4-S4</f>
        <v>7080</v>
      </c>
    </row>
    <row r="5" spans="1:20" ht="15" x14ac:dyDescent="0.25">
      <c r="A5" s="5">
        <v>4</v>
      </c>
      <c r="B5" s="8">
        <v>43440</v>
      </c>
      <c r="C5" s="6" t="s">
        <v>26</v>
      </c>
      <c r="D5" s="6">
        <v>103</v>
      </c>
      <c r="E5" s="8">
        <v>43440</v>
      </c>
      <c r="F5" s="8">
        <v>43430</v>
      </c>
      <c r="G5" s="10" t="s">
        <v>27</v>
      </c>
      <c r="H5" s="5">
        <v>1</v>
      </c>
      <c r="I5" s="10">
        <v>3500</v>
      </c>
      <c r="J5" s="6">
        <f t="shared" ref="J5:J8" si="11">H5*I5</f>
        <v>3500</v>
      </c>
      <c r="K5" s="9"/>
      <c r="L5" s="6">
        <f t="shared" ref="L5:L8" si="12">J5-(J5*K5)</f>
        <v>3500</v>
      </c>
      <c r="M5" s="6"/>
      <c r="N5" s="6"/>
      <c r="O5" s="6">
        <f t="shared" ref="O5:O8" si="13">L5*9%</f>
        <v>315</v>
      </c>
      <c r="P5" s="6">
        <f t="shared" ref="P5:P8" si="14">L5*9%</f>
        <v>315</v>
      </c>
      <c r="Q5" s="6">
        <f t="shared" ref="Q5:Q8" si="15">O5+P5</f>
        <v>630</v>
      </c>
      <c r="R5" s="6">
        <f t="shared" ref="R5:R8" si="16">SUM(L5:N5,Q5)</f>
        <v>4130</v>
      </c>
      <c r="S5" s="6"/>
      <c r="T5" s="7">
        <f t="shared" ref="T5:T8" si="17">R5-S5</f>
        <v>4130</v>
      </c>
    </row>
    <row r="6" spans="1:20" ht="15" x14ac:dyDescent="0.25">
      <c r="A6" s="5">
        <v>5</v>
      </c>
      <c r="B6" s="8">
        <v>43441</v>
      </c>
      <c r="C6" s="6" t="s">
        <v>28</v>
      </c>
      <c r="D6" s="6">
        <v>104</v>
      </c>
      <c r="E6" s="8">
        <v>43441</v>
      </c>
      <c r="F6" s="8"/>
      <c r="G6" s="10" t="s">
        <v>29</v>
      </c>
      <c r="H6" s="5">
        <v>1</v>
      </c>
      <c r="I6" s="6">
        <v>35000</v>
      </c>
      <c r="J6" s="6">
        <f t="shared" si="11"/>
        <v>35000</v>
      </c>
      <c r="K6" s="9"/>
      <c r="L6" s="6">
        <f t="shared" si="12"/>
        <v>35000</v>
      </c>
      <c r="M6" s="10">
        <v>450</v>
      </c>
      <c r="N6" s="6"/>
      <c r="O6" s="6">
        <f t="shared" si="13"/>
        <v>3150</v>
      </c>
      <c r="P6" s="6">
        <f t="shared" si="14"/>
        <v>3150</v>
      </c>
      <c r="Q6" s="6">
        <f t="shared" si="15"/>
        <v>6300</v>
      </c>
      <c r="R6" s="6">
        <f t="shared" si="16"/>
        <v>41750</v>
      </c>
      <c r="S6" s="6"/>
      <c r="T6" s="7">
        <f t="shared" si="17"/>
        <v>41750</v>
      </c>
    </row>
    <row r="7" spans="1:20" ht="15" x14ac:dyDescent="0.25">
      <c r="A7" s="5">
        <v>6</v>
      </c>
      <c r="B7" s="8">
        <v>43442</v>
      </c>
      <c r="C7" s="6" t="s">
        <v>30</v>
      </c>
      <c r="D7" s="6">
        <v>105</v>
      </c>
      <c r="E7" s="8">
        <v>43442</v>
      </c>
      <c r="F7" s="8">
        <v>43432</v>
      </c>
      <c r="G7" s="10" t="s">
        <v>31</v>
      </c>
      <c r="H7" s="5">
        <v>1</v>
      </c>
      <c r="I7" s="10">
        <v>3520</v>
      </c>
      <c r="J7" s="6">
        <f t="shared" si="11"/>
        <v>3520</v>
      </c>
      <c r="K7" s="9"/>
      <c r="L7" s="6">
        <f t="shared" si="12"/>
        <v>3520</v>
      </c>
      <c r="M7" s="6"/>
      <c r="N7" s="6">
        <v>25</v>
      </c>
      <c r="O7" s="6">
        <f t="shared" si="13"/>
        <v>316.8</v>
      </c>
      <c r="P7" s="6">
        <f t="shared" si="14"/>
        <v>316.8</v>
      </c>
      <c r="Q7" s="6">
        <f t="shared" si="15"/>
        <v>633.6</v>
      </c>
      <c r="R7" s="6">
        <f t="shared" si="16"/>
        <v>4178.6000000000004</v>
      </c>
      <c r="S7" s="6">
        <v>0.6</v>
      </c>
      <c r="T7" s="7">
        <f t="shared" si="17"/>
        <v>4178</v>
      </c>
    </row>
    <row r="8" spans="1:20" ht="15" x14ac:dyDescent="0.25">
      <c r="A8" s="5">
        <v>7</v>
      </c>
      <c r="B8" s="8">
        <v>43444</v>
      </c>
      <c r="C8" s="6" t="s">
        <v>32</v>
      </c>
      <c r="D8" s="6">
        <v>106</v>
      </c>
      <c r="E8" s="8">
        <v>43444</v>
      </c>
      <c r="F8" s="8">
        <v>43437</v>
      </c>
      <c r="G8" s="10" t="s">
        <v>33</v>
      </c>
      <c r="H8" s="5">
        <v>1</v>
      </c>
      <c r="I8" s="10">
        <v>7200</v>
      </c>
      <c r="J8" s="10">
        <f t="shared" si="11"/>
        <v>7200</v>
      </c>
      <c r="K8" s="9"/>
      <c r="L8" s="10">
        <f t="shared" si="12"/>
        <v>7200</v>
      </c>
      <c r="M8" s="6"/>
      <c r="N8" s="6"/>
      <c r="O8" s="10">
        <f t="shared" si="13"/>
        <v>648</v>
      </c>
      <c r="P8" s="10">
        <f t="shared" si="14"/>
        <v>648</v>
      </c>
      <c r="Q8" s="10">
        <f t="shared" si="15"/>
        <v>1296</v>
      </c>
      <c r="R8" s="10">
        <f t="shared" si="16"/>
        <v>8496</v>
      </c>
      <c r="S8" s="6"/>
      <c r="T8" s="7">
        <f t="shared" si="17"/>
        <v>8496</v>
      </c>
    </row>
    <row r="9" spans="1:20" ht="15" x14ac:dyDescent="0.25">
      <c r="A9" s="5">
        <v>8</v>
      </c>
      <c r="B9" s="8">
        <v>43444</v>
      </c>
      <c r="C9" s="6" t="s">
        <v>34</v>
      </c>
      <c r="D9" s="6">
        <v>107</v>
      </c>
      <c r="E9" s="8">
        <v>43444</v>
      </c>
      <c r="F9" s="8">
        <v>43434</v>
      </c>
      <c r="G9" s="6" t="s">
        <v>21</v>
      </c>
      <c r="H9" s="5">
        <v>2</v>
      </c>
      <c r="I9" s="6">
        <v>11700</v>
      </c>
      <c r="J9" s="6">
        <f t="shared" ref="J9:J10" si="18">H9*I9</f>
        <v>23400</v>
      </c>
      <c r="K9" s="9">
        <v>0.05</v>
      </c>
      <c r="L9" s="6">
        <f t="shared" ref="L9:L10" si="19">J9-(J9*K9)</f>
        <v>22230</v>
      </c>
      <c r="M9" s="10">
        <v>350</v>
      </c>
      <c r="N9" s="6"/>
      <c r="O9" s="6">
        <f t="shared" ref="O9:O10" si="20">L9*9%</f>
        <v>2000.6999999999998</v>
      </c>
      <c r="P9" s="6">
        <f t="shared" ref="P9:P10" si="21">L9*9%</f>
        <v>2000.6999999999998</v>
      </c>
      <c r="Q9" s="6">
        <f t="shared" ref="Q9:Q10" si="22">O9+P9</f>
        <v>4001.3999999999996</v>
      </c>
      <c r="R9" s="6">
        <f t="shared" ref="R9:R10" si="23">SUM(L9:N9,Q9)</f>
        <v>26581.4</v>
      </c>
      <c r="S9" s="6">
        <v>0.4</v>
      </c>
      <c r="T9" s="7">
        <f t="shared" ref="T9:T10" si="24">R9-S9</f>
        <v>26581</v>
      </c>
    </row>
    <row r="10" spans="1:20" ht="15" x14ac:dyDescent="0.25">
      <c r="A10" s="5">
        <v>9</v>
      </c>
      <c r="B10" s="8">
        <v>43444</v>
      </c>
      <c r="C10" s="6" t="s">
        <v>35</v>
      </c>
      <c r="D10" s="6">
        <v>108</v>
      </c>
      <c r="E10" s="8">
        <v>43444</v>
      </c>
      <c r="F10" s="8">
        <v>43435</v>
      </c>
      <c r="G10" s="6" t="s">
        <v>36</v>
      </c>
      <c r="H10" s="5">
        <v>1</v>
      </c>
      <c r="I10" s="6">
        <v>2900</v>
      </c>
      <c r="J10" s="6">
        <f t="shared" si="18"/>
        <v>2900</v>
      </c>
      <c r="K10" s="9"/>
      <c r="L10" s="6">
        <f t="shared" si="19"/>
        <v>2900</v>
      </c>
      <c r="M10" s="6">
        <v>100</v>
      </c>
      <c r="N10" s="6">
        <v>25</v>
      </c>
      <c r="O10" s="6">
        <f t="shared" si="20"/>
        <v>261</v>
      </c>
      <c r="P10" s="6">
        <f t="shared" si="21"/>
        <v>261</v>
      </c>
      <c r="Q10" s="6">
        <f t="shared" si="22"/>
        <v>522</v>
      </c>
      <c r="R10" s="6">
        <f t="shared" si="23"/>
        <v>3547</v>
      </c>
      <c r="S10" s="6"/>
      <c r="T10" s="7">
        <f t="shared" si="24"/>
        <v>3547</v>
      </c>
    </row>
    <row r="11" spans="1:20" ht="15" x14ac:dyDescent="0.25">
      <c r="A11" s="5">
        <v>10</v>
      </c>
      <c r="B11" s="8">
        <v>43444</v>
      </c>
      <c r="C11" s="6" t="s">
        <v>37</v>
      </c>
      <c r="D11" s="6">
        <v>109</v>
      </c>
      <c r="E11" s="8">
        <v>43444</v>
      </c>
      <c r="F11" s="8">
        <v>43406</v>
      </c>
      <c r="G11" s="6" t="s">
        <v>23</v>
      </c>
      <c r="H11" s="5">
        <v>6</v>
      </c>
      <c r="I11" s="6">
        <v>12300</v>
      </c>
      <c r="J11" s="6">
        <f t="shared" ref="J11:J15" si="25">H11*I11</f>
        <v>73800</v>
      </c>
      <c r="K11" s="9">
        <v>0.05</v>
      </c>
      <c r="L11" s="6">
        <f>J11-(J11*K11)</f>
        <v>70110</v>
      </c>
      <c r="M11" s="10">
        <v>350</v>
      </c>
      <c r="N11" s="6"/>
      <c r="O11" s="6">
        <f>L11*9%</f>
        <v>6309.9</v>
      </c>
      <c r="P11" s="6">
        <f>L11*9%</f>
        <v>6309.9</v>
      </c>
      <c r="Q11" s="6">
        <f t="shared" ref="Q11:Q15" si="26">O11+P11</f>
        <v>12619.8</v>
      </c>
      <c r="R11" s="6">
        <f t="shared" ref="R11:R15" si="27">SUM(L11:N11,Q11)</f>
        <v>83079.8</v>
      </c>
      <c r="S11" s="6">
        <v>0.8</v>
      </c>
      <c r="T11" s="7">
        <f t="shared" ref="T11:T15" si="28">R11-S11</f>
        <v>83079</v>
      </c>
    </row>
    <row r="12" spans="1:20" ht="15" x14ac:dyDescent="0.25">
      <c r="A12" s="5">
        <v>11</v>
      </c>
      <c r="B12" s="8">
        <v>43447</v>
      </c>
      <c r="C12" s="6" t="s">
        <v>38</v>
      </c>
      <c r="D12" s="6">
        <v>110</v>
      </c>
      <c r="E12" s="8">
        <v>43447</v>
      </c>
      <c r="F12" s="8"/>
      <c r="G12" s="10" t="s">
        <v>39</v>
      </c>
      <c r="H12" s="5">
        <v>1</v>
      </c>
      <c r="I12" s="10">
        <v>85000</v>
      </c>
      <c r="J12" s="10">
        <f t="shared" si="25"/>
        <v>85000</v>
      </c>
      <c r="K12" s="9"/>
      <c r="L12" s="10">
        <f t="shared" ref="L12:L15" si="29">J12-(J12*K12)</f>
        <v>85000</v>
      </c>
      <c r="M12" s="6"/>
      <c r="N12" s="6"/>
      <c r="O12" s="10">
        <f t="shared" ref="O12:O15" si="30">L12*9%</f>
        <v>7650</v>
      </c>
      <c r="P12" s="10">
        <f t="shared" ref="P12:P15" si="31">L12*9%</f>
        <v>7650</v>
      </c>
      <c r="Q12" s="10">
        <f t="shared" si="26"/>
        <v>15300</v>
      </c>
      <c r="R12" s="10">
        <f t="shared" si="27"/>
        <v>100300</v>
      </c>
      <c r="S12" s="6"/>
      <c r="T12" s="11">
        <f t="shared" si="28"/>
        <v>100300</v>
      </c>
    </row>
    <row r="13" spans="1:20" ht="15" x14ac:dyDescent="0.25">
      <c r="A13" s="5">
        <v>12</v>
      </c>
      <c r="B13" s="8">
        <v>43448</v>
      </c>
      <c r="C13" s="6" t="s">
        <v>40</v>
      </c>
      <c r="D13" s="6">
        <v>111</v>
      </c>
      <c r="E13" s="8">
        <v>43448</v>
      </c>
      <c r="F13" s="8">
        <v>43438</v>
      </c>
      <c r="G13" s="10" t="s">
        <v>41</v>
      </c>
      <c r="H13" s="5">
        <v>1</v>
      </c>
      <c r="I13" s="10">
        <v>10053</v>
      </c>
      <c r="J13" s="6">
        <f t="shared" si="25"/>
        <v>10053</v>
      </c>
      <c r="K13" s="9"/>
      <c r="L13" s="6">
        <f t="shared" si="29"/>
        <v>10053</v>
      </c>
      <c r="M13" s="6">
        <v>150</v>
      </c>
      <c r="N13" s="6"/>
      <c r="O13" s="6">
        <f t="shared" si="30"/>
        <v>904.77</v>
      </c>
      <c r="P13" s="6">
        <f t="shared" si="31"/>
        <v>904.77</v>
      </c>
      <c r="Q13" s="6">
        <f t="shared" si="26"/>
        <v>1809.54</v>
      </c>
      <c r="R13" s="6">
        <f t="shared" si="27"/>
        <v>12012.54</v>
      </c>
      <c r="S13" s="6">
        <v>0.54</v>
      </c>
      <c r="T13" s="7">
        <f t="shared" si="28"/>
        <v>12012</v>
      </c>
    </row>
    <row r="14" spans="1:20" ht="15" x14ac:dyDescent="0.25">
      <c r="A14" s="5">
        <v>13</v>
      </c>
      <c r="B14" s="8">
        <v>43449</v>
      </c>
      <c r="C14" s="6" t="s">
        <v>42</v>
      </c>
      <c r="D14" s="6">
        <v>112</v>
      </c>
      <c r="E14" s="8">
        <v>43449</v>
      </c>
      <c r="F14" s="8">
        <v>43439</v>
      </c>
      <c r="G14" s="10" t="s">
        <v>43</v>
      </c>
      <c r="H14" s="5">
        <v>1</v>
      </c>
      <c r="I14" s="10">
        <v>1502</v>
      </c>
      <c r="J14" s="6">
        <f t="shared" si="25"/>
        <v>1502</v>
      </c>
      <c r="K14" s="9"/>
      <c r="L14" s="6">
        <f t="shared" si="29"/>
        <v>1502</v>
      </c>
      <c r="M14" s="6"/>
      <c r="N14" s="6"/>
      <c r="O14" s="6">
        <f t="shared" si="30"/>
        <v>135.18</v>
      </c>
      <c r="P14" s="6">
        <f t="shared" si="31"/>
        <v>135.18</v>
      </c>
      <c r="Q14" s="6">
        <f t="shared" si="26"/>
        <v>270.36</v>
      </c>
      <c r="R14" s="6">
        <f t="shared" si="27"/>
        <v>1772.3600000000001</v>
      </c>
      <c r="S14" s="6">
        <v>0.36</v>
      </c>
      <c r="T14" s="7">
        <f t="shared" si="28"/>
        <v>1772.0000000000002</v>
      </c>
    </row>
    <row r="15" spans="1:20" ht="15" x14ac:dyDescent="0.25">
      <c r="A15" s="5">
        <v>14</v>
      </c>
      <c r="B15" s="8">
        <v>43451</v>
      </c>
      <c r="C15" s="6" t="s">
        <v>44</v>
      </c>
      <c r="D15" s="6">
        <v>113</v>
      </c>
      <c r="E15" s="8">
        <v>43451</v>
      </c>
      <c r="F15" s="8">
        <v>43410</v>
      </c>
      <c r="G15" s="10" t="s">
        <v>45</v>
      </c>
      <c r="H15" s="5">
        <v>1</v>
      </c>
      <c r="I15" s="10">
        <v>4200</v>
      </c>
      <c r="J15" s="6">
        <f t="shared" si="25"/>
        <v>4200</v>
      </c>
      <c r="K15" s="9">
        <v>0.05</v>
      </c>
      <c r="L15" s="6">
        <f t="shared" si="29"/>
        <v>3990</v>
      </c>
      <c r="M15" s="6"/>
      <c r="N15" s="6"/>
      <c r="O15" s="6">
        <f t="shared" si="30"/>
        <v>359.09999999999997</v>
      </c>
      <c r="P15" s="6">
        <f t="shared" si="31"/>
        <v>359.09999999999997</v>
      </c>
      <c r="Q15" s="6">
        <f t="shared" si="26"/>
        <v>718.19999999999993</v>
      </c>
      <c r="R15" s="6">
        <f t="shared" si="27"/>
        <v>4708.2</v>
      </c>
      <c r="S15" s="6">
        <v>0.2</v>
      </c>
      <c r="T15" s="7">
        <f t="shared" si="28"/>
        <v>4708</v>
      </c>
    </row>
    <row r="16" spans="1:20" ht="15" x14ac:dyDescent="0.25">
      <c r="A16" s="5">
        <v>15</v>
      </c>
      <c r="B16" s="8">
        <v>43451</v>
      </c>
      <c r="C16" s="6" t="s">
        <v>46</v>
      </c>
      <c r="D16" s="6">
        <v>114</v>
      </c>
      <c r="E16" s="8">
        <v>43451</v>
      </c>
      <c r="F16" s="8">
        <v>43441</v>
      </c>
      <c r="G16" s="6" t="s">
        <v>23</v>
      </c>
      <c r="H16" s="5">
        <v>3</v>
      </c>
      <c r="I16" s="6">
        <v>12300</v>
      </c>
      <c r="J16" s="6">
        <f t="shared" ref="J16:J19" si="32">H16*I16</f>
        <v>36900</v>
      </c>
      <c r="K16" s="9">
        <v>0.05</v>
      </c>
      <c r="L16" s="6">
        <f>J16-(J16*K16)</f>
        <v>35055</v>
      </c>
      <c r="M16" s="10">
        <v>350</v>
      </c>
      <c r="N16" s="6"/>
      <c r="O16" s="6">
        <f>L16*9%</f>
        <v>3154.95</v>
      </c>
      <c r="P16" s="6">
        <f>L16*9%</f>
        <v>3154.95</v>
      </c>
      <c r="Q16" s="6">
        <f t="shared" ref="Q16:Q19" si="33">O16+P16</f>
        <v>6309.9</v>
      </c>
      <c r="R16" s="6">
        <f t="shared" ref="R16:R19" si="34">SUM(L16:N16,Q16)</f>
        <v>41714.9</v>
      </c>
      <c r="S16" s="6">
        <v>0.9</v>
      </c>
      <c r="T16" s="7">
        <f t="shared" ref="T16:T19" si="35">R16-S16</f>
        <v>41714</v>
      </c>
    </row>
    <row r="17" spans="1:20" ht="15" x14ac:dyDescent="0.25">
      <c r="A17" s="5">
        <v>16</v>
      </c>
      <c r="B17" s="8">
        <v>43452</v>
      </c>
      <c r="C17" s="6" t="s">
        <v>47</v>
      </c>
      <c r="D17" s="6">
        <v>115</v>
      </c>
      <c r="E17" s="8">
        <v>43452</v>
      </c>
      <c r="F17" s="8">
        <v>43442</v>
      </c>
      <c r="G17" s="10" t="s">
        <v>48</v>
      </c>
      <c r="H17" s="5">
        <v>1</v>
      </c>
      <c r="I17" s="6">
        <v>2850</v>
      </c>
      <c r="J17" s="6">
        <f t="shared" si="32"/>
        <v>2850</v>
      </c>
      <c r="K17" s="9"/>
      <c r="L17" s="6">
        <f t="shared" ref="L17:L19" si="36">J17-(J17*K17)</f>
        <v>2850</v>
      </c>
      <c r="M17" s="6"/>
      <c r="N17" s="6"/>
      <c r="O17" s="6">
        <f t="shared" ref="O17:O19" si="37">L17*9%</f>
        <v>256.5</v>
      </c>
      <c r="P17" s="6">
        <f t="shared" ref="P17:P19" si="38">L17*9%</f>
        <v>256.5</v>
      </c>
      <c r="Q17" s="6">
        <f t="shared" si="33"/>
        <v>513</v>
      </c>
      <c r="R17" s="6">
        <f t="shared" si="34"/>
        <v>3363</v>
      </c>
      <c r="S17" s="6"/>
      <c r="T17" s="7">
        <f t="shared" si="35"/>
        <v>3363</v>
      </c>
    </row>
    <row r="18" spans="1:20" ht="15" x14ac:dyDescent="0.25">
      <c r="A18" s="5">
        <v>17</v>
      </c>
      <c r="B18" s="8">
        <v>43453</v>
      </c>
      <c r="C18" s="6" t="s">
        <v>49</v>
      </c>
      <c r="D18" s="6">
        <v>116</v>
      </c>
      <c r="E18" s="8">
        <v>43453</v>
      </c>
      <c r="F18" s="8">
        <v>43443</v>
      </c>
      <c r="G18" s="10" t="s">
        <v>41</v>
      </c>
      <c r="H18" s="5">
        <v>1</v>
      </c>
      <c r="I18" s="10">
        <v>10053</v>
      </c>
      <c r="J18" s="6">
        <f t="shared" si="32"/>
        <v>10053</v>
      </c>
      <c r="K18" s="9"/>
      <c r="L18" s="6">
        <f t="shared" si="36"/>
        <v>10053</v>
      </c>
      <c r="M18" s="6">
        <v>150</v>
      </c>
      <c r="N18" s="6"/>
      <c r="O18" s="6">
        <f t="shared" si="37"/>
        <v>904.77</v>
      </c>
      <c r="P18" s="6">
        <f t="shared" si="38"/>
        <v>904.77</v>
      </c>
      <c r="Q18" s="6">
        <f t="shared" si="33"/>
        <v>1809.54</v>
      </c>
      <c r="R18" s="6">
        <f t="shared" si="34"/>
        <v>12012.54</v>
      </c>
      <c r="S18" s="6">
        <v>0.54</v>
      </c>
      <c r="T18" s="7">
        <f t="shared" si="35"/>
        <v>12012</v>
      </c>
    </row>
    <row r="19" spans="1:20" ht="15" x14ac:dyDescent="0.25">
      <c r="A19" s="5">
        <v>18</v>
      </c>
      <c r="B19" s="8">
        <v>43454</v>
      </c>
      <c r="C19" s="6" t="s">
        <v>50</v>
      </c>
      <c r="D19" s="6">
        <v>117</v>
      </c>
      <c r="E19" s="8">
        <v>43454</v>
      </c>
      <c r="F19" s="8"/>
      <c r="G19" s="10" t="s">
        <v>31</v>
      </c>
      <c r="H19" s="5">
        <v>1</v>
      </c>
      <c r="I19" s="10">
        <v>3520</v>
      </c>
      <c r="J19" s="6">
        <f t="shared" si="32"/>
        <v>3520</v>
      </c>
      <c r="K19" s="9"/>
      <c r="L19" s="6">
        <f t="shared" si="36"/>
        <v>3520</v>
      </c>
      <c r="M19" s="6"/>
      <c r="N19" s="6">
        <v>25</v>
      </c>
      <c r="O19" s="6">
        <f t="shared" si="37"/>
        <v>316.8</v>
      </c>
      <c r="P19" s="6">
        <f t="shared" si="38"/>
        <v>316.8</v>
      </c>
      <c r="Q19" s="6">
        <f t="shared" si="33"/>
        <v>633.6</v>
      </c>
      <c r="R19" s="6">
        <f t="shared" si="34"/>
        <v>4178.6000000000004</v>
      </c>
      <c r="S19" s="6">
        <v>0.6</v>
      </c>
      <c r="T19" s="7">
        <f t="shared" si="35"/>
        <v>4178</v>
      </c>
    </row>
    <row r="20" spans="1:20" ht="15" x14ac:dyDescent="0.25">
      <c r="A20" s="5">
        <v>19</v>
      </c>
      <c r="B20" s="8">
        <v>43455</v>
      </c>
      <c r="C20" s="6" t="s">
        <v>51</v>
      </c>
      <c r="D20" s="6">
        <v>118</v>
      </c>
      <c r="E20" s="8">
        <v>43455</v>
      </c>
      <c r="F20" s="8">
        <v>43407</v>
      </c>
      <c r="G20" s="6" t="s">
        <v>21</v>
      </c>
      <c r="H20" s="5">
        <v>3</v>
      </c>
      <c r="I20" s="6">
        <v>11700</v>
      </c>
      <c r="J20" s="6">
        <f t="shared" ref="J20:J21" si="39">H20*I20</f>
        <v>35100</v>
      </c>
      <c r="K20" s="9"/>
      <c r="L20" s="6">
        <f t="shared" ref="L20:L21" si="40">J20-(J20*K20)</f>
        <v>35100</v>
      </c>
      <c r="M20" s="10">
        <v>350</v>
      </c>
      <c r="N20" s="6"/>
      <c r="O20" s="6">
        <f t="shared" ref="O20:O21" si="41">L20*9%</f>
        <v>3159</v>
      </c>
      <c r="P20" s="6">
        <f t="shared" ref="P20:P21" si="42">L20*9%</f>
        <v>3159</v>
      </c>
      <c r="Q20" s="6">
        <f t="shared" ref="Q20:Q21" si="43">O20+P20</f>
        <v>6318</v>
      </c>
      <c r="R20" s="6">
        <f t="shared" ref="R20:R21" si="44">SUM(L20:N20,Q20)</f>
        <v>41768</v>
      </c>
      <c r="S20" s="6"/>
      <c r="T20" s="7">
        <f t="shared" ref="T20:T21" si="45">R20-S20</f>
        <v>41768</v>
      </c>
    </row>
    <row r="21" spans="1:20" ht="15" x14ac:dyDescent="0.25">
      <c r="A21" s="5">
        <v>20</v>
      </c>
      <c r="B21" s="8">
        <v>43456</v>
      </c>
      <c r="C21" s="6" t="s">
        <v>52</v>
      </c>
      <c r="D21" s="6">
        <v>119</v>
      </c>
      <c r="E21" s="8">
        <v>43456</v>
      </c>
      <c r="F21" s="8">
        <v>43446</v>
      </c>
      <c r="G21" s="10" t="s">
        <v>41</v>
      </c>
      <c r="H21" s="5">
        <v>1</v>
      </c>
      <c r="I21" s="10">
        <v>10053</v>
      </c>
      <c r="J21" s="6">
        <f t="shared" si="39"/>
        <v>10053</v>
      </c>
      <c r="K21" s="9"/>
      <c r="L21" s="6">
        <f t="shared" si="40"/>
        <v>10053</v>
      </c>
      <c r="M21" s="6">
        <v>150</v>
      </c>
      <c r="N21" s="6"/>
      <c r="O21" s="6">
        <f t="shared" si="41"/>
        <v>904.77</v>
      </c>
      <c r="P21" s="6">
        <f t="shared" si="42"/>
        <v>904.77</v>
      </c>
      <c r="Q21" s="6">
        <f t="shared" si="43"/>
        <v>1809.54</v>
      </c>
      <c r="R21" s="6">
        <f t="shared" si="44"/>
        <v>12012.54</v>
      </c>
      <c r="S21" s="6">
        <v>0.54</v>
      </c>
      <c r="T21" s="7">
        <f t="shared" si="45"/>
        <v>12012</v>
      </c>
    </row>
    <row r="22" spans="1:20" ht="15" x14ac:dyDescent="0.25">
      <c r="A22" s="6">
        <v>21</v>
      </c>
      <c r="B22" s="8">
        <v>43459</v>
      </c>
      <c r="C22" s="6" t="s">
        <v>53</v>
      </c>
      <c r="D22" s="6">
        <v>120</v>
      </c>
      <c r="E22" s="8">
        <v>43459</v>
      </c>
      <c r="F22" s="8">
        <v>43447</v>
      </c>
      <c r="G22" s="6" t="s">
        <v>23</v>
      </c>
      <c r="H22" s="5">
        <v>2</v>
      </c>
      <c r="I22" s="6">
        <v>12300</v>
      </c>
      <c r="J22" s="6">
        <f t="shared" ref="J22:J23" si="46">H22*I22</f>
        <v>24600</v>
      </c>
      <c r="K22" s="9">
        <v>0.05</v>
      </c>
      <c r="L22" s="6">
        <f>J22-(J22*K22)</f>
        <v>23370</v>
      </c>
      <c r="M22" s="10">
        <v>350</v>
      </c>
      <c r="N22" s="6"/>
      <c r="O22" s="6">
        <f>L22*9%</f>
        <v>2103.2999999999997</v>
      </c>
      <c r="P22" s="6">
        <f>L22*9%</f>
        <v>2103.2999999999997</v>
      </c>
      <c r="Q22" s="6">
        <f t="shared" ref="Q22:Q23" si="47">O22+P22</f>
        <v>4206.5999999999995</v>
      </c>
      <c r="R22" s="6">
        <f t="shared" ref="R22:R23" si="48">SUM(L22:N22,Q22)</f>
        <v>27926.6</v>
      </c>
      <c r="S22" s="6">
        <v>0.6</v>
      </c>
      <c r="T22" s="7">
        <f t="shared" ref="T22:T23" si="49">R22-S22</f>
        <v>27926</v>
      </c>
    </row>
    <row r="23" spans="1:20" ht="15" x14ac:dyDescent="0.25">
      <c r="A23" s="12">
        <v>22</v>
      </c>
      <c r="B23" s="8">
        <v>43459</v>
      </c>
      <c r="C23" s="6" t="s">
        <v>54</v>
      </c>
      <c r="D23" s="6">
        <v>121</v>
      </c>
      <c r="E23" s="8">
        <v>43459</v>
      </c>
      <c r="F23" s="8">
        <v>43448</v>
      </c>
      <c r="G23" s="10" t="s">
        <v>41</v>
      </c>
      <c r="H23" s="5">
        <v>1</v>
      </c>
      <c r="I23" s="10">
        <v>10053</v>
      </c>
      <c r="J23" s="6">
        <f t="shared" si="46"/>
        <v>10053</v>
      </c>
      <c r="K23" s="9"/>
      <c r="L23" s="6">
        <f t="shared" ref="L23" si="50">J23-(J23*K23)</f>
        <v>10053</v>
      </c>
      <c r="M23" s="6">
        <v>150</v>
      </c>
      <c r="N23" s="6"/>
      <c r="O23" s="6">
        <f t="shared" ref="O23" si="51">L23*9%</f>
        <v>904.77</v>
      </c>
      <c r="P23" s="6">
        <f t="shared" ref="P23" si="52">L23*9%</f>
        <v>904.77</v>
      </c>
      <c r="Q23" s="6">
        <f t="shared" si="47"/>
        <v>1809.54</v>
      </c>
      <c r="R23" s="6">
        <f t="shared" si="48"/>
        <v>12012.54</v>
      </c>
      <c r="S23" s="6">
        <v>0.54</v>
      </c>
      <c r="T23" s="7">
        <f t="shared" si="49"/>
        <v>12012</v>
      </c>
    </row>
    <row r="24" spans="1:20" ht="15" x14ac:dyDescent="0.25">
      <c r="A24" s="12">
        <v>24</v>
      </c>
      <c r="B24" s="8">
        <v>43459</v>
      </c>
      <c r="C24" s="6" t="s">
        <v>55</v>
      </c>
      <c r="D24" s="6">
        <v>122</v>
      </c>
      <c r="E24" s="8">
        <v>43459</v>
      </c>
      <c r="F24" s="8">
        <v>43449</v>
      </c>
      <c r="G24" s="10" t="s">
        <v>48</v>
      </c>
      <c r="H24" s="5">
        <v>1</v>
      </c>
      <c r="I24" s="6">
        <v>2850</v>
      </c>
      <c r="J24" s="6">
        <f t="shared" ref="J24" si="53">H24*I24</f>
        <v>2850</v>
      </c>
      <c r="K24" s="9"/>
      <c r="L24" s="6">
        <f t="shared" ref="L24" si="54">J24-(J24*K24)</f>
        <v>2850</v>
      </c>
      <c r="M24" s="6"/>
      <c r="N24" s="6"/>
      <c r="O24" s="6">
        <f t="shared" ref="O24" si="55">L24*9%</f>
        <v>256.5</v>
      </c>
      <c r="P24" s="6">
        <f t="shared" ref="P24" si="56">L24*9%</f>
        <v>256.5</v>
      </c>
      <c r="Q24" s="6">
        <f t="shared" ref="Q24" si="57">O24+P24</f>
        <v>513</v>
      </c>
      <c r="R24" s="6">
        <f t="shared" ref="R24" si="58">SUM(L24:N24,Q24)</f>
        <v>3363</v>
      </c>
      <c r="S24" s="6"/>
      <c r="T24" s="7">
        <f t="shared" ref="T24" si="59">R24-S24</f>
        <v>3363</v>
      </c>
    </row>
    <row r="25" spans="1:20" ht="15" x14ac:dyDescent="0.25">
      <c r="A25" s="12">
        <v>25</v>
      </c>
      <c r="B25" s="8">
        <v>43460</v>
      </c>
      <c r="C25" s="6" t="s">
        <v>56</v>
      </c>
      <c r="D25" s="6">
        <v>123</v>
      </c>
      <c r="E25" s="8">
        <v>43460</v>
      </c>
      <c r="F25" s="8">
        <v>43407</v>
      </c>
      <c r="G25" s="10" t="s">
        <v>41</v>
      </c>
      <c r="H25" s="5">
        <v>1</v>
      </c>
      <c r="I25" s="10">
        <v>10053</v>
      </c>
      <c r="J25" s="6">
        <f t="shared" ref="J25" si="60">H25*I25</f>
        <v>10053</v>
      </c>
      <c r="K25" s="9"/>
      <c r="L25" s="6">
        <f t="shared" ref="L25" si="61">J25-(J25*K25)</f>
        <v>10053</v>
      </c>
      <c r="M25" s="6">
        <v>150</v>
      </c>
      <c r="N25" s="6"/>
      <c r="O25" s="6">
        <f t="shared" ref="O25" si="62">L25*9%</f>
        <v>904.77</v>
      </c>
      <c r="P25" s="6">
        <f t="shared" ref="P25" si="63">L25*9%</f>
        <v>904.77</v>
      </c>
      <c r="Q25" s="6">
        <f t="shared" ref="Q25" si="64">O25+P25</f>
        <v>1809.54</v>
      </c>
      <c r="R25" s="6">
        <f t="shared" ref="R25" si="65">SUM(L25:N25,Q25)</f>
        <v>12012.54</v>
      </c>
      <c r="S25" s="6">
        <v>0.54</v>
      </c>
      <c r="T25" s="7">
        <f t="shared" ref="T25" si="66">R25-S25</f>
        <v>12012</v>
      </c>
    </row>
    <row r="26" spans="1:20" ht="15" x14ac:dyDescent="0.25">
      <c r="A26" s="12">
        <v>26</v>
      </c>
      <c r="B26" s="8">
        <v>43461</v>
      </c>
      <c r="C26" s="6" t="s">
        <v>57</v>
      </c>
      <c r="D26" s="6">
        <v>124</v>
      </c>
      <c r="E26" s="8">
        <v>43461</v>
      </c>
      <c r="F26" s="8">
        <v>43451</v>
      </c>
      <c r="G26" s="6" t="s">
        <v>21</v>
      </c>
      <c r="H26" s="5">
        <v>6</v>
      </c>
      <c r="I26" s="6">
        <v>11700</v>
      </c>
      <c r="J26" s="6">
        <f t="shared" ref="J26" si="67">H26*I26</f>
        <v>70200</v>
      </c>
      <c r="K26" s="9">
        <v>0.05</v>
      </c>
      <c r="L26" s="6">
        <f t="shared" ref="L26" si="68">J26-(J26*K26)</f>
        <v>66690</v>
      </c>
      <c r="M26" s="10">
        <v>350</v>
      </c>
      <c r="N26" s="6"/>
      <c r="O26" s="6">
        <f t="shared" ref="O26" si="69">L26*9%</f>
        <v>6002.0999999999995</v>
      </c>
      <c r="P26" s="6">
        <f t="shared" ref="P26" si="70">L26*9%</f>
        <v>6002.0999999999995</v>
      </c>
      <c r="Q26" s="6">
        <f t="shared" ref="Q26" si="71">O26+P26</f>
        <v>12004.199999999999</v>
      </c>
      <c r="R26" s="6">
        <f t="shared" ref="R26" si="72">SUM(L26:N26,Q26)</f>
        <v>79044.2</v>
      </c>
      <c r="S26" s="6">
        <v>0.2</v>
      </c>
      <c r="T26" s="7">
        <f t="shared" ref="T26" si="73">R26-S26</f>
        <v>79044</v>
      </c>
    </row>
    <row r="27" spans="1:20" ht="15" x14ac:dyDescent="0.25">
      <c r="A27" s="12">
        <v>27</v>
      </c>
      <c r="B27" s="8">
        <v>43462</v>
      </c>
      <c r="C27" s="6" t="s">
        <v>58</v>
      </c>
      <c r="D27" s="6">
        <v>125</v>
      </c>
      <c r="E27" s="8">
        <v>43462</v>
      </c>
      <c r="F27" s="8">
        <v>43452</v>
      </c>
      <c r="G27" s="6" t="s">
        <v>23</v>
      </c>
      <c r="H27" s="5">
        <v>1</v>
      </c>
      <c r="I27" s="6">
        <v>12300</v>
      </c>
      <c r="J27" s="6">
        <f t="shared" ref="J27:J28" si="74">H27*I27</f>
        <v>12300</v>
      </c>
      <c r="K27" s="9">
        <v>0.05</v>
      </c>
      <c r="L27" s="6">
        <f>J27-(J27*K27)</f>
        <v>11685</v>
      </c>
      <c r="M27" s="10">
        <v>350</v>
      </c>
      <c r="N27" s="6"/>
      <c r="O27" s="6">
        <f>L27*9%</f>
        <v>1051.6499999999999</v>
      </c>
      <c r="P27" s="6">
        <f>L27*9%</f>
        <v>1051.6499999999999</v>
      </c>
      <c r="Q27" s="6">
        <f t="shared" ref="Q27:Q28" si="75">O27+P27</f>
        <v>2103.2999999999997</v>
      </c>
      <c r="R27" s="6">
        <f t="shared" ref="R27:R28" si="76">SUM(L27:N27,Q27)</f>
        <v>14138.3</v>
      </c>
      <c r="S27" s="6">
        <v>0.3</v>
      </c>
      <c r="T27" s="7">
        <f t="shared" ref="T27:T28" si="77">R27-S27</f>
        <v>14138</v>
      </c>
    </row>
    <row r="28" spans="1:20" ht="15.75" thickBot="1" x14ac:dyDescent="0.3">
      <c r="A28" s="13">
        <v>28</v>
      </c>
      <c r="B28" s="14">
        <v>43463</v>
      </c>
      <c r="C28" s="15" t="s">
        <v>59</v>
      </c>
      <c r="D28" s="15">
        <v>126</v>
      </c>
      <c r="E28" s="14">
        <v>43463</v>
      </c>
      <c r="F28" s="14">
        <v>43459</v>
      </c>
      <c r="G28" s="15" t="s">
        <v>36</v>
      </c>
      <c r="H28" s="16">
        <v>1</v>
      </c>
      <c r="I28" s="15">
        <v>2900</v>
      </c>
      <c r="J28" s="15">
        <f t="shared" si="74"/>
        <v>2900</v>
      </c>
      <c r="K28" s="17"/>
      <c r="L28" s="15">
        <f t="shared" ref="L28" si="78">J28-(J28*K28)</f>
        <v>2900</v>
      </c>
      <c r="M28" s="15">
        <v>100</v>
      </c>
      <c r="N28" s="15">
        <v>25</v>
      </c>
      <c r="O28" s="15">
        <f t="shared" ref="O28" si="79">L28*9%</f>
        <v>261</v>
      </c>
      <c r="P28" s="15">
        <f t="shared" ref="P28" si="80">L28*9%</f>
        <v>261</v>
      </c>
      <c r="Q28" s="15">
        <f t="shared" si="75"/>
        <v>522</v>
      </c>
      <c r="R28" s="15">
        <f t="shared" si="76"/>
        <v>3547</v>
      </c>
      <c r="S28" s="15"/>
      <c r="T28" s="18">
        <f t="shared" si="77"/>
        <v>3547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2020-12-05T12:13:36Z</dcterms:modified>
  <cp:category/>
</cp:coreProperties>
</file>