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240" yWindow="120" windowWidth="14940" windowHeight="92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  <c r="L17" i="1" s="1"/>
  <c r="J16" i="1"/>
  <c r="L16" i="1" s="1"/>
  <c r="J15" i="1"/>
  <c r="L15" i="1" s="1"/>
  <c r="P15" i="1" s="1"/>
  <c r="J14" i="1"/>
  <c r="L14" i="1" s="1"/>
  <c r="J13" i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P5" i="1" s="1"/>
  <c r="J4" i="1"/>
  <c r="L4" i="1" s="1"/>
  <c r="J3" i="1"/>
  <c r="L3" i="1" s="1"/>
  <c r="J2" i="1"/>
  <c r="L2" i="1" s="1"/>
  <c r="P4" i="1" l="1"/>
  <c r="P7" i="1"/>
  <c r="O7" i="1"/>
  <c r="P10" i="1"/>
  <c r="O10" i="1"/>
  <c r="O13" i="1"/>
  <c r="P13" i="1"/>
  <c r="P16" i="1"/>
  <c r="O16" i="1"/>
  <c r="O4" i="1"/>
  <c r="P6" i="1"/>
  <c r="O6" i="1"/>
  <c r="P14" i="1"/>
  <c r="O14" i="1"/>
  <c r="O17" i="1"/>
  <c r="P17" i="1"/>
  <c r="P3" i="1"/>
  <c r="O3" i="1"/>
  <c r="P8" i="1"/>
  <c r="O8" i="1"/>
  <c r="P2" i="1"/>
  <c r="O2" i="1"/>
  <c r="O5" i="1"/>
  <c r="Q5" i="1" s="1"/>
  <c r="R5" i="1" s="1"/>
  <c r="T5" i="1" s="1"/>
  <c r="O9" i="1"/>
  <c r="P9" i="1"/>
  <c r="P12" i="1"/>
  <c r="O12" i="1"/>
  <c r="Q12" i="1" s="1"/>
  <c r="R12" i="1" s="1"/>
  <c r="T12" i="1" s="1"/>
  <c r="O11" i="1"/>
  <c r="Q11" i="1" s="1"/>
  <c r="R11" i="1" s="1"/>
  <c r="T11" i="1" s="1"/>
  <c r="O15" i="1"/>
  <c r="Q15" i="1" s="1"/>
  <c r="R15" i="1" s="1"/>
  <c r="T15" i="1" s="1"/>
  <c r="Q6" i="1" l="1"/>
  <c r="R6" i="1" s="1"/>
  <c r="T6" i="1" s="1"/>
  <c r="Q2" i="1"/>
  <c r="R2" i="1" s="1"/>
  <c r="T2" i="1" s="1"/>
  <c r="Q9" i="1"/>
  <c r="R9" i="1" s="1"/>
  <c r="T9" i="1" s="1"/>
  <c r="Q13" i="1"/>
  <c r="R13" i="1" s="1"/>
  <c r="T13" i="1" s="1"/>
  <c r="Q16" i="1"/>
  <c r="R16" i="1" s="1"/>
  <c r="T16" i="1" s="1"/>
  <c r="Q8" i="1"/>
  <c r="R8" i="1" s="1"/>
  <c r="T8" i="1" s="1"/>
  <c r="Q4" i="1"/>
  <c r="R4" i="1" s="1"/>
  <c r="T4" i="1" s="1"/>
  <c r="Q7" i="1"/>
  <c r="R7" i="1" s="1"/>
  <c r="T7" i="1" s="1"/>
  <c r="Q14" i="1"/>
  <c r="R14" i="1" s="1"/>
  <c r="T14" i="1" s="1"/>
  <c r="Q3" i="1"/>
  <c r="R3" i="1" s="1"/>
  <c r="T3" i="1" s="1"/>
  <c r="Q17" i="1"/>
  <c r="R17" i="1" s="1"/>
  <c r="T17" i="1" s="1"/>
  <c r="Q10" i="1"/>
  <c r="R10" i="1" s="1"/>
  <c r="T10" i="1" s="1"/>
</calcChain>
</file>

<file path=xl/sharedStrings.xml><?xml version="1.0" encoding="utf-8"?>
<sst xmlns="http://schemas.openxmlformats.org/spreadsheetml/2006/main" count="52" uniqueCount="45">
  <si>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</si>
  <si>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</si>
  <si>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</si>
  <si>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</si>
  <si>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</si>
  <si>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</si>
  <si>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</si>
  <si>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</si>
  <si>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</si>
  <si>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</si>
  <si>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</si>
  <si>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</si>
  <si>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</si>
  <si>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</si>
  <si>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</si>
  <si>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</si>
  <si>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</si>
  <si>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</si>
  <si>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</si>
  <si>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</si>
  <si>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ARH/J618/100</t>
  </si>
  <si>
    <t>Tubuler Type Level Gauge</t>
  </si>
  <si>
    <t>ARH/J618/101</t>
  </si>
  <si>
    <t>Transparent Level Gauge</t>
  </si>
  <si>
    <t>ARH/J618/102</t>
  </si>
  <si>
    <t>By-Pass Level Indicator</t>
  </si>
  <si>
    <t>ARH/J618/103</t>
  </si>
  <si>
    <t>Magnetic Float Level Switch</t>
  </si>
  <si>
    <t>ARH/J618/104</t>
  </si>
  <si>
    <t>ARH/J618/105</t>
  </si>
  <si>
    <t>Capicitance Type</t>
  </si>
  <si>
    <t>ARH/J618/106</t>
  </si>
  <si>
    <t>ARH/J618/107</t>
  </si>
  <si>
    <t>Side Mount Level Switch</t>
  </si>
  <si>
    <t>ARH/J618/108</t>
  </si>
  <si>
    <t>Conductivity Float Level Switch</t>
  </si>
  <si>
    <t>ARH/J618/109</t>
  </si>
  <si>
    <t>ARH/J618/110</t>
  </si>
  <si>
    <t>ARH/J618/111</t>
  </si>
  <si>
    <t>Float And Board Level Indicator</t>
  </si>
  <si>
    <t>ARH/J618/112</t>
  </si>
  <si>
    <t>Reflex Level Gauge</t>
  </si>
  <si>
    <t>ARH/J618/113</t>
  </si>
  <si>
    <t>ARH/J618/114</t>
  </si>
  <si>
    <t>ARH/J618/115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</si>
</sst>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3" applyNumberFormat="0" applyFont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4" xfId="1" applyFont="1" applyBorder="1"/>
    <xf numFmtId="0" fontId="1" fillId="2" borderId="5" xfId="1" applyFont="1" applyBorder="1"/>
    <xf numFmtId="0" fontId="2" fillId="3" borderId="6" xfId="2" applyBorder="1"/>
    <xf numFmtId="0" fontId="1" fillId="0" borderId="7" xfId="0" applyFont="1" applyBorder="1"/>
    <xf numFmtId="0" fontId="1" fillId="0" borderId="0" xfId="0" applyFont="1" applyBorder="1"/>
    <xf numFmtId="0" fontId="2" fillId="3" borderId="8" xfId="2" applyBorder="1"/>
    <xf numFmtId="15" fontId="1" fillId="0" borderId="0" xfId="0" applyNumberFormat="1" applyFont="1" applyBorder="1"/>
    <xf numFmtId="9" fontId="1" fillId="0" borderId="0" xfId="0" applyNumberFormat="1" applyFont="1" applyBorder="1"/>
    <xf numFmtId="0" fontId="1" fillId="0" borderId="0" xfId="0" applyFont="1" applyFill="1" applyBorder="1"/>
    <xf numFmtId="0" fontId="2" fillId="3" borderId="9" xfId="2" applyBorder="1"/>
    <xf numFmtId="0" fontId="1" fillId="0" borderId="1" xfId="0" applyFont="1" applyBorder="1"/>
    <xf numFmtId="15" fontId="1" fillId="0" borderId="2" xfId="0" applyNumberFormat="1" applyFont="1" applyBorder="1"/>
    <xf numFmtId="0" fontId="1" fillId="0" borderId="2" xfId="0" applyFont="1" applyBorder="1"/>
    <xf numFmtId="9" fontId="1" fillId="0" borderId="2" xfId="0" applyNumberFormat="1" applyFont="1" applyBorder="1"/>
    <xf numFmtId="0" fontId="2" fillId="3" borderId="10" xfId="2" applyBorder="1"/>
    <xf numFmtId="0" fontId="1" fillId="0" borderId="7" xfId="0" applyFont="1" applyFill="1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B1" workbookViewId="0">
      <selection activeCell="G25" sqref="G25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10.42578125" style="1" customWidth="1"/>
    <col min="7" max="7" width="26.85546875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28515625" style="1" bestFit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43252</v>
      </c>
      <c r="C2" s="6" t="s">
        <v>20</v>
      </c>
      <c r="D2" s="6">
        <v>100</v>
      </c>
      <c r="E2" s="8">
        <v>43252</v>
      </c>
      <c r="F2" s="8">
        <v>43226</v>
      </c>
      <c r="G2" s="6" t="s">
        <v>21</v>
      </c>
      <c r="H2" s="5">
        <v>3</v>
      </c>
      <c r="I2" s="6">
        <v>2900</v>
      </c>
      <c r="J2" s="6">
        <f t="shared" ref="J2:J3" si="0">H2*I2</f>
        <v>8700</v>
      </c>
      <c r="K2" s="9"/>
      <c r="L2" s="6">
        <f t="shared" ref="L2:L3" si="1">J2-(J2*K2)</f>
        <v>8700</v>
      </c>
      <c r="M2" s="6">
        <v>100</v>
      </c>
      <c r="N2" s="6">
        <v>25</v>
      </c>
      <c r="O2" s="6">
        <f t="shared" ref="O2:O3" si="2">L2*9%</f>
        <v>783</v>
      </c>
      <c r="P2" s="6">
        <f t="shared" ref="P2:P3" si="3">L2*9%</f>
        <v>783</v>
      </c>
      <c r="Q2" s="6">
        <f t="shared" ref="Q2:Q3" si="4">O2+P2</f>
        <v>1566</v>
      </c>
      <c r="R2" s="6">
        <f t="shared" ref="R2:R3" si="5">SUM(L2:N2,Q2)</f>
        <v>10391</v>
      </c>
      <c r="S2" s="6"/>
      <c r="T2" s="7">
        <f t="shared" ref="T2:T3" si="6">R2-S2</f>
        <v>10391</v>
      </c>
    </row>
    <row r="3" spans="1:20" ht="15" x14ac:dyDescent="0.25">
      <c r="A3" s="5">
        <v>2</v>
      </c>
      <c r="B3" s="8">
        <v>43253</v>
      </c>
      <c r="C3" s="6" t="s">
        <v>22</v>
      </c>
      <c r="D3" s="6">
        <v>101</v>
      </c>
      <c r="E3" s="8">
        <v>43253</v>
      </c>
      <c r="F3" s="8">
        <v>43227</v>
      </c>
      <c r="G3" s="10" t="s">
        <v>23</v>
      </c>
      <c r="H3" s="5">
        <v>1</v>
      </c>
      <c r="I3" s="10">
        <v>85000</v>
      </c>
      <c r="J3" s="10">
        <f t="shared" si="0"/>
        <v>85000</v>
      </c>
      <c r="K3" s="9"/>
      <c r="L3" s="10">
        <f t="shared" si="1"/>
        <v>85000</v>
      </c>
      <c r="M3" s="6"/>
      <c r="N3" s="6"/>
      <c r="O3" s="10">
        <f t="shared" si="2"/>
        <v>7650</v>
      </c>
      <c r="P3" s="10">
        <f t="shared" si="3"/>
        <v>7650</v>
      </c>
      <c r="Q3" s="10">
        <f t="shared" si="4"/>
        <v>15300</v>
      </c>
      <c r="R3" s="10">
        <f t="shared" si="5"/>
        <v>100300</v>
      </c>
      <c r="S3" s="6"/>
      <c r="T3" s="11">
        <f t="shared" si="6"/>
        <v>100300</v>
      </c>
    </row>
    <row r="4" spans="1:20" ht="15" x14ac:dyDescent="0.25">
      <c r="A4" s="5">
        <v>3</v>
      </c>
      <c r="B4" s="8">
        <v>43256</v>
      </c>
      <c r="C4" s="6" t="s">
        <v>24</v>
      </c>
      <c r="D4" s="6">
        <v>102</v>
      </c>
      <c r="E4" s="8">
        <v>43256</v>
      </c>
      <c r="F4" s="8">
        <v>43253</v>
      </c>
      <c r="G4" s="10" t="s">
        <v>25</v>
      </c>
      <c r="H4" s="5">
        <v>2</v>
      </c>
      <c r="I4" s="10">
        <v>3500</v>
      </c>
      <c r="J4" s="6">
        <f t="shared" ref="J4:J5" si="7">H4*I4</f>
        <v>7000</v>
      </c>
      <c r="K4" s="9"/>
      <c r="L4" s="6">
        <f t="shared" ref="L4" si="8">J4-(J4*K4)</f>
        <v>7000</v>
      </c>
      <c r="M4" s="6"/>
      <c r="N4" s="6"/>
      <c r="O4" s="6">
        <f t="shared" ref="O4" si="9">L4*9%</f>
        <v>630</v>
      </c>
      <c r="P4" s="6">
        <f t="shared" ref="P4" si="10">L4*9%</f>
        <v>630</v>
      </c>
      <c r="Q4" s="6">
        <f t="shared" ref="Q4:Q5" si="11">O4+P4</f>
        <v>1260</v>
      </c>
      <c r="R4" s="6">
        <f t="shared" ref="R4:R5" si="12">SUM(L4:N4,Q4)</f>
        <v>8260</v>
      </c>
      <c r="S4" s="6"/>
      <c r="T4" s="7">
        <f t="shared" ref="T4:T5" si="13">R4-S4</f>
        <v>8260</v>
      </c>
    </row>
    <row r="5" spans="1:20" ht="15" x14ac:dyDescent="0.25">
      <c r="A5" s="5">
        <v>4</v>
      </c>
      <c r="B5" s="8">
        <v>43257</v>
      </c>
      <c r="C5" s="6" t="s">
        <v>26</v>
      </c>
      <c r="D5" s="6">
        <v>103</v>
      </c>
      <c r="E5" s="8">
        <v>43257</v>
      </c>
      <c r="F5" s="8"/>
      <c r="G5" s="6" t="s">
        <v>27</v>
      </c>
      <c r="H5" s="5">
        <v>1</v>
      </c>
      <c r="I5" s="6">
        <v>12300</v>
      </c>
      <c r="J5" s="6">
        <f t="shared" si="7"/>
        <v>12300</v>
      </c>
      <c r="K5" s="9">
        <v>0.05</v>
      </c>
      <c r="L5" s="6">
        <f>J5-(J5*K5)</f>
        <v>11685</v>
      </c>
      <c r="M5" s="10">
        <v>350</v>
      </c>
      <c r="N5" s="6"/>
      <c r="O5" s="6">
        <f>L5*9%</f>
        <v>1051.6499999999999</v>
      </c>
      <c r="P5" s="6">
        <f>L5*9%</f>
        <v>1051.6499999999999</v>
      </c>
      <c r="Q5" s="6">
        <f t="shared" si="11"/>
        <v>2103.2999999999997</v>
      </c>
      <c r="R5" s="6">
        <f t="shared" si="12"/>
        <v>14138.3</v>
      </c>
      <c r="S5" s="6">
        <v>0.3</v>
      </c>
      <c r="T5" s="7">
        <f t="shared" si="13"/>
        <v>14138</v>
      </c>
    </row>
    <row r="6" spans="1:20" ht="15" x14ac:dyDescent="0.25">
      <c r="A6" s="5">
        <v>5</v>
      </c>
      <c r="B6" s="8">
        <v>43258</v>
      </c>
      <c r="C6" s="6" t="s">
        <v>28</v>
      </c>
      <c r="D6" s="6">
        <v>104</v>
      </c>
      <c r="E6" s="8">
        <v>43258</v>
      </c>
      <c r="F6" s="8">
        <v>43230</v>
      </c>
      <c r="G6" s="6" t="s">
        <v>21</v>
      </c>
      <c r="H6" s="5">
        <v>2</v>
      </c>
      <c r="I6" s="6">
        <v>2900</v>
      </c>
      <c r="J6" s="6">
        <f t="shared" ref="J6:J7" si="14">H6*I6</f>
        <v>5800</v>
      </c>
      <c r="K6" s="9"/>
      <c r="L6" s="6">
        <f t="shared" ref="L6:L7" si="15">J6-(J6*K6)</f>
        <v>5800</v>
      </c>
      <c r="M6" s="6">
        <v>100</v>
      </c>
      <c r="N6" s="6">
        <v>25</v>
      </c>
      <c r="O6" s="6">
        <f t="shared" ref="O6:O7" si="16">L6*9%</f>
        <v>522</v>
      </c>
      <c r="P6" s="6">
        <f t="shared" ref="P6:P7" si="17">L6*9%</f>
        <v>522</v>
      </c>
      <c r="Q6" s="6">
        <f t="shared" ref="Q6:Q7" si="18">O6+P6</f>
        <v>1044</v>
      </c>
      <c r="R6" s="6">
        <f t="shared" ref="R6:R7" si="19">SUM(L6:N6,Q6)</f>
        <v>6969</v>
      </c>
      <c r="S6" s="6"/>
      <c r="T6" s="7">
        <f t="shared" ref="T6:T7" si="20">R6-S6</f>
        <v>6969</v>
      </c>
    </row>
    <row r="7" spans="1:20" ht="15" x14ac:dyDescent="0.25">
      <c r="A7" s="5">
        <v>6</v>
      </c>
      <c r="B7" s="8">
        <v>43259</v>
      </c>
      <c r="C7" s="6" t="s">
        <v>29</v>
      </c>
      <c r="D7" s="6">
        <v>105</v>
      </c>
      <c r="E7" s="8">
        <v>43259</v>
      </c>
      <c r="F7" s="8"/>
      <c r="G7" s="10" t="s">
        <v>30</v>
      </c>
      <c r="H7" s="5">
        <v>1</v>
      </c>
      <c r="I7" s="6">
        <v>35000</v>
      </c>
      <c r="J7" s="6">
        <f t="shared" si="14"/>
        <v>35000</v>
      </c>
      <c r="K7" s="9"/>
      <c r="L7" s="6">
        <f t="shared" si="15"/>
        <v>35000</v>
      </c>
      <c r="M7" s="10">
        <v>450</v>
      </c>
      <c r="N7" s="6"/>
      <c r="O7" s="6">
        <f t="shared" si="16"/>
        <v>3150</v>
      </c>
      <c r="P7" s="6">
        <f t="shared" si="17"/>
        <v>3150</v>
      </c>
      <c r="Q7" s="6">
        <f t="shared" si="18"/>
        <v>6300</v>
      </c>
      <c r="R7" s="6">
        <f t="shared" si="19"/>
        <v>41750</v>
      </c>
      <c r="S7" s="6"/>
      <c r="T7" s="7">
        <f t="shared" si="20"/>
        <v>41750</v>
      </c>
    </row>
    <row r="8" spans="1:20" ht="15" x14ac:dyDescent="0.25">
      <c r="A8" s="5">
        <v>7</v>
      </c>
      <c r="B8" s="8">
        <v>43260</v>
      </c>
      <c r="C8" s="6" t="s">
        <v>31</v>
      </c>
      <c r="D8" s="6">
        <v>106</v>
      </c>
      <c r="E8" s="8">
        <v>43260</v>
      </c>
      <c r="F8" s="8">
        <v>43232</v>
      </c>
      <c r="G8" s="10" t="s">
        <v>25</v>
      </c>
      <c r="H8" s="5">
        <v>5</v>
      </c>
      <c r="I8" s="10">
        <v>3500</v>
      </c>
      <c r="J8" s="6">
        <f t="shared" ref="J8" si="21">H8*I8</f>
        <v>17500</v>
      </c>
      <c r="K8" s="9"/>
      <c r="L8" s="6">
        <f t="shared" ref="L8" si="22">J8-(J8*K8)</f>
        <v>17500</v>
      </c>
      <c r="M8" s="6"/>
      <c r="N8" s="6"/>
      <c r="O8" s="6">
        <f t="shared" ref="O8" si="23">L8*9%</f>
        <v>1575</v>
      </c>
      <c r="P8" s="6">
        <f t="shared" ref="P8" si="24">L8*9%</f>
        <v>1575</v>
      </c>
      <c r="Q8" s="6">
        <f t="shared" ref="Q8" si="25">O8+P8</f>
        <v>3150</v>
      </c>
      <c r="R8" s="6">
        <f t="shared" ref="R8" si="26">SUM(L8:N8,Q8)</f>
        <v>20650</v>
      </c>
      <c r="S8" s="6"/>
      <c r="T8" s="7">
        <f t="shared" ref="T8" si="27">R8-S8</f>
        <v>20650</v>
      </c>
    </row>
    <row r="9" spans="1:20" ht="15" x14ac:dyDescent="0.25">
      <c r="A9" s="5">
        <v>8</v>
      </c>
      <c r="B9" s="8">
        <v>43261</v>
      </c>
      <c r="C9" s="6" t="s">
        <v>32</v>
      </c>
      <c r="D9" s="6">
        <v>107</v>
      </c>
      <c r="E9" s="8">
        <v>43261</v>
      </c>
      <c r="F9" s="8"/>
      <c r="G9" s="6" t="s">
        <v>33</v>
      </c>
      <c r="H9" s="5">
        <v>1</v>
      </c>
      <c r="I9" s="6">
        <v>6000</v>
      </c>
      <c r="J9" s="6">
        <f>H9*I9</f>
        <v>6000</v>
      </c>
      <c r="K9" s="9"/>
      <c r="L9" s="6">
        <f>J9-(J9*K9)</f>
        <v>6000</v>
      </c>
      <c r="M9" s="6"/>
      <c r="N9" s="6"/>
      <c r="O9" s="6">
        <f>L9*9%</f>
        <v>540</v>
      </c>
      <c r="P9" s="6">
        <f>L9*9%</f>
        <v>540</v>
      </c>
      <c r="Q9" s="6">
        <f>O9+P9</f>
        <v>1080</v>
      </c>
      <c r="R9" s="6">
        <f>SUM(L9:N9,Q9)</f>
        <v>7080</v>
      </c>
      <c r="S9" s="6"/>
      <c r="T9" s="7">
        <f>R9-S9</f>
        <v>7080</v>
      </c>
    </row>
    <row r="10" spans="1:20" ht="15" x14ac:dyDescent="0.25">
      <c r="A10" s="5">
        <v>9</v>
      </c>
      <c r="B10" s="8">
        <v>43262</v>
      </c>
      <c r="C10" s="6" t="s">
        <v>34</v>
      </c>
      <c r="D10" s="6">
        <v>108</v>
      </c>
      <c r="E10" s="8">
        <v>43262</v>
      </c>
      <c r="F10" s="8">
        <v>43234</v>
      </c>
      <c r="G10" s="6" t="s">
        <v>35</v>
      </c>
      <c r="H10" s="5">
        <v>1</v>
      </c>
      <c r="I10" s="6">
        <v>11700</v>
      </c>
      <c r="J10" s="6">
        <f t="shared" ref="J10" si="28">H10*I10</f>
        <v>11700</v>
      </c>
      <c r="K10" s="9">
        <v>0.05</v>
      </c>
      <c r="L10" s="6">
        <f t="shared" ref="L10" si="29">J10-(J10*K10)</f>
        <v>11115</v>
      </c>
      <c r="M10" s="10">
        <v>350</v>
      </c>
      <c r="N10" s="6"/>
      <c r="O10" s="6">
        <f t="shared" ref="O10" si="30">L10*9%</f>
        <v>1000.3499999999999</v>
      </c>
      <c r="P10" s="6">
        <f t="shared" ref="P10" si="31">L10*9%</f>
        <v>1000.3499999999999</v>
      </c>
      <c r="Q10" s="6">
        <f t="shared" ref="Q10" si="32">O10+P10</f>
        <v>2000.6999999999998</v>
      </c>
      <c r="R10" s="6">
        <f t="shared" ref="R10" si="33">SUM(L10:N10,Q10)</f>
        <v>13465.7</v>
      </c>
      <c r="S10" s="6">
        <v>0.7</v>
      </c>
      <c r="T10" s="7">
        <f t="shared" ref="T10" si="34">R10-S10</f>
        <v>13465</v>
      </c>
    </row>
    <row r="11" spans="1:20" ht="15" x14ac:dyDescent="0.25">
      <c r="A11" s="5">
        <v>10</v>
      </c>
      <c r="B11" s="8">
        <v>43263</v>
      </c>
      <c r="C11" s="6" t="s">
        <v>36</v>
      </c>
      <c r="D11" s="6">
        <v>109</v>
      </c>
      <c r="E11" s="8">
        <v>43263</v>
      </c>
      <c r="F11" s="8">
        <v>43261</v>
      </c>
      <c r="G11" s="6" t="s">
        <v>21</v>
      </c>
      <c r="H11" s="5">
        <v>5</v>
      </c>
      <c r="I11" s="6">
        <v>2900</v>
      </c>
      <c r="J11" s="6">
        <f t="shared" ref="J11:J14" si="35">H11*I11</f>
        <v>14500</v>
      </c>
      <c r="K11" s="9"/>
      <c r="L11" s="6">
        <f t="shared" ref="L11:L14" si="36">J11-(J11*K11)</f>
        <v>14500</v>
      </c>
      <c r="M11" s="6">
        <v>100</v>
      </c>
      <c r="N11" s="6">
        <v>25</v>
      </c>
      <c r="O11" s="6">
        <f t="shared" ref="O11:O14" si="37">L11*9%</f>
        <v>1305</v>
      </c>
      <c r="P11" s="6">
        <f t="shared" ref="P11:P14" si="38">L11*9%</f>
        <v>1305</v>
      </c>
      <c r="Q11" s="6">
        <f t="shared" ref="Q11:Q14" si="39">O11+P11</f>
        <v>2610</v>
      </c>
      <c r="R11" s="6">
        <f t="shared" ref="R11:R14" si="40">SUM(L11:N11,Q11)</f>
        <v>17235</v>
      </c>
      <c r="S11" s="6"/>
      <c r="T11" s="7">
        <f t="shared" ref="T11:T14" si="41">R11-S11</f>
        <v>17235</v>
      </c>
    </row>
    <row r="12" spans="1:20" ht="15" x14ac:dyDescent="0.25">
      <c r="A12" s="5">
        <v>11</v>
      </c>
      <c r="B12" s="8">
        <v>43264</v>
      </c>
      <c r="C12" s="6" t="s">
        <v>37</v>
      </c>
      <c r="D12" s="6">
        <v>110</v>
      </c>
      <c r="E12" s="8">
        <v>43264</v>
      </c>
      <c r="F12" s="8"/>
      <c r="G12" s="10" t="s">
        <v>25</v>
      </c>
      <c r="H12" s="5">
        <v>2</v>
      </c>
      <c r="I12" s="10">
        <v>3500</v>
      </c>
      <c r="J12" s="6">
        <f t="shared" si="35"/>
        <v>7000</v>
      </c>
      <c r="K12" s="9"/>
      <c r="L12" s="6">
        <f t="shared" si="36"/>
        <v>7000</v>
      </c>
      <c r="M12" s="6"/>
      <c r="N12" s="6"/>
      <c r="O12" s="6">
        <f t="shared" si="37"/>
        <v>630</v>
      </c>
      <c r="P12" s="6">
        <f t="shared" si="38"/>
        <v>630</v>
      </c>
      <c r="Q12" s="6">
        <f t="shared" si="39"/>
        <v>1260</v>
      </c>
      <c r="R12" s="6">
        <f t="shared" si="40"/>
        <v>8260</v>
      </c>
      <c r="S12" s="6"/>
      <c r="T12" s="7">
        <f t="shared" si="41"/>
        <v>8260</v>
      </c>
    </row>
    <row r="13" spans="1:20" ht="15" x14ac:dyDescent="0.25">
      <c r="A13" s="5">
        <v>12</v>
      </c>
      <c r="B13" s="8">
        <v>43265</v>
      </c>
      <c r="C13" s="6" t="s">
        <v>38</v>
      </c>
      <c r="D13" s="6">
        <v>111</v>
      </c>
      <c r="E13" s="8">
        <v>43265</v>
      </c>
      <c r="F13" s="8">
        <v>43237</v>
      </c>
      <c r="G13" s="10" t="s">
        <v>39</v>
      </c>
      <c r="H13" s="5">
        <v>1</v>
      </c>
      <c r="I13" s="10">
        <v>3520</v>
      </c>
      <c r="J13" s="6">
        <f t="shared" si="35"/>
        <v>3520</v>
      </c>
      <c r="K13" s="9"/>
      <c r="L13" s="6">
        <f t="shared" si="36"/>
        <v>3520</v>
      </c>
      <c r="M13" s="6"/>
      <c r="N13" s="6">
        <v>25</v>
      </c>
      <c r="O13" s="6">
        <f t="shared" si="37"/>
        <v>316.8</v>
      </c>
      <c r="P13" s="6">
        <f t="shared" si="38"/>
        <v>316.8</v>
      </c>
      <c r="Q13" s="6">
        <f t="shared" si="39"/>
        <v>633.6</v>
      </c>
      <c r="R13" s="6">
        <f t="shared" si="40"/>
        <v>4178.6000000000004</v>
      </c>
      <c r="S13" s="6">
        <v>0.6</v>
      </c>
      <c r="T13" s="7">
        <f t="shared" si="41"/>
        <v>4178</v>
      </c>
    </row>
    <row r="14" spans="1:20" ht="15" x14ac:dyDescent="0.25">
      <c r="A14" s="5">
        <v>13</v>
      </c>
      <c r="B14" s="8">
        <v>43266</v>
      </c>
      <c r="C14" s="6" t="s">
        <v>40</v>
      </c>
      <c r="D14" s="6">
        <v>112</v>
      </c>
      <c r="E14" s="8">
        <v>43266</v>
      </c>
      <c r="F14" s="8">
        <v>43238</v>
      </c>
      <c r="G14" s="10" t="s">
        <v>41</v>
      </c>
      <c r="H14" s="5">
        <v>1</v>
      </c>
      <c r="I14" s="10">
        <v>7200</v>
      </c>
      <c r="J14" s="10">
        <f t="shared" si="35"/>
        <v>7200</v>
      </c>
      <c r="K14" s="9"/>
      <c r="L14" s="10">
        <f t="shared" si="36"/>
        <v>7200</v>
      </c>
      <c r="M14" s="6"/>
      <c r="N14" s="6"/>
      <c r="O14" s="10">
        <f t="shared" si="37"/>
        <v>648</v>
      </c>
      <c r="P14" s="10">
        <f t="shared" si="38"/>
        <v>648</v>
      </c>
      <c r="Q14" s="10">
        <f t="shared" si="39"/>
        <v>1296</v>
      </c>
      <c r="R14" s="10">
        <f t="shared" si="40"/>
        <v>8496</v>
      </c>
      <c r="S14" s="6"/>
      <c r="T14" s="7">
        <f t="shared" si="41"/>
        <v>8496</v>
      </c>
    </row>
    <row r="15" spans="1:20" ht="15" x14ac:dyDescent="0.25">
      <c r="A15" s="5">
        <v>14</v>
      </c>
      <c r="B15" s="8">
        <v>43266</v>
      </c>
      <c r="C15" s="6" t="s">
        <v>42</v>
      </c>
      <c r="D15" s="6">
        <v>113</v>
      </c>
      <c r="E15" s="8">
        <v>43266</v>
      </c>
      <c r="F15" s="8"/>
      <c r="G15" s="6" t="s">
        <v>21</v>
      </c>
      <c r="H15" s="5">
        <v>2</v>
      </c>
      <c r="I15" s="6">
        <v>2900</v>
      </c>
      <c r="J15" s="6">
        <f t="shared" ref="J15:J16" si="42">H15*I15</f>
        <v>5800</v>
      </c>
      <c r="K15" s="9"/>
      <c r="L15" s="6">
        <f t="shared" ref="L15:L16" si="43">J15-(J15*K15)</f>
        <v>5800</v>
      </c>
      <c r="M15" s="6">
        <v>100</v>
      </c>
      <c r="N15" s="6">
        <v>25</v>
      </c>
      <c r="O15" s="6">
        <f t="shared" ref="O15:O16" si="44">L15*9%</f>
        <v>522</v>
      </c>
      <c r="P15" s="6">
        <f t="shared" ref="P15:P16" si="45">L15*9%</f>
        <v>522</v>
      </c>
      <c r="Q15" s="6">
        <f t="shared" ref="Q15:Q16" si="46">O15+P15</f>
        <v>1044</v>
      </c>
      <c r="R15" s="6">
        <f t="shared" ref="R15:R16" si="47">SUM(L15:N15,Q15)</f>
        <v>6969</v>
      </c>
      <c r="S15" s="6"/>
      <c r="T15" s="7">
        <f t="shared" ref="T15:T16" si="48">R15-S15</f>
        <v>6969</v>
      </c>
    </row>
    <row r="16" spans="1:20" ht="15" x14ac:dyDescent="0.25">
      <c r="A16" s="5">
        <v>15</v>
      </c>
      <c r="B16" s="8">
        <v>43266</v>
      </c>
      <c r="C16" s="6" t="s">
        <v>43</v>
      </c>
      <c r="D16" s="6">
        <v>114</v>
      </c>
      <c r="E16" s="8">
        <v>43266</v>
      </c>
      <c r="F16" s="8">
        <v>43240</v>
      </c>
      <c r="G16" s="10" t="s">
        <v>25</v>
      </c>
      <c r="H16" s="5">
        <v>3</v>
      </c>
      <c r="I16" s="10">
        <v>3500</v>
      </c>
      <c r="J16" s="6">
        <f t="shared" si="42"/>
        <v>10500</v>
      </c>
      <c r="K16" s="9"/>
      <c r="L16" s="6">
        <f t="shared" si="43"/>
        <v>10500</v>
      </c>
      <c r="M16" s="6"/>
      <c r="N16" s="6"/>
      <c r="O16" s="6">
        <f t="shared" si="44"/>
        <v>945</v>
      </c>
      <c r="P16" s="6">
        <f t="shared" si="45"/>
        <v>945</v>
      </c>
      <c r="Q16" s="6">
        <f t="shared" si="46"/>
        <v>1890</v>
      </c>
      <c r="R16" s="6">
        <f t="shared" si="47"/>
        <v>12390</v>
      </c>
      <c r="S16" s="6"/>
      <c r="T16" s="7">
        <f t="shared" si="48"/>
        <v>12390</v>
      </c>
    </row>
    <row r="17" spans="1:20" ht="15.75" thickBot="1" x14ac:dyDescent="0.3">
      <c r="A17" s="12">
        <v>16</v>
      </c>
      <c r="B17" s="13">
        <v>43269</v>
      </c>
      <c r="C17" s="14" t="s">
        <v>44</v>
      </c>
      <c r="D17" s="14">
        <v>115</v>
      </c>
      <c r="E17" s="13">
        <v>43269</v>
      </c>
      <c r="F17" s="13">
        <v>43266</v>
      </c>
      <c r="G17" s="14" t="s">
        <v>21</v>
      </c>
      <c r="H17" s="12">
        <v>3</v>
      </c>
      <c r="I17" s="14">
        <v>2900</v>
      </c>
      <c r="J17" s="14">
        <f t="shared" ref="J17" si="49">H17*I17</f>
        <v>8700</v>
      </c>
      <c r="K17" s="15"/>
      <c r="L17" s="14">
        <f t="shared" ref="L17" si="50">J17-(J17*K17)</f>
        <v>8700</v>
      </c>
      <c r="M17" s="14">
        <v>100</v>
      </c>
      <c r="N17" s="14">
        <v>25</v>
      </c>
      <c r="O17" s="14">
        <f t="shared" ref="O17" si="51">L17*9%</f>
        <v>783</v>
      </c>
      <c r="P17" s="14">
        <f t="shared" ref="P17" si="52">L17*9%</f>
        <v>783</v>
      </c>
      <c r="Q17" s="14">
        <f t="shared" ref="Q17" si="53">O17+P17</f>
        <v>1566</v>
      </c>
      <c r="R17" s="14">
        <f t="shared" ref="R17" si="54">SUM(L17:N17,Q17)</f>
        <v>10391</v>
      </c>
      <c r="S17" s="14"/>
      <c r="T17" s="16">
        <f t="shared" ref="T17" si="55">R17-S17</f>
        <v>10391</v>
      </c>
    </row>
    <row r="18" spans="1:20" ht="15" x14ac:dyDescent="0.25">
      <c r="A18" s="1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2020-12-05T12:27:24Z</dcterms:modified>
  <cp:category/>
</cp:coreProperties>
</file>