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8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0" i="1" l="1"/>
  <c r="L20" i="1" s="1"/>
  <c r="J19" i="1"/>
  <c r="L19" i="1" s="1"/>
  <c r="J18" i="1"/>
  <c r="L18" i="1" s="1"/>
  <c r="J17" i="1"/>
  <c r="L17" i="1" s="1"/>
  <c r="P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P9" i="1" s="1"/>
  <c r="J8" i="1"/>
  <c r="L8" i="1" s="1"/>
  <c r="J7" i="1"/>
  <c r="L7" i="1" s="1"/>
  <c r="J6" i="1"/>
  <c r="L6" i="1" s="1"/>
  <c r="J5" i="1"/>
  <c r="L5" i="1" s="1"/>
  <c r="J4" i="1"/>
  <c r="L4" i="1" s="1"/>
  <c r="J3" i="1"/>
  <c r="L3" i="1" s="1"/>
  <c r="J2" i="1"/>
  <c r="L2" i="1" s="1"/>
  <c r="P3" i="1" l="1"/>
  <c r="O3" i="1"/>
  <c r="P8" i="1"/>
  <c r="P11" i="1"/>
  <c r="O11" i="1"/>
  <c r="P16" i="1"/>
  <c r="P19" i="1"/>
  <c r="O19" i="1"/>
  <c r="P2" i="1"/>
  <c r="O2" i="1"/>
  <c r="O5" i="1"/>
  <c r="O8" i="1"/>
  <c r="Q8" i="1" s="1"/>
  <c r="R8" i="1" s="1"/>
  <c r="T8" i="1" s="1"/>
  <c r="P10" i="1"/>
  <c r="O10" i="1"/>
  <c r="O13" i="1"/>
  <c r="O16" i="1"/>
  <c r="P18" i="1"/>
  <c r="O18" i="1"/>
  <c r="P4" i="1"/>
  <c r="P5" i="1"/>
  <c r="P7" i="1"/>
  <c r="O7" i="1"/>
  <c r="P12" i="1"/>
  <c r="P13" i="1"/>
  <c r="P15" i="1"/>
  <c r="O15" i="1"/>
  <c r="P20" i="1"/>
  <c r="O4" i="1"/>
  <c r="P6" i="1"/>
  <c r="O6" i="1"/>
  <c r="O9" i="1"/>
  <c r="Q9" i="1" s="1"/>
  <c r="R9" i="1" s="1"/>
  <c r="T9" i="1" s="1"/>
  <c r="O12" i="1"/>
  <c r="P14" i="1"/>
  <c r="O14" i="1"/>
  <c r="O17" i="1"/>
  <c r="Q17" i="1" s="1"/>
  <c r="R17" i="1" s="1"/>
  <c r="T17" i="1" s="1"/>
  <c r="O20" i="1"/>
  <c r="Q6" i="1" l="1"/>
  <c r="R6" i="1" s="1"/>
  <c r="T6" i="1" s="1"/>
  <c r="Q7" i="1"/>
  <c r="R7" i="1" s="1"/>
  <c r="T7" i="1" s="1"/>
  <c r="Q10" i="1"/>
  <c r="R10" i="1" s="1"/>
  <c r="T10" i="1" s="1"/>
  <c r="Q12" i="1"/>
  <c r="R12" i="1" s="1"/>
  <c r="T12" i="1" s="1"/>
  <c r="Q16" i="1"/>
  <c r="R16" i="1" s="1"/>
  <c r="T16" i="1" s="1"/>
  <c r="Q4" i="1"/>
  <c r="R4" i="1" s="1"/>
  <c r="T4" i="1" s="1"/>
  <c r="Q2" i="1"/>
  <c r="R2" i="1" s="1"/>
  <c r="T2" i="1" s="1"/>
  <c r="Q20" i="1"/>
  <c r="R20" i="1" s="1"/>
  <c r="T20" i="1" s="1"/>
  <c r="Q5" i="1"/>
  <c r="R5" i="1" s="1"/>
  <c r="T5" i="1" s="1"/>
  <c r="Q14" i="1"/>
  <c r="R14" i="1" s="1"/>
  <c r="T14" i="1" s="1"/>
  <c r="Q15" i="1"/>
  <c r="R15" i="1" s="1"/>
  <c r="T15" i="1" s="1"/>
  <c r="Q18" i="1"/>
  <c r="R18" i="1" s="1"/>
  <c r="T18" i="1" s="1"/>
  <c r="Q13" i="1"/>
  <c r="R13" i="1" s="1"/>
  <c r="T13" i="1" s="1"/>
  <c r="Q19" i="1"/>
  <c r="R19" i="1" s="1"/>
  <c r="T19" i="1" s="1"/>
  <c r="Q11" i="1"/>
  <c r="R11" i="1" s="1"/>
  <c r="T11" i="1" s="1"/>
  <c r="Q3" i="1"/>
  <c r="R3" i="1" s="1"/>
  <c r="T3" i="1" s="1"/>
</calcChain>
</file>

<file path=xl/sharedStrings.xml><?xml version="1.0" encoding="utf-8"?>
<sst xmlns="http://schemas.openxmlformats.org/spreadsheetml/2006/main" count="58" uniqueCount="52">
  <si>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</si>
  <si>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</si>
  <si>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</si>
  <si>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</si>
  <si>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</si>
  <si>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</si>
  <si>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</si>
  <si>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</si>
  <si>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</si>
  <si>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</si>
  <si>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</si>
  <si>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</si>
  <si>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</si>
  <si>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</si>
  <si>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</si>
  <si>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</si>
  <si>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</si>
  <si>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</si>
  <si>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</si>
  <si>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</si>
  <si>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ARH/A818/100</t>
  </si>
  <si>
    <t>Float And Board Level Indicator</t>
  </si>
  <si>
    <t>ARH/A818/101</t>
  </si>
  <si>
    <t>Magnetic Float Level Switch</t>
  </si>
  <si>
    <t>ARH/A818/102</t>
  </si>
  <si>
    <t>Side Mount Level Switch</t>
  </si>
  <si>
    <t>ARH/A818/103</t>
  </si>
  <si>
    <t>Conductivity Float Level Switch</t>
  </si>
  <si>
    <t>ARH/A818/104</t>
  </si>
  <si>
    <t>By-Pass Level Indicator</t>
  </si>
  <si>
    <t>ARH/A818/105</t>
  </si>
  <si>
    <t>ARH/A818/106</t>
  </si>
  <si>
    <t>ARH/A818/107</t>
  </si>
  <si>
    <t>Reflex Level Gauge</t>
  </si>
  <si>
    <t>ARH/A818/108</t>
  </si>
  <si>
    <t>ARH/A818/109</t>
  </si>
  <si>
    <t>Tubuler Type Level Gauge</t>
  </si>
  <si>
    <t>ARH/A818/110</t>
  </si>
  <si>
    <t>Capicitance Type</t>
  </si>
  <si>
    <t>ARH/A818/111</t>
  </si>
  <si>
    <t>ARH/A818/112</t>
  </si>
  <si>
    <t>Transparent Level Gauge</t>
  </si>
  <si>
    <t>ARH/A818/113</t>
  </si>
  <si>
    <t>Cable Float Level Switch</t>
  </si>
  <si>
    <t>ARH/A818/114</t>
  </si>
  <si>
    <t>ARH/A818/115</t>
  </si>
  <si>
    <t>Miniature Level Switch(SS)</t>
  </si>
  <si>
    <t>ARH/A818/116</t>
  </si>
  <si>
    <t>ARH/A818/117</t>
  </si>
  <si>
    <t>External Chambers</t>
  </si>
  <si>
    <t>ARH/A818/118</t>
  </si>
  <si>
    <t>Miniature Level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</si>
</sst>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0" fontId="2" fillId="0" borderId="0" xfId="0" applyFont="1" applyFill="1" applyBorder="1"/>
    <xf numFmtId="9" fontId="2" fillId="0" borderId="0" xfId="0" applyNumberFormat="1" applyFont="1" applyBorder="1"/>
    <xf numFmtId="0" fontId="1" fillId="3" borderId="9" xfId="2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Fill="1" applyBorder="1"/>
    <xf numFmtId="9" fontId="2" fillId="0" borderId="2" xfId="0" applyNumberFormat="1" applyFont="1" applyBorder="1"/>
    <xf numFmtId="0" fontId="1" fillId="3" borderId="10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topLeftCell="C1" workbookViewId="0">
      <selection activeCell="J28" sqref="J28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3.42578125" style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6.85546875" style="1" bestFit="1" customWidth="1"/>
    <col min="8" max="10" width="9.140625" style="1" customWidth="1"/>
    <col min="11" max="11" width="9.140625" style="1" hidden="1" customWidth="1"/>
    <col min="12" max="12" width="10.28515625" style="1" bestFit="1" customWidth="1"/>
    <col min="13" max="13" width="18.7109375" style="1" hidden="1" customWidth="1"/>
    <col min="14" max="14" width="0.140625" style="1" customWidth="1"/>
    <col min="15" max="16" width="9.140625" style="1" customWidth="1"/>
    <col min="17" max="17" width="12.140625" style="1" bestFit="1" customWidth="1"/>
    <col min="18" max="18" width="9" style="1" customWidth="1"/>
    <col min="19" max="19" width="11.28515625" style="1" hidden="1" customWidth="1"/>
    <col min="20" max="20" width="9.140625" style="1" customWidth="1"/>
    <col min="21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43314</v>
      </c>
      <c r="C2" s="6" t="s">
        <v>20</v>
      </c>
      <c r="D2" s="6">
        <v>100</v>
      </c>
      <c r="E2" s="8">
        <v>43314</v>
      </c>
      <c r="F2" s="8"/>
      <c r="G2" s="9" t="s">
        <v>21</v>
      </c>
      <c r="H2" s="5">
        <v>1</v>
      </c>
      <c r="I2" s="9">
        <v>3520</v>
      </c>
      <c r="J2" s="6">
        <f t="shared" ref="J2" si="0">H2*I2</f>
        <v>3520</v>
      </c>
      <c r="K2" s="10"/>
      <c r="L2" s="6">
        <f t="shared" ref="L2" si="1">J2-(J2*K2)</f>
        <v>3520</v>
      </c>
      <c r="M2" s="6"/>
      <c r="N2" s="6">
        <v>25</v>
      </c>
      <c r="O2" s="6">
        <f t="shared" ref="O2" si="2">L2*9%</f>
        <v>316.8</v>
      </c>
      <c r="P2" s="6">
        <f t="shared" ref="P2" si="3">L2*9%</f>
        <v>316.8</v>
      </c>
      <c r="Q2" s="6">
        <f t="shared" ref="Q2" si="4">O2+P2</f>
        <v>633.6</v>
      </c>
      <c r="R2" s="6">
        <f t="shared" ref="R2" si="5">SUM(L2:N2,Q2)</f>
        <v>4178.6000000000004</v>
      </c>
      <c r="S2" s="6">
        <v>0.6</v>
      </c>
      <c r="T2" s="7">
        <f t="shared" ref="T2" si="6">R2-S2</f>
        <v>4178</v>
      </c>
    </row>
    <row r="3" spans="1:20" ht="15" x14ac:dyDescent="0.25">
      <c r="A3" s="5">
        <v>2</v>
      </c>
      <c r="B3" s="8">
        <v>43314</v>
      </c>
      <c r="C3" s="6" t="s">
        <v>22</v>
      </c>
      <c r="D3" s="6">
        <v>101</v>
      </c>
      <c r="E3" s="8">
        <v>43314</v>
      </c>
      <c r="F3" s="8">
        <v>43296</v>
      </c>
      <c r="G3" s="6" t="s">
        <v>23</v>
      </c>
      <c r="H3" s="5">
        <v>3</v>
      </c>
      <c r="I3" s="6">
        <v>12300</v>
      </c>
      <c r="J3" s="6">
        <f t="shared" ref="J3" si="7">H3*I3</f>
        <v>36900</v>
      </c>
      <c r="K3" s="10">
        <v>0.05</v>
      </c>
      <c r="L3" s="6">
        <f>J3-(J3*K3)</f>
        <v>35055</v>
      </c>
      <c r="M3" s="9">
        <v>350</v>
      </c>
      <c r="N3" s="6"/>
      <c r="O3" s="6">
        <f>L3*9%</f>
        <v>3154.95</v>
      </c>
      <c r="P3" s="6">
        <f>L3*9%</f>
        <v>3154.95</v>
      </c>
      <c r="Q3" s="6">
        <f t="shared" ref="Q3" si="8">O3+P3</f>
        <v>6309.9</v>
      </c>
      <c r="R3" s="6">
        <f t="shared" ref="R3" si="9">SUM(L3:N3,Q3)</f>
        <v>41714.9</v>
      </c>
      <c r="S3" s="6">
        <v>0.9</v>
      </c>
      <c r="T3" s="7">
        <f t="shared" ref="T3" si="10">R3-S3</f>
        <v>41714</v>
      </c>
    </row>
    <row r="4" spans="1:20" ht="15" x14ac:dyDescent="0.25">
      <c r="A4" s="5">
        <v>3</v>
      </c>
      <c r="B4" s="8">
        <v>43314</v>
      </c>
      <c r="C4" s="6" t="s">
        <v>24</v>
      </c>
      <c r="D4" s="6">
        <v>102</v>
      </c>
      <c r="E4" s="8">
        <v>43314</v>
      </c>
      <c r="F4" s="8">
        <v>43296</v>
      </c>
      <c r="G4" s="6" t="s">
        <v>25</v>
      </c>
      <c r="H4" s="5">
        <v>1</v>
      </c>
      <c r="I4" s="6">
        <v>6000</v>
      </c>
      <c r="J4" s="6">
        <f>H4*I4</f>
        <v>6000</v>
      </c>
      <c r="K4" s="10"/>
      <c r="L4" s="6">
        <f>J4-(J4*K4)</f>
        <v>6000</v>
      </c>
      <c r="M4" s="6"/>
      <c r="N4" s="6"/>
      <c r="O4" s="6">
        <f>L4*9%</f>
        <v>540</v>
      </c>
      <c r="P4" s="6">
        <f>L4*9%</f>
        <v>540</v>
      </c>
      <c r="Q4" s="6">
        <f>O4+P4</f>
        <v>1080</v>
      </c>
      <c r="R4" s="6">
        <f>SUM(L4:N4,Q4)</f>
        <v>7080</v>
      </c>
      <c r="S4" s="6"/>
      <c r="T4" s="7">
        <f>R4-S4</f>
        <v>7080</v>
      </c>
    </row>
    <row r="5" spans="1:20" ht="15" x14ac:dyDescent="0.25">
      <c r="A5" s="5">
        <v>4</v>
      </c>
      <c r="B5" s="8">
        <v>43319</v>
      </c>
      <c r="C5" s="6" t="s">
        <v>26</v>
      </c>
      <c r="D5" s="6">
        <v>103</v>
      </c>
      <c r="E5" s="8">
        <v>43319</v>
      </c>
      <c r="F5" s="8">
        <v>43298</v>
      </c>
      <c r="G5" s="6" t="s">
        <v>27</v>
      </c>
      <c r="H5" s="5">
        <v>5</v>
      </c>
      <c r="I5" s="6">
        <v>11700</v>
      </c>
      <c r="J5" s="6">
        <f t="shared" ref="J5:J6" si="11">H5*I5</f>
        <v>58500</v>
      </c>
      <c r="K5" s="10">
        <v>0.05</v>
      </c>
      <c r="L5" s="6">
        <f t="shared" ref="L5:L6" si="12">J5-(J5*K5)</f>
        <v>55575</v>
      </c>
      <c r="M5" s="9">
        <v>350</v>
      </c>
      <c r="N5" s="6"/>
      <c r="O5" s="6">
        <f t="shared" ref="O5:O6" si="13">L5*9%</f>
        <v>5001.75</v>
      </c>
      <c r="P5" s="6">
        <f t="shared" ref="P5:P6" si="14">L5*9%</f>
        <v>5001.75</v>
      </c>
      <c r="Q5" s="6">
        <f t="shared" ref="Q5:Q6" si="15">O5+P5</f>
        <v>10003.5</v>
      </c>
      <c r="R5" s="6">
        <f t="shared" ref="R5:R6" si="16">SUM(L5:N5,Q5)</f>
        <v>65928.5</v>
      </c>
      <c r="S5" s="6">
        <v>0.5</v>
      </c>
      <c r="T5" s="7">
        <f t="shared" ref="T5:T6" si="17">R5-S5</f>
        <v>65928</v>
      </c>
    </row>
    <row r="6" spans="1:20" ht="15" x14ac:dyDescent="0.25">
      <c r="A6" s="5">
        <v>5</v>
      </c>
      <c r="B6" s="8">
        <v>43320</v>
      </c>
      <c r="C6" s="6" t="s">
        <v>28</v>
      </c>
      <c r="D6" s="6">
        <v>104</v>
      </c>
      <c r="E6" s="8">
        <v>43320</v>
      </c>
      <c r="F6" s="8"/>
      <c r="G6" s="9" t="s">
        <v>29</v>
      </c>
      <c r="H6" s="5">
        <v>1</v>
      </c>
      <c r="I6" s="9">
        <v>3500</v>
      </c>
      <c r="J6" s="6">
        <f t="shared" si="11"/>
        <v>3500</v>
      </c>
      <c r="K6" s="10"/>
      <c r="L6" s="6">
        <f t="shared" si="12"/>
        <v>3500</v>
      </c>
      <c r="M6" s="6"/>
      <c r="N6" s="6"/>
      <c r="O6" s="6">
        <f t="shared" si="13"/>
        <v>315</v>
      </c>
      <c r="P6" s="6">
        <f t="shared" si="14"/>
        <v>315</v>
      </c>
      <c r="Q6" s="6">
        <f t="shared" si="15"/>
        <v>630</v>
      </c>
      <c r="R6" s="6">
        <f t="shared" si="16"/>
        <v>4130</v>
      </c>
      <c r="S6" s="6"/>
      <c r="T6" s="7">
        <f t="shared" si="17"/>
        <v>4130</v>
      </c>
    </row>
    <row r="7" spans="1:20" ht="15" x14ac:dyDescent="0.25">
      <c r="A7" s="5">
        <v>6</v>
      </c>
      <c r="B7" s="8">
        <v>43321</v>
      </c>
      <c r="C7" s="6" t="s">
        <v>30</v>
      </c>
      <c r="D7" s="6">
        <v>105</v>
      </c>
      <c r="E7" s="8">
        <v>43321</v>
      </c>
      <c r="F7" s="8">
        <v>43321</v>
      </c>
      <c r="G7" s="6" t="s">
        <v>27</v>
      </c>
      <c r="H7" s="5">
        <v>1</v>
      </c>
      <c r="I7" s="6">
        <v>11700</v>
      </c>
      <c r="J7" s="6">
        <f t="shared" ref="J7:J9" si="18">H7*I7</f>
        <v>11700</v>
      </c>
      <c r="K7" s="10">
        <v>0.05</v>
      </c>
      <c r="L7" s="6">
        <f t="shared" ref="L7:L9" si="19">J7-(J7*K7)</f>
        <v>11115</v>
      </c>
      <c r="M7" s="9">
        <v>350</v>
      </c>
      <c r="N7" s="6"/>
      <c r="O7" s="6">
        <f t="shared" ref="O7:O9" si="20">L7*9%</f>
        <v>1000.3499999999999</v>
      </c>
      <c r="P7" s="6">
        <f t="shared" ref="P7:P9" si="21">L7*9%</f>
        <v>1000.3499999999999</v>
      </c>
      <c r="Q7" s="6">
        <f t="shared" ref="Q7:Q9" si="22">O7+P7</f>
        <v>2000.6999999999998</v>
      </c>
      <c r="R7" s="6">
        <f t="shared" ref="R7:R9" si="23">SUM(L7:N7,Q7)</f>
        <v>13465.7</v>
      </c>
      <c r="S7" s="6">
        <v>0.7</v>
      </c>
      <c r="T7" s="7">
        <f t="shared" ref="T7:T9" si="24">R7-S7</f>
        <v>13465</v>
      </c>
    </row>
    <row r="8" spans="1:20" ht="15" x14ac:dyDescent="0.25">
      <c r="A8" s="5">
        <v>7</v>
      </c>
      <c r="B8" s="8">
        <v>43322</v>
      </c>
      <c r="C8" s="6" t="s">
        <v>31</v>
      </c>
      <c r="D8" s="6">
        <v>106</v>
      </c>
      <c r="E8" s="8">
        <v>43322</v>
      </c>
      <c r="F8" s="8">
        <v>43301</v>
      </c>
      <c r="G8" s="9" t="s">
        <v>21</v>
      </c>
      <c r="H8" s="5">
        <v>2</v>
      </c>
      <c r="I8" s="9">
        <v>3520</v>
      </c>
      <c r="J8" s="6">
        <f t="shared" si="18"/>
        <v>7040</v>
      </c>
      <c r="K8" s="10"/>
      <c r="L8" s="6">
        <f t="shared" si="19"/>
        <v>7040</v>
      </c>
      <c r="M8" s="6"/>
      <c r="N8" s="6">
        <v>25</v>
      </c>
      <c r="O8" s="6">
        <f t="shared" si="20"/>
        <v>633.6</v>
      </c>
      <c r="P8" s="6">
        <f t="shared" si="21"/>
        <v>633.6</v>
      </c>
      <c r="Q8" s="6">
        <f t="shared" si="22"/>
        <v>1267.2</v>
      </c>
      <c r="R8" s="6">
        <f t="shared" si="23"/>
        <v>8332.2000000000007</v>
      </c>
      <c r="S8" s="6">
        <v>0.2</v>
      </c>
      <c r="T8" s="7">
        <f t="shared" si="24"/>
        <v>8332</v>
      </c>
    </row>
    <row r="9" spans="1:20" ht="15" x14ac:dyDescent="0.25">
      <c r="A9" s="5">
        <v>8</v>
      </c>
      <c r="B9" s="8">
        <v>43323</v>
      </c>
      <c r="C9" s="6" t="s">
        <v>32</v>
      </c>
      <c r="D9" s="6">
        <v>107</v>
      </c>
      <c r="E9" s="8">
        <v>43323</v>
      </c>
      <c r="F9" s="8"/>
      <c r="G9" s="9" t="s">
        <v>33</v>
      </c>
      <c r="H9" s="5">
        <v>1</v>
      </c>
      <c r="I9" s="9">
        <v>7200</v>
      </c>
      <c r="J9" s="9">
        <f t="shared" si="18"/>
        <v>7200</v>
      </c>
      <c r="K9" s="10"/>
      <c r="L9" s="9">
        <f t="shared" si="19"/>
        <v>7200</v>
      </c>
      <c r="M9" s="6"/>
      <c r="N9" s="6"/>
      <c r="O9" s="9">
        <f t="shared" si="20"/>
        <v>648</v>
      </c>
      <c r="P9" s="9">
        <f t="shared" si="21"/>
        <v>648</v>
      </c>
      <c r="Q9" s="9">
        <f t="shared" si="22"/>
        <v>1296</v>
      </c>
      <c r="R9" s="9">
        <f t="shared" si="23"/>
        <v>8496</v>
      </c>
      <c r="S9" s="6"/>
      <c r="T9" s="7">
        <f t="shared" si="24"/>
        <v>8496</v>
      </c>
    </row>
    <row r="10" spans="1:20" ht="15" x14ac:dyDescent="0.25">
      <c r="A10" s="5">
        <v>9</v>
      </c>
      <c r="B10" s="8">
        <v>43324</v>
      </c>
      <c r="C10" s="6" t="s">
        <v>34</v>
      </c>
      <c r="D10" s="6">
        <v>108</v>
      </c>
      <c r="E10" s="8">
        <v>43324</v>
      </c>
      <c r="F10" s="8">
        <v>43303</v>
      </c>
      <c r="G10" s="6" t="s">
        <v>23</v>
      </c>
      <c r="H10" s="5">
        <v>2</v>
      </c>
      <c r="I10" s="6">
        <v>12300</v>
      </c>
      <c r="J10" s="6">
        <f t="shared" ref="J10:J12" si="25">H10*I10</f>
        <v>24600</v>
      </c>
      <c r="K10" s="10">
        <v>0.05</v>
      </c>
      <c r="L10" s="6">
        <f>J10-(J10*K10)</f>
        <v>23370</v>
      </c>
      <c r="M10" s="9">
        <v>350</v>
      </c>
      <c r="N10" s="6"/>
      <c r="O10" s="6">
        <f>L10*9%</f>
        <v>2103.2999999999997</v>
      </c>
      <c r="P10" s="6">
        <f>L10*9%</f>
        <v>2103.2999999999997</v>
      </c>
      <c r="Q10" s="6">
        <f t="shared" ref="Q10:Q12" si="26">O10+P10</f>
        <v>4206.5999999999995</v>
      </c>
      <c r="R10" s="6">
        <f t="shared" ref="R10:R12" si="27">SUM(L10:N10,Q10)</f>
        <v>27926.6</v>
      </c>
      <c r="S10" s="6">
        <v>0.6</v>
      </c>
      <c r="T10" s="7">
        <f t="shared" ref="T10:T12" si="28">R10-S10</f>
        <v>27926</v>
      </c>
    </row>
    <row r="11" spans="1:20" ht="15" x14ac:dyDescent="0.25">
      <c r="A11" s="5">
        <v>10</v>
      </c>
      <c r="B11" s="8">
        <v>43325</v>
      </c>
      <c r="C11" s="6" t="s">
        <v>35</v>
      </c>
      <c r="D11" s="6">
        <v>109</v>
      </c>
      <c r="E11" s="8">
        <v>43325</v>
      </c>
      <c r="F11" s="8">
        <v>43325</v>
      </c>
      <c r="G11" s="6" t="s">
        <v>36</v>
      </c>
      <c r="H11" s="5">
        <v>1</v>
      </c>
      <c r="I11" s="6">
        <v>2900</v>
      </c>
      <c r="J11" s="6">
        <f t="shared" si="25"/>
        <v>2900</v>
      </c>
      <c r="K11" s="10"/>
      <c r="L11" s="6">
        <f t="shared" ref="L11:L12" si="29">J11-(J11*K11)</f>
        <v>2900</v>
      </c>
      <c r="M11" s="6">
        <v>100</v>
      </c>
      <c r="N11" s="6">
        <v>25</v>
      </c>
      <c r="O11" s="6">
        <f t="shared" ref="O11:O12" si="30">L11*9%</f>
        <v>261</v>
      </c>
      <c r="P11" s="6">
        <f t="shared" ref="P11:P12" si="31">L11*9%</f>
        <v>261</v>
      </c>
      <c r="Q11" s="6">
        <f t="shared" si="26"/>
        <v>522</v>
      </c>
      <c r="R11" s="6">
        <f t="shared" si="27"/>
        <v>3547</v>
      </c>
      <c r="S11" s="6"/>
      <c r="T11" s="7">
        <f t="shared" si="28"/>
        <v>3547</v>
      </c>
    </row>
    <row r="12" spans="1:20" ht="15" x14ac:dyDescent="0.25">
      <c r="A12" s="5">
        <v>11</v>
      </c>
      <c r="B12" s="8">
        <v>43326</v>
      </c>
      <c r="C12" s="6" t="s">
        <v>37</v>
      </c>
      <c r="D12" s="6">
        <v>110</v>
      </c>
      <c r="E12" s="8">
        <v>43326</v>
      </c>
      <c r="F12" s="8">
        <v>43305</v>
      </c>
      <c r="G12" s="9" t="s">
        <v>38</v>
      </c>
      <c r="H12" s="5">
        <v>1</v>
      </c>
      <c r="I12" s="6">
        <v>35000</v>
      </c>
      <c r="J12" s="6">
        <f t="shared" si="25"/>
        <v>35000</v>
      </c>
      <c r="K12" s="10"/>
      <c r="L12" s="6">
        <f t="shared" si="29"/>
        <v>35000</v>
      </c>
      <c r="M12" s="9">
        <v>450</v>
      </c>
      <c r="N12" s="6"/>
      <c r="O12" s="6">
        <f t="shared" si="30"/>
        <v>3150</v>
      </c>
      <c r="P12" s="6">
        <f t="shared" si="31"/>
        <v>3150</v>
      </c>
      <c r="Q12" s="6">
        <f t="shared" si="26"/>
        <v>6300</v>
      </c>
      <c r="R12" s="6">
        <f t="shared" si="27"/>
        <v>41750</v>
      </c>
      <c r="S12" s="6"/>
      <c r="T12" s="7">
        <f t="shared" si="28"/>
        <v>41750</v>
      </c>
    </row>
    <row r="13" spans="1:20" ht="15" x14ac:dyDescent="0.25">
      <c r="A13" s="5">
        <v>12</v>
      </c>
      <c r="B13" s="8">
        <v>43327</v>
      </c>
      <c r="C13" s="6" t="s">
        <v>39</v>
      </c>
      <c r="D13" s="6">
        <v>111</v>
      </c>
      <c r="E13" s="8">
        <v>43327</v>
      </c>
      <c r="F13" s="8"/>
      <c r="G13" s="6" t="s">
        <v>23</v>
      </c>
      <c r="H13" s="5">
        <v>1</v>
      </c>
      <c r="I13" s="6">
        <v>12300</v>
      </c>
      <c r="J13" s="6">
        <f t="shared" ref="J13:J15" si="32">H13*I13</f>
        <v>12300</v>
      </c>
      <c r="K13" s="10">
        <v>0.05</v>
      </c>
      <c r="L13" s="6">
        <f>J13-(J13*K13)</f>
        <v>11685</v>
      </c>
      <c r="M13" s="9">
        <v>350</v>
      </c>
      <c r="N13" s="6"/>
      <c r="O13" s="6">
        <f>L13*9%</f>
        <v>1051.6499999999999</v>
      </c>
      <c r="P13" s="6">
        <f>L13*9%</f>
        <v>1051.6499999999999</v>
      </c>
      <c r="Q13" s="6">
        <f t="shared" ref="Q13:Q15" si="33">O13+P13</f>
        <v>2103.2999999999997</v>
      </c>
      <c r="R13" s="6">
        <f t="shared" ref="R13:R15" si="34">SUM(L13:N13,Q13)</f>
        <v>14138.3</v>
      </c>
      <c r="S13" s="6">
        <v>0.3</v>
      </c>
      <c r="T13" s="7">
        <f t="shared" ref="T13:T15" si="35">R13-S13</f>
        <v>14138</v>
      </c>
    </row>
    <row r="14" spans="1:20" ht="15" x14ac:dyDescent="0.25">
      <c r="A14" s="5">
        <v>13</v>
      </c>
      <c r="B14" s="8">
        <v>43328</v>
      </c>
      <c r="C14" s="6" t="s">
        <v>40</v>
      </c>
      <c r="D14" s="6">
        <v>112</v>
      </c>
      <c r="E14" s="8">
        <v>43328</v>
      </c>
      <c r="F14" s="8">
        <v>43307</v>
      </c>
      <c r="G14" s="9" t="s">
        <v>41</v>
      </c>
      <c r="H14" s="5">
        <v>1</v>
      </c>
      <c r="I14" s="9">
        <v>85000</v>
      </c>
      <c r="J14" s="9">
        <f t="shared" si="32"/>
        <v>85000</v>
      </c>
      <c r="K14" s="10"/>
      <c r="L14" s="9">
        <f t="shared" ref="L14:L15" si="36">J14-(J14*K14)</f>
        <v>85000</v>
      </c>
      <c r="M14" s="6"/>
      <c r="N14" s="6"/>
      <c r="O14" s="9">
        <f t="shared" ref="O14:O15" si="37">L14*9%</f>
        <v>7650</v>
      </c>
      <c r="P14" s="9">
        <f t="shared" ref="P14:P15" si="38">L14*9%</f>
        <v>7650</v>
      </c>
      <c r="Q14" s="9">
        <f t="shared" si="33"/>
        <v>15300</v>
      </c>
      <c r="R14" s="9">
        <f t="shared" si="34"/>
        <v>100300</v>
      </c>
      <c r="S14" s="6"/>
      <c r="T14" s="11">
        <f t="shared" si="35"/>
        <v>100300</v>
      </c>
    </row>
    <row r="15" spans="1:20" ht="15" x14ac:dyDescent="0.25">
      <c r="A15" s="5">
        <v>14</v>
      </c>
      <c r="B15" s="8">
        <v>43329</v>
      </c>
      <c r="C15" s="6" t="s">
        <v>42</v>
      </c>
      <c r="D15" s="6">
        <v>113</v>
      </c>
      <c r="E15" s="8">
        <v>43329</v>
      </c>
      <c r="F15" s="8">
        <v>43308</v>
      </c>
      <c r="G15" s="9" t="s">
        <v>43</v>
      </c>
      <c r="H15" s="5">
        <v>1</v>
      </c>
      <c r="I15" s="9">
        <v>10053</v>
      </c>
      <c r="J15" s="6">
        <f t="shared" si="32"/>
        <v>10053</v>
      </c>
      <c r="K15" s="10"/>
      <c r="L15" s="6">
        <f t="shared" si="36"/>
        <v>10053</v>
      </c>
      <c r="M15" s="6">
        <v>150</v>
      </c>
      <c r="N15" s="6"/>
      <c r="O15" s="6">
        <f t="shared" si="37"/>
        <v>904.77</v>
      </c>
      <c r="P15" s="6">
        <f t="shared" si="38"/>
        <v>904.77</v>
      </c>
      <c r="Q15" s="6">
        <f t="shared" si="33"/>
        <v>1809.54</v>
      </c>
      <c r="R15" s="6">
        <f t="shared" si="34"/>
        <v>12012.54</v>
      </c>
      <c r="S15" s="6">
        <v>0.54</v>
      </c>
      <c r="T15" s="7">
        <f t="shared" si="35"/>
        <v>12012</v>
      </c>
    </row>
    <row r="16" spans="1:20" ht="15" x14ac:dyDescent="0.25">
      <c r="A16" s="5">
        <v>15</v>
      </c>
      <c r="B16" s="8">
        <v>43333</v>
      </c>
      <c r="C16" s="6" t="s">
        <v>44</v>
      </c>
      <c r="D16" s="6">
        <v>114</v>
      </c>
      <c r="E16" s="8">
        <v>43333</v>
      </c>
      <c r="F16" s="8">
        <v>43309</v>
      </c>
      <c r="G16" s="6" t="s">
        <v>27</v>
      </c>
      <c r="H16" s="5">
        <v>4</v>
      </c>
      <c r="I16" s="6">
        <v>11700</v>
      </c>
      <c r="J16" s="6">
        <f t="shared" ref="J16:J17" si="39">H16*I16</f>
        <v>46800</v>
      </c>
      <c r="K16" s="10">
        <v>0.05</v>
      </c>
      <c r="L16" s="6">
        <f t="shared" ref="L16:L17" si="40">J16-(J16*K16)</f>
        <v>44460</v>
      </c>
      <c r="M16" s="9">
        <v>350</v>
      </c>
      <c r="N16" s="6"/>
      <c r="O16" s="6">
        <f t="shared" ref="O16:O17" si="41">L16*9%</f>
        <v>4001.3999999999996</v>
      </c>
      <c r="P16" s="6">
        <f t="shared" ref="P16:P17" si="42">L16*9%</f>
        <v>4001.3999999999996</v>
      </c>
      <c r="Q16" s="6">
        <f t="shared" ref="Q16:Q17" si="43">O16+P16</f>
        <v>8002.7999999999993</v>
      </c>
      <c r="R16" s="6">
        <f t="shared" ref="R16:R17" si="44">SUM(L16:N16,Q16)</f>
        <v>52812.800000000003</v>
      </c>
      <c r="S16" s="6">
        <v>0.8</v>
      </c>
      <c r="T16" s="7">
        <f t="shared" ref="T16:T17" si="45">R16-S16</f>
        <v>52812</v>
      </c>
    </row>
    <row r="17" spans="1:20" ht="15" x14ac:dyDescent="0.25">
      <c r="A17" s="5">
        <v>16</v>
      </c>
      <c r="B17" s="8">
        <v>43333</v>
      </c>
      <c r="C17" s="6" t="s">
        <v>45</v>
      </c>
      <c r="D17" s="6">
        <v>115</v>
      </c>
      <c r="E17" s="8">
        <v>43333</v>
      </c>
      <c r="F17" s="8">
        <v>43310</v>
      </c>
      <c r="G17" s="9" t="s">
        <v>46</v>
      </c>
      <c r="H17" s="5">
        <v>1</v>
      </c>
      <c r="I17" s="9">
        <v>1502</v>
      </c>
      <c r="J17" s="6">
        <f t="shared" si="39"/>
        <v>1502</v>
      </c>
      <c r="K17" s="10"/>
      <c r="L17" s="6">
        <f t="shared" si="40"/>
        <v>1502</v>
      </c>
      <c r="M17" s="6"/>
      <c r="N17" s="6"/>
      <c r="O17" s="6">
        <f t="shared" si="41"/>
        <v>135.18</v>
      </c>
      <c r="P17" s="6">
        <f t="shared" si="42"/>
        <v>135.18</v>
      </c>
      <c r="Q17" s="6">
        <f t="shared" si="43"/>
        <v>270.36</v>
      </c>
      <c r="R17" s="6">
        <f t="shared" si="44"/>
        <v>1772.3600000000001</v>
      </c>
      <c r="S17" s="6">
        <v>0.36</v>
      </c>
      <c r="T17" s="7">
        <f t="shared" si="45"/>
        <v>1772.0000000000002</v>
      </c>
    </row>
    <row r="18" spans="1:20" ht="15" x14ac:dyDescent="0.25">
      <c r="A18" s="5">
        <v>17</v>
      </c>
      <c r="B18" s="8">
        <v>43336</v>
      </c>
      <c r="C18" s="6" t="s">
        <v>47</v>
      </c>
      <c r="D18" s="6">
        <v>116</v>
      </c>
      <c r="E18" s="8">
        <v>43336</v>
      </c>
      <c r="F18" s="8">
        <v>43311</v>
      </c>
      <c r="G18" s="6" t="s">
        <v>23</v>
      </c>
      <c r="H18" s="5">
        <v>3</v>
      </c>
      <c r="I18" s="6">
        <v>12300</v>
      </c>
      <c r="J18" s="6">
        <f t="shared" ref="J18:J20" si="46">H18*I18</f>
        <v>36900</v>
      </c>
      <c r="K18" s="10"/>
      <c r="L18" s="6">
        <f>J18-(J18*K18)</f>
        <v>36900</v>
      </c>
      <c r="M18" s="9">
        <v>350</v>
      </c>
      <c r="N18" s="6"/>
      <c r="O18" s="6">
        <f>L18*9%</f>
        <v>3321</v>
      </c>
      <c r="P18" s="6">
        <f>L18*9%</f>
        <v>3321</v>
      </c>
      <c r="Q18" s="6">
        <f t="shared" ref="Q18:Q20" si="47">O18+P18</f>
        <v>6642</v>
      </c>
      <c r="R18" s="6">
        <f t="shared" ref="R18:R20" si="48">SUM(L18:N18,Q18)</f>
        <v>43892</v>
      </c>
      <c r="S18" s="6"/>
      <c r="T18" s="7">
        <f t="shared" ref="T18:T20" si="49">R18-S18</f>
        <v>43892</v>
      </c>
    </row>
    <row r="19" spans="1:20" ht="15" x14ac:dyDescent="0.25">
      <c r="A19" s="5">
        <v>18</v>
      </c>
      <c r="B19" s="8">
        <v>43336</v>
      </c>
      <c r="C19" s="6" t="s">
        <v>48</v>
      </c>
      <c r="D19" s="6">
        <v>117</v>
      </c>
      <c r="E19" s="8">
        <v>43336</v>
      </c>
      <c r="F19" s="8">
        <v>43312</v>
      </c>
      <c r="G19" s="9" t="s">
        <v>49</v>
      </c>
      <c r="H19" s="5">
        <v>1</v>
      </c>
      <c r="I19" s="9">
        <v>4200</v>
      </c>
      <c r="J19" s="6">
        <f t="shared" si="46"/>
        <v>4200</v>
      </c>
      <c r="K19" s="10"/>
      <c r="L19" s="6">
        <f t="shared" ref="L19:L20" si="50">J19-(J19*K19)</f>
        <v>4200</v>
      </c>
      <c r="M19" s="6"/>
      <c r="N19" s="6"/>
      <c r="O19" s="6">
        <f t="shared" ref="O19:O20" si="51">L19*9%</f>
        <v>378</v>
      </c>
      <c r="P19" s="6">
        <f t="shared" ref="P19:P20" si="52">L19*9%</f>
        <v>378</v>
      </c>
      <c r="Q19" s="6">
        <f t="shared" si="47"/>
        <v>756</v>
      </c>
      <c r="R19" s="6">
        <f t="shared" si="48"/>
        <v>4956</v>
      </c>
      <c r="S19" s="6"/>
      <c r="T19" s="7">
        <f t="shared" si="49"/>
        <v>4956</v>
      </c>
    </row>
    <row r="20" spans="1:20" ht="15.75" thickBot="1" x14ac:dyDescent="0.3">
      <c r="A20" s="12">
        <v>19</v>
      </c>
      <c r="B20" s="13">
        <v>43340</v>
      </c>
      <c r="C20" s="14" t="s">
        <v>50</v>
      </c>
      <c r="D20" s="14">
        <v>118</v>
      </c>
      <c r="E20" s="13">
        <v>43340</v>
      </c>
      <c r="F20" s="13"/>
      <c r="G20" s="15" t="s">
        <v>51</v>
      </c>
      <c r="H20" s="12">
        <v>1</v>
      </c>
      <c r="I20" s="14">
        <v>2850</v>
      </c>
      <c r="J20" s="14">
        <f t="shared" si="46"/>
        <v>2850</v>
      </c>
      <c r="K20" s="16"/>
      <c r="L20" s="14">
        <f t="shared" si="50"/>
        <v>2850</v>
      </c>
      <c r="M20" s="14"/>
      <c r="N20" s="14"/>
      <c r="O20" s="14">
        <f t="shared" si="51"/>
        <v>256.5</v>
      </c>
      <c r="P20" s="14">
        <f t="shared" si="52"/>
        <v>256.5</v>
      </c>
      <c r="Q20" s="14">
        <f t="shared" si="47"/>
        <v>513</v>
      </c>
      <c r="R20" s="14">
        <f t="shared" si="48"/>
        <v>3363</v>
      </c>
      <c r="S20" s="14"/>
      <c r="T20" s="17">
        <f t="shared" si="49"/>
        <v>3363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2020-12-05T12:09:06Z</dcterms:modified>
  <cp:category/>
</cp:coreProperties>
</file>