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0" i="1" l="1"/>
  <c r="L10" i="1" s="1"/>
  <c r="J9" i="1"/>
  <c r="L9" i="1" s="1"/>
  <c r="J8" i="1"/>
  <c r="L8" i="1" s="1"/>
  <c r="P8" i="1" s="1"/>
  <c r="J7" i="1"/>
  <c r="L7" i="1" s="1"/>
  <c r="J6" i="1"/>
  <c r="L6" i="1" s="1"/>
  <c r="J5" i="1"/>
  <c r="L5" i="1" s="1"/>
  <c r="J4" i="1"/>
  <c r="L4" i="1" s="1"/>
  <c r="P4" i="1" s="1"/>
  <c r="J3" i="1"/>
  <c r="L3" i="1" s="1"/>
  <c r="J2" i="1"/>
  <c r="L2" i="1" s="1"/>
  <c r="P3" i="1" l="1"/>
  <c r="O3" i="1"/>
  <c r="O6" i="1"/>
  <c r="P6" i="1"/>
  <c r="P9" i="1"/>
  <c r="O9" i="1"/>
  <c r="P7" i="1"/>
  <c r="O7" i="1"/>
  <c r="O10" i="1"/>
  <c r="P10" i="1"/>
  <c r="O2" i="1"/>
  <c r="P2" i="1"/>
  <c r="P5" i="1"/>
  <c r="O5" i="1"/>
  <c r="O4" i="1"/>
  <c r="Q4" i="1" s="1"/>
  <c r="R4" i="1" s="1"/>
  <c r="T4" i="1" s="1"/>
  <c r="O8" i="1"/>
  <c r="Q8" i="1" s="1"/>
  <c r="R8" i="1" s="1"/>
  <c r="T8" i="1" s="1"/>
  <c r="Q9" i="1" l="1"/>
  <c r="R9" i="1" s="1"/>
  <c r="T9" i="1" s="1"/>
  <c r="Q6" i="1"/>
  <c r="R6" i="1" s="1"/>
  <c r="T6" i="1" s="1"/>
  <c r="Q10" i="1"/>
  <c r="R10" i="1" s="1"/>
  <c r="T10" i="1" s="1"/>
  <c r="Q5" i="1"/>
  <c r="R5" i="1" s="1"/>
  <c r="T5" i="1" s="1"/>
  <c r="Q2" i="1"/>
  <c r="R2" i="1" s="1"/>
  <c r="T2" i="1" s="1"/>
  <c r="Q7" i="1"/>
  <c r="R7" i="1" s="1"/>
  <c r="T7" i="1" s="1"/>
  <c r="Q3" i="1"/>
  <c r="R3" i="1" s="1"/>
  <c r="T3" i="1" s="1"/>
</calcChain>
</file>

<file path=xl/sharedStrings.xml><?xml version="1.0" encoding="utf-8"?>
<sst xmlns="http://schemas.openxmlformats.org/spreadsheetml/2006/main" count="38" uniqueCount="34">
  <si>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</si>
  <si>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</si>
  <si>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</si>
  <si>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</si>
  <si>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</si>
  <si>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</si>
  <si>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</si>
  <si>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</si>
  <si>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</si>
  <si>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</si>
  <si>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</si>
  <si>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</si>
  <si>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</si>
  <si>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</si>
  <si>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</si>
  <si>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</si>
  <si>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</si>
  <si>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</si>
  <si>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</si>
  <si>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</si>
  <si>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ARH/N1117/100</t>
  </si>
  <si>
    <t>Capicitance Type</t>
  </si>
  <si>
    <t>ARH/N1117/101</t>
  </si>
  <si>
    <t>ARH/N1117/102</t>
  </si>
  <si>
    <t>Cable Float Level Switch</t>
  </si>
  <si>
    <t>ARH/N1117/103</t>
  </si>
  <si>
    <t>Float And Board Level Indicator</t>
  </si>
  <si>
    <t>ARH/N1117/104</t>
  </si>
  <si>
    <t>By-Pass Level Indicator</t>
  </si>
  <si>
    <t>ARH/N1117/105</t>
  </si>
  <si>
    <t>ARH/N1117/107</t>
  </si>
  <si>
    <t>Conductivity Level Switch</t>
  </si>
  <si>
    <t>ARH/N1117/108</t>
  </si>
  <si>
    <t>ARH/N1117/109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</si>
</sst>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1" fillId="3" borderId="7" xfId="2" applyBorder="1"/>
    <xf numFmtId="0" fontId="2" fillId="0" borderId="8" xfId="0" applyFont="1" applyBorder="1"/>
    <xf numFmtId="0" fontId="2" fillId="0" borderId="0" xfId="0" applyFont="1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D1" workbookViewId="0">
      <selection activeCell="J17" sqref="J1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5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140625" style="1" customWidth="1"/>
    <col min="12" max="12" width="10.28515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</row>
    <row r="2" spans="1:20" ht="15" x14ac:dyDescent="0.25">
      <c r="A2" s="6">
        <v>1</v>
      </c>
      <c r="B2" s="8">
        <v>43775</v>
      </c>
      <c r="C2" s="7" t="s">
        <v>20</v>
      </c>
      <c r="D2" s="7">
        <v>100</v>
      </c>
      <c r="E2" s="8">
        <v>43775</v>
      </c>
      <c r="F2" s="8"/>
      <c r="G2" s="9" t="s">
        <v>21</v>
      </c>
      <c r="H2" s="6">
        <v>2</v>
      </c>
      <c r="I2" s="7">
        <v>35000</v>
      </c>
      <c r="J2" s="7">
        <f>H2*I2</f>
        <v>70000</v>
      </c>
      <c r="K2" s="10"/>
      <c r="L2" s="7">
        <f>J2-(J2*K2)</f>
        <v>70000</v>
      </c>
      <c r="M2" s="9"/>
      <c r="N2" s="7"/>
      <c r="O2" s="7">
        <f>L2*9%</f>
        <v>6300</v>
      </c>
      <c r="P2" s="7">
        <f>L2*9%</f>
        <v>6300</v>
      </c>
      <c r="Q2" s="7">
        <f>O2+P2</f>
        <v>12600</v>
      </c>
      <c r="R2" s="7">
        <f>SUM(L2:N2,Q2)</f>
        <v>82600</v>
      </c>
      <c r="S2" s="7"/>
      <c r="T2" s="11">
        <f>R2-S2</f>
        <v>82600</v>
      </c>
    </row>
    <row r="3" spans="1:20" ht="15" x14ac:dyDescent="0.25">
      <c r="A3" s="6">
        <v>2</v>
      </c>
      <c r="B3" s="8">
        <v>43779</v>
      </c>
      <c r="C3" s="7" t="s">
        <v>22</v>
      </c>
      <c r="D3" s="7">
        <v>101</v>
      </c>
      <c r="E3" s="8">
        <v>43779</v>
      </c>
      <c r="F3" s="8">
        <v>43743</v>
      </c>
      <c r="G3" s="9" t="s">
        <v>21</v>
      </c>
      <c r="H3" s="6">
        <v>3</v>
      </c>
      <c r="I3" s="7">
        <v>35000</v>
      </c>
      <c r="J3" s="7">
        <f t="shared" ref="J3:J4" si="0">H3*I3</f>
        <v>105000</v>
      </c>
      <c r="K3" s="10"/>
      <c r="L3" s="7">
        <f t="shared" ref="L3:L4" si="1">J3-(J3*K3)</f>
        <v>105000</v>
      </c>
      <c r="M3" s="9">
        <v>550</v>
      </c>
      <c r="N3" s="7"/>
      <c r="O3" s="7">
        <f t="shared" ref="O3:O4" si="2">L3*9%</f>
        <v>9450</v>
      </c>
      <c r="P3" s="7">
        <f t="shared" ref="P3:P4" si="3">L3*9%</f>
        <v>9450</v>
      </c>
      <c r="Q3" s="7">
        <f t="shared" ref="Q3:Q4" si="4">O3+P3</f>
        <v>18900</v>
      </c>
      <c r="R3" s="7">
        <f t="shared" ref="R3:R4" si="5">SUM(L3:N3,Q3)</f>
        <v>124450</v>
      </c>
      <c r="S3" s="7"/>
      <c r="T3" s="11">
        <f t="shared" ref="T3:T4" si="6">R3-S3</f>
        <v>124450</v>
      </c>
    </row>
    <row r="4" spans="1:20" ht="15" x14ac:dyDescent="0.25">
      <c r="A4" s="6">
        <v>3</v>
      </c>
      <c r="B4" s="8">
        <v>43780</v>
      </c>
      <c r="C4" s="7" t="s">
        <v>23</v>
      </c>
      <c r="D4" s="7">
        <v>102</v>
      </c>
      <c r="E4" s="8">
        <v>43780</v>
      </c>
      <c r="F4" s="8"/>
      <c r="G4" s="9" t="s">
        <v>24</v>
      </c>
      <c r="H4" s="6">
        <v>2</v>
      </c>
      <c r="I4" s="9">
        <v>10053</v>
      </c>
      <c r="J4" s="7">
        <f t="shared" si="0"/>
        <v>20106</v>
      </c>
      <c r="K4" s="10"/>
      <c r="L4" s="7">
        <f t="shared" si="1"/>
        <v>20106</v>
      </c>
      <c r="M4" s="7">
        <v>250</v>
      </c>
      <c r="N4" s="7"/>
      <c r="O4" s="7">
        <f t="shared" si="2"/>
        <v>1809.54</v>
      </c>
      <c r="P4" s="7">
        <f t="shared" si="3"/>
        <v>1809.54</v>
      </c>
      <c r="Q4" s="7">
        <f t="shared" si="4"/>
        <v>3619.08</v>
      </c>
      <c r="R4" s="7">
        <f t="shared" si="5"/>
        <v>23975.08</v>
      </c>
      <c r="S4" s="7">
        <v>0.08</v>
      </c>
      <c r="T4" s="11">
        <f t="shared" si="6"/>
        <v>23975</v>
      </c>
    </row>
    <row r="5" spans="1:20" ht="15" x14ac:dyDescent="0.25">
      <c r="A5" s="6">
        <v>4</v>
      </c>
      <c r="B5" s="8">
        <v>43780</v>
      </c>
      <c r="C5" s="7" t="s">
        <v>25</v>
      </c>
      <c r="D5" s="7">
        <v>103</v>
      </c>
      <c r="E5" s="8">
        <v>43780</v>
      </c>
      <c r="F5" s="8">
        <v>43745</v>
      </c>
      <c r="G5" s="9" t="s">
        <v>26</v>
      </c>
      <c r="H5" s="6">
        <v>4</v>
      </c>
      <c r="I5" s="9">
        <v>3520</v>
      </c>
      <c r="J5" s="7">
        <f t="shared" ref="J5" si="7">H5*I5</f>
        <v>14080</v>
      </c>
      <c r="K5" s="10"/>
      <c r="L5" s="7">
        <f t="shared" ref="L5" si="8">J5-(J5*K5)</f>
        <v>14080</v>
      </c>
      <c r="M5" s="7"/>
      <c r="N5" s="7">
        <v>25</v>
      </c>
      <c r="O5" s="7">
        <f t="shared" ref="O5" si="9">L5*9%</f>
        <v>1267.2</v>
      </c>
      <c r="P5" s="7">
        <f t="shared" ref="P5" si="10">L5*9%</f>
        <v>1267.2</v>
      </c>
      <c r="Q5" s="7">
        <f t="shared" ref="Q5" si="11">O5+P5</f>
        <v>2534.4</v>
      </c>
      <c r="R5" s="7">
        <f t="shared" ref="R5" si="12">SUM(L5:N5,Q5)</f>
        <v>16639.400000000001</v>
      </c>
      <c r="S5" s="7">
        <v>0.4</v>
      </c>
      <c r="T5" s="11">
        <f t="shared" ref="T5" si="13">R5-S5</f>
        <v>16639</v>
      </c>
    </row>
    <row r="6" spans="1:20" ht="15" x14ac:dyDescent="0.25">
      <c r="A6" s="6">
        <v>5</v>
      </c>
      <c r="B6" s="8">
        <v>43782</v>
      </c>
      <c r="C6" s="7" t="s">
        <v>27</v>
      </c>
      <c r="D6" s="7">
        <v>104</v>
      </c>
      <c r="E6" s="8">
        <v>43782</v>
      </c>
      <c r="F6" s="8">
        <v>43746</v>
      </c>
      <c r="G6" s="9" t="s">
        <v>28</v>
      </c>
      <c r="H6" s="6">
        <v>4</v>
      </c>
      <c r="I6" s="9">
        <v>3500</v>
      </c>
      <c r="J6" s="7">
        <f t="shared" ref="J6" si="14">H6*I6</f>
        <v>14000</v>
      </c>
      <c r="K6" s="10">
        <v>0.05</v>
      </c>
      <c r="L6" s="7">
        <f t="shared" ref="L6" si="15">J6-(J6*K6)</f>
        <v>13300</v>
      </c>
      <c r="M6" s="7"/>
      <c r="N6" s="7"/>
      <c r="O6" s="7">
        <f t="shared" ref="O6" si="16">L6*9%</f>
        <v>1197</v>
      </c>
      <c r="P6" s="7">
        <f t="shared" ref="P6" si="17">L6*9%</f>
        <v>1197</v>
      </c>
      <c r="Q6" s="7">
        <f t="shared" ref="Q6" si="18">O6+P6</f>
        <v>2394</v>
      </c>
      <c r="R6" s="7">
        <f t="shared" ref="R6" si="19">SUM(L6:N6,Q6)</f>
        <v>15694</v>
      </c>
      <c r="S6" s="7"/>
      <c r="T6" s="11">
        <f t="shared" ref="T6" si="20">R6-S6</f>
        <v>15694</v>
      </c>
    </row>
    <row r="7" spans="1:20" ht="15" x14ac:dyDescent="0.25">
      <c r="A7" s="6">
        <v>6</v>
      </c>
      <c r="B7" s="8">
        <v>43783</v>
      </c>
      <c r="C7" s="7" t="s">
        <v>29</v>
      </c>
      <c r="D7" s="7">
        <v>105</v>
      </c>
      <c r="E7" s="8">
        <v>43783</v>
      </c>
      <c r="F7" s="8">
        <v>43747</v>
      </c>
      <c r="G7" s="9" t="s">
        <v>26</v>
      </c>
      <c r="H7" s="6">
        <v>3</v>
      </c>
      <c r="I7" s="9">
        <v>3520</v>
      </c>
      <c r="J7" s="7">
        <f t="shared" ref="J7:J8" si="21">H7*I7</f>
        <v>10560</v>
      </c>
      <c r="K7" s="10"/>
      <c r="L7" s="7">
        <f t="shared" ref="L7:L8" si="22">J7-(J7*K7)</f>
        <v>10560</v>
      </c>
      <c r="M7" s="7"/>
      <c r="N7" s="7">
        <v>25</v>
      </c>
      <c r="O7" s="7">
        <f t="shared" ref="O7:O8" si="23">L7*9%</f>
        <v>950.4</v>
      </c>
      <c r="P7" s="7">
        <f t="shared" ref="P7:P8" si="24">L7*9%</f>
        <v>950.4</v>
      </c>
      <c r="Q7" s="7">
        <f t="shared" ref="Q7:Q8" si="25">O7+P7</f>
        <v>1900.8</v>
      </c>
      <c r="R7" s="7">
        <f t="shared" ref="R7:R8" si="26">SUM(L7:N7,Q7)</f>
        <v>12485.8</v>
      </c>
      <c r="S7" s="7">
        <v>0.8</v>
      </c>
      <c r="T7" s="11">
        <f t="shared" ref="T7:T8" si="27">R7-S7</f>
        <v>12485</v>
      </c>
    </row>
    <row r="8" spans="1:20" ht="15" x14ac:dyDescent="0.25">
      <c r="A8" s="6">
        <v>7</v>
      </c>
      <c r="B8" s="8">
        <v>43794</v>
      </c>
      <c r="C8" s="7" t="s">
        <v>30</v>
      </c>
      <c r="D8" s="7">
        <v>107</v>
      </c>
      <c r="E8" s="8">
        <v>43794</v>
      </c>
      <c r="F8" s="8">
        <v>43749</v>
      </c>
      <c r="G8" s="9" t="s">
        <v>31</v>
      </c>
      <c r="H8" s="6">
        <v>2</v>
      </c>
      <c r="I8" s="9">
        <v>4250</v>
      </c>
      <c r="J8" s="7">
        <f t="shared" si="21"/>
        <v>8500</v>
      </c>
      <c r="K8" s="10"/>
      <c r="L8" s="7">
        <f t="shared" si="22"/>
        <v>8500</v>
      </c>
      <c r="M8" s="7"/>
      <c r="N8" s="7">
        <v>60</v>
      </c>
      <c r="O8" s="7">
        <f t="shared" si="23"/>
        <v>765</v>
      </c>
      <c r="P8" s="7">
        <f t="shared" si="24"/>
        <v>765</v>
      </c>
      <c r="Q8" s="7">
        <f t="shared" si="25"/>
        <v>1530</v>
      </c>
      <c r="R8" s="7">
        <f t="shared" si="26"/>
        <v>10090</v>
      </c>
      <c r="S8" s="7"/>
      <c r="T8" s="11">
        <f t="shared" si="27"/>
        <v>10090</v>
      </c>
    </row>
    <row r="9" spans="1:20" ht="15" x14ac:dyDescent="0.25">
      <c r="A9" s="6">
        <v>8</v>
      </c>
      <c r="B9" s="8">
        <v>43794</v>
      </c>
      <c r="C9" s="7" t="s">
        <v>32</v>
      </c>
      <c r="D9" s="7">
        <v>108</v>
      </c>
      <c r="E9" s="8">
        <v>43794</v>
      </c>
      <c r="F9" s="8"/>
      <c r="G9" s="9" t="s">
        <v>26</v>
      </c>
      <c r="H9" s="6">
        <v>1</v>
      </c>
      <c r="I9" s="9">
        <v>3520</v>
      </c>
      <c r="J9" s="7">
        <f t="shared" ref="J9" si="28">H9*I9</f>
        <v>3520</v>
      </c>
      <c r="K9" s="10"/>
      <c r="L9" s="7">
        <f t="shared" ref="L9" si="29">J9-(J9*K9)</f>
        <v>3520</v>
      </c>
      <c r="M9" s="7"/>
      <c r="N9" s="7"/>
      <c r="O9" s="7">
        <f t="shared" ref="O9" si="30">L9*9%</f>
        <v>316.8</v>
      </c>
      <c r="P9" s="7">
        <f t="shared" ref="P9" si="31">L9*9%</f>
        <v>316.8</v>
      </c>
      <c r="Q9" s="7">
        <f t="shared" ref="Q9" si="32">O9+P9</f>
        <v>633.6</v>
      </c>
      <c r="R9" s="7">
        <f t="shared" ref="R9" si="33">SUM(L9:N9,Q9)</f>
        <v>4153.6000000000004</v>
      </c>
      <c r="S9" s="7">
        <v>0.6</v>
      </c>
      <c r="T9" s="11">
        <f t="shared" ref="T9" si="34">R9-S9</f>
        <v>4153</v>
      </c>
    </row>
    <row r="10" spans="1:20" ht="15.75" thickBot="1" x14ac:dyDescent="0.3">
      <c r="A10" s="12">
        <v>9</v>
      </c>
      <c r="B10" s="13">
        <v>43794</v>
      </c>
      <c r="C10" s="14" t="s">
        <v>33</v>
      </c>
      <c r="D10" s="14">
        <v>109</v>
      </c>
      <c r="E10" s="13">
        <v>43794</v>
      </c>
      <c r="F10" s="13">
        <v>43751</v>
      </c>
      <c r="G10" s="15" t="s">
        <v>21</v>
      </c>
      <c r="H10" s="12">
        <v>1</v>
      </c>
      <c r="I10" s="14">
        <v>35000</v>
      </c>
      <c r="J10" s="14">
        <f t="shared" ref="J10" si="35">H10*I10</f>
        <v>35000</v>
      </c>
      <c r="K10" s="16"/>
      <c r="L10" s="14">
        <f t="shared" ref="L10" si="36">J10-(J10*K10)</f>
        <v>35000</v>
      </c>
      <c r="M10" s="15">
        <v>450</v>
      </c>
      <c r="N10" s="14"/>
      <c r="O10" s="14">
        <f t="shared" ref="O10" si="37">L10*9%</f>
        <v>3150</v>
      </c>
      <c r="P10" s="14">
        <f t="shared" ref="P10" si="38">L10*9%</f>
        <v>3150</v>
      </c>
      <c r="Q10" s="14">
        <f t="shared" ref="Q10" si="39">O10+P10</f>
        <v>6300</v>
      </c>
      <c r="R10" s="14">
        <f t="shared" ref="R10" si="40">SUM(L10:N10,Q10)</f>
        <v>41750</v>
      </c>
      <c r="S10" s="14"/>
      <c r="T10" s="17">
        <f t="shared" ref="T10" si="41">R10-S10</f>
        <v>41750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2020-12-07T06:23:47Z</dcterms:modified>
  <cp:category/>
</cp:coreProperties>
</file>