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175" i="1" l="1"/>
  <c r="J175" i="1"/>
  <c r="J174" i="1"/>
  <c r="L174" i="1" s="1"/>
  <c r="P173" i="1"/>
  <c r="J173" i="1"/>
  <c r="L173" i="1" s="1"/>
  <c r="J172" i="1"/>
  <c r="L172" i="1" s="1"/>
  <c r="L171" i="1"/>
  <c r="J171" i="1"/>
  <c r="J170" i="1"/>
  <c r="L170" i="1" s="1"/>
  <c r="J169" i="1"/>
  <c r="L169" i="1" s="1"/>
  <c r="J168" i="1"/>
  <c r="L168" i="1" s="1"/>
  <c r="L167" i="1"/>
  <c r="J167" i="1"/>
  <c r="J166" i="1"/>
  <c r="L166" i="1" s="1"/>
  <c r="P165" i="1"/>
  <c r="J165" i="1"/>
  <c r="L165" i="1" s="1"/>
  <c r="J164" i="1"/>
  <c r="L164" i="1" s="1"/>
  <c r="L163" i="1"/>
  <c r="J163" i="1"/>
  <c r="J162" i="1"/>
  <c r="L162" i="1" s="1"/>
  <c r="J161" i="1"/>
  <c r="L161" i="1" s="1"/>
  <c r="P160" i="1"/>
  <c r="J160" i="1"/>
  <c r="L160" i="1" s="1"/>
  <c r="L159" i="1"/>
  <c r="P159" i="1" s="1"/>
  <c r="J159" i="1"/>
  <c r="J158" i="1"/>
  <c r="L158" i="1" s="1"/>
  <c r="J157" i="1"/>
  <c r="L157" i="1" s="1"/>
  <c r="P156" i="1"/>
  <c r="J156" i="1"/>
  <c r="L156" i="1" s="1"/>
  <c r="L155" i="1"/>
  <c r="P155" i="1" s="1"/>
  <c r="J155" i="1"/>
  <c r="J154" i="1"/>
  <c r="L154" i="1" s="1"/>
  <c r="P158" i="1" l="1"/>
  <c r="O158" i="1"/>
  <c r="Q158" i="1" s="1"/>
  <c r="R158" i="1" s="1"/>
  <c r="T158" i="1" s="1"/>
  <c r="P154" i="1"/>
  <c r="O154" i="1"/>
  <c r="Q154" i="1" s="1"/>
  <c r="R154" i="1"/>
  <c r="T154" i="1" s="1"/>
  <c r="P162" i="1"/>
  <c r="O162" i="1"/>
  <c r="Q162" i="1" s="1"/>
  <c r="R162" i="1"/>
  <c r="T162" i="1" s="1"/>
  <c r="P164" i="1"/>
  <c r="P167" i="1"/>
  <c r="O167" i="1"/>
  <c r="Q167" i="1" s="1"/>
  <c r="R172" i="1"/>
  <c r="T172" i="1" s="1"/>
  <c r="P172" i="1"/>
  <c r="P175" i="1"/>
  <c r="O175" i="1"/>
  <c r="Q175" i="1" s="1"/>
  <c r="O164" i="1"/>
  <c r="Q164" i="1" s="1"/>
  <c r="R164" i="1" s="1"/>
  <c r="T164" i="1" s="1"/>
  <c r="P166" i="1"/>
  <c r="O166" i="1"/>
  <c r="Q166" i="1" s="1"/>
  <c r="R166" i="1"/>
  <c r="T166" i="1" s="1"/>
  <c r="R167" i="1"/>
  <c r="T167" i="1" s="1"/>
  <c r="O169" i="1"/>
  <c r="O172" i="1"/>
  <c r="Q172" i="1" s="1"/>
  <c r="P174" i="1"/>
  <c r="O174" i="1"/>
  <c r="R175" i="1"/>
  <c r="T175" i="1" s="1"/>
  <c r="R156" i="1"/>
  <c r="T156" i="1" s="1"/>
  <c r="O157" i="1"/>
  <c r="R160" i="1"/>
  <c r="T160" i="1" s="1"/>
  <c r="O161" i="1"/>
  <c r="Q161" i="1" s="1"/>
  <c r="R161" i="1" s="1"/>
  <c r="T161" i="1" s="1"/>
  <c r="P163" i="1"/>
  <c r="O163" i="1"/>
  <c r="Q163" i="1" s="1"/>
  <c r="R168" i="1"/>
  <c r="T168" i="1" s="1"/>
  <c r="P168" i="1"/>
  <c r="P169" i="1"/>
  <c r="P171" i="1"/>
  <c r="O171" i="1"/>
  <c r="Q171" i="1" s="1"/>
  <c r="R171" i="1" s="1"/>
  <c r="T171" i="1" s="1"/>
  <c r="O155" i="1"/>
  <c r="Q155" i="1" s="1"/>
  <c r="R155" i="1" s="1"/>
  <c r="T155" i="1" s="1"/>
  <c r="O156" i="1"/>
  <c r="Q156" i="1" s="1"/>
  <c r="P157" i="1"/>
  <c r="O159" i="1"/>
  <c r="Q159" i="1" s="1"/>
  <c r="R159" i="1" s="1"/>
  <c r="T159" i="1" s="1"/>
  <c r="O160" i="1"/>
  <c r="Q160" i="1" s="1"/>
  <c r="P161" i="1"/>
  <c r="R163" i="1"/>
  <c r="T163" i="1" s="1"/>
  <c r="O165" i="1"/>
  <c r="Q165" i="1" s="1"/>
  <c r="R165" i="1" s="1"/>
  <c r="T165" i="1" s="1"/>
  <c r="O168" i="1"/>
  <c r="Q168" i="1" s="1"/>
  <c r="P170" i="1"/>
  <c r="O170" i="1"/>
  <c r="Q170" i="1" s="1"/>
  <c r="R170" i="1" s="1"/>
  <c r="T170" i="1" s="1"/>
  <c r="O173" i="1"/>
  <c r="Q173" i="1" s="1"/>
  <c r="R173" i="1"/>
  <c r="T173" i="1" s="1"/>
  <c r="Q157" i="1" l="1"/>
  <c r="R157" i="1" s="1"/>
  <c r="T157" i="1" s="1"/>
  <c r="Q174" i="1"/>
  <c r="R174" i="1" s="1"/>
  <c r="T174" i="1" s="1"/>
  <c r="Q169" i="1"/>
  <c r="R169" i="1" s="1"/>
  <c r="T169" i="1" s="1"/>
  <c r="L153" i="1" l="1"/>
  <c r="P153" i="1" s="1"/>
  <c r="J153" i="1"/>
  <c r="J152" i="1"/>
  <c r="L152" i="1" s="1"/>
  <c r="J151" i="1"/>
  <c r="L151" i="1" s="1"/>
  <c r="J150" i="1"/>
  <c r="L150" i="1" s="1"/>
  <c r="L149" i="1"/>
  <c r="P149" i="1" s="1"/>
  <c r="J149" i="1"/>
  <c r="J148" i="1"/>
  <c r="L148" i="1" s="1"/>
  <c r="J147" i="1"/>
  <c r="L147" i="1" s="1"/>
  <c r="J146" i="1"/>
  <c r="L146" i="1" s="1"/>
  <c r="L145" i="1"/>
  <c r="P145" i="1" s="1"/>
  <c r="J145" i="1"/>
  <c r="P146" i="1" l="1"/>
  <c r="O146" i="1"/>
  <c r="O147" i="1"/>
  <c r="P147" i="1"/>
  <c r="P150" i="1"/>
  <c r="O150" i="1"/>
  <c r="Q150" i="1" s="1"/>
  <c r="R150" i="1" s="1"/>
  <c r="T150" i="1" s="1"/>
  <c r="P148" i="1"/>
  <c r="O148" i="1"/>
  <c r="O151" i="1"/>
  <c r="Q151" i="1" s="1"/>
  <c r="R151" i="1"/>
  <c r="T151" i="1" s="1"/>
  <c r="P151" i="1"/>
  <c r="P152" i="1"/>
  <c r="O152" i="1"/>
  <c r="Q152" i="1" s="1"/>
  <c r="R152" i="1"/>
  <c r="T152" i="1" s="1"/>
  <c r="R149" i="1"/>
  <c r="T149" i="1" s="1"/>
  <c r="R153" i="1"/>
  <c r="T153" i="1" s="1"/>
  <c r="O145" i="1"/>
  <c r="Q145" i="1" s="1"/>
  <c r="R145" i="1" s="1"/>
  <c r="T145" i="1" s="1"/>
  <c r="O149" i="1"/>
  <c r="Q149" i="1" s="1"/>
  <c r="O153" i="1"/>
  <c r="Q153" i="1" s="1"/>
  <c r="Q147" i="1" l="1"/>
  <c r="R147" i="1" s="1"/>
  <c r="T147" i="1" s="1"/>
  <c r="Q148" i="1"/>
  <c r="R148" i="1" s="1"/>
  <c r="T148" i="1" s="1"/>
  <c r="Q146" i="1"/>
  <c r="R146" i="1" s="1"/>
  <c r="T146" i="1" s="1"/>
  <c r="J144" i="1" l="1"/>
  <c r="L144" i="1" s="1"/>
  <c r="J143" i="1"/>
  <c r="L143" i="1" s="1"/>
  <c r="O144" i="1" l="1"/>
  <c r="P144" i="1"/>
  <c r="P143" i="1"/>
  <c r="O143" i="1"/>
  <c r="Q143" i="1" s="1"/>
  <c r="R143" i="1" s="1"/>
  <c r="T143" i="1" s="1"/>
  <c r="Q144" i="1" l="1"/>
  <c r="R144" i="1" s="1"/>
  <c r="T144" i="1" s="1"/>
  <c r="J142" i="1" l="1"/>
  <c r="L142" i="1" s="1"/>
  <c r="J141" i="1"/>
  <c r="L141" i="1" s="1"/>
  <c r="L140" i="1"/>
  <c r="P140" i="1" s="1"/>
  <c r="J140" i="1"/>
  <c r="J139" i="1"/>
  <c r="L139" i="1" s="1"/>
  <c r="J138" i="1"/>
  <c r="L138" i="1" s="1"/>
  <c r="O138" i="1" l="1"/>
  <c r="P138" i="1"/>
  <c r="R141" i="1"/>
  <c r="T141" i="1" s="1"/>
  <c r="P141" i="1"/>
  <c r="O141" i="1"/>
  <c r="Q141" i="1" s="1"/>
  <c r="P139" i="1"/>
  <c r="O139" i="1"/>
  <c r="Q139" i="1" s="1"/>
  <c r="R139" i="1" s="1"/>
  <c r="T139" i="1" s="1"/>
  <c r="O142" i="1"/>
  <c r="P142" i="1"/>
  <c r="O140" i="1"/>
  <c r="Q140" i="1" s="1"/>
  <c r="R140" i="1" s="1"/>
  <c r="T140" i="1" s="1"/>
  <c r="Q142" i="1" l="1"/>
  <c r="R142" i="1" s="1"/>
  <c r="T142" i="1" s="1"/>
  <c r="Q138" i="1"/>
  <c r="R138" i="1" s="1"/>
  <c r="T138" i="1" s="1"/>
  <c r="L137" i="1" l="1"/>
  <c r="P137" i="1" s="1"/>
  <c r="J137" i="1"/>
  <c r="J136" i="1"/>
  <c r="L136" i="1" s="1"/>
  <c r="J135" i="1"/>
  <c r="L135" i="1" s="1"/>
  <c r="J134" i="1"/>
  <c r="L134" i="1" s="1"/>
  <c r="L133" i="1"/>
  <c r="P133" i="1" s="1"/>
  <c r="J133" i="1"/>
  <c r="J132" i="1"/>
  <c r="L132" i="1" s="1"/>
  <c r="J131" i="1"/>
  <c r="L131" i="1" s="1"/>
  <c r="J130" i="1"/>
  <c r="L130" i="1" s="1"/>
  <c r="L129" i="1"/>
  <c r="P129" i="1" s="1"/>
  <c r="J129" i="1"/>
  <c r="J128" i="1"/>
  <c r="L128" i="1" s="1"/>
  <c r="J127" i="1"/>
  <c r="L127" i="1" s="1"/>
  <c r="J126" i="1"/>
  <c r="L126" i="1" s="1"/>
  <c r="L125" i="1"/>
  <c r="J125" i="1"/>
  <c r="J124" i="1"/>
  <c r="L124" i="1" s="1"/>
  <c r="J123" i="1"/>
  <c r="L123" i="1" s="1"/>
  <c r="O122" i="1"/>
  <c r="J122" i="1"/>
  <c r="L122" i="1" s="1"/>
  <c r="Q122" i="1" l="1"/>
  <c r="R122" i="1" s="1"/>
  <c r="T122" i="1" s="1"/>
  <c r="P124" i="1"/>
  <c r="O124" i="1"/>
  <c r="O127" i="1"/>
  <c r="Q127" i="1" s="1"/>
  <c r="R127" i="1"/>
  <c r="T127" i="1" s="1"/>
  <c r="P127" i="1"/>
  <c r="P130" i="1"/>
  <c r="O130" i="1"/>
  <c r="Q130" i="1" s="1"/>
  <c r="R130" i="1" s="1"/>
  <c r="T130" i="1" s="1"/>
  <c r="P126" i="1"/>
  <c r="P128" i="1"/>
  <c r="O128" i="1"/>
  <c r="Q128" i="1" s="1"/>
  <c r="R128" i="1" s="1"/>
  <c r="T128" i="1" s="1"/>
  <c r="O131" i="1"/>
  <c r="P131" i="1"/>
  <c r="P134" i="1"/>
  <c r="O134" i="1"/>
  <c r="Q134" i="1" s="1"/>
  <c r="R134" i="1" s="1"/>
  <c r="T134" i="1" s="1"/>
  <c r="O123" i="1"/>
  <c r="Q123" i="1" s="1"/>
  <c r="R123" i="1" s="1"/>
  <c r="T123" i="1" s="1"/>
  <c r="O126" i="1"/>
  <c r="Q126" i="1" s="1"/>
  <c r="R126" i="1" s="1"/>
  <c r="T126" i="1" s="1"/>
  <c r="P132" i="1"/>
  <c r="O132" i="1"/>
  <c r="Q132" i="1" s="1"/>
  <c r="R132" i="1" s="1"/>
  <c r="T132" i="1" s="1"/>
  <c r="O135" i="1"/>
  <c r="P135" i="1"/>
  <c r="P122" i="1"/>
  <c r="P123" i="1"/>
  <c r="P125" i="1"/>
  <c r="O125" i="1"/>
  <c r="P136" i="1"/>
  <c r="O136" i="1"/>
  <c r="Q136" i="1" s="1"/>
  <c r="R136" i="1"/>
  <c r="T136" i="1" s="1"/>
  <c r="R133" i="1"/>
  <c r="T133" i="1" s="1"/>
  <c r="R137" i="1"/>
  <c r="T137" i="1" s="1"/>
  <c r="O129" i="1"/>
  <c r="Q129" i="1" s="1"/>
  <c r="R129" i="1" s="1"/>
  <c r="T129" i="1" s="1"/>
  <c r="O133" i="1"/>
  <c r="Q133" i="1" s="1"/>
  <c r="O137" i="1"/>
  <c r="Q137" i="1" s="1"/>
  <c r="Q135" i="1" l="1"/>
  <c r="R135" i="1" s="1"/>
  <c r="T135" i="1" s="1"/>
  <c r="Q131" i="1"/>
  <c r="R131" i="1" s="1"/>
  <c r="T131" i="1" s="1"/>
  <c r="Q125" i="1"/>
  <c r="R125" i="1" s="1"/>
  <c r="T125" i="1" s="1"/>
  <c r="Q124" i="1"/>
  <c r="R124" i="1" s="1"/>
  <c r="T124" i="1" s="1"/>
  <c r="L121" i="1" l="1"/>
  <c r="P121" i="1" s="1"/>
  <c r="J121" i="1"/>
  <c r="J120" i="1"/>
  <c r="L120" i="1" s="1"/>
  <c r="J119" i="1"/>
  <c r="L119" i="1" s="1"/>
  <c r="J118" i="1"/>
  <c r="L118" i="1" s="1"/>
  <c r="L117" i="1"/>
  <c r="P117" i="1" s="1"/>
  <c r="J117" i="1"/>
  <c r="J116" i="1"/>
  <c r="L116" i="1" s="1"/>
  <c r="J115" i="1"/>
  <c r="L115" i="1" s="1"/>
  <c r="J114" i="1"/>
  <c r="L114" i="1" s="1"/>
  <c r="L113" i="1"/>
  <c r="J113" i="1"/>
  <c r="J112" i="1"/>
  <c r="L112" i="1" s="1"/>
  <c r="P111" i="1"/>
  <c r="J111" i="1"/>
  <c r="L111" i="1" s="1"/>
  <c r="J110" i="1"/>
  <c r="L110" i="1" s="1"/>
  <c r="L109" i="1"/>
  <c r="J109" i="1"/>
  <c r="J108" i="1"/>
  <c r="L108" i="1" s="1"/>
  <c r="J107" i="1"/>
  <c r="L107" i="1" s="1"/>
  <c r="J106" i="1"/>
  <c r="L106" i="1" s="1"/>
  <c r="L105" i="1"/>
  <c r="J105" i="1"/>
  <c r="P105" i="1" l="1"/>
  <c r="O105" i="1"/>
  <c r="P110" i="1"/>
  <c r="P113" i="1"/>
  <c r="O113" i="1"/>
  <c r="O115" i="1"/>
  <c r="P115" i="1"/>
  <c r="P118" i="1"/>
  <c r="O118" i="1"/>
  <c r="Q118" i="1" s="1"/>
  <c r="R118" i="1" s="1"/>
  <c r="T118" i="1" s="1"/>
  <c r="O107" i="1"/>
  <c r="O110" i="1"/>
  <c r="Q110" i="1" s="1"/>
  <c r="R110" i="1" s="1"/>
  <c r="T110" i="1" s="1"/>
  <c r="P112" i="1"/>
  <c r="O112" i="1"/>
  <c r="P116" i="1"/>
  <c r="O116" i="1"/>
  <c r="O119" i="1"/>
  <c r="Q119" i="1" s="1"/>
  <c r="R119" i="1"/>
  <c r="T119" i="1" s="1"/>
  <c r="P119" i="1"/>
  <c r="P106" i="1"/>
  <c r="P107" i="1"/>
  <c r="P109" i="1"/>
  <c r="O109" i="1"/>
  <c r="Q109" i="1" s="1"/>
  <c r="P114" i="1"/>
  <c r="P120" i="1"/>
  <c r="O120" i="1"/>
  <c r="Q120" i="1" s="1"/>
  <c r="R120" i="1"/>
  <c r="T120" i="1" s="1"/>
  <c r="O106" i="1"/>
  <c r="Q106" i="1" s="1"/>
  <c r="R106" i="1" s="1"/>
  <c r="T106" i="1" s="1"/>
  <c r="P108" i="1"/>
  <c r="O108" i="1"/>
  <c r="Q108" i="1" s="1"/>
  <c r="R108" i="1"/>
  <c r="T108" i="1" s="1"/>
  <c r="R109" i="1"/>
  <c r="T109" i="1" s="1"/>
  <c r="O111" i="1"/>
  <c r="Q111" i="1" s="1"/>
  <c r="R111" i="1"/>
  <c r="T111" i="1" s="1"/>
  <c r="O114" i="1"/>
  <c r="R117" i="1"/>
  <c r="T117" i="1" s="1"/>
  <c r="O117" i="1"/>
  <c r="Q117" i="1" s="1"/>
  <c r="O121" i="1"/>
  <c r="Q121" i="1" s="1"/>
  <c r="R121" i="1" s="1"/>
  <c r="T121" i="1" s="1"/>
  <c r="Q114" i="1" l="1"/>
  <c r="R114" i="1" s="1"/>
  <c r="T114" i="1" s="1"/>
  <c r="Q115" i="1"/>
  <c r="R115" i="1" s="1"/>
  <c r="T115" i="1" s="1"/>
  <c r="Q116" i="1"/>
  <c r="R116" i="1" s="1"/>
  <c r="T116" i="1" s="1"/>
  <c r="Q112" i="1"/>
  <c r="R112" i="1" s="1"/>
  <c r="T112" i="1" s="1"/>
  <c r="Q107" i="1"/>
  <c r="R107" i="1" s="1"/>
  <c r="T107" i="1" s="1"/>
  <c r="Q113" i="1"/>
  <c r="R113" i="1" s="1"/>
  <c r="T113" i="1" s="1"/>
  <c r="Q105" i="1"/>
  <c r="R105" i="1" s="1"/>
  <c r="T105" i="1" s="1"/>
  <c r="L104" i="1" l="1"/>
  <c r="O104" i="1" s="1"/>
  <c r="J104" i="1"/>
  <c r="J103" i="1"/>
  <c r="L103" i="1" s="1"/>
  <c r="P102" i="1"/>
  <c r="L102" i="1"/>
  <c r="O102" i="1" s="1"/>
  <c r="Q102" i="1" s="1"/>
  <c r="J102" i="1"/>
  <c r="J101" i="1"/>
  <c r="L101" i="1" s="1"/>
  <c r="L100" i="1"/>
  <c r="O100" i="1" s="1"/>
  <c r="J100" i="1"/>
  <c r="J99" i="1"/>
  <c r="L99" i="1" s="1"/>
  <c r="P98" i="1"/>
  <c r="L98" i="1"/>
  <c r="O98" i="1" s="1"/>
  <c r="Q98" i="1" s="1"/>
  <c r="J98" i="1"/>
  <c r="J97" i="1"/>
  <c r="L97" i="1" s="1"/>
  <c r="L96" i="1"/>
  <c r="O96" i="1" s="1"/>
  <c r="J96" i="1"/>
  <c r="J95" i="1"/>
  <c r="L95" i="1" s="1"/>
  <c r="P94" i="1"/>
  <c r="L94" i="1"/>
  <c r="O94" i="1" s="1"/>
  <c r="Q94" i="1" s="1"/>
  <c r="J94" i="1"/>
  <c r="J93" i="1"/>
  <c r="L93" i="1" s="1"/>
  <c r="L92" i="1"/>
  <c r="O92" i="1" s="1"/>
  <c r="J92" i="1"/>
  <c r="J91" i="1"/>
  <c r="L91" i="1" s="1"/>
  <c r="P90" i="1"/>
  <c r="L90" i="1"/>
  <c r="O90" i="1" s="1"/>
  <c r="Q90" i="1" s="1"/>
  <c r="J90" i="1"/>
  <c r="J89" i="1"/>
  <c r="L89" i="1" s="1"/>
  <c r="L88" i="1"/>
  <c r="O88" i="1" s="1"/>
  <c r="J88" i="1"/>
  <c r="J87" i="1"/>
  <c r="L87" i="1" s="1"/>
  <c r="P86" i="1"/>
  <c r="L86" i="1"/>
  <c r="O86" i="1" s="1"/>
  <c r="Q86" i="1" s="1"/>
  <c r="J86" i="1"/>
  <c r="J85" i="1"/>
  <c r="L85" i="1" s="1"/>
  <c r="P89" i="1" l="1"/>
  <c r="O89" i="1"/>
  <c r="Q89" i="1" s="1"/>
  <c r="R89" i="1" s="1"/>
  <c r="T89" i="1" s="1"/>
  <c r="P87" i="1"/>
  <c r="O87" i="1"/>
  <c r="P101" i="1"/>
  <c r="O101" i="1"/>
  <c r="Q101" i="1" s="1"/>
  <c r="R101" i="1" s="1"/>
  <c r="T101" i="1" s="1"/>
  <c r="R103" i="1"/>
  <c r="T103" i="1" s="1"/>
  <c r="P103" i="1"/>
  <c r="O103" i="1"/>
  <c r="Q103" i="1" s="1"/>
  <c r="P91" i="1"/>
  <c r="O91" i="1"/>
  <c r="P85" i="1"/>
  <c r="O85" i="1"/>
  <c r="P97" i="1"/>
  <c r="O97" i="1"/>
  <c r="P99" i="1"/>
  <c r="O99" i="1"/>
  <c r="Q88" i="1"/>
  <c r="P93" i="1"/>
  <c r="O93" i="1"/>
  <c r="Q93" i="1" s="1"/>
  <c r="R93" i="1" s="1"/>
  <c r="T93" i="1" s="1"/>
  <c r="R95" i="1"/>
  <c r="T95" i="1" s="1"/>
  <c r="P95" i="1"/>
  <c r="O95" i="1"/>
  <c r="Q95" i="1" s="1"/>
  <c r="R88" i="1"/>
  <c r="T88" i="1" s="1"/>
  <c r="R86" i="1"/>
  <c r="T86" i="1" s="1"/>
  <c r="P88" i="1"/>
  <c r="R90" i="1"/>
  <c r="T90" i="1" s="1"/>
  <c r="P92" i="1"/>
  <c r="Q92" i="1" s="1"/>
  <c r="R92" i="1" s="1"/>
  <c r="T92" i="1" s="1"/>
  <c r="R94" i="1"/>
  <c r="T94" i="1" s="1"/>
  <c r="P96" i="1"/>
  <c r="Q96" i="1" s="1"/>
  <c r="R96" i="1" s="1"/>
  <c r="T96" i="1" s="1"/>
  <c r="R98" i="1"/>
  <c r="T98" i="1" s="1"/>
  <c r="P100" i="1"/>
  <c r="Q100" i="1" s="1"/>
  <c r="R100" i="1" s="1"/>
  <c r="T100" i="1" s="1"/>
  <c r="R102" i="1"/>
  <c r="T102" i="1" s="1"/>
  <c r="P104" i="1"/>
  <c r="Q104" i="1" s="1"/>
  <c r="R104" i="1" s="1"/>
  <c r="T104" i="1" s="1"/>
  <c r="Q99" i="1" l="1"/>
  <c r="R99" i="1" s="1"/>
  <c r="T99" i="1" s="1"/>
  <c r="Q97" i="1"/>
  <c r="R97" i="1" s="1"/>
  <c r="T97" i="1" s="1"/>
  <c r="Q85" i="1"/>
  <c r="R85" i="1" s="1"/>
  <c r="T85" i="1" s="1"/>
  <c r="Q87" i="1"/>
  <c r="R87" i="1" s="1"/>
  <c r="T87" i="1" s="1"/>
  <c r="Q91" i="1"/>
  <c r="R91" i="1" s="1"/>
  <c r="T91" i="1" s="1"/>
  <c r="L84" i="1" l="1"/>
  <c r="P84" i="1" s="1"/>
  <c r="J84" i="1"/>
  <c r="J83" i="1"/>
  <c r="L83" i="1" s="1"/>
  <c r="J82" i="1"/>
  <c r="L82" i="1" s="1"/>
  <c r="J81" i="1"/>
  <c r="L81" i="1" s="1"/>
  <c r="L80" i="1"/>
  <c r="P80" i="1" s="1"/>
  <c r="J80" i="1"/>
  <c r="J79" i="1"/>
  <c r="L79" i="1" s="1"/>
  <c r="J78" i="1"/>
  <c r="L78" i="1" s="1"/>
  <c r="J77" i="1"/>
  <c r="L77" i="1" s="1"/>
  <c r="L76" i="1"/>
  <c r="P76" i="1" s="1"/>
  <c r="J76" i="1"/>
  <c r="J75" i="1"/>
  <c r="L75" i="1" s="1"/>
  <c r="J74" i="1"/>
  <c r="L74" i="1" s="1"/>
  <c r="J73" i="1"/>
  <c r="L73" i="1" s="1"/>
  <c r="P75" i="1" l="1"/>
  <c r="O75" i="1"/>
  <c r="Q75" i="1" s="1"/>
  <c r="R75" i="1"/>
  <c r="T75" i="1" s="1"/>
  <c r="O78" i="1"/>
  <c r="Q78" i="1" s="1"/>
  <c r="R78" i="1" s="1"/>
  <c r="T78" i="1" s="1"/>
  <c r="P78" i="1"/>
  <c r="P81" i="1"/>
  <c r="O81" i="1"/>
  <c r="P79" i="1"/>
  <c r="O79" i="1"/>
  <c r="Q79" i="1" s="1"/>
  <c r="R79" i="1"/>
  <c r="T79" i="1" s="1"/>
  <c r="O82" i="1"/>
  <c r="P82" i="1"/>
  <c r="R73" i="1"/>
  <c r="T73" i="1" s="1"/>
  <c r="P73" i="1"/>
  <c r="O73" i="1"/>
  <c r="Q73" i="1" s="1"/>
  <c r="P83" i="1"/>
  <c r="O83" i="1"/>
  <c r="Q83" i="1" s="1"/>
  <c r="R83" i="1" s="1"/>
  <c r="T83" i="1" s="1"/>
  <c r="O74" i="1"/>
  <c r="P74" i="1"/>
  <c r="P77" i="1"/>
  <c r="O77" i="1"/>
  <c r="Q77" i="1" s="1"/>
  <c r="R77" i="1" s="1"/>
  <c r="T77" i="1" s="1"/>
  <c r="R76" i="1"/>
  <c r="T76" i="1" s="1"/>
  <c r="R84" i="1"/>
  <c r="T84" i="1" s="1"/>
  <c r="O76" i="1"/>
  <c r="Q76" i="1" s="1"/>
  <c r="O80" i="1"/>
  <c r="Q80" i="1" s="1"/>
  <c r="R80" i="1" s="1"/>
  <c r="T80" i="1" s="1"/>
  <c r="O84" i="1"/>
  <c r="Q84" i="1" s="1"/>
  <c r="Q74" i="1" l="1"/>
  <c r="R74" i="1" s="1"/>
  <c r="T74" i="1" s="1"/>
  <c r="Q82" i="1"/>
  <c r="R82" i="1" s="1"/>
  <c r="T82" i="1" s="1"/>
  <c r="Q81" i="1"/>
  <c r="R81" i="1" s="1"/>
  <c r="T81" i="1" s="1"/>
  <c r="J72" i="1" l="1"/>
  <c r="L72" i="1" s="1"/>
  <c r="J71" i="1"/>
  <c r="L71" i="1" s="1"/>
  <c r="L70" i="1"/>
  <c r="P70" i="1" s="1"/>
  <c r="J70" i="1"/>
  <c r="J69" i="1"/>
  <c r="L69" i="1" s="1"/>
  <c r="J68" i="1"/>
  <c r="L68" i="1" s="1"/>
  <c r="J67" i="1"/>
  <c r="L67" i="1" s="1"/>
  <c r="L66" i="1"/>
  <c r="P66" i="1" s="1"/>
  <c r="J66" i="1"/>
  <c r="J65" i="1"/>
  <c r="L65" i="1" s="1"/>
  <c r="J64" i="1"/>
  <c r="L64" i="1" s="1"/>
  <c r="J63" i="1"/>
  <c r="L63" i="1" s="1"/>
  <c r="L62" i="1"/>
  <c r="J62" i="1"/>
  <c r="J61" i="1"/>
  <c r="L61" i="1" s="1"/>
  <c r="J60" i="1"/>
  <c r="L60" i="1" s="1"/>
  <c r="J59" i="1"/>
  <c r="L59" i="1" s="1"/>
  <c r="L58" i="1"/>
  <c r="J58" i="1"/>
  <c r="J57" i="1"/>
  <c r="L57" i="1" s="1"/>
  <c r="P58" i="1" l="1"/>
  <c r="O58" i="1"/>
  <c r="Q58" i="1" s="1"/>
  <c r="R58" i="1" s="1"/>
  <c r="T58" i="1" s="1"/>
  <c r="P63" i="1"/>
  <c r="O63" i="1"/>
  <c r="P57" i="1"/>
  <c r="O57" i="1"/>
  <c r="Q57" i="1" s="1"/>
  <c r="R57" i="1"/>
  <c r="T57" i="1" s="1"/>
  <c r="O60" i="1"/>
  <c r="O64" i="1"/>
  <c r="Q64" i="1" s="1"/>
  <c r="R64" i="1" s="1"/>
  <c r="T64" i="1" s="1"/>
  <c r="P64" i="1"/>
  <c r="P67" i="1"/>
  <c r="O67" i="1"/>
  <c r="P59" i="1"/>
  <c r="P60" i="1"/>
  <c r="P62" i="1"/>
  <c r="O62" i="1"/>
  <c r="Q62" i="1" s="1"/>
  <c r="P65" i="1"/>
  <c r="O65" i="1"/>
  <c r="Q65" i="1" s="1"/>
  <c r="R65" i="1" s="1"/>
  <c r="T65" i="1" s="1"/>
  <c r="O68" i="1"/>
  <c r="P68" i="1"/>
  <c r="P71" i="1"/>
  <c r="O71" i="1"/>
  <c r="Q71" i="1" s="1"/>
  <c r="R71" i="1" s="1"/>
  <c r="T71" i="1" s="1"/>
  <c r="O59" i="1"/>
  <c r="Q59" i="1" s="1"/>
  <c r="R59" i="1" s="1"/>
  <c r="T59" i="1" s="1"/>
  <c r="P61" i="1"/>
  <c r="O61" i="1"/>
  <c r="Q61" i="1" s="1"/>
  <c r="R61" i="1"/>
  <c r="T61" i="1" s="1"/>
  <c r="R62" i="1"/>
  <c r="T62" i="1" s="1"/>
  <c r="P69" i="1"/>
  <c r="O69" i="1"/>
  <c r="Q69" i="1" s="1"/>
  <c r="R69" i="1"/>
  <c r="T69" i="1" s="1"/>
  <c r="O72" i="1"/>
  <c r="Q72" i="1" s="1"/>
  <c r="R72" i="1" s="1"/>
  <c r="T72" i="1" s="1"/>
  <c r="P72" i="1"/>
  <c r="R66" i="1"/>
  <c r="T66" i="1" s="1"/>
  <c r="R70" i="1"/>
  <c r="T70" i="1" s="1"/>
  <c r="O66" i="1"/>
  <c r="Q66" i="1" s="1"/>
  <c r="O70" i="1"/>
  <c r="Q70" i="1" s="1"/>
  <c r="Q68" i="1" l="1"/>
  <c r="R68" i="1" s="1"/>
  <c r="T68" i="1" s="1"/>
  <c r="Q60" i="1"/>
  <c r="R60" i="1" s="1"/>
  <c r="T60" i="1" s="1"/>
  <c r="Q67" i="1"/>
  <c r="R67" i="1" s="1"/>
  <c r="T67" i="1" s="1"/>
  <c r="Q63" i="1"/>
  <c r="R63" i="1" s="1"/>
  <c r="T63" i="1" s="1"/>
  <c r="L56" i="1" l="1"/>
  <c r="P56" i="1" s="1"/>
  <c r="J56" i="1"/>
  <c r="J55" i="1"/>
  <c r="L55" i="1" s="1"/>
  <c r="J54" i="1"/>
  <c r="L54" i="1" s="1"/>
  <c r="J53" i="1"/>
  <c r="L53" i="1" s="1"/>
  <c r="L52" i="1"/>
  <c r="P52" i="1" s="1"/>
  <c r="J52" i="1"/>
  <c r="J51" i="1"/>
  <c r="L51" i="1" s="1"/>
  <c r="J50" i="1"/>
  <c r="L50" i="1" s="1"/>
  <c r="J49" i="1"/>
  <c r="L49" i="1" s="1"/>
  <c r="L48" i="1"/>
  <c r="P48" i="1" s="1"/>
  <c r="J48" i="1"/>
  <c r="J47" i="1"/>
  <c r="L47" i="1" s="1"/>
  <c r="J46" i="1"/>
  <c r="L46" i="1" s="1"/>
  <c r="J45" i="1"/>
  <c r="L45" i="1" s="1"/>
  <c r="L44" i="1"/>
  <c r="P44" i="1" s="1"/>
  <c r="J44" i="1"/>
  <c r="J43" i="1"/>
  <c r="L43" i="1" s="1"/>
  <c r="P43" i="1" l="1"/>
  <c r="O43" i="1"/>
  <c r="Q43" i="1" s="1"/>
  <c r="R43" i="1" s="1"/>
  <c r="T43" i="1" s="1"/>
  <c r="O46" i="1"/>
  <c r="P46" i="1"/>
  <c r="P49" i="1"/>
  <c r="O49" i="1"/>
  <c r="Q49" i="1" s="1"/>
  <c r="R49" i="1" s="1"/>
  <c r="T49" i="1" s="1"/>
  <c r="P47" i="1"/>
  <c r="O47" i="1"/>
  <c r="O50" i="1"/>
  <c r="Q50" i="1" s="1"/>
  <c r="R50" i="1"/>
  <c r="T50" i="1" s="1"/>
  <c r="P50" i="1"/>
  <c r="P53" i="1"/>
  <c r="O53" i="1"/>
  <c r="Q53" i="1" s="1"/>
  <c r="R53" i="1" s="1"/>
  <c r="T53" i="1" s="1"/>
  <c r="P51" i="1"/>
  <c r="O51" i="1"/>
  <c r="Q51" i="1" s="1"/>
  <c r="R51" i="1"/>
  <c r="T51" i="1" s="1"/>
  <c r="O54" i="1"/>
  <c r="Q54" i="1" s="1"/>
  <c r="R54" i="1" s="1"/>
  <c r="T54" i="1" s="1"/>
  <c r="P54" i="1"/>
  <c r="P45" i="1"/>
  <c r="O45" i="1"/>
  <c r="P55" i="1"/>
  <c r="O55" i="1"/>
  <c r="Q55" i="1" s="1"/>
  <c r="R55" i="1"/>
  <c r="T55" i="1" s="1"/>
  <c r="O44" i="1"/>
  <c r="Q44" i="1" s="1"/>
  <c r="R44" i="1" s="1"/>
  <c r="T44" i="1" s="1"/>
  <c r="O48" i="1"/>
  <c r="Q48" i="1" s="1"/>
  <c r="R48" i="1" s="1"/>
  <c r="T48" i="1" s="1"/>
  <c r="O52" i="1"/>
  <c r="Q52" i="1" s="1"/>
  <c r="R52" i="1" s="1"/>
  <c r="T52" i="1" s="1"/>
  <c r="O56" i="1"/>
  <c r="Q56" i="1" s="1"/>
  <c r="R56" i="1" s="1"/>
  <c r="T56" i="1" s="1"/>
  <c r="Q46" i="1" l="1"/>
  <c r="R46" i="1" s="1"/>
  <c r="T46" i="1" s="1"/>
  <c r="Q45" i="1"/>
  <c r="R45" i="1" s="1"/>
  <c r="T45" i="1" s="1"/>
  <c r="Q47" i="1"/>
  <c r="R47" i="1" s="1"/>
  <c r="T47" i="1" s="1"/>
  <c r="J42" i="1" l="1"/>
  <c r="L42" i="1" s="1"/>
  <c r="L41" i="1"/>
  <c r="J41" i="1"/>
  <c r="J40" i="1"/>
  <c r="L40" i="1" s="1"/>
  <c r="P39" i="1"/>
  <c r="J39" i="1"/>
  <c r="L39" i="1" s="1"/>
  <c r="J38" i="1"/>
  <c r="L38" i="1" s="1"/>
  <c r="L37" i="1"/>
  <c r="J37" i="1"/>
  <c r="J36" i="1"/>
  <c r="L36" i="1" s="1"/>
  <c r="J35" i="1"/>
  <c r="L35" i="1" s="1"/>
  <c r="J34" i="1"/>
  <c r="L34" i="1" s="1"/>
  <c r="L33" i="1"/>
  <c r="J33" i="1"/>
  <c r="J32" i="1"/>
  <c r="L32" i="1" s="1"/>
  <c r="P31" i="1"/>
  <c r="J31" i="1"/>
  <c r="L31" i="1" s="1"/>
  <c r="J30" i="1"/>
  <c r="L30" i="1" s="1"/>
  <c r="L29" i="1"/>
  <c r="J29" i="1"/>
  <c r="J28" i="1"/>
  <c r="L28" i="1" s="1"/>
  <c r="J27" i="1"/>
  <c r="L27" i="1" s="1"/>
  <c r="J26" i="1"/>
  <c r="L26" i="1" s="1"/>
  <c r="L25" i="1"/>
  <c r="P25" i="1" s="1"/>
  <c r="J25" i="1"/>
  <c r="J24" i="1"/>
  <c r="L24" i="1" s="1"/>
  <c r="J23" i="1"/>
  <c r="L23" i="1" s="1"/>
  <c r="P24" i="1" l="1"/>
  <c r="O24" i="1"/>
  <c r="Q24" i="1" s="1"/>
  <c r="R24" i="1" s="1"/>
  <c r="T24" i="1" s="1"/>
  <c r="P30" i="1"/>
  <c r="P33" i="1"/>
  <c r="O33" i="1"/>
  <c r="P38" i="1"/>
  <c r="R41" i="1"/>
  <c r="T41" i="1" s="1"/>
  <c r="P41" i="1"/>
  <c r="O41" i="1"/>
  <c r="Q41" i="1" s="1"/>
  <c r="O27" i="1"/>
  <c r="O30" i="1"/>
  <c r="P32" i="1"/>
  <c r="O32" i="1"/>
  <c r="Q32" i="1" s="1"/>
  <c r="R32" i="1"/>
  <c r="T32" i="1" s="1"/>
  <c r="O35" i="1"/>
  <c r="O38" i="1"/>
  <c r="Q38" i="1" s="1"/>
  <c r="R38" i="1" s="1"/>
  <c r="T38" i="1" s="1"/>
  <c r="P40" i="1"/>
  <c r="O40" i="1"/>
  <c r="Q40" i="1" s="1"/>
  <c r="R40" i="1"/>
  <c r="T40" i="1" s="1"/>
  <c r="O42" i="1"/>
  <c r="Q42" i="1" s="1"/>
  <c r="R42" i="1" s="1"/>
  <c r="T42" i="1" s="1"/>
  <c r="P42" i="1"/>
  <c r="O23" i="1"/>
  <c r="P26" i="1"/>
  <c r="P27" i="1"/>
  <c r="P29" i="1"/>
  <c r="O29" i="1"/>
  <c r="P34" i="1"/>
  <c r="P35" i="1"/>
  <c r="P37" i="1"/>
  <c r="O37" i="1"/>
  <c r="Q37" i="1" s="1"/>
  <c r="P23" i="1"/>
  <c r="O25" i="1"/>
  <c r="Q25" i="1" s="1"/>
  <c r="R25" i="1" s="1"/>
  <c r="T25" i="1" s="1"/>
  <c r="O26" i="1"/>
  <c r="P28" i="1"/>
  <c r="O28" i="1"/>
  <c r="Q28" i="1" s="1"/>
  <c r="R28" i="1"/>
  <c r="T28" i="1" s="1"/>
  <c r="O31" i="1"/>
  <c r="Q31" i="1" s="1"/>
  <c r="R31" i="1"/>
  <c r="T31" i="1" s="1"/>
  <c r="O34" i="1"/>
  <c r="Q34" i="1" s="1"/>
  <c r="R34" i="1" s="1"/>
  <c r="T34" i="1" s="1"/>
  <c r="P36" i="1"/>
  <c r="O36" i="1"/>
  <c r="Q36" i="1" s="1"/>
  <c r="R36" i="1"/>
  <c r="T36" i="1" s="1"/>
  <c r="R37" i="1"/>
  <c r="T37" i="1" s="1"/>
  <c r="O39" i="1"/>
  <c r="Q39" i="1" s="1"/>
  <c r="R39" i="1"/>
  <c r="T39" i="1" s="1"/>
  <c r="Q23" i="1" l="1"/>
  <c r="R23" i="1" s="1"/>
  <c r="T23" i="1" s="1"/>
  <c r="Q35" i="1"/>
  <c r="R35" i="1" s="1"/>
  <c r="T35" i="1" s="1"/>
  <c r="Q26" i="1"/>
  <c r="R26" i="1" s="1"/>
  <c r="T26" i="1" s="1"/>
  <c r="Q29" i="1"/>
  <c r="R29" i="1" s="1"/>
  <c r="T29" i="1" s="1"/>
  <c r="Q30" i="1"/>
  <c r="R30" i="1" s="1"/>
  <c r="T30" i="1" s="1"/>
  <c r="Q33" i="1"/>
  <c r="R33" i="1" s="1"/>
  <c r="T33" i="1" s="1"/>
  <c r="Q27" i="1"/>
  <c r="R27" i="1" s="1"/>
  <c r="T27" i="1" s="1"/>
  <c r="L22" i="1" l="1"/>
  <c r="J22" i="1"/>
  <c r="J21" i="1"/>
  <c r="L21" i="1" s="1"/>
  <c r="P20" i="1"/>
  <c r="J20" i="1"/>
  <c r="L20" i="1" s="1"/>
  <c r="J19" i="1"/>
  <c r="L19" i="1" s="1"/>
  <c r="L18" i="1"/>
  <c r="J18" i="1"/>
  <c r="J17" i="1"/>
  <c r="L17" i="1" s="1"/>
  <c r="J16" i="1"/>
  <c r="L16" i="1" s="1"/>
  <c r="J15" i="1"/>
  <c r="L15" i="1" s="1"/>
  <c r="L14" i="1"/>
  <c r="J14" i="1"/>
  <c r="J13" i="1"/>
  <c r="L13" i="1" s="1"/>
  <c r="P12" i="1"/>
  <c r="J12" i="1"/>
  <c r="L12" i="1" s="1"/>
  <c r="J11" i="1"/>
  <c r="L11" i="1" s="1"/>
  <c r="L10" i="1"/>
  <c r="J10" i="1"/>
  <c r="J9" i="1"/>
  <c r="L9" i="1" s="1"/>
  <c r="J8" i="1"/>
  <c r="L8" i="1" s="1"/>
  <c r="J7" i="1"/>
  <c r="L7" i="1" s="1"/>
  <c r="L6" i="1"/>
  <c r="P6" i="1" s="1"/>
  <c r="J6" i="1"/>
  <c r="J5" i="1"/>
  <c r="L5" i="1" s="1"/>
  <c r="J4" i="1"/>
  <c r="L4" i="1" s="1"/>
  <c r="J3" i="1"/>
  <c r="L3" i="1" s="1"/>
  <c r="L2" i="1"/>
  <c r="P2" i="1" s="1"/>
  <c r="J2" i="1"/>
  <c r="P5" i="1" l="1"/>
  <c r="O5" i="1"/>
  <c r="Q5" i="1" s="1"/>
  <c r="R5" i="1" s="1"/>
  <c r="T5" i="1" s="1"/>
  <c r="P11" i="1"/>
  <c r="P14" i="1"/>
  <c r="O14" i="1"/>
  <c r="P19" i="1"/>
  <c r="P22" i="1"/>
  <c r="O22" i="1"/>
  <c r="O4" i="1"/>
  <c r="Q4" i="1" s="1"/>
  <c r="R4" i="1"/>
  <c r="T4" i="1" s="1"/>
  <c r="O8" i="1"/>
  <c r="Q8" i="1" s="1"/>
  <c r="R8" i="1"/>
  <c r="T8" i="1" s="1"/>
  <c r="O11" i="1"/>
  <c r="Q11" i="1" s="1"/>
  <c r="R11" i="1" s="1"/>
  <c r="T11" i="1" s="1"/>
  <c r="P13" i="1"/>
  <c r="O13" i="1"/>
  <c r="Q13" i="1" s="1"/>
  <c r="R13" i="1"/>
  <c r="T13" i="1" s="1"/>
  <c r="O16" i="1"/>
  <c r="O19" i="1"/>
  <c r="Q19" i="1" s="1"/>
  <c r="R19" i="1" s="1"/>
  <c r="T19" i="1" s="1"/>
  <c r="P21" i="1"/>
  <c r="O21" i="1"/>
  <c r="O2" i="1"/>
  <c r="Q2" i="1" s="1"/>
  <c r="R2" i="1" s="1"/>
  <c r="T2" i="1" s="1"/>
  <c r="O3" i="1"/>
  <c r="P4" i="1"/>
  <c r="O6" i="1"/>
  <c r="Q6" i="1" s="1"/>
  <c r="O7" i="1"/>
  <c r="P8" i="1"/>
  <c r="P10" i="1"/>
  <c r="O10" i="1"/>
  <c r="Q10" i="1" s="1"/>
  <c r="R15" i="1"/>
  <c r="T15" i="1" s="1"/>
  <c r="P15" i="1"/>
  <c r="P16" i="1"/>
  <c r="P18" i="1"/>
  <c r="O18" i="1"/>
  <c r="Q18" i="1" s="1"/>
  <c r="R18" i="1" s="1"/>
  <c r="T18" i="1" s="1"/>
  <c r="P3" i="1"/>
  <c r="R6" i="1"/>
  <c r="T6" i="1" s="1"/>
  <c r="P7" i="1"/>
  <c r="P9" i="1"/>
  <c r="O9" i="1"/>
  <c r="Q9" i="1" s="1"/>
  <c r="R9" i="1"/>
  <c r="T9" i="1" s="1"/>
  <c r="R10" i="1"/>
  <c r="T10" i="1" s="1"/>
  <c r="O12" i="1"/>
  <c r="Q12" i="1" s="1"/>
  <c r="R12" i="1"/>
  <c r="T12" i="1" s="1"/>
  <c r="O15" i="1"/>
  <c r="Q15" i="1" s="1"/>
  <c r="P17" i="1"/>
  <c r="O17" i="1"/>
  <c r="O20" i="1"/>
  <c r="Q20" i="1" s="1"/>
  <c r="R20" i="1" s="1"/>
  <c r="T20" i="1" s="1"/>
  <c r="Q7" i="1" l="1"/>
  <c r="R7" i="1" s="1"/>
  <c r="T7" i="1" s="1"/>
  <c r="Q17" i="1"/>
  <c r="R17" i="1" s="1"/>
  <c r="T17" i="1" s="1"/>
  <c r="Q3" i="1"/>
  <c r="R3" i="1" s="1"/>
  <c r="T3" i="1" s="1"/>
  <c r="Q21" i="1"/>
  <c r="R21" i="1" s="1"/>
  <c r="T21" i="1" s="1"/>
  <c r="Q16" i="1"/>
  <c r="R16" i="1" s="1"/>
  <c r="T16" i="1" s="1"/>
  <c r="Q22" i="1"/>
  <c r="R22" i="1" s="1"/>
  <c r="T22" i="1" s="1"/>
  <c r="Q14" i="1"/>
  <c r="R14" i="1" s="1"/>
  <c r="T14" i="1" s="1"/>
</calcChain>
</file>

<file path=xl/sharedStrings.xml><?xml version="1.0" encoding="utf-8"?>
<sst xmlns="http://schemas.openxmlformats.org/spreadsheetml/2006/main" count="368" uniqueCount="211">
  <si>
    <t>Sr.No</t>
  </si>
  <si>
    <t>Date</t>
  </si>
  <si>
    <t>Invoice No</t>
  </si>
  <si>
    <t>Challan No</t>
  </si>
  <si>
    <t>Challan Date</t>
  </si>
  <si>
    <t>P.O. Date</t>
  </si>
  <si>
    <t>Product Name</t>
  </si>
  <si>
    <t>Qty</t>
  </si>
  <si>
    <t>Unit Price</t>
  </si>
  <si>
    <t>Amount</t>
  </si>
  <si>
    <t>Discount</t>
  </si>
  <si>
    <t>Total Value</t>
  </si>
  <si>
    <t>Packing &amp; Forwarding</t>
  </si>
  <si>
    <t>Freight</t>
  </si>
  <si>
    <t>CGST(9%)</t>
  </si>
  <si>
    <t>SGST(9%)</t>
  </si>
  <si>
    <t>GST Tax Total</t>
  </si>
  <si>
    <t>Sub Total</t>
  </si>
  <si>
    <t>Rounded Off</t>
  </si>
  <si>
    <t>Total</t>
  </si>
  <si>
    <t>ARH/J117/100</t>
  </si>
  <si>
    <t>Side Mount Level Switch</t>
  </si>
  <si>
    <t>ARH/J117/101</t>
  </si>
  <si>
    <t>Tubuler Type Level Gauge</t>
  </si>
  <si>
    <t>ARH/J117/102</t>
  </si>
  <si>
    <t>ARH/J117/103</t>
  </si>
  <si>
    <t>Conductivity Level Switch</t>
  </si>
  <si>
    <t>ARH/J117/104</t>
  </si>
  <si>
    <t>Cable Float Level Switch</t>
  </si>
  <si>
    <t>ARH/J117/105</t>
  </si>
  <si>
    <t>By-Pass Level Indicator</t>
  </si>
  <si>
    <t>ARH/J117/106</t>
  </si>
  <si>
    <t>Miniature Level Switch(SS)</t>
  </si>
  <si>
    <t>ARH/J117/107</t>
  </si>
  <si>
    <t>ARH/J117/108</t>
  </si>
  <si>
    <t>ARH/J117/109</t>
  </si>
  <si>
    <t>Float And Board Level Indicator</t>
  </si>
  <si>
    <t>ARH/J117/110</t>
  </si>
  <si>
    <t>ARH/J117/111</t>
  </si>
  <si>
    <t>External Chambers</t>
  </si>
  <si>
    <t>ARH/J117/112</t>
  </si>
  <si>
    <t>Transparent Level Gauge</t>
  </si>
  <si>
    <t>ARH/J117/113</t>
  </si>
  <si>
    <t>Miniature Level Switch(PP)</t>
  </si>
  <si>
    <t>ARH/J117/114</t>
  </si>
  <si>
    <t>ARH/J117/115</t>
  </si>
  <si>
    <t>ARH/J117/116</t>
  </si>
  <si>
    <t>ARH/J117/117</t>
  </si>
  <si>
    <t>ARH/J117/118</t>
  </si>
  <si>
    <t>ARH/J117/119</t>
  </si>
  <si>
    <t>ARH/J117/120</t>
  </si>
  <si>
    <t>ARH/F217/100</t>
  </si>
  <si>
    <t>Magnetic Float Level Switch</t>
  </si>
  <si>
    <t>ARH/F217/101</t>
  </si>
  <si>
    <t>Conductivity Float Level Switch</t>
  </si>
  <si>
    <t>ARH/F217/102</t>
  </si>
  <si>
    <t>Conductivity Level Sensor</t>
  </si>
  <si>
    <t>ARH/F217/103</t>
  </si>
  <si>
    <t>Miniature Level Switch</t>
  </si>
  <si>
    <t>ARH/F217/104</t>
  </si>
  <si>
    <t>ARH/F217/105</t>
  </si>
  <si>
    <t>ARH/F217/106</t>
  </si>
  <si>
    <t>ARH/F217/107</t>
  </si>
  <si>
    <t>ARH/F217/108</t>
  </si>
  <si>
    <t>ARH/F217/109</t>
  </si>
  <si>
    <t>Reed Based Level Transmitter</t>
  </si>
  <si>
    <t>ARH/F217/110</t>
  </si>
  <si>
    <t>Capacitance Type</t>
  </si>
  <si>
    <t>ARH/F217/111</t>
  </si>
  <si>
    <t>Reflex Level Gauge</t>
  </si>
  <si>
    <t>ARH/F217/112</t>
  </si>
  <si>
    <t>ARH/F217/113</t>
  </si>
  <si>
    <t>Capicitance Type</t>
  </si>
  <si>
    <t>ARH/F217/114</t>
  </si>
  <si>
    <t>ARH/F217/115</t>
  </si>
  <si>
    <t>ARH/F217/116</t>
  </si>
  <si>
    <t>ARH/F217/117</t>
  </si>
  <si>
    <t>ARH/F217/118</t>
  </si>
  <si>
    <t>ARH/F217/119</t>
  </si>
  <si>
    <t>ARH/M317/100</t>
  </si>
  <si>
    <t>ARH/M317/101</t>
  </si>
  <si>
    <t>ARH/M317/102</t>
  </si>
  <si>
    <t>ARH/M317/103</t>
  </si>
  <si>
    <t>ARH/M317/104</t>
  </si>
  <si>
    <t>ARH/M317/105</t>
  </si>
  <si>
    <t>ARH/M317/106</t>
  </si>
  <si>
    <t>ARH/M317/107</t>
  </si>
  <si>
    <t>ARH/M317/108</t>
  </si>
  <si>
    <t>ARH/M317/109</t>
  </si>
  <si>
    <t>ARH/M317/110</t>
  </si>
  <si>
    <t>ARH/M317/111</t>
  </si>
  <si>
    <t>ARH/M317/112</t>
  </si>
  <si>
    <t>ARH/M317/113</t>
  </si>
  <si>
    <t>ARH/A417/100</t>
  </si>
  <si>
    <t>ARH/A417/101</t>
  </si>
  <si>
    <t>ARH/A417/102</t>
  </si>
  <si>
    <t>ARH/A417/103</t>
  </si>
  <si>
    <t>ARH/A417/104</t>
  </si>
  <si>
    <t>ARH/A417/105</t>
  </si>
  <si>
    <t>ARH/A417/106</t>
  </si>
  <si>
    <t>ARH/A417/107</t>
  </si>
  <si>
    <t>ARH/A417/108</t>
  </si>
  <si>
    <t>ARH/A417/109</t>
  </si>
  <si>
    <t>ARH/A417/110</t>
  </si>
  <si>
    <t>ARH/A417/111</t>
  </si>
  <si>
    <t>ARH/A417/112</t>
  </si>
  <si>
    <t>ARH/A417/113</t>
  </si>
  <si>
    <t>ARH/A417/114</t>
  </si>
  <si>
    <t>ARH/A417/115</t>
  </si>
  <si>
    <t>ARH/M517/100</t>
  </si>
  <si>
    <t>ARH/M517/101</t>
  </si>
  <si>
    <t>ARH/M517/102</t>
  </si>
  <si>
    <t>ARH/M517/103</t>
  </si>
  <si>
    <t>ARH/M517/104</t>
  </si>
  <si>
    <t>ARH/M517/105</t>
  </si>
  <si>
    <t>ARH/M517/106</t>
  </si>
  <si>
    <t>ARH/M517/107</t>
  </si>
  <si>
    <t>ARH/M517/108</t>
  </si>
  <si>
    <t>ARH/M517/109</t>
  </si>
  <si>
    <t>ARH/M517/110</t>
  </si>
  <si>
    <t>ARH/M517/111</t>
  </si>
  <si>
    <t>ARH/J617/100</t>
  </si>
  <si>
    <t>ARH/J617/101</t>
  </si>
  <si>
    <t>ARH/J617/102</t>
  </si>
  <si>
    <t>ARH/J617/103</t>
  </si>
  <si>
    <t>ARH/J617/104</t>
  </si>
  <si>
    <t>ARH/J617/105</t>
  </si>
  <si>
    <t>ARH/J617/106</t>
  </si>
  <si>
    <t>ARH/J617/107</t>
  </si>
  <si>
    <t>ARH/J617/108</t>
  </si>
  <si>
    <t>ARH/J617/109</t>
  </si>
  <si>
    <t>ARH/J617/110</t>
  </si>
  <si>
    <t>ARH/J617/111</t>
  </si>
  <si>
    <t>ARH/J617/112</t>
  </si>
  <si>
    <t>ARH/J617/113</t>
  </si>
  <si>
    <t>ARH/J617/114</t>
  </si>
  <si>
    <t>ARH/J617/115</t>
  </si>
  <si>
    <t>ARH/J617/116</t>
  </si>
  <si>
    <t>ARH/J617/117</t>
  </si>
  <si>
    <t>ARH/J617/118</t>
  </si>
  <si>
    <t>ARH/J617/119</t>
  </si>
  <si>
    <t>ARH/J717/100</t>
  </si>
  <si>
    <t>ARH/J717/101</t>
  </si>
  <si>
    <t>ARH/J717/102</t>
  </si>
  <si>
    <t>ARH/J717/103</t>
  </si>
  <si>
    <t>ARH/J717/104</t>
  </si>
  <si>
    <t>ARH/J717/105</t>
  </si>
  <si>
    <t>ARH/J717/106</t>
  </si>
  <si>
    <t>ARH/J717/107</t>
  </si>
  <si>
    <t>ARH/J717/108</t>
  </si>
  <si>
    <t>ARH/J717/109</t>
  </si>
  <si>
    <t>ARH/J717/110</t>
  </si>
  <si>
    <t>ARH/J717/111</t>
  </si>
  <si>
    <t>ARH/J717/112</t>
  </si>
  <si>
    <t>ARH/J717/113</t>
  </si>
  <si>
    <t>ARH/J717/114</t>
  </si>
  <si>
    <t>ARH/J717/115</t>
  </si>
  <si>
    <t>ARH/J717/116</t>
  </si>
  <si>
    <t>ARH/A817/100</t>
  </si>
  <si>
    <t>ARH/A817/101</t>
  </si>
  <si>
    <t>ARH/A817/102</t>
  </si>
  <si>
    <t>ARH/A817/103</t>
  </si>
  <si>
    <t>ARH/A817/104</t>
  </si>
  <si>
    <t>ARH/A817/105</t>
  </si>
  <si>
    <t>ARH/A817/106</t>
  </si>
  <si>
    <t>ARH/A817/107</t>
  </si>
  <si>
    <t>ARH/A817/108</t>
  </si>
  <si>
    <t>ARH/A817/109</t>
  </si>
  <si>
    <t>ARH/A817/110</t>
  </si>
  <si>
    <t>ARH/A817/111</t>
  </si>
  <si>
    <t>ARH/A817/112</t>
  </si>
  <si>
    <t>ARH/A817/113</t>
  </si>
  <si>
    <t>ARH/S917/100</t>
  </si>
  <si>
    <t>ARH/S917/101</t>
  </si>
  <si>
    <t>ARH/S917/102</t>
  </si>
  <si>
    <t>ARH/S917/103</t>
  </si>
  <si>
    <t>ARH/S917/104</t>
  </si>
  <si>
    <t>ARH/O1017/100</t>
  </si>
  <si>
    <t>ARH/O1017/101</t>
  </si>
  <si>
    <t>ARH/N1117/100</t>
  </si>
  <si>
    <t>ARH/N1117/101</t>
  </si>
  <si>
    <t>ARH/N1117/102</t>
  </si>
  <si>
    <t>ARH/N1117/103</t>
  </si>
  <si>
    <t>ARH/N1117/104</t>
  </si>
  <si>
    <t>ARH/N1117/105</t>
  </si>
  <si>
    <t>ARH/N1117/107</t>
  </si>
  <si>
    <t>ARH/N1117/108</t>
  </si>
  <si>
    <t>ARH/N1117/109</t>
  </si>
  <si>
    <t>ARH/D1217/100</t>
  </si>
  <si>
    <t>ARH/D1217/101</t>
  </si>
  <si>
    <t>ARH/D1217/102</t>
  </si>
  <si>
    <t>ARH/D1217/103</t>
  </si>
  <si>
    <t>ARH/D1217/104</t>
  </si>
  <si>
    <t>ARH/D1217/105</t>
  </si>
  <si>
    <t>ARH/D1217/106</t>
  </si>
  <si>
    <t>ARH/D1217/108</t>
  </si>
  <si>
    <t>ARH/D1217/109</t>
  </si>
  <si>
    <t>ARH/D1217/110</t>
  </si>
  <si>
    <t>ARH/D1217/111</t>
  </si>
  <si>
    <t>Level Transmitter for Magnetic Level  Gauge</t>
  </si>
  <si>
    <t>ARH/D1217/112</t>
  </si>
  <si>
    <t>ARH/D1217/113</t>
  </si>
  <si>
    <t>ARH/D1217/114</t>
  </si>
  <si>
    <t>ARH/D1217/115</t>
  </si>
  <si>
    <t>ARH/D1217/116</t>
  </si>
  <si>
    <t>ARH/D1217/117</t>
  </si>
  <si>
    <t>ARH/D1217/118</t>
  </si>
  <si>
    <t>ARH/D1217/120</t>
  </si>
  <si>
    <t>ARH/D1217/121</t>
  </si>
  <si>
    <t>ARH/D1217/122</t>
  </si>
  <si>
    <t>ARH/D1217/124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</si>
</sst>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1" fillId="2" borderId="2" xfId="1" applyFont="1" applyBorder="1"/>
    <xf numFmtId="0" fontId="1" fillId="2" borderId="3" xfId="1" applyFont="1" applyBorder="1"/>
    <xf numFmtId="0" fontId="2" fillId="3" borderId="4" xfId="2" applyBorder="1"/>
    <xf numFmtId="0" fontId="1" fillId="0" borderId="5" xfId="0" applyFont="1" applyBorder="1"/>
    <xf numFmtId="15" fontId="1" fillId="0" borderId="0" xfId="0" applyNumberFormat="1" applyFont="1" applyBorder="1"/>
    <xf numFmtId="0" fontId="1" fillId="0" borderId="0" xfId="0" applyFont="1" applyBorder="1"/>
    <xf numFmtId="9" fontId="1" fillId="0" borderId="0" xfId="0" applyNumberFormat="1" applyFont="1" applyBorder="1"/>
    <xf numFmtId="0" fontId="2" fillId="3" borderId="6" xfId="2" applyBorder="1"/>
    <xf numFmtId="0" fontId="1" fillId="0" borderId="0" xfId="0" applyFont="1" applyFill="1" applyBorder="1"/>
    <xf numFmtId="0" fontId="1" fillId="0" borderId="7" xfId="0" applyFont="1" applyBorder="1"/>
    <xf numFmtId="15" fontId="1" fillId="0" borderId="8" xfId="0" applyNumberFormat="1" applyFont="1" applyBorder="1"/>
    <xf numFmtId="0" fontId="1" fillId="0" borderId="8" xfId="0" applyFont="1" applyBorder="1"/>
    <xf numFmtId="0" fontId="1" fillId="0" borderId="8" xfId="0" applyFont="1" applyFill="1" applyBorder="1"/>
    <xf numFmtId="9" fontId="1" fillId="0" borderId="8" xfId="0" applyNumberFormat="1" applyFont="1" applyBorder="1"/>
    <xf numFmtId="0" fontId="2" fillId="3" borderId="9" xfId="2" applyBorder="1"/>
    <xf numFmtId="0" fontId="2" fillId="3" borderId="10" xfId="2" applyBorder="1"/>
    <xf numFmtId="15" fontId="1" fillId="0" borderId="0" xfId="0" applyNumberFormat="1" applyFont="1"/>
    <xf numFmtId="0" fontId="2" fillId="3" borderId="11" xfId="2" applyBorder="1"/>
    <xf numFmtId="0" fontId="2" fillId="3" borderId="12" xfId="2" applyBorder="1"/>
  </cellXfs>
  <cellStyles count="3">
    <cellStyle name="60% - Accent5" xfId="2" builtinId="48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topLeftCell="A130" workbookViewId="0">
      <selection activeCell="A154" sqref="A154:T175"/>
    </sheetView>
  </sheetViews>
  <sheetFormatPr defaultRowHeight="15" x14ac:dyDescent="0.25"/>
  <sheetData>
    <row r="1" spans="1:2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5">
      <c r="A2" s="4">
        <v>1</v>
      </c>
      <c r="B2" s="5">
        <v>43466</v>
      </c>
      <c r="C2" s="6" t="s">
        <v>20</v>
      </c>
      <c r="D2" s="6">
        <v>100</v>
      </c>
      <c r="E2" s="5">
        <v>43468</v>
      </c>
      <c r="F2" s="5">
        <v>43446</v>
      </c>
      <c r="G2" s="6" t="s">
        <v>21</v>
      </c>
      <c r="H2" s="4">
        <v>1</v>
      </c>
      <c r="I2" s="6">
        <v>6000</v>
      </c>
      <c r="J2" s="6">
        <f>H2*I2</f>
        <v>6000</v>
      </c>
      <c r="K2" s="7">
        <v>0.1</v>
      </c>
      <c r="L2" s="6">
        <f t="shared" ref="L2:L22" si="0">J2-(J2*K2)</f>
        <v>5400</v>
      </c>
      <c r="M2" s="6"/>
      <c r="N2" s="6"/>
      <c r="O2" s="6">
        <f>L2*9%</f>
        <v>486</v>
      </c>
      <c r="P2" s="6">
        <f>L2*9%</f>
        <v>486</v>
      </c>
      <c r="Q2" s="6">
        <f>O2+P2</f>
        <v>972</v>
      </c>
      <c r="R2" s="6">
        <f>SUM(L2:N2,Q2)</f>
        <v>6372</v>
      </c>
      <c r="S2" s="6"/>
      <c r="T2" s="8">
        <f>R2-S2</f>
        <v>6372</v>
      </c>
    </row>
    <row r="3" spans="1:20" x14ac:dyDescent="0.25">
      <c r="A3" s="4">
        <v>2</v>
      </c>
      <c r="B3" s="5">
        <v>43470</v>
      </c>
      <c r="C3" s="6" t="s">
        <v>22</v>
      </c>
      <c r="D3" s="6">
        <v>101</v>
      </c>
      <c r="E3" s="5">
        <v>43470</v>
      </c>
      <c r="F3" s="5">
        <v>43446</v>
      </c>
      <c r="G3" s="6" t="s">
        <v>23</v>
      </c>
      <c r="H3" s="4">
        <v>5</v>
      </c>
      <c r="I3" s="6">
        <v>2900</v>
      </c>
      <c r="J3" s="6">
        <f t="shared" ref="J3:J44" si="1">H3*I3</f>
        <v>14500</v>
      </c>
      <c r="K3" s="7"/>
      <c r="L3" s="6">
        <f t="shared" si="0"/>
        <v>14500</v>
      </c>
      <c r="M3" s="6">
        <v>100</v>
      </c>
      <c r="N3" s="6">
        <v>25</v>
      </c>
      <c r="O3" s="6">
        <f t="shared" ref="O3:O22" si="2">L3*9%</f>
        <v>1305</v>
      </c>
      <c r="P3" s="6">
        <f t="shared" ref="P3:P22" si="3">L3*9%</f>
        <v>1305</v>
      </c>
      <c r="Q3" s="6">
        <f t="shared" ref="Q3:Q44" si="4">O3+P3</f>
        <v>2610</v>
      </c>
      <c r="R3" s="6">
        <f t="shared" ref="R3:R44" si="5">SUM(L3:N3,Q3)</f>
        <v>17235</v>
      </c>
      <c r="S3" s="6"/>
      <c r="T3" s="8">
        <f t="shared" ref="T3:T44" si="6">R3-S3</f>
        <v>17235</v>
      </c>
    </row>
    <row r="4" spans="1:20" x14ac:dyDescent="0.25">
      <c r="A4" s="4">
        <v>3</v>
      </c>
      <c r="B4" s="5">
        <v>43470</v>
      </c>
      <c r="C4" s="6" t="s">
        <v>24</v>
      </c>
      <c r="D4" s="6">
        <v>102</v>
      </c>
      <c r="E4" s="5">
        <v>43470</v>
      </c>
      <c r="F4" s="5">
        <v>43459</v>
      </c>
      <c r="G4" s="6" t="s">
        <v>23</v>
      </c>
      <c r="H4" s="4">
        <v>2</v>
      </c>
      <c r="I4" s="6">
        <v>2900</v>
      </c>
      <c r="J4" s="6">
        <f t="shared" si="1"/>
        <v>5800</v>
      </c>
      <c r="K4" s="7">
        <v>0.05</v>
      </c>
      <c r="L4" s="6">
        <f t="shared" si="0"/>
        <v>5510</v>
      </c>
      <c r="M4" s="6"/>
      <c r="N4" s="6"/>
      <c r="O4" s="6">
        <f t="shared" si="2"/>
        <v>495.9</v>
      </c>
      <c r="P4" s="6">
        <f t="shared" si="3"/>
        <v>495.9</v>
      </c>
      <c r="Q4" s="6">
        <f t="shared" si="4"/>
        <v>991.8</v>
      </c>
      <c r="R4" s="6">
        <f t="shared" si="5"/>
        <v>6501.8</v>
      </c>
      <c r="S4" s="6">
        <v>0.8</v>
      </c>
      <c r="T4" s="8">
        <f t="shared" si="6"/>
        <v>6501</v>
      </c>
    </row>
    <row r="5" spans="1:20" x14ac:dyDescent="0.25">
      <c r="A5" s="4">
        <v>4</v>
      </c>
      <c r="B5" s="5">
        <v>43471</v>
      </c>
      <c r="C5" s="6" t="s">
        <v>25</v>
      </c>
      <c r="D5" s="6">
        <v>103</v>
      </c>
      <c r="E5" s="5">
        <v>43471</v>
      </c>
      <c r="F5" s="5">
        <v>43459</v>
      </c>
      <c r="G5" s="9" t="s">
        <v>26</v>
      </c>
      <c r="H5" s="4">
        <v>1</v>
      </c>
      <c r="I5" s="9">
        <v>4250</v>
      </c>
      <c r="J5" s="6">
        <f t="shared" si="1"/>
        <v>4250</v>
      </c>
      <c r="K5" s="7"/>
      <c r="L5" s="6">
        <f t="shared" si="0"/>
        <v>4250</v>
      </c>
      <c r="M5" s="6"/>
      <c r="N5" s="6">
        <v>60</v>
      </c>
      <c r="O5" s="6">
        <f t="shared" si="2"/>
        <v>382.5</v>
      </c>
      <c r="P5" s="6">
        <f t="shared" si="3"/>
        <v>382.5</v>
      </c>
      <c r="Q5" s="6">
        <f t="shared" si="4"/>
        <v>765</v>
      </c>
      <c r="R5" s="6">
        <f t="shared" si="5"/>
        <v>5075</v>
      </c>
      <c r="S5" s="6"/>
      <c r="T5" s="8">
        <f t="shared" si="6"/>
        <v>5075</v>
      </c>
    </row>
    <row r="6" spans="1:20" x14ac:dyDescent="0.25">
      <c r="A6" s="4">
        <v>5</v>
      </c>
      <c r="B6" s="5">
        <v>43475</v>
      </c>
      <c r="C6" s="6" t="s">
        <v>27</v>
      </c>
      <c r="D6" s="6">
        <v>104</v>
      </c>
      <c r="E6" s="5">
        <v>43475</v>
      </c>
      <c r="F6" s="5">
        <v>43459</v>
      </c>
      <c r="G6" s="9" t="s">
        <v>28</v>
      </c>
      <c r="H6" s="4">
        <v>2</v>
      </c>
      <c r="I6" s="9">
        <v>10053</v>
      </c>
      <c r="J6" s="6">
        <f t="shared" si="1"/>
        <v>20106</v>
      </c>
      <c r="K6" s="7"/>
      <c r="L6" s="6">
        <f t="shared" si="0"/>
        <v>20106</v>
      </c>
      <c r="M6" s="6">
        <v>150</v>
      </c>
      <c r="N6" s="6"/>
      <c r="O6" s="6">
        <f t="shared" si="2"/>
        <v>1809.54</v>
      </c>
      <c r="P6" s="6">
        <f t="shared" si="3"/>
        <v>1809.54</v>
      </c>
      <c r="Q6" s="6">
        <f t="shared" si="4"/>
        <v>3619.08</v>
      </c>
      <c r="R6" s="6">
        <f t="shared" si="5"/>
        <v>23875.08</v>
      </c>
      <c r="S6" s="6">
        <v>0.08</v>
      </c>
      <c r="T6" s="8">
        <f t="shared" si="6"/>
        <v>23875</v>
      </c>
    </row>
    <row r="7" spans="1:20" x14ac:dyDescent="0.25">
      <c r="A7" s="4">
        <v>6</v>
      </c>
      <c r="B7" s="5">
        <v>43476</v>
      </c>
      <c r="C7" s="6" t="s">
        <v>29</v>
      </c>
      <c r="D7" s="6">
        <v>105</v>
      </c>
      <c r="E7" s="5">
        <v>43476</v>
      </c>
      <c r="F7" s="5">
        <v>43459</v>
      </c>
      <c r="G7" s="9" t="s">
        <v>30</v>
      </c>
      <c r="H7" s="4">
        <v>3</v>
      </c>
      <c r="I7" s="9">
        <v>3500</v>
      </c>
      <c r="J7" s="6">
        <f t="shared" si="1"/>
        <v>10500</v>
      </c>
      <c r="K7" s="7"/>
      <c r="L7" s="6">
        <f t="shared" si="0"/>
        <v>10500</v>
      </c>
      <c r="M7" s="6"/>
      <c r="N7" s="6"/>
      <c r="O7" s="6">
        <f t="shared" si="2"/>
        <v>945</v>
      </c>
      <c r="P7" s="6">
        <f t="shared" si="3"/>
        <v>945</v>
      </c>
      <c r="Q7" s="6">
        <f t="shared" si="4"/>
        <v>1890</v>
      </c>
      <c r="R7" s="6">
        <f t="shared" si="5"/>
        <v>12390</v>
      </c>
      <c r="S7" s="6"/>
      <c r="T7" s="8">
        <f t="shared" si="6"/>
        <v>12390</v>
      </c>
    </row>
    <row r="8" spans="1:20" x14ac:dyDescent="0.25">
      <c r="A8" s="4">
        <v>7</v>
      </c>
      <c r="B8" s="5">
        <v>43480</v>
      </c>
      <c r="C8" s="6" t="s">
        <v>31</v>
      </c>
      <c r="D8" s="6">
        <v>106</v>
      </c>
      <c r="E8" s="5">
        <v>43480</v>
      </c>
      <c r="F8" s="5">
        <v>43457</v>
      </c>
      <c r="G8" s="9" t="s">
        <v>32</v>
      </c>
      <c r="H8" s="4">
        <v>2</v>
      </c>
      <c r="I8" s="9">
        <v>1502</v>
      </c>
      <c r="J8" s="6">
        <f t="shared" si="1"/>
        <v>3004</v>
      </c>
      <c r="K8" s="7">
        <v>0.15</v>
      </c>
      <c r="L8" s="6">
        <f t="shared" si="0"/>
        <v>2553.4</v>
      </c>
      <c r="M8" s="6"/>
      <c r="N8" s="6"/>
      <c r="O8" s="6">
        <f t="shared" si="2"/>
        <v>229.80600000000001</v>
      </c>
      <c r="P8" s="6">
        <f t="shared" si="3"/>
        <v>229.80600000000001</v>
      </c>
      <c r="Q8" s="6">
        <f t="shared" si="4"/>
        <v>459.61200000000002</v>
      </c>
      <c r="R8" s="6">
        <f t="shared" si="5"/>
        <v>3013.0120000000002</v>
      </c>
      <c r="S8" s="6">
        <v>1.2E-2</v>
      </c>
      <c r="T8" s="8">
        <f t="shared" si="6"/>
        <v>3013</v>
      </c>
    </row>
    <row r="9" spans="1:20" x14ac:dyDescent="0.25">
      <c r="A9" s="4">
        <v>8</v>
      </c>
      <c r="B9" s="5">
        <v>43481</v>
      </c>
      <c r="C9" s="6" t="s">
        <v>33</v>
      </c>
      <c r="D9" s="6">
        <v>107</v>
      </c>
      <c r="E9" s="5">
        <v>43481</v>
      </c>
      <c r="F9" s="5">
        <v>43444</v>
      </c>
      <c r="G9" s="6" t="s">
        <v>23</v>
      </c>
      <c r="H9" s="4">
        <v>1</v>
      </c>
      <c r="I9" s="6">
        <v>2900</v>
      </c>
      <c r="J9" s="6">
        <f t="shared" si="1"/>
        <v>2900</v>
      </c>
      <c r="K9" s="7"/>
      <c r="L9" s="6">
        <f t="shared" si="0"/>
        <v>2900</v>
      </c>
      <c r="M9" s="6">
        <v>100</v>
      </c>
      <c r="N9" s="6">
        <v>55</v>
      </c>
      <c r="O9" s="6">
        <f t="shared" si="2"/>
        <v>261</v>
      </c>
      <c r="P9" s="6">
        <f t="shared" si="3"/>
        <v>261</v>
      </c>
      <c r="Q9" s="6">
        <f t="shared" si="4"/>
        <v>522</v>
      </c>
      <c r="R9" s="6">
        <f t="shared" si="5"/>
        <v>3577</v>
      </c>
      <c r="S9" s="6"/>
      <c r="T9" s="8">
        <f t="shared" si="6"/>
        <v>3577</v>
      </c>
    </row>
    <row r="10" spans="1:20" x14ac:dyDescent="0.25">
      <c r="A10" s="4">
        <v>9</v>
      </c>
      <c r="B10" s="5">
        <v>43483</v>
      </c>
      <c r="C10" s="6" t="s">
        <v>34</v>
      </c>
      <c r="D10" s="6">
        <v>108</v>
      </c>
      <c r="E10" s="5">
        <v>43483</v>
      </c>
      <c r="F10" s="5">
        <v>43467</v>
      </c>
      <c r="G10" s="9" t="s">
        <v>30</v>
      </c>
      <c r="H10" s="4">
        <v>5</v>
      </c>
      <c r="I10" s="9">
        <v>3500</v>
      </c>
      <c r="J10" s="6">
        <f t="shared" si="1"/>
        <v>17500</v>
      </c>
      <c r="K10" s="7"/>
      <c r="L10" s="6">
        <f t="shared" si="0"/>
        <v>17500</v>
      </c>
      <c r="M10" s="6"/>
      <c r="N10" s="6"/>
      <c r="O10" s="6">
        <f t="shared" si="2"/>
        <v>1575</v>
      </c>
      <c r="P10" s="6">
        <f t="shared" si="3"/>
        <v>1575</v>
      </c>
      <c r="Q10" s="6">
        <f t="shared" si="4"/>
        <v>3150</v>
      </c>
      <c r="R10" s="6">
        <f t="shared" si="5"/>
        <v>20650</v>
      </c>
      <c r="S10" s="6"/>
      <c r="T10" s="8">
        <f t="shared" si="6"/>
        <v>20650</v>
      </c>
    </row>
    <row r="11" spans="1:20" x14ac:dyDescent="0.25">
      <c r="A11" s="4">
        <v>10</v>
      </c>
      <c r="B11" s="5">
        <v>43483</v>
      </c>
      <c r="C11" s="6" t="s">
        <v>35</v>
      </c>
      <c r="D11" s="6">
        <v>109</v>
      </c>
      <c r="E11" s="5">
        <v>43483</v>
      </c>
      <c r="F11" s="5">
        <v>43469</v>
      </c>
      <c r="G11" s="9" t="s">
        <v>36</v>
      </c>
      <c r="H11" s="4">
        <v>1</v>
      </c>
      <c r="I11" s="9">
        <v>3520</v>
      </c>
      <c r="J11" s="6">
        <f t="shared" si="1"/>
        <v>3520</v>
      </c>
      <c r="K11" s="7"/>
      <c r="L11" s="6">
        <f t="shared" si="0"/>
        <v>3520</v>
      </c>
      <c r="M11" s="6"/>
      <c r="N11" s="6">
        <v>25</v>
      </c>
      <c r="O11" s="6">
        <f t="shared" si="2"/>
        <v>316.8</v>
      </c>
      <c r="P11" s="6">
        <f t="shared" si="3"/>
        <v>316.8</v>
      </c>
      <c r="Q11" s="6">
        <f t="shared" si="4"/>
        <v>633.6</v>
      </c>
      <c r="R11" s="6">
        <f t="shared" si="5"/>
        <v>4178.6000000000004</v>
      </c>
      <c r="S11" s="6">
        <v>0.6</v>
      </c>
      <c r="T11" s="8">
        <f t="shared" si="6"/>
        <v>4178</v>
      </c>
    </row>
    <row r="12" spans="1:20" x14ac:dyDescent="0.25">
      <c r="A12" s="4">
        <v>11</v>
      </c>
      <c r="B12" s="5">
        <v>43483</v>
      </c>
      <c r="C12" s="6" t="s">
        <v>37</v>
      </c>
      <c r="D12" s="6">
        <v>110</v>
      </c>
      <c r="E12" s="5">
        <v>43483</v>
      </c>
      <c r="F12" s="5">
        <v>43800</v>
      </c>
      <c r="G12" s="6" t="s">
        <v>23</v>
      </c>
      <c r="H12" s="4">
        <v>1</v>
      </c>
      <c r="I12" s="6">
        <v>2900</v>
      </c>
      <c r="J12" s="6">
        <f t="shared" si="1"/>
        <v>2900</v>
      </c>
      <c r="K12" s="7"/>
      <c r="L12" s="6">
        <f t="shared" si="0"/>
        <v>2900</v>
      </c>
      <c r="M12" s="6"/>
      <c r="N12" s="6"/>
      <c r="O12" s="6">
        <f t="shared" si="2"/>
        <v>261</v>
      </c>
      <c r="P12" s="6">
        <f t="shared" si="3"/>
        <v>261</v>
      </c>
      <c r="Q12" s="6">
        <f t="shared" si="4"/>
        <v>522</v>
      </c>
      <c r="R12" s="6">
        <f t="shared" si="5"/>
        <v>3422</v>
      </c>
      <c r="S12" s="6"/>
      <c r="T12" s="8">
        <f t="shared" si="6"/>
        <v>3422</v>
      </c>
    </row>
    <row r="13" spans="1:20" x14ac:dyDescent="0.25">
      <c r="A13" s="4">
        <v>12</v>
      </c>
      <c r="B13" s="5">
        <v>43484</v>
      </c>
      <c r="C13" s="6" t="s">
        <v>38</v>
      </c>
      <c r="D13" s="6">
        <v>111</v>
      </c>
      <c r="E13" s="5">
        <v>43484</v>
      </c>
      <c r="F13" s="5">
        <v>43804</v>
      </c>
      <c r="G13" s="9" t="s">
        <v>39</v>
      </c>
      <c r="H13" s="4">
        <v>1</v>
      </c>
      <c r="I13" s="9">
        <v>4200</v>
      </c>
      <c r="J13" s="6">
        <f t="shared" si="1"/>
        <v>4200</v>
      </c>
      <c r="K13" s="7">
        <v>0.05</v>
      </c>
      <c r="L13" s="6">
        <f t="shared" si="0"/>
        <v>3990</v>
      </c>
      <c r="M13" s="6"/>
      <c r="N13" s="6"/>
      <c r="O13" s="6">
        <f t="shared" si="2"/>
        <v>359.09999999999997</v>
      </c>
      <c r="P13" s="6">
        <f t="shared" si="3"/>
        <v>359.09999999999997</v>
      </c>
      <c r="Q13" s="6">
        <f t="shared" si="4"/>
        <v>718.19999999999993</v>
      </c>
      <c r="R13" s="6">
        <f t="shared" si="5"/>
        <v>4708.2</v>
      </c>
      <c r="S13" s="6">
        <v>0.2</v>
      </c>
      <c r="T13" s="8">
        <f t="shared" si="6"/>
        <v>4708</v>
      </c>
    </row>
    <row r="14" spans="1:20" x14ac:dyDescent="0.25">
      <c r="A14" s="4">
        <v>13</v>
      </c>
      <c r="B14" s="5">
        <v>43485</v>
      </c>
      <c r="C14" s="6" t="s">
        <v>40</v>
      </c>
      <c r="D14" s="6">
        <v>112</v>
      </c>
      <c r="E14" s="5">
        <v>43485</v>
      </c>
      <c r="F14" s="5">
        <v>43830</v>
      </c>
      <c r="G14" s="9" t="s">
        <v>41</v>
      </c>
      <c r="H14" s="4">
        <v>1</v>
      </c>
      <c r="I14" s="6">
        <v>5600</v>
      </c>
      <c r="J14" s="6">
        <f t="shared" si="1"/>
        <v>5600</v>
      </c>
      <c r="K14" s="7"/>
      <c r="L14" s="6">
        <f t="shared" si="0"/>
        <v>5600</v>
      </c>
      <c r="M14" s="6">
        <v>100</v>
      </c>
      <c r="N14" s="6">
        <v>150</v>
      </c>
      <c r="O14" s="6">
        <f t="shared" si="2"/>
        <v>504</v>
      </c>
      <c r="P14" s="6">
        <f t="shared" si="3"/>
        <v>504</v>
      </c>
      <c r="Q14" s="6">
        <f t="shared" si="4"/>
        <v>1008</v>
      </c>
      <c r="R14" s="6">
        <f t="shared" si="5"/>
        <v>6858</v>
      </c>
      <c r="S14" s="6"/>
      <c r="T14" s="8">
        <f t="shared" si="6"/>
        <v>6858</v>
      </c>
    </row>
    <row r="15" spans="1:20" x14ac:dyDescent="0.25">
      <c r="A15" s="4">
        <v>14</v>
      </c>
      <c r="B15" s="5">
        <v>43488</v>
      </c>
      <c r="C15" s="6" t="s">
        <v>42</v>
      </c>
      <c r="D15" s="6">
        <v>113</v>
      </c>
      <c r="E15" s="5">
        <v>43488</v>
      </c>
      <c r="F15" s="5">
        <v>43471</v>
      </c>
      <c r="G15" s="9" t="s">
        <v>43</v>
      </c>
      <c r="H15" s="4">
        <v>1</v>
      </c>
      <c r="I15" s="6">
        <v>1502</v>
      </c>
      <c r="J15" s="6">
        <f t="shared" si="1"/>
        <v>1502</v>
      </c>
      <c r="K15" s="7"/>
      <c r="L15" s="6">
        <f t="shared" si="0"/>
        <v>1502</v>
      </c>
      <c r="M15" s="6"/>
      <c r="N15" s="6"/>
      <c r="O15" s="6">
        <f t="shared" si="2"/>
        <v>135.18</v>
      </c>
      <c r="P15" s="6">
        <f t="shared" si="3"/>
        <v>135.18</v>
      </c>
      <c r="Q15" s="6">
        <f t="shared" si="4"/>
        <v>270.36</v>
      </c>
      <c r="R15" s="6">
        <f t="shared" si="5"/>
        <v>1772.3600000000001</v>
      </c>
      <c r="S15" s="6">
        <v>0.36</v>
      </c>
      <c r="T15" s="8">
        <f t="shared" si="6"/>
        <v>1772.0000000000002</v>
      </c>
    </row>
    <row r="16" spans="1:20" x14ac:dyDescent="0.25">
      <c r="A16" s="4">
        <v>15</v>
      </c>
      <c r="B16" s="5">
        <v>43489</v>
      </c>
      <c r="C16" s="6" t="s">
        <v>44</v>
      </c>
      <c r="D16" s="6">
        <v>114</v>
      </c>
      <c r="E16" s="5">
        <v>43489</v>
      </c>
      <c r="F16" s="5">
        <v>43470</v>
      </c>
      <c r="G16" s="6" t="s">
        <v>23</v>
      </c>
      <c r="H16" s="4">
        <v>1</v>
      </c>
      <c r="I16" s="6">
        <v>2900</v>
      </c>
      <c r="J16" s="6">
        <f t="shared" si="1"/>
        <v>2900</v>
      </c>
      <c r="K16" s="7">
        <v>0.1</v>
      </c>
      <c r="L16" s="6">
        <f t="shared" si="0"/>
        <v>2610</v>
      </c>
      <c r="M16" s="6"/>
      <c r="N16" s="6">
        <v>139</v>
      </c>
      <c r="O16" s="6">
        <f t="shared" si="2"/>
        <v>234.89999999999998</v>
      </c>
      <c r="P16" s="6">
        <f t="shared" si="3"/>
        <v>234.89999999999998</v>
      </c>
      <c r="Q16" s="6">
        <f t="shared" si="4"/>
        <v>469.79999999999995</v>
      </c>
      <c r="R16" s="6">
        <f t="shared" si="5"/>
        <v>3218.8</v>
      </c>
      <c r="S16" s="6">
        <v>0.8</v>
      </c>
      <c r="T16" s="8">
        <f t="shared" si="6"/>
        <v>3218</v>
      </c>
    </row>
    <row r="17" spans="1:20" x14ac:dyDescent="0.25">
      <c r="A17" s="4">
        <v>16</v>
      </c>
      <c r="B17" s="5">
        <v>43492</v>
      </c>
      <c r="C17" s="6" t="s">
        <v>45</v>
      </c>
      <c r="D17" s="6">
        <v>115</v>
      </c>
      <c r="E17" s="5">
        <v>43492</v>
      </c>
      <c r="F17" s="5">
        <v>43479</v>
      </c>
      <c r="G17" s="6" t="s">
        <v>23</v>
      </c>
      <c r="H17" s="4">
        <v>6</v>
      </c>
      <c r="I17" s="6">
        <v>2900</v>
      </c>
      <c r="J17" s="6">
        <f t="shared" si="1"/>
        <v>17400</v>
      </c>
      <c r="K17" s="7"/>
      <c r="L17" s="6">
        <f t="shared" si="0"/>
        <v>17400</v>
      </c>
      <c r="M17" s="6"/>
      <c r="N17" s="6"/>
      <c r="O17" s="6">
        <f t="shared" si="2"/>
        <v>1566</v>
      </c>
      <c r="P17" s="6">
        <f t="shared" si="3"/>
        <v>1566</v>
      </c>
      <c r="Q17" s="6">
        <f t="shared" si="4"/>
        <v>3132</v>
      </c>
      <c r="R17" s="6">
        <f t="shared" si="5"/>
        <v>20532</v>
      </c>
      <c r="S17" s="6"/>
      <c r="T17" s="8">
        <f t="shared" si="6"/>
        <v>20532</v>
      </c>
    </row>
    <row r="18" spans="1:20" x14ac:dyDescent="0.25">
      <c r="A18" s="4">
        <v>17</v>
      </c>
      <c r="B18" s="5">
        <v>43493</v>
      </c>
      <c r="C18" s="6" t="s">
        <v>46</v>
      </c>
      <c r="D18" s="6">
        <v>116</v>
      </c>
      <c r="E18" s="5">
        <v>43493</v>
      </c>
      <c r="F18" s="5">
        <v>43479</v>
      </c>
      <c r="G18" s="9" t="s">
        <v>30</v>
      </c>
      <c r="H18" s="4">
        <v>1</v>
      </c>
      <c r="I18" s="9">
        <v>3500</v>
      </c>
      <c r="J18" s="6">
        <f t="shared" si="1"/>
        <v>3500</v>
      </c>
      <c r="K18" s="7"/>
      <c r="L18" s="6">
        <f t="shared" si="0"/>
        <v>3500</v>
      </c>
      <c r="M18" s="6"/>
      <c r="N18" s="6">
        <v>125</v>
      </c>
      <c r="O18" s="6">
        <f t="shared" si="2"/>
        <v>315</v>
      </c>
      <c r="P18" s="6">
        <f t="shared" si="3"/>
        <v>315</v>
      </c>
      <c r="Q18" s="6">
        <f t="shared" si="4"/>
        <v>630</v>
      </c>
      <c r="R18" s="6">
        <f t="shared" si="5"/>
        <v>4255</v>
      </c>
      <c r="S18" s="6"/>
      <c r="T18" s="8">
        <f t="shared" si="6"/>
        <v>4255</v>
      </c>
    </row>
    <row r="19" spans="1:20" x14ac:dyDescent="0.25">
      <c r="A19" s="4">
        <v>18</v>
      </c>
      <c r="B19" s="5">
        <v>43493</v>
      </c>
      <c r="C19" s="6" t="s">
        <v>47</v>
      </c>
      <c r="D19" s="6">
        <v>117</v>
      </c>
      <c r="E19" s="5">
        <v>43493</v>
      </c>
      <c r="F19" s="5">
        <v>43479</v>
      </c>
      <c r="G19" s="9" t="s">
        <v>30</v>
      </c>
      <c r="H19" s="4">
        <v>1</v>
      </c>
      <c r="I19" s="9">
        <v>3500</v>
      </c>
      <c r="J19" s="6">
        <f t="shared" si="1"/>
        <v>3500</v>
      </c>
      <c r="K19" s="7"/>
      <c r="L19" s="6">
        <f t="shared" si="0"/>
        <v>3500</v>
      </c>
      <c r="M19" s="6"/>
      <c r="N19" s="6"/>
      <c r="O19" s="6">
        <f t="shared" si="2"/>
        <v>315</v>
      </c>
      <c r="P19" s="6">
        <f t="shared" si="3"/>
        <v>315</v>
      </c>
      <c r="Q19" s="6">
        <f t="shared" si="4"/>
        <v>630</v>
      </c>
      <c r="R19" s="6">
        <f t="shared" si="5"/>
        <v>4130</v>
      </c>
      <c r="S19" s="6"/>
      <c r="T19" s="8">
        <f t="shared" si="6"/>
        <v>4130</v>
      </c>
    </row>
    <row r="20" spans="1:20" x14ac:dyDescent="0.25">
      <c r="A20" s="4">
        <v>19</v>
      </c>
      <c r="B20" s="5">
        <v>43493</v>
      </c>
      <c r="C20" s="6" t="s">
        <v>48</v>
      </c>
      <c r="D20" s="6">
        <v>118</v>
      </c>
      <c r="E20" s="5">
        <v>43493</v>
      </c>
      <c r="F20" s="5">
        <v>43480</v>
      </c>
      <c r="G20" s="6" t="s">
        <v>23</v>
      </c>
      <c r="H20" s="4">
        <v>5</v>
      </c>
      <c r="I20" s="6">
        <v>2900</v>
      </c>
      <c r="J20" s="6">
        <f t="shared" si="1"/>
        <v>14500</v>
      </c>
      <c r="K20" s="7"/>
      <c r="L20" s="6">
        <f t="shared" si="0"/>
        <v>14500</v>
      </c>
      <c r="M20" s="6"/>
      <c r="N20" s="6"/>
      <c r="O20" s="6">
        <f t="shared" si="2"/>
        <v>1305</v>
      </c>
      <c r="P20" s="6">
        <f t="shared" si="3"/>
        <v>1305</v>
      </c>
      <c r="Q20" s="6">
        <f t="shared" si="4"/>
        <v>2610</v>
      </c>
      <c r="R20" s="6">
        <f t="shared" si="5"/>
        <v>17110</v>
      </c>
      <c r="S20" s="6"/>
      <c r="T20" s="8">
        <f t="shared" si="6"/>
        <v>17110</v>
      </c>
    </row>
    <row r="21" spans="1:20" x14ac:dyDescent="0.25">
      <c r="A21" s="4">
        <v>20</v>
      </c>
      <c r="B21" s="5">
        <v>43493</v>
      </c>
      <c r="C21" s="6" t="s">
        <v>49</v>
      </c>
      <c r="D21" s="6">
        <v>119</v>
      </c>
      <c r="E21" s="5">
        <v>43493</v>
      </c>
      <c r="F21" s="5">
        <v>43481</v>
      </c>
      <c r="G21" s="9" t="s">
        <v>32</v>
      </c>
      <c r="H21" s="4">
        <v>1</v>
      </c>
      <c r="I21" s="9">
        <v>1502</v>
      </c>
      <c r="J21" s="6">
        <f t="shared" si="1"/>
        <v>1502</v>
      </c>
      <c r="K21" s="7">
        <v>0.05</v>
      </c>
      <c r="L21" s="6">
        <f t="shared" si="0"/>
        <v>1426.9</v>
      </c>
      <c r="M21" s="9">
        <v>250</v>
      </c>
      <c r="N21" s="9">
        <v>50</v>
      </c>
      <c r="O21" s="6">
        <f t="shared" si="2"/>
        <v>128.42099999999999</v>
      </c>
      <c r="P21" s="6">
        <f t="shared" si="3"/>
        <v>128.42099999999999</v>
      </c>
      <c r="Q21" s="6">
        <f t="shared" si="4"/>
        <v>256.84199999999998</v>
      </c>
      <c r="R21" s="6">
        <f t="shared" si="5"/>
        <v>1983.7420000000002</v>
      </c>
      <c r="S21" s="6">
        <v>0.74199999999999999</v>
      </c>
      <c r="T21" s="8">
        <f t="shared" si="6"/>
        <v>1983.0000000000002</v>
      </c>
    </row>
    <row r="22" spans="1:20" ht="15.75" thickBot="1" x14ac:dyDescent="0.3">
      <c r="A22" s="10">
        <v>21</v>
      </c>
      <c r="B22" s="11">
        <v>43493</v>
      </c>
      <c r="C22" s="12" t="s">
        <v>50</v>
      </c>
      <c r="D22" s="12">
        <v>120</v>
      </c>
      <c r="E22" s="11">
        <v>43493</v>
      </c>
      <c r="F22" s="11">
        <v>43482</v>
      </c>
      <c r="G22" s="13" t="s">
        <v>30</v>
      </c>
      <c r="H22" s="10">
        <v>2</v>
      </c>
      <c r="I22" s="12">
        <v>3500</v>
      </c>
      <c r="J22" s="12">
        <f t="shared" si="1"/>
        <v>7000</v>
      </c>
      <c r="K22" s="14">
        <v>0.05</v>
      </c>
      <c r="L22" s="12">
        <f t="shared" si="0"/>
        <v>6650</v>
      </c>
      <c r="M22" s="12"/>
      <c r="N22" s="12"/>
      <c r="O22" s="12">
        <f t="shared" si="2"/>
        <v>598.5</v>
      </c>
      <c r="P22" s="12">
        <f t="shared" si="3"/>
        <v>598.5</v>
      </c>
      <c r="Q22" s="12">
        <f t="shared" si="4"/>
        <v>1197</v>
      </c>
      <c r="R22" s="12">
        <f t="shared" si="5"/>
        <v>7847</v>
      </c>
      <c r="S22" s="12"/>
      <c r="T22" s="8">
        <f t="shared" si="6"/>
        <v>7847</v>
      </c>
    </row>
    <row r="23" spans="1:20" x14ac:dyDescent="0.25">
      <c r="A23" s="4">
        <v>1</v>
      </c>
      <c r="B23" s="5">
        <v>43499</v>
      </c>
      <c r="C23" s="6" t="s">
        <v>51</v>
      </c>
      <c r="D23" s="6">
        <v>100</v>
      </c>
      <c r="E23" s="5">
        <v>43499</v>
      </c>
      <c r="F23" s="5">
        <v>43483</v>
      </c>
      <c r="G23" s="6" t="s">
        <v>52</v>
      </c>
      <c r="H23" s="4">
        <v>2</v>
      </c>
      <c r="I23" s="6">
        <v>12300</v>
      </c>
      <c r="J23" s="6">
        <f t="shared" si="1"/>
        <v>24600</v>
      </c>
      <c r="K23" s="7">
        <v>0.05</v>
      </c>
      <c r="L23" s="6">
        <f>J23-(J23*K23)</f>
        <v>23370</v>
      </c>
      <c r="M23" s="9">
        <v>350</v>
      </c>
      <c r="N23" s="6"/>
      <c r="O23" s="6">
        <f>L23*9%</f>
        <v>2103.2999999999997</v>
      </c>
      <c r="P23" s="6">
        <f>L23*9%</f>
        <v>2103.2999999999997</v>
      </c>
      <c r="Q23" s="6">
        <f t="shared" si="4"/>
        <v>4206.5999999999995</v>
      </c>
      <c r="R23" s="6">
        <f t="shared" si="5"/>
        <v>27926.6</v>
      </c>
      <c r="S23" s="6">
        <v>0.6</v>
      </c>
      <c r="T23" s="8">
        <f t="shared" si="6"/>
        <v>27926</v>
      </c>
    </row>
    <row r="24" spans="1:20" x14ac:dyDescent="0.25">
      <c r="A24" s="4">
        <v>2</v>
      </c>
      <c r="B24" s="5">
        <v>43499</v>
      </c>
      <c r="C24" s="6" t="s">
        <v>53</v>
      </c>
      <c r="D24" s="6">
        <v>101</v>
      </c>
      <c r="E24" s="5">
        <v>43499</v>
      </c>
      <c r="F24" s="5">
        <v>43490</v>
      </c>
      <c r="G24" s="6" t="s">
        <v>54</v>
      </c>
      <c r="H24" s="4">
        <v>2</v>
      </c>
      <c r="I24" s="6">
        <v>11700</v>
      </c>
      <c r="J24" s="6">
        <f t="shared" si="1"/>
        <v>23400</v>
      </c>
      <c r="K24" s="7">
        <v>0.05</v>
      </c>
      <c r="L24" s="6">
        <f t="shared" ref="L24:L36" si="7">J24-(J24*K24)</f>
        <v>22230</v>
      </c>
      <c r="M24" s="9">
        <v>350</v>
      </c>
      <c r="N24" s="6"/>
      <c r="O24" s="6">
        <f t="shared" ref="O24:O36" si="8">L24*9%</f>
        <v>2000.6999999999998</v>
      </c>
      <c r="P24" s="6">
        <f t="shared" ref="P24:P36" si="9">L24*9%</f>
        <v>2000.6999999999998</v>
      </c>
      <c r="Q24" s="6">
        <f t="shared" si="4"/>
        <v>4001.3999999999996</v>
      </c>
      <c r="R24" s="6">
        <f t="shared" si="5"/>
        <v>26581.4</v>
      </c>
      <c r="S24" s="6">
        <v>0.4</v>
      </c>
      <c r="T24" s="8">
        <f t="shared" si="6"/>
        <v>26581</v>
      </c>
    </row>
    <row r="25" spans="1:20" x14ac:dyDescent="0.25">
      <c r="A25" s="4">
        <v>3</v>
      </c>
      <c r="B25" s="5">
        <v>43499</v>
      </c>
      <c r="C25" s="6" t="s">
        <v>55</v>
      </c>
      <c r="D25" s="6">
        <v>102</v>
      </c>
      <c r="E25" s="5">
        <v>43499</v>
      </c>
      <c r="F25" s="5">
        <v>43490</v>
      </c>
      <c r="G25" s="9" t="s">
        <v>56</v>
      </c>
      <c r="H25" s="4">
        <v>1</v>
      </c>
      <c r="I25" s="6">
        <v>3600</v>
      </c>
      <c r="J25" s="6">
        <f t="shared" si="1"/>
        <v>3600</v>
      </c>
      <c r="K25" s="7"/>
      <c r="L25" s="6">
        <f t="shared" si="7"/>
        <v>3600</v>
      </c>
      <c r="M25" s="6"/>
      <c r="N25" s="6">
        <v>100</v>
      </c>
      <c r="O25" s="6">
        <f t="shared" si="8"/>
        <v>324</v>
      </c>
      <c r="P25" s="6">
        <f t="shared" si="9"/>
        <v>324</v>
      </c>
      <c r="Q25" s="6">
        <f t="shared" si="4"/>
        <v>648</v>
      </c>
      <c r="R25" s="6">
        <f t="shared" si="5"/>
        <v>4348</v>
      </c>
      <c r="S25" s="6"/>
      <c r="T25" s="8">
        <f t="shared" si="6"/>
        <v>4348</v>
      </c>
    </row>
    <row r="26" spans="1:20" x14ac:dyDescent="0.25">
      <c r="A26" s="4">
        <v>4</v>
      </c>
      <c r="B26" s="5">
        <v>43504</v>
      </c>
      <c r="C26" s="6" t="s">
        <v>57</v>
      </c>
      <c r="D26" s="6">
        <v>103</v>
      </c>
      <c r="E26" s="5">
        <v>43504</v>
      </c>
      <c r="F26" s="5">
        <v>43491</v>
      </c>
      <c r="G26" s="9" t="s">
        <v>58</v>
      </c>
      <c r="H26" s="4">
        <v>1</v>
      </c>
      <c r="I26" s="6">
        <v>2850</v>
      </c>
      <c r="J26" s="6">
        <f t="shared" si="1"/>
        <v>2850</v>
      </c>
      <c r="K26" s="7"/>
      <c r="L26" s="6">
        <f t="shared" si="7"/>
        <v>2850</v>
      </c>
      <c r="M26" s="6"/>
      <c r="N26" s="6"/>
      <c r="O26" s="6">
        <f t="shared" si="8"/>
        <v>256.5</v>
      </c>
      <c r="P26" s="6">
        <f t="shared" si="9"/>
        <v>256.5</v>
      </c>
      <c r="Q26" s="6">
        <f t="shared" si="4"/>
        <v>513</v>
      </c>
      <c r="R26" s="6">
        <f t="shared" si="5"/>
        <v>3363</v>
      </c>
      <c r="S26" s="6"/>
      <c r="T26" s="8">
        <f t="shared" si="6"/>
        <v>3363</v>
      </c>
    </row>
    <row r="27" spans="1:20" x14ac:dyDescent="0.25">
      <c r="A27" s="4">
        <v>5</v>
      </c>
      <c r="B27" s="5">
        <v>43504</v>
      </c>
      <c r="C27" s="6" t="s">
        <v>59</v>
      </c>
      <c r="D27" s="6">
        <v>104</v>
      </c>
      <c r="E27" s="5">
        <v>43504</v>
      </c>
      <c r="F27" s="5">
        <v>43492</v>
      </c>
      <c r="G27" s="6" t="s">
        <v>52</v>
      </c>
      <c r="H27" s="4">
        <v>6</v>
      </c>
      <c r="I27" s="6">
        <v>12300</v>
      </c>
      <c r="J27" s="6">
        <f t="shared" si="1"/>
        <v>73800</v>
      </c>
      <c r="K27" s="7">
        <v>0.05</v>
      </c>
      <c r="L27" s="6">
        <f>J27-(J27*K27)</f>
        <v>70110</v>
      </c>
      <c r="M27" s="6"/>
      <c r="N27" s="6"/>
      <c r="O27" s="6">
        <f>L27*9%</f>
        <v>6309.9</v>
      </c>
      <c r="P27" s="6">
        <f>L27*9%</f>
        <v>6309.9</v>
      </c>
      <c r="Q27" s="6">
        <f t="shared" si="4"/>
        <v>12619.8</v>
      </c>
      <c r="R27" s="6">
        <f t="shared" si="5"/>
        <v>82729.8</v>
      </c>
      <c r="S27" s="6">
        <v>0.8</v>
      </c>
      <c r="T27" s="8">
        <f t="shared" si="6"/>
        <v>82729</v>
      </c>
    </row>
    <row r="28" spans="1:20" x14ac:dyDescent="0.25">
      <c r="A28" s="4">
        <v>6</v>
      </c>
      <c r="B28" s="5">
        <v>43509</v>
      </c>
      <c r="C28" s="6" t="s">
        <v>60</v>
      </c>
      <c r="D28" s="6">
        <v>105</v>
      </c>
      <c r="E28" s="5">
        <v>43509</v>
      </c>
      <c r="F28" s="5">
        <v>43493</v>
      </c>
      <c r="G28" s="9" t="s">
        <v>21</v>
      </c>
      <c r="H28" s="4">
        <v>1</v>
      </c>
      <c r="I28" s="6">
        <v>650</v>
      </c>
      <c r="J28" s="6">
        <f t="shared" si="1"/>
        <v>650</v>
      </c>
      <c r="K28" s="7"/>
      <c r="L28" s="6">
        <f t="shared" si="7"/>
        <v>650</v>
      </c>
      <c r="M28" s="6"/>
      <c r="N28" s="6"/>
      <c r="O28" s="6">
        <f t="shared" si="8"/>
        <v>58.5</v>
      </c>
      <c r="P28" s="6">
        <f t="shared" si="9"/>
        <v>58.5</v>
      </c>
      <c r="Q28" s="6">
        <f t="shared" si="4"/>
        <v>117</v>
      </c>
      <c r="R28" s="6">
        <f t="shared" si="5"/>
        <v>767</v>
      </c>
      <c r="S28" s="6"/>
      <c r="T28" s="8">
        <f t="shared" si="6"/>
        <v>767</v>
      </c>
    </row>
    <row r="29" spans="1:20" x14ac:dyDescent="0.25">
      <c r="A29" s="4">
        <v>7</v>
      </c>
      <c r="B29" s="5">
        <v>43511</v>
      </c>
      <c r="C29" s="6" t="s">
        <v>61</v>
      </c>
      <c r="D29" s="6">
        <v>106</v>
      </c>
      <c r="E29" s="5">
        <v>43511</v>
      </c>
      <c r="F29" s="5">
        <v>43493</v>
      </c>
      <c r="G29" s="6" t="s">
        <v>54</v>
      </c>
      <c r="H29" s="4">
        <v>1</v>
      </c>
      <c r="I29" s="6">
        <v>11700</v>
      </c>
      <c r="J29" s="6">
        <f t="shared" si="1"/>
        <v>11700</v>
      </c>
      <c r="K29" s="7"/>
      <c r="L29" s="6">
        <f t="shared" si="7"/>
        <v>11700</v>
      </c>
      <c r="M29" s="6"/>
      <c r="N29" s="6"/>
      <c r="O29" s="6">
        <f t="shared" si="8"/>
        <v>1053</v>
      </c>
      <c r="P29" s="6">
        <f t="shared" si="9"/>
        <v>1053</v>
      </c>
      <c r="Q29" s="6">
        <f t="shared" si="4"/>
        <v>2106</v>
      </c>
      <c r="R29" s="6">
        <f t="shared" si="5"/>
        <v>13806</v>
      </c>
      <c r="S29" s="6"/>
      <c r="T29" s="8">
        <f t="shared" si="6"/>
        <v>13806</v>
      </c>
    </row>
    <row r="30" spans="1:20" x14ac:dyDescent="0.25">
      <c r="A30" s="4">
        <v>8</v>
      </c>
      <c r="B30" s="5">
        <v>43511</v>
      </c>
      <c r="C30" s="6" t="s">
        <v>62</v>
      </c>
      <c r="D30" s="6">
        <v>107</v>
      </c>
      <c r="E30" s="5">
        <v>43511</v>
      </c>
      <c r="F30" s="5">
        <v>43493</v>
      </c>
      <c r="G30" s="9" t="s">
        <v>58</v>
      </c>
      <c r="H30" s="4">
        <v>1</v>
      </c>
      <c r="I30" s="6">
        <v>2850</v>
      </c>
      <c r="J30" s="6">
        <f t="shared" si="1"/>
        <v>2850</v>
      </c>
      <c r="K30" s="7"/>
      <c r="L30" s="6">
        <f t="shared" si="7"/>
        <v>2850</v>
      </c>
      <c r="M30" s="6"/>
      <c r="N30" s="6"/>
      <c r="O30" s="6">
        <f t="shared" si="8"/>
        <v>256.5</v>
      </c>
      <c r="P30" s="6">
        <f t="shared" si="9"/>
        <v>256.5</v>
      </c>
      <c r="Q30" s="6">
        <f t="shared" si="4"/>
        <v>513</v>
      </c>
      <c r="R30" s="6">
        <f t="shared" si="5"/>
        <v>3363</v>
      </c>
      <c r="S30" s="6"/>
      <c r="T30" s="8">
        <f t="shared" si="6"/>
        <v>3363</v>
      </c>
    </row>
    <row r="31" spans="1:20" x14ac:dyDescent="0.25">
      <c r="A31" s="4">
        <v>9</v>
      </c>
      <c r="B31" s="5">
        <v>43511</v>
      </c>
      <c r="C31" s="6" t="s">
        <v>63</v>
      </c>
      <c r="D31" s="6">
        <v>108</v>
      </c>
      <c r="E31" s="5">
        <v>43511</v>
      </c>
      <c r="F31" s="5">
        <v>43501</v>
      </c>
      <c r="G31" s="6" t="s">
        <v>52</v>
      </c>
      <c r="H31" s="4">
        <v>4</v>
      </c>
      <c r="I31" s="6">
        <v>12300</v>
      </c>
      <c r="J31" s="6">
        <f t="shared" si="1"/>
        <v>49200</v>
      </c>
      <c r="K31" s="7">
        <v>0.05</v>
      </c>
      <c r="L31" s="6">
        <f>J31-(J31*K31)</f>
        <v>46740</v>
      </c>
      <c r="M31" s="9">
        <v>500</v>
      </c>
      <c r="N31" s="6">
        <v>200</v>
      </c>
      <c r="O31" s="6">
        <f>L31*9%</f>
        <v>4206.5999999999995</v>
      </c>
      <c r="P31" s="6">
        <f>L31*9%</f>
        <v>4206.5999999999995</v>
      </c>
      <c r="Q31" s="6">
        <f t="shared" si="4"/>
        <v>8413.1999999999989</v>
      </c>
      <c r="R31" s="6">
        <f t="shared" si="5"/>
        <v>55853.2</v>
      </c>
      <c r="S31" s="6">
        <v>0.2</v>
      </c>
      <c r="T31" s="8">
        <f t="shared" si="6"/>
        <v>55853</v>
      </c>
    </row>
    <row r="32" spans="1:20" x14ac:dyDescent="0.25">
      <c r="A32" s="4">
        <v>10</v>
      </c>
      <c r="B32" s="5">
        <v>43512</v>
      </c>
      <c r="C32" s="6" t="s">
        <v>64</v>
      </c>
      <c r="D32" s="6">
        <v>109</v>
      </c>
      <c r="E32" s="5">
        <v>43512</v>
      </c>
      <c r="F32" s="5">
        <v>43501</v>
      </c>
      <c r="G32" s="9" t="s">
        <v>65</v>
      </c>
      <c r="H32" s="4">
        <v>1</v>
      </c>
      <c r="I32" s="6">
        <v>6900</v>
      </c>
      <c r="J32" s="6">
        <f t="shared" si="1"/>
        <v>6900</v>
      </c>
      <c r="K32" s="7"/>
      <c r="L32" s="6">
        <f t="shared" si="7"/>
        <v>6900</v>
      </c>
      <c r="M32" s="6"/>
      <c r="N32" s="6"/>
      <c r="O32" s="6">
        <f t="shared" si="8"/>
        <v>621</v>
      </c>
      <c r="P32" s="6">
        <f t="shared" si="9"/>
        <v>621</v>
      </c>
      <c r="Q32" s="6">
        <f t="shared" si="4"/>
        <v>1242</v>
      </c>
      <c r="R32" s="6">
        <f t="shared" si="5"/>
        <v>8142</v>
      </c>
      <c r="S32" s="6"/>
      <c r="T32" s="8">
        <f t="shared" si="6"/>
        <v>8142</v>
      </c>
    </row>
    <row r="33" spans="1:20" x14ac:dyDescent="0.25">
      <c r="A33" s="4">
        <v>11</v>
      </c>
      <c r="B33" s="5">
        <v>43513</v>
      </c>
      <c r="C33" s="6" t="s">
        <v>66</v>
      </c>
      <c r="D33" s="6">
        <v>110</v>
      </c>
      <c r="E33" s="5">
        <v>43513</v>
      </c>
      <c r="F33" s="5">
        <v>43496</v>
      </c>
      <c r="G33" s="9" t="s">
        <v>67</v>
      </c>
      <c r="H33" s="4">
        <v>2</v>
      </c>
      <c r="I33" s="6">
        <v>35000</v>
      </c>
      <c r="J33" s="6">
        <f t="shared" si="1"/>
        <v>70000</v>
      </c>
      <c r="K33" s="7">
        <v>0.1</v>
      </c>
      <c r="L33" s="6">
        <f t="shared" si="7"/>
        <v>63000</v>
      </c>
      <c r="M33" s="6">
        <v>900</v>
      </c>
      <c r="N33" s="6"/>
      <c r="O33" s="6">
        <f t="shared" si="8"/>
        <v>5670</v>
      </c>
      <c r="P33" s="6">
        <f t="shared" si="9"/>
        <v>5670</v>
      </c>
      <c r="Q33" s="6">
        <f t="shared" si="4"/>
        <v>11340</v>
      </c>
      <c r="R33" s="6">
        <f t="shared" si="5"/>
        <v>75240</v>
      </c>
      <c r="S33" s="6"/>
      <c r="T33" s="8">
        <f t="shared" si="6"/>
        <v>75240</v>
      </c>
    </row>
    <row r="34" spans="1:20" x14ac:dyDescent="0.25">
      <c r="A34" s="4">
        <v>12</v>
      </c>
      <c r="B34" s="5">
        <v>43514</v>
      </c>
      <c r="C34" s="6" t="s">
        <v>68</v>
      </c>
      <c r="D34" s="6">
        <v>111</v>
      </c>
      <c r="E34" s="5">
        <v>43514</v>
      </c>
      <c r="F34" s="5">
        <v>43480</v>
      </c>
      <c r="G34" s="9" t="s">
        <v>69</v>
      </c>
      <c r="H34" s="4">
        <v>1</v>
      </c>
      <c r="I34" s="6">
        <v>7200</v>
      </c>
      <c r="J34" s="6">
        <f t="shared" si="1"/>
        <v>7200</v>
      </c>
      <c r="K34" s="7"/>
      <c r="L34" s="6">
        <f t="shared" si="7"/>
        <v>7200</v>
      </c>
      <c r="M34" s="6"/>
      <c r="N34" s="6"/>
      <c r="O34" s="6">
        <f t="shared" si="8"/>
        <v>648</v>
      </c>
      <c r="P34" s="6">
        <f t="shared" si="9"/>
        <v>648</v>
      </c>
      <c r="Q34" s="6">
        <f t="shared" si="4"/>
        <v>1296</v>
      </c>
      <c r="R34" s="6">
        <f t="shared" si="5"/>
        <v>8496</v>
      </c>
      <c r="S34" s="6"/>
      <c r="T34" s="8">
        <f t="shared" si="6"/>
        <v>8496</v>
      </c>
    </row>
    <row r="35" spans="1:20" x14ac:dyDescent="0.25">
      <c r="A35" s="4">
        <v>13</v>
      </c>
      <c r="B35" s="5">
        <v>43514</v>
      </c>
      <c r="C35" s="6" t="s">
        <v>70</v>
      </c>
      <c r="D35" s="6">
        <v>112</v>
      </c>
      <c r="E35" s="5">
        <v>43514</v>
      </c>
      <c r="F35" s="5">
        <v>43498</v>
      </c>
      <c r="G35" s="6" t="s">
        <v>54</v>
      </c>
      <c r="H35" s="4">
        <v>2</v>
      </c>
      <c r="I35" s="6">
        <v>11700</v>
      </c>
      <c r="J35" s="6">
        <f t="shared" si="1"/>
        <v>23400</v>
      </c>
      <c r="K35" s="7"/>
      <c r="L35" s="6">
        <f t="shared" si="7"/>
        <v>23400</v>
      </c>
      <c r="M35" s="6"/>
      <c r="N35" s="6"/>
      <c r="O35" s="6">
        <f t="shared" si="8"/>
        <v>2106</v>
      </c>
      <c r="P35" s="6">
        <f t="shared" si="9"/>
        <v>2106</v>
      </c>
      <c r="Q35" s="6">
        <f t="shared" si="4"/>
        <v>4212</v>
      </c>
      <c r="R35" s="6">
        <f t="shared" si="5"/>
        <v>27612</v>
      </c>
      <c r="S35" s="6"/>
      <c r="T35" s="8">
        <f t="shared" si="6"/>
        <v>27612</v>
      </c>
    </row>
    <row r="36" spans="1:20" x14ac:dyDescent="0.25">
      <c r="A36" s="4">
        <v>14</v>
      </c>
      <c r="B36" s="5">
        <v>43514</v>
      </c>
      <c r="C36" s="6" t="s">
        <v>71</v>
      </c>
      <c r="D36" s="6">
        <v>113</v>
      </c>
      <c r="E36" s="5">
        <v>43514</v>
      </c>
      <c r="F36" s="5">
        <v>43499</v>
      </c>
      <c r="G36" s="9" t="s">
        <v>72</v>
      </c>
      <c r="H36" s="4">
        <v>1</v>
      </c>
      <c r="I36" s="6">
        <v>35000</v>
      </c>
      <c r="J36" s="6">
        <f t="shared" si="1"/>
        <v>35000</v>
      </c>
      <c r="K36" s="7">
        <v>0.1</v>
      </c>
      <c r="L36" s="6">
        <f t="shared" si="7"/>
        <v>31500</v>
      </c>
      <c r="M36" s="9">
        <v>450</v>
      </c>
      <c r="N36" s="6"/>
      <c r="O36" s="6">
        <f t="shared" si="8"/>
        <v>2835</v>
      </c>
      <c r="P36" s="6">
        <f t="shared" si="9"/>
        <v>2835</v>
      </c>
      <c r="Q36" s="6">
        <f t="shared" si="4"/>
        <v>5670</v>
      </c>
      <c r="R36" s="6">
        <f t="shared" si="5"/>
        <v>37620</v>
      </c>
      <c r="S36" s="6"/>
      <c r="T36" s="8">
        <f t="shared" si="6"/>
        <v>37620</v>
      </c>
    </row>
    <row r="37" spans="1:20" x14ac:dyDescent="0.25">
      <c r="A37" s="4">
        <v>15</v>
      </c>
      <c r="B37" s="5">
        <v>43520</v>
      </c>
      <c r="C37" s="6" t="s">
        <v>73</v>
      </c>
      <c r="D37" s="6">
        <v>114</v>
      </c>
      <c r="E37" s="5">
        <v>43520</v>
      </c>
      <c r="F37" s="5">
        <v>43500</v>
      </c>
      <c r="G37" s="6" t="s">
        <v>52</v>
      </c>
      <c r="H37" s="4">
        <v>5</v>
      </c>
      <c r="I37" s="6">
        <v>12300</v>
      </c>
      <c r="J37" s="6">
        <f t="shared" si="1"/>
        <v>61500</v>
      </c>
      <c r="K37" s="7"/>
      <c r="L37" s="6">
        <f>J37-(J37*K37)</f>
        <v>61500</v>
      </c>
      <c r="M37" s="6">
        <v>150</v>
      </c>
      <c r="N37" s="6">
        <v>100</v>
      </c>
      <c r="O37" s="6">
        <f>L37*9%</f>
        <v>5535</v>
      </c>
      <c r="P37" s="6">
        <f>L37*9%</f>
        <v>5535</v>
      </c>
      <c r="Q37" s="6">
        <f t="shared" si="4"/>
        <v>11070</v>
      </c>
      <c r="R37" s="6">
        <f t="shared" si="5"/>
        <v>72820</v>
      </c>
      <c r="S37" s="6"/>
      <c r="T37" s="8">
        <f t="shared" si="6"/>
        <v>72820</v>
      </c>
    </row>
    <row r="38" spans="1:20" x14ac:dyDescent="0.25">
      <c r="A38" s="4">
        <v>16</v>
      </c>
      <c r="B38" s="5">
        <v>43520</v>
      </c>
      <c r="C38" s="6" t="s">
        <v>74</v>
      </c>
      <c r="D38" s="6">
        <v>115</v>
      </c>
      <c r="E38" s="5">
        <v>43520</v>
      </c>
      <c r="F38" s="5">
        <v>43511</v>
      </c>
      <c r="G38" s="9" t="s">
        <v>69</v>
      </c>
      <c r="H38" s="4">
        <v>1</v>
      </c>
      <c r="I38" s="6">
        <v>7200</v>
      </c>
      <c r="J38" s="6">
        <f t="shared" si="1"/>
        <v>7200</v>
      </c>
      <c r="K38" s="7"/>
      <c r="L38" s="6">
        <f t="shared" ref="L38:L41" si="10">J38-(J38*K38)</f>
        <v>7200</v>
      </c>
      <c r="M38" s="6"/>
      <c r="N38" s="6">
        <v>100</v>
      </c>
      <c r="O38" s="6">
        <f t="shared" ref="O38:O41" si="11">L38*9%</f>
        <v>648</v>
      </c>
      <c r="P38" s="6">
        <f t="shared" ref="P38:P41" si="12">L38*9%</f>
        <v>648</v>
      </c>
      <c r="Q38" s="6">
        <f t="shared" si="4"/>
        <v>1296</v>
      </c>
      <c r="R38" s="6">
        <f t="shared" si="5"/>
        <v>8596</v>
      </c>
      <c r="S38" s="6"/>
      <c r="T38" s="8">
        <f t="shared" si="6"/>
        <v>8596</v>
      </c>
    </row>
    <row r="39" spans="1:20" x14ac:dyDescent="0.25">
      <c r="A39" s="4">
        <v>17</v>
      </c>
      <c r="B39" s="5">
        <v>43520</v>
      </c>
      <c r="C39" s="6" t="s">
        <v>75</v>
      </c>
      <c r="D39" s="6">
        <v>116</v>
      </c>
      <c r="E39" s="5">
        <v>43520</v>
      </c>
      <c r="F39" s="5">
        <v>43511</v>
      </c>
      <c r="G39" s="9" t="s">
        <v>21</v>
      </c>
      <c r="H39" s="4">
        <v>2</v>
      </c>
      <c r="I39" s="6">
        <v>650</v>
      </c>
      <c r="J39" s="6">
        <f t="shared" si="1"/>
        <v>1300</v>
      </c>
      <c r="K39" s="7"/>
      <c r="L39" s="6">
        <f t="shared" si="10"/>
        <v>1300</v>
      </c>
      <c r="M39" s="6"/>
      <c r="N39" s="6"/>
      <c r="O39" s="6">
        <f t="shared" si="11"/>
        <v>117</v>
      </c>
      <c r="P39" s="6">
        <f t="shared" si="12"/>
        <v>117</v>
      </c>
      <c r="Q39" s="6">
        <f t="shared" si="4"/>
        <v>234</v>
      </c>
      <c r="R39" s="6">
        <f t="shared" si="5"/>
        <v>1534</v>
      </c>
      <c r="S39" s="6"/>
      <c r="T39" s="8">
        <f t="shared" si="6"/>
        <v>1534</v>
      </c>
    </row>
    <row r="40" spans="1:20" x14ac:dyDescent="0.25">
      <c r="A40" s="4">
        <v>18</v>
      </c>
      <c r="B40" s="5">
        <v>43523</v>
      </c>
      <c r="C40" s="6" t="s">
        <v>76</v>
      </c>
      <c r="D40" s="6">
        <v>117</v>
      </c>
      <c r="E40" s="5">
        <v>43523</v>
      </c>
      <c r="F40" s="5">
        <v>43516</v>
      </c>
      <c r="G40" s="6" t="s">
        <v>54</v>
      </c>
      <c r="H40" s="4">
        <v>1</v>
      </c>
      <c r="I40" s="6">
        <v>11700</v>
      </c>
      <c r="J40" s="6">
        <f t="shared" si="1"/>
        <v>11700</v>
      </c>
      <c r="K40" s="7"/>
      <c r="L40" s="6">
        <f t="shared" si="10"/>
        <v>11700</v>
      </c>
      <c r="M40" s="6">
        <v>350</v>
      </c>
      <c r="N40" s="6"/>
      <c r="O40" s="6">
        <f t="shared" si="11"/>
        <v>1053</v>
      </c>
      <c r="P40" s="6">
        <f t="shared" si="12"/>
        <v>1053</v>
      </c>
      <c r="Q40" s="6">
        <f t="shared" si="4"/>
        <v>2106</v>
      </c>
      <c r="R40" s="6">
        <f t="shared" si="5"/>
        <v>14156</v>
      </c>
      <c r="S40" s="6"/>
      <c r="T40" s="8">
        <f t="shared" si="6"/>
        <v>14156</v>
      </c>
    </row>
    <row r="41" spans="1:20" x14ac:dyDescent="0.25">
      <c r="A41" s="4">
        <v>19</v>
      </c>
      <c r="B41" s="5">
        <v>43523</v>
      </c>
      <c r="C41" s="6" t="s">
        <v>77</v>
      </c>
      <c r="D41" s="6">
        <v>118</v>
      </c>
      <c r="E41" s="5">
        <v>43523</v>
      </c>
      <c r="F41" s="5">
        <v>43516</v>
      </c>
      <c r="G41" s="9" t="s">
        <v>58</v>
      </c>
      <c r="H41" s="4">
        <v>3</v>
      </c>
      <c r="I41" s="6">
        <v>2850</v>
      </c>
      <c r="J41" s="6">
        <f t="shared" si="1"/>
        <v>8550</v>
      </c>
      <c r="K41" s="7">
        <v>0.05</v>
      </c>
      <c r="L41" s="6">
        <f t="shared" si="10"/>
        <v>8122.5</v>
      </c>
      <c r="M41" s="6"/>
      <c r="N41" s="6"/>
      <c r="O41" s="6">
        <f t="shared" si="11"/>
        <v>731.02499999999998</v>
      </c>
      <c r="P41" s="6">
        <f t="shared" si="12"/>
        <v>731.02499999999998</v>
      </c>
      <c r="Q41" s="6">
        <f t="shared" si="4"/>
        <v>1462.05</v>
      </c>
      <c r="R41" s="6">
        <f t="shared" si="5"/>
        <v>9584.5499999999993</v>
      </c>
      <c r="S41" s="6">
        <v>0.55000000000000004</v>
      </c>
      <c r="T41" s="8">
        <f t="shared" si="6"/>
        <v>9584</v>
      </c>
    </row>
    <row r="42" spans="1:20" ht="15.75" thickBot="1" x14ac:dyDescent="0.3">
      <c r="A42" s="10">
        <v>20</v>
      </c>
      <c r="B42" s="11">
        <v>43524</v>
      </c>
      <c r="C42" s="12" t="s">
        <v>78</v>
      </c>
      <c r="D42" s="12">
        <v>119</v>
      </c>
      <c r="E42" s="11">
        <v>43524</v>
      </c>
      <c r="F42" s="11">
        <v>43516</v>
      </c>
      <c r="G42" s="12" t="s">
        <v>52</v>
      </c>
      <c r="H42" s="10">
        <v>2</v>
      </c>
      <c r="I42" s="12">
        <v>12300</v>
      </c>
      <c r="J42" s="12">
        <f t="shared" si="1"/>
        <v>24600</v>
      </c>
      <c r="K42" s="14">
        <v>0.05</v>
      </c>
      <c r="L42" s="12">
        <f>J42-(J42*K42)</f>
        <v>23370</v>
      </c>
      <c r="M42" s="12">
        <v>350</v>
      </c>
      <c r="N42" s="12"/>
      <c r="O42" s="12">
        <f>L42*9%</f>
        <v>2103.2999999999997</v>
      </c>
      <c r="P42" s="12">
        <f>L42*9%</f>
        <v>2103.2999999999997</v>
      </c>
      <c r="Q42" s="12">
        <f t="shared" si="4"/>
        <v>4206.5999999999995</v>
      </c>
      <c r="R42" s="12">
        <f t="shared" si="5"/>
        <v>27926.6</v>
      </c>
      <c r="S42" s="12">
        <v>0.6</v>
      </c>
      <c r="T42" s="15">
        <f t="shared" si="6"/>
        <v>27926</v>
      </c>
    </row>
    <row r="43" spans="1:20" x14ac:dyDescent="0.25">
      <c r="A43" s="4">
        <v>1</v>
      </c>
      <c r="B43" s="5">
        <v>43526</v>
      </c>
      <c r="C43" s="6" t="s">
        <v>79</v>
      </c>
      <c r="D43" s="6">
        <v>100</v>
      </c>
      <c r="E43" s="5">
        <v>43526</v>
      </c>
      <c r="F43" s="5">
        <v>43504</v>
      </c>
      <c r="G43" s="9" t="s">
        <v>72</v>
      </c>
      <c r="H43" s="4">
        <v>1</v>
      </c>
      <c r="I43" s="6">
        <v>35000</v>
      </c>
      <c r="J43" s="6">
        <f t="shared" si="1"/>
        <v>35000</v>
      </c>
      <c r="K43" s="7">
        <v>0.1</v>
      </c>
      <c r="L43" s="6">
        <f t="shared" ref="L43:L44" si="13">J43-(J43*K43)</f>
        <v>31500</v>
      </c>
      <c r="M43" s="9">
        <v>450</v>
      </c>
      <c r="N43" s="6"/>
      <c r="O43" s="6">
        <f t="shared" ref="O43:O44" si="14">L43*9%</f>
        <v>2835</v>
      </c>
      <c r="P43" s="6">
        <f t="shared" ref="P43:P44" si="15">L43*9%</f>
        <v>2835</v>
      </c>
      <c r="Q43" s="6">
        <f t="shared" si="4"/>
        <v>5670</v>
      </c>
      <c r="R43" s="6">
        <f t="shared" si="5"/>
        <v>37620</v>
      </c>
      <c r="S43" s="6"/>
      <c r="T43" s="8">
        <f t="shared" si="6"/>
        <v>37620</v>
      </c>
    </row>
    <row r="44" spans="1:20" x14ac:dyDescent="0.25">
      <c r="A44" s="4">
        <v>2</v>
      </c>
      <c r="B44" s="5">
        <v>43526</v>
      </c>
      <c r="C44" s="6" t="s">
        <v>80</v>
      </c>
      <c r="D44" s="6">
        <v>101</v>
      </c>
      <c r="E44" s="5">
        <v>43526</v>
      </c>
      <c r="F44" s="5">
        <v>43504</v>
      </c>
      <c r="G44" s="9" t="s">
        <v>26</v>
      </c>
      <c r="H44" s="4">
        <v>1</v>
      </c>
      <c r="I44" s="9">
        <v>4250</v>
      </c>
      <c r="J44" s="6">
        <f t="shared" si="1"/>
        <v>4250</v>
      </c>
      <c r="K44" s="7"/>
      <c r="L44" s="6">
        <f t="shared" si="13"/>
        <v>4250</v>
      </c>
      <c r="M44" s="6"/>
      <c r="N44" s="6">
        <v>60</v>
      </c>
      <c r="O44" s="6">
        <f t="shared" si="14"/>
        <v>382.5</v>
      </c>
      <c r="P44" s="6">
        <f t="shared" si="15"/>
        <v>382.5</v>
      </c>
      <c r="Q44" s="6">
        <f t="shared" si="4"/>
        <v>765</v>
      </c>
      <c r="R44" s="6">
        <f t="shared" si="5"/>
        <v>5075</v>
      </c>
      <c r="S44" s="6"/>
      <c r="T44" s="8">
        <f t="shared" si="6"/>
        <v>5075</v>
      </c>
    </row>
    <row r="45" spans="1:20" x14ac:dyDescent="0.25">
      <c r="A45" s="4">
        <v>3</v>
      </c>
      <c r="B45" s="5">
        <v>43532</v>
      </c>
      <c r="C45" s="6" t="s">
        <v>81</v>
      </c>
      <c r="D45" s="6">
        <v>102</v>
      </c>
      <c r="E45" s="5">
        <v>43532</v>
      </c>
      <c r="F45" s="5">
        <v>43504</v>
      </c>
      <c r="G45" s="6" t="s">
        <v>21</v>
      </c>
      <c r="H45" s="4">
        <v>5</v>
      </c>
      <c r="I45" s="6">
        <v>6000</v>
      </c>
      <c r="J45" s="6">
        <f>H45*I45</f>
        <v>30000</v>
      </c>
      <c r="K45" s="7"/>
      <c r="L45" s="6">
        <f>J45-(J45*K45)</f>
        <v>30000</v>
      </c>
      <c r="M45" s="6"/>
      <c r="N45" s="6"/>
      <c r="O45" s="6">
        <f>L45*9%</f>
        <v>2700</v>
      </c>
      <c r="P45" s="6">
        <f>L45*9%</f>
        <v>2700</v>
      </c>
      <c r="Q45" s="6">
        <f>O45+P45</f>
        <v>5400</v>
      </c>
      <c r="R45" s="6">
        <f>SUM(L45:N45,Q45)</f>
        <v>35400</v>
      </c>
      <c r="S45" s="6"/>
      <c r="T45" s="8">
        <f>R45-S45</f>
        <v>35400</v>
      </c>
    </row>
    <row r="46" spans="1:20" x14ac:dyDescent="0.25">
      <c r="A46" s="4">
        <v>4</v>
      </c>
      <c r="B46" s="5">
        <v>43539</v>
      </c>
      <c r="C46" s="6" t="s">
        <v>82</v>
      </c>
      <c r="D46" s="6">
        <v>103</v>
      </c>
      <c r="E46" s="5">
        <v>43539</v>
      </c>
      <c r="F46" s="5">
        <v>43504</v>
      </c>
      <c r="G46" s="6" t="s">
        <v>21</v>
      </c>
      <c r="H46" s="4">
        <v>1</v>
      </c>
      <c r="I46" s="6">
        <v>6000</v>
      </c>
      <c r="J46" s="6">
        <f>H46*I46</f>
        <v>6000</v>
      </c>
      <c r="K46" s="7">
        <v>0.1</v>
      </c>
      <c r="L46" s="6">
        <f>J46-(J46*K46)</f>
        <v>5400</v>
      </c>
      <c r="M46" s="6"/>
      <c r="N46" s="6"/>
      <c r="O46" s="6">
        <f>L46*9%</f>
        <v>486</v>
      </c>
      <c r="P46" s="6">
        <f>L46*9%</f>
        <v>486</v>
      </c>
      <c r="Q46" s="6">
        <f>O46+P46</f>
        <v>972</v>
      </c>
      <c r="R46" s="6">
        <f>SUM(L46:N46,Q46)</f>
        <v>6372</v>
      </c>
      <c r="S46" s="6"/>
      <c r="T46" s="8">
        <f>R46-S46</f>
        <v>6372</v>
      </c>
    </row>
    <row r="47" spans="1:20" x14ac:dyDescent="0.25">
      <c r="A47" s="4">
        <v>5</v>
      </c>
      <c r="B47" s="5">
        <v>43540</v>
      </c>
      <c r="C47" s="6" t="s">
        <v>83</v>
      </c>
      <c r="D47" s="6">
        <v>104</v>
      </c>
      <c r="E47" s="5">
        <v>43539</v>
      </c>
      <c r="F47" s="5">
        <v>43504</v>
      </c>
      <c r="G47" s="9" t="s">
        <v>30</v>
      </c>
      <c r="H47" s="4">
        <v>3</v>
      </c>
      <c r="I47" s="9">
        <v>3500</v>
      </c>
      <c r="J47" s="6">
        <f t="shared" ref="J47:J48" si="16">H47*I47</f>
        <v>10500</v>
      </c>
      <c r="K47" s="7"/>
      <c r="L47" s="6">
        <f t="shared" ref="L47:L48" si="17">J47-(J47*K47)</f>
        <v>10500</v>
      </c>
      <c r="M47" s="6"/>
      <c r="N47" s="6"/>
      <c r="O47" s="6">
        <f t="shared" ref="O47:O48" si="18">L47*9%</f>
        <v>945</v>
      </c>
      <c r="P47" s="6">
        <f t="shared" ref="P47:P48" si="19">L47*9%</f>
        <v>945</v>
      </c>
      <c r="Q47" s="6">
        <f t="shared" ref="Q47:Q48" si="20">O47+P47</f>
        <v>1890</v>
      </c>
      <c r="R47" s="6">
        <f t="shared" ref="R47:R48" si="21">SUM(L47:N47,Q47)</f>
        <v>12390</v>
      </c>
      <c r="S47" s="6"/>
      <c r="T47" s="8">
        <f t="shared" ref="T47:T48" si="22">R47-S47</f>
        <v>12390</v>
      </c>
    </row>
    <row r="48" spans="1:20" x14ac:dyDescent="0.25">
      <c r="A48" s="4">
        <v>6</v>
      </c>
      <c r="B48" s="5">
        <v>43540</v>
      </c>
      <c r="C48" s="6" t="s">
        <v>84</v>
      </c>
      <c r="D48" s="6">
        <v>105</v>
      </c>
      <c r="E48" s="5">
        <v>43539</v>
      </c>
      <c r="F48" s="5">
        <v>43505</v>
      </c>
      <c r="G48" s="9" t="s">
        <v>69</v>
      </c>
      <c r="H48" s="4">
        <v>6</v>
      </c>
      <c r="I48" s="9">
        <v>7200</v>
      </c>
      <c r="J48" s="9">
        <f t="shared" si="16"/>
        <v>43200</v>
      </c>
      <c r="K48" s="7"/>
      <c r="L48" s="9">
        <f t="shared" si="17"/>
        <v>43200</v>
      </c>
      <c r="M48" s="6"/>
      <c r="N48" s="6"/>
      <c r="O48" s="9">
        <f t="shared" si="18"/>
        <v>3888</v>
      </c>
      <c r="P48" s="9">
        <f t="shared" si="19"/>
        <v>3888</v>
      </c>
      <c r="Q48" s="9">
        <f t="shared" si="20"/>
        <v>7776</v>
      </c>
      <c r="R48" s="9">
        <f t="shared" si="21"/>
        <v>50976</v>
      </c>
      <c r="S48" s="6"/>
      <c r="T48" s="8">
        <f t="shared" si="22"/>
        <v>50976</v>
      </c>
    </row>
    <row r="49" spans="1:20" x14ac:dyDescent="0.25">
      <c r="A49" s="4">
        <v>7</v>
      </c>
      <c r="B49" s="5">
        <v>43543</v>
      </c>
      <c r="C49" s="6" t="s">
        <v>85</v>
      </c>
      <c r="D49" s="6">
        <v>106</v>
      </c>
      <c r="E49" s="5">
        <v>43543</v>
      </c>
      <c r="F49" s="5">
        <v>43505</v>
      </c>
      <c r="G49" s="6" t="s">
        <v>21</v>
      </c>
      <c r="H49" s="4">
        <v>2</v>
      </c>
      <c r="I49" s="6">
        <v>6000</v>
      </c>
      <c r="J49" s="6">
        <f>H49*I49</f>
        <v>12000</v>
      </c>
      <c r="K49" s="7">
        <v>0.1</v>
      </c>
      <c r="L49" s="6">
        <f>J49-(J49*K49)</f>
        <v>10800</v>
      </c>
      <c r="M49" s="6"/>
      <c r="N49" s="6"/>
      <c r="O49" s="6">
        <f>L49*9%</f>
        <v>972</v>
      </c>
      <c r="P49" s="6">
        <f>L49*9%</f>
        <v>972</v>
      </c>
      <c r="Q49" s="6">
        <f>O49+P49</f>
        <v>1944</v>
      </c>
      <c r="R49" s="6">
        <f>SUM(L49:N49,Q49)</f>
        <v>12744</v>
      </c>
      <c r="S49" s="6"/>
      <c r="T49" s="8">
        <f>R49-S49</f>
        <v>12744</v>
      </c>
    </row>
    <row r="50" spans="1:20" x14ac:dyDescent="0.25">
      <c r="A50" s="4">
        <v>8</v>
      </c>
      <c r="B50" s="5">
        <v>43544</v>
      </c>
      <c r="C50" s="6" t="s">
        <v>86</v>
      </c>
      <c r="D50" s="6">
        <v>107</v>
      </c>
      <c r="E50" s="5">
        <v>43544</v>
      </c>
      <c r="F50" s="5">
        <v>43517</v>
      </c>
      <c r="G50" s="6" t="s">
        <v>21</v>
      </c>
      <c r="H50" s="4">
        <v>2</v>
      </c>
      <c r="I50" s="6">
        <v>6000</v>
      </c>
      <c r="J50" s="6">
        <f>H50*I50</f>
        <v>12000</v>
      </c>
      <c r="K50" s="7"/>
      <c r="L50" s="6">
        <f>J50-(J50*K50)</f>
        <v>12000</v>
      </c>
      <c r="M50" s="6"/>
      <c r="N50" s="6"/>
      <c r="O50" s="6">
        <f>L50*9%</f>
        <v>1080</v>
      </c>
      <c r="P50" s="6">
        <f>L50*9%</f>
        <v>1080</v>
      </c>
      <c r="Q50" s="6">
        <f>O50+P50</f>
        <v>2160</v>
      </c>
      <c r="R50" s="6">
        <f>SUM(L50:N50,Q50)</f>
        <v>14160</v>
      </c>
      <c r="S50" s="6"/>
      <c r="T50" s="8">
        <f>R50-S50</f>
        <v>14160</v>
      </c>
    </row>
    <row r="51" spans="1:20" x14ac:dyDescent="0.25">
      <c r="A51" s="4">
        <v>9</v>
      </c>
      <c r="B51" s="5">
        <v>43544</v>
      </c>
      <c r="C51" s="6" t="s">
        <v>87</v>
      </c>
      <c r="D51" s="6">
        <v>108</v>
      </c>
      <c r="E51" s="5">
        <v>43544</v>
      </c>
      <c r="F51" s="5">
        <v>43525</v>
      </c>
      <c r="G51" s="9" t="s">
        <v>41</v>
      </c>
      <c r="H51" s="4">
        <v>1</v>
      </c>
      <c r="I51" s="9">
        <v>85000</v>
      </c>
      <c r="J51" s="9">
        <f t="shared" ref="J51:J53" si="23">H51*I51</f>
        <v>85000</v>
      </c>
      <c r="K51" s="7"/>
      <c r="L51" s="9">
        <f t="shared" ref="L51:L53" si="24">J51-(J51*K51)</f>
        <v>85000</v>
      </c>
      <c r="M51" s="6"/>
      <c r="N51" s="6"/>
      <c r="O51" s="9">
        <f t="shared" ref="O51:O53" si="25">L51*9%</f>
        <v>7650</v>
      </c>
      <c r="P51" s="9">
        <f t="shared" ref="P51:P53" si="26">L51*9%</f>
        <v>7650</v>
      </c>
      <c r="Q51" s="9">
        <f t="shared" ref="Q51:Q53" si="27">O51+P51</f>
        <v>15300</v>
      </c>
      <c r="R51" s="9">
        <f t="shared" ref="R51:R53" si="28">SUM(L51:N51,Q51)</f>
        <v>100300</v>
      </c>
      <c r="S51" s="6"/>
      <c r="T51" s="16">
        <f t="shared" ref="T51:T53" si="29">R51-S51</f>
        <v>100300</v>
      </c>
    </row>
    <row r="52" spans="1:20" x14ac:dyDescent="0.25">
      <c r="A52" s="4">
        <v>10</v>
      </c>
      <c r="B52" s="5">
        <v>43545</v>
      </c>
      <c r="C52" s="6" t="s">
        <v>88</v>
      </c>
      <c r="D52" s="6">
        <v>109</v>
      </c>
      <c r="E52" s="5">
        <v>43546</v>
      </c>
      <c r="F52" s="5">
        <v>43536</v>
      </c>
      <c r="G52" s="9" t="s">
        <v>28</v>
      </c>
      <c r="H52" s="4">
        <v>2</v>
      </c>
      <c r="I52" s="9">
        <v>10053</v>
      </c>
      <c r="J52" s="6">
        <f t="shared" si="23"/>
        <v>20106</v>
      </c>
      <c r="K52" s="7"/>
      <c r="L52" s="6">
        <f t="shared" si="24"/>
        <v>20106</v>
      </c>
      <c r="M52" s="6">
        <v>150</v>
      </c>
      <c r="N52" s="6"/>
      <c r="O52" s="6">
        <f t="shared" si="25"/>
        <v>1809.54</v>
      </c>
      <c r="P52" s="6">
        <f t="shared" si="26"/>
        <v>1809.54</v>
      </c>
      <c r="Q52" s="6">
        <f t="shared" si="27"/>
        <v>3619.08</v>
      </c>
      <c r="R52" s="6">
        <f t="shared" si="28"/>
        <v>23875.08</v>
      </c>
      <c r="S52" s="6">
        <v>0.08</v>
      </c>
      <c r="T52" s="8">
        <f t="shared" si="29"/>
        <v>23875</v>
      </c>
    </row>
    <row r="53" spans="1:20" x14ac:dyDescent="0.25">
      <c r="A53" s="4">
        <v>11</v>
      </c>
      <c r="B53" s="5">
        <v>43554</v>
      </c>
      <c r="C53" s="6" t="s">
        <v>89</v>
      </c>
      <c r="D53" s="6">
        <v>110</v>
      </c>
      <c r="E53" s="5">
        <v>43553</v>
      </c>
      <c r="F53" s="5">
        <v>43537</v>
      </c>
      <c r="G53" s="9" t="s">
        <v>28</v>
      </c>
      <c r="H53" s="4">
        <v>3</v>
      </c>
      <c r="I53" s="9">
        <v>10053</v>
      </c>
      <c r="J53" s="6">
        <f t="shared" si="23"/>
        <v>30159</v>
      </c>
      <c r="K53" s="7"/>
      <c r="L53" s="6">
        <f t="shared" si="24"/>
        <v>30159</v>
      </c>
      <c r="M53" s="6">
        <v>150</v>
      </c>
      <c r="N53" s="6"/>
      <c r="O53" s="6">
        <f t="shared" si="25"/>
        <v>2714.31</v>
      </c>
      <c r="P53" s="6">
        <f t="shared" si="26"/>
        <v>2714.31</v>
      </c>
      <c r="Q53" s="6">
        <f t="shared" si="27"/>
        <v>5428.62</v>
      </c>
      <c r="R53" s="6">
        <f t="shared" si="28"/>
        <v>35737.620000000003</v>
      </c>
      <c r="S53" s="6">
        <v>0.62</v>
      </c>
      <c r="T53" s="8">
        <f t="shared" si="29"/>
        <v>35737</v>
      </c>
    </row>
    <row r="54" spans="1:20" x14ac:dyDescent="0.25">
      <c r="A54" s="4">
        <v>12</v>
      </c>
      <c r="B54" s="5">
        <v>43554</v>
      </c>
      <c r="C54" s="6" t="s">
        <v>90</v>
      </c>
      <c r="D54" s="6">
        <v>111</v>
      </c>
      <c r="E54" s="5">
        <v>43555</v>
      </c>
      <c r="F54" s="5">
        <v>43538</v>
      </c>
      <c r="G54" s="6" t="s">
        <v>21</v>
      </c>
      <c r="H54" s="4">
        <v>1</v>
      </c>
      <c r="I54" s="6">
        <v>6000</v>
      </c>
      <c r="J54" s="6">
        <f>H54*I54</f>
        <v>6000</v>
      </c>
      <c r="K54" s="7">
        <v>0.1</v>
      </c>
      <c r="L54" s="6">
        <f>J54-(J54*K54)</f>
        <v>5400</v>
      </c>
      <c r="M54" s="6"/>
      <c r="N54" s="6"/>
      <c r="O54" s="6">
        <f>L54*9%</f>
        <v>486</v>
      </c>
      <c r="P54" s="6">
        <f>L54*9%</f>
        <v>486</v>
      </c>
      <c r="Q54" s="6">
        <f>O54+P54</f>
        <v>972</v>
      </c>
      <c r="R54" s="6">
        <f>SUM(L54:N54,Q54)</f>
        <v>6372</v>
      </c>
      <c r="S54" s="6"/>
      <c r="T54" s="8">
        <f>R54-S54</f>
        <v>6372</v>
      </c>
    </row>
    <row r="55" spans="1:20" x14ac:dyDescent="0.25">
      <c r="A55" s="4">
        <v>13</v>
      </c>
      <c r="B55" s="5">
        <v>43555</v>
      </c>
      <c r="C55" s="6" t="s">
        <v>91</v>
      </c>
      <c r="D55" s="6">
        <v>112</v>
      </c>
      <c r="E55" s="5">
        <v>43555</v>
      </c>
      <c r="F55" s="5">
        <v>43539</v>
      </c>
      <c r="G55" s="6" t="s">
        <v>23</v>
      </c>
      <c r="H55" s="4">
        <v>5</v>
      </c>
      <c r="I55" s="6">
        <v>2900</v>
      </c>
      <c r="J55" s="6">
        <f>H55*I55</f>
        <v>14500</v>
      </c>
      <c r="K55" s="7"/>
      <c r="L55" s="6">
        <f>J55-(J55*K55)</f>
        <v>14500</v>
      </c>
      <c r="M55" s="6"/>
      <c r="N55" s="6"/>
      <c r="O55" s="6">
        <f>L55*9%</f>
        <v>1305</v>
      </c>
      <c r="P55" s="6">
        <f>L55*9%</f>
        <v>1305</v>
      </c>
      <c r="Q55" s="6">
        <f>O55+P55</f>
        <v>2610</v>
      </c>
      <c r="R55" s="6">
        <f>SUM(L55:N55,Q55)</f>
        <v>17110</v>
      </c>
      <c r="S55" s="6"/>
      <c r="T55" s="8">
        <f>R55-S55</f>
        <v>17110</v>
      </c>
    </row>
    <row r="56" spans="1:20" ht="15.75" thickBot="1" x14ac:dyDescent="0.3">
      <c r="A56" s="10">
        <v>14</v>
      </c>
      <c r="B56" s="11">
        <v>43555</v>
      </c>
      <c r="C56" s="12" t="s">
        <v>92</v>
      </c>
      <c r="D56" s="12">
        <v>113</v>
      </c>
      <c r="E56" s="11">
        <v>43555</v>
      </c>
      <c r="F56" s="11">
        <v>43544</v>
      </c>
      <c r="G56" s="12" t="s">
        <v>21</v>
      </c>
      <c r="H56" s="10">
        <v>1</v>
      </c>
      <c r="I56" s="12">
        <v>6000</v>
      </c>
      <c r="J56" s="12">
        <f>H56*I56</f>
        <v>6000</v>
      </c>
      <c r="K56" s="14">
        <v>0.1</v>
      </c>
      <c r="L56" s="12">
        <f>J56-(J56*K56)</f>
        <v>5400</v>
      </c>
      <c r="M56" s="12"/>
      <c r="N56" s="12"/>
      <c r="O56" s="12">
        <f>L56*9%</f>
        <v>486</v>
      </c>
      <c r="P56" s="12">
        <f>L56*9%</f>
        <v>486</v>
      </c>
      <c r="Q56" s="12">
        <f>O56+P56</f>
        <v>972</v>
      </c>
      <c r="R56" s="12">
        <f>SUM(L56:N56,Q56)</f>
        <v>6372</v>
      </c>
      <c r="S56" s="12"/>
      <c r="T56" s="15">
        <f>R56-S56</f>
        <v>6372</v>
      </c>
    </row>
    <row r="57" spans="1:20" x14ac:dyDescent="0.25">
      <c r="A57" s="4">
        <v>1</v>
      </c>
      <c r="B57" s="5">
        <v>43557</v>
      </c>
      <c r="C57" s="6" t="s">
        <v>93</v>
      </c>
      <c r="D57" s="6">
        <v>100</v>
      </c>
      <c r="E57" s="5">
        <v>43558</v>
      </c>
      <c r="F57" s="5">
        <v>43524</v>
      </c>
      <c r="G57" s="9" t="s">
        <v>56</v>
      </c>
      <c r="H57" s="4">
        <v>1</v>
      </c>
      <c r="I57" s="6">
        <v>3600</v>
      </c>
      <c r="J57" s="6">
        <f t="shared" ref="J57:J65" si="30">H57*I57</f>
        <v>3600</v>
      </c>
      <c r="K57" s="7"/>
      <c r="L57" s="6">
        <f t="shared" ref="L57:L65" si="31">J57-(J57*K57)</f>
        <v>3600</v>
      </c>
      <c r="M57" s="6"/>
      <c r="N57" s="6">
        <v>100</v>
      </c>
      <c r="O57" s="6">
        <f t="shared" ref="O57:O65" si="32">L57*9%</f>
        <v>324</v>
      </c>
      <c r="P57" s="6">
        <f t="shared" ref="P57:P65" si="33">L57*9%</f>
        <v>324</v>
      </c>
      <c r="Q57" s="6">
        <f t="shared" ref="Q57:Q65" si="34">O57+P57</f>
        <v>648</v>
      </c>
      <c r="R57" s="6">
        <f t="shared" ref="R57:R65" si="35">SUM(L57:N57,Q57)</f>
        <v>4348</v>
      </c>
      <c r="S57" s="6"/>
      <c r="T57" s="8">
        <f t="shared" ref="T57:T65" si="36">R57-S57</f>
        <v>4348</v>
      </c>
    </row>
    <row r="58" spans="1:20" x14ac:dyDescent="0.25">
      <c r="A58" s="4">
        <v>2</v>
      </c>
      <c r="B58" s="5">
        <v>43557</v>
      </c>
      <c r="C58" s="6" t="s">
        <v>94</v>
      </c>
      <c r="D58" s="6">
        <v>101</v>
      </c>
      <c r="E58" s="5">
        <v>43558</v>
      </c>
      <c r="F58" s="5">
        <v>43527</v>
      </c>
      <c r="G58" s="9" t="s">
        <v>58</v>
      </c>
      <c r="H58" s="4">
        <v>5</v>
      </c>
      <c r="I58" s="6">
        <v>2850</v>
      </c>
      <c r="J58" s="6">
        <f t="shared" si="30"/>
        <v>14250</v>
      </c>
      <c r="K58" s="7"/>
      <c r="L58" s="6">
        <f t="shared" si="31"/>
        <v>14250</v>
      </c>
      <c r="M58" s="6"/>
      <c r="N58" s="6"/>
      <c r="O58" s="6">
        <f t="shared" si="32"/>
        <v>1282.5</v>
      </c>
      <c r="P58" s="6">
        <f t="shared" si="33"/>
        <v>1282.5</v>
      </c>
      <c r="Q58" s="6">
        <f t="shared" si="34"/>
        <v>2565</v>
      </c>
      <c r="R58" s="6">
        <f t="shared" si="35"/>
        <v>16815</v>
      </c>
      <c r="S58" s="6"/>
      <c r="T58" s="8">
        <f t="shared" si="36"/>
        <v>16815</v>
      </c>
    </row>
    <row r="59" spans="1:20" x14ac:dyDescent="0.25">
      <c r="A59" s="4">
        <v>3</v>
      </c>
      <c r="B59" s="5">
        <v>43557</v>
      </c>
      <c r="C59" s="6" t="s">
        <v>95</v>
      </c>
      <c r="D59" s="6">
        <v>102</v>
      </c>
      <c r="E59" s="5">
        <v>43558</v>
      </c>
      <c r="F59" s="5">
        <v>43554</v>
      </c>
      <c r="G59" s="6" t="s">
        <v>52</v>
      </c>
      <c r="H59" s="4">
        <v>3</v>
      </c>
      <c r="I59" s="6">
        <v>12300</v>
      </c>
      <c r="J59" s="6">
        <f t="shared" si="30"/>
        <v>36900</v>
      </c>
      <c r="K59" s="7">
        <v>0.15</v>
      </c>
      <c r="L59" s="6">
        <f>J59-(J59*K59)</f>
        <v>31365</v>
      </c>
      <c r="M59" s="9"/>
      <c r="N59" s="6"/>
      <c r="O59" s="6">
        <f>L59*9%</f>
        <v>2822.85</v>
      </c>
      <c r="P59" s="6">
        <f>L59*9%</f>
        <v>2822.85</v>
      </c>
      <c r="Q59" s="6">
        <f t="shared" si="34"/>
        <v>5645.7</v>
      </c>
      <c r="R59" s="6">
        <f t="shared" si="35"/>
        <v>37010.699999999997</v>
      </c>
      <c r="S59" s="6">
        <v>0.7</v>
      </c>
      <c r="T59" s="8">
        <f t="shared" si="36"/>
        <v>37010</v>
      </c>
    </row>
    <row r="60" spans="1:20" x14ac:dyDescent="0.25">
      <c r="A60" s="4">
        <v>4</v>
      </c>
      <c r="B60" s="5">
        <v>43558</v>
      </c>
      <c r="C60" s="6" t="s">
        <v>96</v>
      </c>
      <c r="D60" s="6">
        <v>103</v>
      </c>
      <c r="E60" s="5">
        <v>43558</v>
      </c>
      <c r="F60" s="5">
        <v>43554</v>
      </c>
      <c r="G60" s="6" t="s">
        <v>54</v>
      </c>
      <c r="H60" s="4">
        <v>2</v>
      </c>
      <c r="I60" s="6">
        <v>11700</v>
      </c>
      <c r="J60" s="6">
        <f>H60*I60</f>
        <v>23400</v>
      </c>
      <c r="K60" s="7">
        <v>0.15</v>
      </c>
      <c r="L60" s="6">
        <f>J60-(J60*K60)</f>
        <v>19890</v>
      </c>
      <c r="M60" s="6"/>
      <c r="N60" s="6"/>
      <c r="O60" s="6">
        <f>L60*9%</f>
        <v>1790.1</v>
      </c>
      <c r="P60" s="6">
        <f>L60*9%</f>
        <v>1790.1</v>
      </c>
      <c r="Q60" s="6">
        <f>O60+P60</f>
        <v>3580.2</v>
      </c>
      <c r="R60" s="6">
        <f>SUM(L60:N60,Q60)</f>
        <v>23470.2</v>
      </c>
      <c r="S60" s="6">
        <v>0.2</v>
      </c>
      <c r="T60" s="8">
        <f>R60-S60</f>
        <v>23470</v>
      </c>
    </row>
    <row r="61" spans="1:20" x14ac:dyDescent="0.25">
      <c r="A61" s="4">
        <v>5</v>
      </c>
      <c r="B61" s="5">
        <v>43558</v>
      </c>
      <c r="C61" s="6" t="s">
        <v>97</v>
      </c>
      <c r="D61" s="6">
        <v>104</v>
      </c>
      <c r="E61" s="5">
        <v>43558</v>
      </c>
      <c r="F61" s="5">
        <v>43554</v>
      </c>
      <c r="G61" s="6" t="s">
        <v>54</v>
      </c>
      <c r="H61" s="4">
        <v>4</v>
      </c>
      <c r="I61" s="6">
        <v>11700</v>
      </c>
      <c r="J61" s="6">
        <f t="shared" si="30"/>
        <v>46800</v>
      </c>
      <c r="K61" s="7">
        <v>0.05</v>
      </c>
      <c r="L61" s="6">
        <f t="shared" si="31"/>
        <v>44460</v>
      </c>
      <c r="M61" s="9">
        <v>450</v>
      </c>
      <c r="N61" s="6"/>
      <c r="O61" s="6">
        <f t="shared" si="32"/>
        <v>4001.3999999999996</v>
      </c>
      <c r="P61" s="6">
        <f t="shared" si="33"/>
        <v>4001.3999999999996</v>
      </c>
      <c r="Q61" s="6">
        <f t="shared" si="34"/>
        <v>8002.7999999999993</v>
      </c>
      <c r="R61" s="6">
        <f t="shared" si="35"/>
        <v>52912.800000000003</v>
      </c>
      <c r="S61" s="6">
        <v>0.8</v>
      </c>
      <c r="T61" s="8">
        <f t="shared" si="36"/>
        <v>52912</v>
      </c>
    </row>
    <row r="62" spans="1:20" x14ac:dyDescent="0.25">
      <c r="A62" s="4">
        <v>6</v>
      </c>
      <c r="B62" s="5">
        <v>43559</v>
      </c>
      <c r="C62" s="6" t="s">
        <v>98</v>
      </c>
      <c r="D62" s="6">
        <v>105</v>
      </c>
      <c r="E62" s="5">
        <v>43558</v>
      </c>
      <c r="F62" s="5">
        <v>43554</v>
      </c>
      <c r="G62" s="9" t="s">
        <v>58</v>
      </c>
      <c r="H62" s="4">
        <v>1</v>
      </c>
      <c r="I62" s="6">
        <v>2850</v>
      </c>
      <c r="J62" s="6">
        <f t="shared" si="30"/>
        <v>2850</v>
      </c>
      <c r="K62" s="7"/>
      <c r="L62" s="6">
        <f t="shared" si="31"/>
        <v>2850</v>
      </c>
      <c r="M62" s="6"/>
      <c r="N62" s="6">
        <v>100</v>
      </c>
      <c r="O62" s="6">
        <f t="shared" si="32"/>
        <v>256.5</v>
      </c>
      <c r="P62" s="6">
        <f t="shared" si="33"/>
        <v>256.5</v>
      </c>
      <c r="Q62" s="6">
        <f t="shared" si="34"/>
        <v>513</v>
      </c>
      <c r="R62" s="6">
        <f t="shared" si="35"/>
        <v>3463</v>
      </c>
      <c r="S62" s="6"/>
      <c r="T62" s="8">
        <f t="shared" si="36"/>
        <v>3463</v>
      </c>
    </row>
    <row r="63" spans="1:20" x14ac:dyDescent="0.25">
      <c r="A63" s="4">
        <v>7</v>
      </c>
      <c r="B63" s="5">
        <v>43559</v>
      </c>
      <c r="C63" s="6" t="s">
        <v>99</v>
      </c>
      <c r="D63" s="6">
        <v>106</v>
      </c>
      <c r="E63" s="5">
        <v>43558</v>
      </c>
      <c r="F63" s="5">
        <v>43554</v>
      </c>
      <c r="G63" s="9" t="s">
        <v>65</v>
      </c>
      <c r="H63" s="4">
        <v>1</v>
      </c>
      <c r="I63" s="6">
        <v>6900</v>
      </c>
      <c r="J63" s="6">
        <f t="shared" si="30"/>
        <v>6900</v>
      </c>
      <c r="K63" s="7"/>
      <c r="L63" s="6">
        <f t="shared" si="31"/>
        <v>6900</v>
      </c>
      <c r="M63" s="6">
        <v>550</v>
      </c>
      <c r="N63" s="6">
        <v>100</v>
      </c>
      <c r="O63" s="6">
        <f t="shared" si="32"/>
        <v>621</v>
      </c>
      <c r="P63" s="6">
        <f t="shared" si="33"/>
        <v>621</v>
      </c>
      <c r="Q63" s="6">
        <f t="shared" si="34"/>
        <v>1242</v>
      </c>
      <c r="R63" s="6">
        <f t="shared" si="35"/>
        <v>8792</v>
      </c>
      <c r="S63" s="6"/>
      <c r="T63" s="8">
        <f t="shared" si="36"/>
        <v>8792</v>
      </c>
    </row>
    <row r="64" spans="1:20" x14ac:dyDescent="0.25">
      <c r="A64" s="4">
        <v>8</v>
      </c>
      <c r="B64" s="5">
        <v>43558</v>
      </c>
      <c r="C64" s="6" t="s">
        <v>100</v>
      </c>
      <c r="D64" s="6">
        <v>107</v>
      </c>
      <c r="E64" s="5">
        <v>43559</v>
      </c>
      <c r="F64" s="5">
        <v>43554</v>
      </c>
      <c r="G64" s="6" t="s">
        <v>54</v>
      </c>
      <c r="H64" s="4">
        <v>4</v>
      </c>
      <c r="I64" s="6">
        <v>11700</v>
      </c>
      <c r="J64" s="6">
        <f t="shared" si="30"/>
        <v>46800</v>
      </c>
      <c r="K64" s="7">
        <v>0.1</v>
      </c>
      <c r="L64" s="6">
        <f t="shared" si="31"/>
        <v>42120</v>
      </c>
      <c r="M64" s="6"/>
      <c r="N64" s="6"/>
      <c r="O64" s="6">
        <f t="shared" si="32"/>
        <v>3790.7999999999997</v>
      </c>
      <c r="P64" s="6">
        <f t="shared" si="33"/>
        <v>3790.7999999999997</v>
      </c>
      <c r="Q64" s="6">
        <f t="shared" si="34"/>
        <v>7581.5999999999995</v>
      </c>
      <c r="R64" s="6">
        <f t="shared" si="35"/>
        <v>49701.599999999999</v>
      </c>
      <c r="S64" s="6">
        <v>0.6</v>
      </c>
      <c r="T64" s="8">
        <f t="shared" si="36"/>
        <v>49701</v>
      </c>
    </row>
    <row r="65" spans="1:20" x14ac:dyDescent="0.25">
      <c r="A65" s="4">
        <v>9</v>
      </c>
      <c r="B65" s="5">
        <v>43559</v>
      </c>
      <c r="C65" s="6" t="s">
        <v>101</v>
      </c>
      <c r="D65" s="6">
        <v>108</v>
      </c>
      <c r="E65" s="5">
        <v>43559</v>
      </c>
      <c r="F65" s="5">
        <v>43554</v>
      </c>
      <c r="G65" s="6" t="s">
        <v>54</v>
      </c>
      <c r="H65" s="4">
        <v>1</v>
      </c>
      <c r="I65" s="6">
        <v>11700</v>
      </c>
      <c r="J65" s="6">
        <f t="shared" si="30"/>
        <v>11700</v>
      </c>
      <c r="K65" s="7"/>
      <c r="L65" s="6">
        <f t="shared" si="31"/>
        <v>11700</v>
      </c>
      <c r="M65" s="6"/>
      <c r="N65" s="6"/>
      <c r="O65" s="6">
        <f t="shared" si="32"/>
        <v>1053</v>
      </c>
      <c r="P65" s="6">
        <f t="shared" si="33"/>
        <v>1053</v>
      </c>
      <c r="Q65" s="6">
        <f t="shared" si="34"/>
        <v>2106</v>
      </c>
      <c r="R65" s="6">
        <f t="shared" si="35"/>
        <v>13806</v>
      </c>
      <c r="S65" s="6"/>
      <c r="T65" s="8">
        <f t="shared" si="36"/>
        <v>13806</v>
      </c>
    </row>
    <row r="66" spans="1:20" x14ac:dyDescent="0.25">
      <c r="A66" s="4">
        <v>10</v>
      </c>
      <c r="B66" s="5">
        <v>43567</v>
      </c>
      <c r="C66" s="6" t="s">
        <v>102</v>
      </c>
      <c r="D66" s="6">
        <v>109</v>
      </c>
      <c r="E66" s="5">
        <v>43567</v>
      </c>
      <c r="F66" s="5">
        <v>43554</v>
      </c>
      <c r="G66" s="6" t="s">
        <v>54</v>
      </c>
      <c r="H66" s="4">
        <v>5</v>
      </c>
      <c r="I66" s="6">
        <v>11700</v>
      </c>
      <c r="J66" s="6">
        <f>H66*I66</f>
        <v>58500</v>
      </c>
      <c r="K66" s="7"/>
      <c r="L66" s="6">
        <f>J66-(J66*K66)</f>
        <v>58500</v>
      </c>
      <c r="M66" s="6"/>
      <c r="N66" s="6"/>
      <c r="O66" s="6">
        <f>L66*9%</f>
        <v>5265</v>
      </c>
      <c r="P66" s="6">
        <f>L66*9%</f>
        <v>5265</v>
      </c>
      <c r="Q66" s="6">
        <f>O66+P66</f>
        <v>10530</v>
      </c>
      <c r="R66" s="6">
        <f>SUM(L66:N66,Q66)</f>
        <v>69030</v>
      </c>
      <c r="S66" s="6"/>
      <c r="T66" s="8">
        <f>R66-S66</f>
        <v>69030</v>
      </c>
    </row>
    <row r="67" spans="1:20" x14ac:dyDescent="0.25">
      <c r="A67" s="4">
        <v>11</v>
      </c>
      <c r="B67" s="5">
        <v>43573</v>
      </c>
      <c r="C67" s="6" t="s">
        <v>103</v>
      </c>
      <c r="D67" s="6">
        <v>110</v>
      </c>
      <c r="E67" s="5">
        <v>43573</v>
      </c>
      <c r="F67" s="5">
        <v>43554</v>
      </c>
      <c r="G67" s="6" t="s">
        <v>52</v>
      </c>
      <c r="H67" s="4">
        <v>2</v>
      </c>
      <c r="I67" s="6">
        <v>12300</v>
      </c>
      <c r="J67" s="6">
        <f t="shared" ref="J67:J77" si="37">H67*I67</f>
        <v>24600</v>
      </c>
      <c r="K67" s="7"/>
      <c r="L67" s="6">
        <f>J67-(J67*K67)</f>
        <v>24600</v>
      </c>
      <c r="M67" s="6"/>
      <c r="N67" s="6"/>
      <c r="O67" s="6">
        <f>L67*9%</f>
        <v>2214</v>
      </c>
      <c r="P67" s="6">
        <f>L67*9%</f>
        <v>2214</v>
      </c>
      <c r="Q67" s="6">
        <f t="shared" ref="Q67:Q77" si="38">O67+P67</f>
        <v>4428</v>
      </c>
      <c r="R67" s="6">
        <f t="shared" ref="R67:R77" si="39">SUM(L67:N67,Q67)</f>
        <v>29028</v>
      </c>
      <c r="S67" s="6"/>
      <c r="T67" s="8">
        <f t="shared" ref="T67:T77" si="40">R67-S67</f>
        <v>29028</v>
      </c>
    </row>
    <row r="68" spans="1:20" x14ac:dyDescent="0.25">
      <c r="A68" s="4">
        <v>12</v>
      </c>
      <c r="B68" s="5">
        <v>43574</v>
      </c>
      <c r="C68" s="6" t="s">
        <v>104</v>
      </c>
      <c r="D68" s="6">
        <v>111</v>
      </c>
      <c r="E68" s="5">
        <v>43574</v>
      </c>
      <c r="F68" s="5">
        <v>43559</v>
      </c>
      <c r="G68" s="9" t="s">
        <v>58</v>
      </c>
      <c r="H68" s="4">
        <v>3</v>
      </c>
      <c r="I68" s="6">
        <v>2850</v>
      </c>
      <c r="J68" s="6">
        <f>H68*I68</f>
        <v>8550</v>
      </c>
      <c r="K68" s="7"/>
      <c r="L68" s="6">
        <f>J68-(J68*K68)</f>
        <v>8550</v>
      </c>
      <c r="M68" s="6"/>
      <c r="N68" s="6"/>
      <c r="O68" s="6">
        <f>L68*9%</f>
        <v>769.5</v>
      </c>
      <c r="P68" s="6">
        <f>L68*9%</f>
        <v>769.5</v>
      </c>
      <c r="Q68" s="6">
        <f>O68+P68</f>
        <v>1539</v>
      </c>
      <c r="R68" s="6">
        <f>SUM(L68:N68,Q68)</f>
        <v>10089</v>
      </c>
      <c r="S68" s="6"/>
      <c r="T68" s="8">
        <f>R68-S68</f>
        <v>10089</v>
      </c>
    </row>
    <row r="69" spans="1:20" x14ac:dyDescent="0.25">
      <c r="A69" s="4">
        <v>13</v>
      </c>
      <c r="B69" s="5">
        <v>43582</v>
      </c>
      <c r="C69" s="6" t="s">
        <v>105</v>
      </c>
      <c r="D69" s="6">
        <v>112</v>
      </c>
      <c r="E69" s="5">
        <v>43582</v>
      </c>
      <c r="F69" s="5">
        <v>43560</v>
      </c>
      <c r="G69" s="9" t="s">
        <v>21</v>
      </c>
      <c r="H69" s="4">
        <v>2</v>
      </c>
      <c r="I69" s="6">
        <v>650</v>
      </c>
      <c r="J69" s="6">
        <f>H69*I69</f>
        <v>1300</v>
      </c>
      <c r="K69" s="7"/>
      <c r="L69" s="6">
        <f>J69-(J69*K69)</f>
        <v>1300</v>
      </c>
      <c r="M69" s="6"/>
      <c r="N69" s="6"/>
      <c r="O69" s="6">
        <f>L69*9%</f>
        <v>117</v>
      </c>
      <c r="P69" s="6">
        <f>L69*9%</f>
        <v>117</v>
      </c>
      <c r="Q69" s="6">
        <f>O69+P69</f>
        <v>234</v>
      </c>
      <c r="R69" s="6">
        <f>SUM(L69:N69,Q69)</f>
        <v>1534</v>
      </c>
      <c r="S69" s="6"/>
      <c r="T69" s="8">
        <f>R69-S69</f>
        <v>1534</v>
      </c>
    </row>
    <row r="70" spans="1:20" x14ac:dyDescent="0.25">
      <c r="A70" s="4">
        <v>14</v>
      </c>
      <c r="B70" s="5">
        <v>43582</v>
      </c>
      <c r="C70" s="6" t="s">
        <v>106</v>
      </c>
      <c r="D70" s="6">
        <v>113</v>
      </c>
      <c r="E70" s="5">
        <v>43582</v>
      </c>
      <c r="F70" s="5">
        <v>43539</v>
      </c>
      <c r="G70" s="9" t="s">
        <v>72</v>
      </c>
      <c r="H70" s="4">
        <v>1</v>
      </c>
      <c r="I70" s="6">
        <v>35000</v>
      </c>
      <c r="J70" s="6">
        <f t="shared" si="37"/>
        <v>35000</v>
      </c>
      <c r="K70" s="7"/>
      <c r="L70" s="6">
        <f t="shared" ref="L70" si="41">J70-(J70*K70)</f>
        <v>35000</v>
      </c>
      <c r="M70" s="9">
        <v>600</v>
      </c>
      <c r="N70" s="9">
        <v>100</v>
      </c>
      <c r="O70" s="6">
        <f t="shared" ref="O70" si="42">L70*9%</f>
        <v>3150</v>
      </c>
      <c r="P70" s="6">
        <f t="shared" ref="P70" si="43">L70*9%</f>
        <v>3150</v>
      </c>
      <c r="Q70" s="6">
        <f t="shared" si="38"/>
        <v>6300</v>
      </c>
      <c r="R70" s="6">
        <f t="shared" si="39"/>
        <v>42000</v>
      </c>
      <c r="S70" s="6"/>
      <c r="T70" s="8">
        <f t="shared" si="40"/>
        <v>42000</v>
      </c>
    </row>
    <row r="71" spans="1:20" x14ac:dyDescent="0.25">
      <c r="A71" s="4">
        <v>15</v>
      </c>
      <c r="B71" s="5">
        <v>43582</v>
      </c>
      <c r="C71" s="6" t="s">
        <v>107</v>
      </c>
      <c r="D71" s="6">
        <v>114</v>
      </c>
      <c r="E71" s="5">
        <v>43582</v>
      </c>
      <c r="F71" s="5">
        <v>43564</v>
      </c>
      <c r="G71" s="6" t="s">
        <v>52</v>
      </c>
      <c r="H71" s="4">
        <v>2</v>
      </c>
      <c r="I71" s="6">
        <v>12300</v>
      </c>
      <c r="J71" s="6">
        <f t="shared" si="37"/>
        <v>24600</v>
      </c>
      <c r="K71" s="7"/>
      <c r="L71" s="6">
        <f>J71-(J71*K71)</f>
        <v>24600</v>
      </c>
      <c r="M71" s="6"/>
      <c r="N71" s="6"/>
      <c r="O71" s="6">
        <f>L71*9%</f>
        <v>2214</v>
      </c>
      <c r="P71" s="6">
        <f>L71*9%</f>
        <v>2214</v>
      </c>
      <c r="Q71" s="6">
        <f t="shared" si="38"/>
        <v>4428</v>
      </c>
      <c r="R71" s="6">
        <f t="shared" si="39"/>
        <v>29028</v>
      </c>
      <c r="S71" s="6"/>
      <c r="T71" s="8">
        <f t="shared" si="40"/>
        <v>29028</v>
      </c>
    </row>
    <row r="72" spans="1:20" ht="15.75" thickBot="1" x14ac:dyDescent="0.3">
      <c r="A72" s="10">
        <v>16</v>
      </c>
      <c r="B72" s="11">
        <v>43583</v>
      </c>
      <c r="C72" s="12" t="s">
        <v>108</v>
      </c>
      <c r="D72" s="12">
        <v>115</v>
      </c>
      <c r="E72" s="11">
        <v>43583</v>
      </c>
      <c r="F72" s="11">
        <v>43544</v>
      </c>
      <c r="G72" s="13" t="s">
        <v>72</v>
      </c>
      <c r="H72" s="10">
        <v>1</v>
      </c>
      <c r="I72" s="12">
        <v>35000</v>
      </c>
      <c r="J72" s="12">
        <f t="shared" si="37"/>
        <v>35000</v>
      </c>
      <c r="K72" s="14"/>
      <c r="L72" s="12">
        <f t="shared" ref="L72:L77" si="44">J72-(J72*K72)</f>
        <v>35000</v>
      </c>
      <c r="M72" s="13"/>
      <c r="N72" s="12"/>
      <c r="O72" s="12">
        <f t="shared" ref="O72:O77" si="45">L72*9%</f>
        <v>3150</v>
      </c>
      <c r="P72" s="12">
        <f t="shared" ref="P72:P77" si="46">L72*9%</f>
        <v>3150</v>
      </c>
      <c r="Q72" s="12">
        <f t="shared" si="38"/>
        <v>6300</v>
      </c>
      <c r="R72" s="12">
        <f t="shared" si="39"/>
        <v>41300</v>
      </c>
      <c r="S72" s="12"/>
      <c r="T72" s="15">
        <f t="shared" si="40"/>
        <v>41300</v>
      </c>
    </row>
    <row r="73" spans="1:20" x14ac:dyDescent="0.25">
      <c r="A73" s="4">
        <v>1</v>
      </c>
      <c r="B73" s="5">
        <v>43593</v>
      </c>
      <c r="C73" s="6" t="s">
        <v>109</v>
      </c>
      <c r="D73" s="6">
        <v>100</v>
      </c>
      <c r="E73" s="5">
        <v>43593</v>
      </c>
      <c r="F73" s="5">
        <v>43560</v>
      </c>
      <c r="G73" s="9" t="s">
        <v>30</v>
      </c>
      <c r="H73" s="4">
        <v>1</v>
      </c>
      <c r="I73" s="9">
        <v>3500</v>
      </c>
      <c r="J73" s="6">
        <f t="shared" si="37"/>
        <v>3500</v>
      </c>
      <c r="K73" s="7"/>
      <c r="L73" s="6">
        <f t="shared" si="44"/>
        <v>3500</v>
      </c>
      <c r="M73" s="6"/>
      <c r="N73" s="6">
        <v>125</v>
      </c>
      <c r="O73" s="6">
        <f t="shared" si="45"/>
        <v>315</v>
      </c>
      <c r="P73" s="6">
        <f t="shared" si="46"/>
        <v>315</v>
      </c>
      <c r="Q73" s="6">
        <f t="shared" si="38"/>
        <v>630</v>
      </c>
      <c r="R73" s="6">
        <f t="shared" si="39"/>
        <v>4255</v>
      </c>
      <c r="S73" s="6"/>
      <c r="T73" s="8">
        <f t="shared" si="40"/>
        <v>4255</v>
      </c>
    </row>
    <row r="74" spans="1:20" x14ac:dyDescent="0.25">
      <c r="A74" s="4">
        <v>2</v>
      </c>
      <c r="B74" s="5">
        <v>43593</v>
      </c>
      <c r="C74" s="6" t="s">
        <v>110</v>
      </c>
      <c r="D74" s="6">
        <v>101</v>
      </c>
      <c r="E74" s="5">
        <v>43593</v>
      </c>
      <c r="F74" s="5">
        <v>43563</v>
      </c>
      <c r="G74" s="9" t="s">
        <v>72</v>
      </c>
      <c r="H74" s="4">
        <v>1</v>
      </c>
      <c r="I74" s="6">
        <v>35000</v>
      </c>
      <c r="J74" s="6">
        <f t="shared" si="37"/>
        <v>35000</v>
      </c>
      <c r="K74" s="7"/>
      <c r="L74" s="6">
        <f t="shared" si="44"/>
        <v>35000</v>
      </c>
      <c r="M74" s="9"/>
      <c r="N74" s="6"/>
      <c r="O74" s="6">
        <f t="shared" si="45"/>
        <v>3150</v>
      </c>
      <c r="P74" s="6">
        <f t="shared" si="46"/>
        <v>3150</v>
      </c>
      <c r="Q74" s="6">
        <f t="shared" si="38"/>
        <v>6300</v>
      </c>
      <c r="R74" s="6">
        <f t="shared" si="39"/>
        <v>41300</v>
      </c>
      <c r="S74" s="6"/>
      <c r="T74" s="8">
        <f t="shared" si="40"/>
        <v>41300</v>
      </c>
    </row>
    <row r="75" spans="1:20" x14ac:dyDescent="0.25">
      <c r="A75" s="4">
        <v>3</v>
      </c>
      <c r="B75" s="5">
        <v>43594</v>
      </c>
      <c r="C75" s="6" t="s">
        <v>111</v>
      </c>
      <c r="D75" s="6">
        <v>102</v>
      </c>
      <c r="E75" s="5">
        <v>43594</v>
      </c>
      <c r="F75" s="5">
        <v>43594</v>
      </c>
      <c r="G75" s="6" t="s">
        <v>23</v>
      </c>
      <c r="H75" s="4">
        <v>4</v>
      </c>
      <c r="I75" s="6">
        <v>2900</v>
      </c>
      <c r="J75" s="6">
        <f t="shared" si="37"/>
        <v>11600</v>
      </c>
      <c r="K75" s="7"/>
      <c r="L75" s="6">
        <f t="shared" si="44"/>
        <v>11600</v>
      </c>
      <c r="M75" s="6"/>
      <c r="N75" s="6">
        <v>139</v>
      </c>
      <c r="O75" s="6">
        <f t="shared" si="45"/>
        <v>1044</v>
      </c>
      <c r="P75" s="6">
        <f t="shared" si="46"/>
        <v>1044</v>
      </c>
      <c r="Q75" s="6">
        <f t="shared" si="38"/>
        <v>2088</v>
      </c>
      <c r="R75" s="6">
        <f t="shared" si="39"/>
        <v>13827</v>
      </c>
      <c r="S75" s="6"/>
      <c r="T75" s="8">
        <f t="shared" si="40"/>
        <v>13827</v>
      </c>
    </row>
    <row r="76" spans="1:20" x14ac:dyDescent="0.25">
      <c r="A76" s="4">
        <v>4</v>
      </c>
      <c r="B76" s="5">
        <v>43602</v>
      </c>
      <c r="C76" s="6" t="s">
        <v>112</v>
      </c>
      <c r="D76" s="6">
        <v>103</v>
      </c>
      <c r="E76" s="5">
        <v>43602</v>
      </c>
      <c r="F76" s="5">
        <v>43580</v>
      </c>
      <c r="G76" s="9" t="s">
        <v>30</v>
      </c>
      <c r="H76" s="4">
        <v>2</v>
      </c>
      <c r="I76" s="9">
        <v>3500</v>
      </c>
      <c r="J76" s="6">
        <f>H76*I76</f>
        <v>7000</v>
      </c>
      <c r="K76" s="7"/>
      <c r="L76" s="6">
        <f>J76-(J76*K76)</f>
        <v>7000</v>
      </c>
      <c r="M76" s="6"/>
      <c r="N76" s="6">
        <v>125</v>
      </c>
      <c r="O76" s="6">
        <f>L76*9%</f>
        <v>630</v>
      </c>
      <c r="P76" s="6">
        <f>L76*9%</f>
        <v>630</v>
      </c>
      <c r="Q76" s="6">
        <f>O76+P76</f>
        <v>1260</v>
      </c>
      <c r="R76" s="6">
        <f>SUM(L76:N76,Q76)</f>
        <v>8385</v>
      </c>
      <c r="S76" s="6"/>
      <c r="T76" s="8">
        <f>R76-S76</f>
        <v>8385</v>
      </c>
    </row>
    <row r="77" spans="1:20" x14ac:dyDescent="0.25">
      <c r="A77" s="4">
        <v>5</v>
      </c>
      <c r="B77" s="5">
        <v>43602</v>
      </c>
      <c r="C77" s="6" t="s">
        <v>113</v>
      </c>
      <c r="D77" s="6">
        <v>104</v>
      </c>
      <c r="E77" s="5">
        <v>43602</v>
      </c>
      <c r="F77" s="5">
        <v>43588</v>
      </c>
      <c r="G77" s="9" t="s">
        <v>30</v>
      </c>
      <c r="H77" s="4">
        <v>6</v>
      </c>
      <c r="I77" s="9">
        <v>3500</v>
      </c>
      <c r="J77" s="6">
        <f t="shared" si="37"/>
        <v>21000</v>
      </c>
      <c r="K77" s="7">
        <v>0.15</v>
      </c>
      <c r="L77" s="6">
        <f t="shared" si="44"/>
        <v>17850</v>
      </c>
      <c r="M77" s="6"/>
      <c r="N77" s="6">
        <v>125</v>
      </c>
      <c r="O77" s="6">
        <f t="shared" si="45"/>
        <v>1606.5</v>
      </c>
      <c r="P77" s="6">
        <f t="shared" si="46"/>
        <v>1606.5</v>
      </c>
      <c r="Q77" s="6">
        <f t="shared" si="38"/>
        <v>3213</v>
      </c>
      <c r="R77" s="6">
        <f t="shared" si="39"/>
        <v>21188</v>
      </c>
      <c r="S77" s="6"/>
      <c r="T77" s="8">
        <f t="shared" si="40"/>
        <v>21188</v>
      </c>
    </row>
    <row r="78" spans="1:20" x14ac:dyDescent="0.25">
      <c r="A78" s="4">
        <v>6</v>
      </c>
      <c r="B78" s="5">
        <v>43603</v>
      </c>
      <c r="C78" s="6" t="s">
        <v>114</v>
      </c>
      <c r="D78" s="6">
        <v>105</v>
      </c>
      <c r="E78" s="5">
        <v>43603</v>
      </c>
      <c r="F78" s="5">
        <v>43582</v>
      </c>
      <c r="G78" s="9" t="s">
        <v>28</v>
      </c>
      <c r="H78" s="4">
        <v>2</v>
      </c>
      <c r="I78" s="9">
        <v>10053</v>
      </c>
      <c r="J78" s="6">
        <f>H78*I78</f>
        <v>20106</v>
      </c>
      <c r="K78" s="7"/>
      <c r="L78" s="6">
        <f>J78-(J78*K78)</f>
        <v>20106</v>
      </c>
      <c r="M78" s="6"/>
      <c r="N78" s="6"/>
      <c r="O78" s="6">
        <f>L78*9%</f>
        <v>1809.54</v>
      </c>
      <c r="P78" s="6">
        <f>L78*9%</f>
        <v>1809.54</v>
      </c>
      <c r="Q78" s="6">
        <f>O78+P78</f>
        <v>3619.08</v>
      </c>
      <c r="R78" s="6">
        <f>SUM(L78:N78,Q78)</f>
        <v>23725.08</v>
      </c>
      <c r="S78" s="6">
        <v>0.08</v>
      </c>
      <c r="T78" s="8">
        <f>R78-S78</f>
        <v>23725</v>
      </c>
    </row>
    <row r="79" spans="1:20" x14ac:dyDescent="0.25">
      <c r="A79" s="4">
        <v>7</v>
      </c>
      <c r="B79" s="5">
        <v>43605</v>
      </c>
      <c r="C79" s="6" t="s">
        <v>115</v>
      </c>
      <c r="D79" s="6">
        <v>106</v>
      </c>
      <c r="E79" s="5">
        <v>43605</v>
      </c>
      <c r="F79" s="5">
        <v>43582</v>
      </c>
      <c r="G79" s="6" t="s">
        <v>23</v>
      </c>
      <c r="H79" s="4">
        <v>2</v>
      </c>
      <c r="I79" s="6">
        <v>2900</v>
      </c>
      <c r="J79" s="6">
        <f t="shared" ref="J79" si="47">H79*I79</f>
        <v>5800</v>
      </c>
      <c r="K79" s="7"/>
      <c r="L79" s="6">
        <f t="shared" ref="L79" si="48">J79-(J79*K79)</f>
        <v>5800</v>
      </c>
      <c r="M79" s="6"/>
      <c r="N79" s="6">
        <v>139</v>
      </c>
      <c r="O79" s="6">
        <f t="shared" ref="O79" si="49">L79*9%</f>
        <v>522</v>
      </c>
      <c r="P79" s="6">
        <f t="shared" ref="P79" si="50">L79*9%</f>
        <v>522</v>
      </c>
      <c r="Q79" s="6">
        <f t="shared" ref="Q79" si="51">O79+P79</f>
        <v>1044</v>
      </c>
      <c r="R79" s="6">
        <f t="shared" ref="R79" si="52">SUM(L79:N79,Q79)</f>
        <v>6983</v>
      </c>
      <c r="S79" s="6"/>
      <c r="T79" s="8">
        <f t="shared" ref="T79" si="53">R79-S79</f>
        <v>6983</v>
      </c>
    </row>
    <row r="80" spans="1:20" x14ac:dyDescent="0.25">
      <c r="A80" s="4">
        <v>8</v>
      </c>
      <c r="B80" s="5">
        <v>43610</v>
      </c>
      <c r="C80" s="6" t="s">
        <v>116</v>
      </c>
      <c r="D80" s="6">
        <v>107</v>
      </c>
      <c r="E80" s="5">
        <v>43609</v>
      </c>
      <c r="F80" s="5">
        <v>43584</v>
      </c>
      <c r="G80" s="9" t="s">
        <v>26</v>
      </c>
      <c r="H80" s="4">
        <v>1</v>
      </c>
      <c r="I80" s="9">
        <v>4250</v>
      </c>
      <c r="J80" s="6">
        <f>H80*I80</f>
        <v>4250</v>
      </c>
      <c r="K80" s="7"/>
      <c r="L80" s="6">
        <f>J80-(J80*K80)</f>
        <v>4250</v>
      </c>
      <c r="M80" s="6"/>
      <c r="N80" s="6">
        <v>60</v>
      </c>
      <c r="O80" s="6">
        <f>L80*9%</f>
        <v>382.5</v>
      </c>
      <c r="P80" s="6">
        <f>L80*9%</f>
        <v>382.5</v>
      </c>
      <c r="Q80" s="6">
        <f>O80+P80</f>
        <v>765</v>
      </c>
      <c r="R80" s="6">
        <f>SUM(L80:N80,Q80)</f>
        <v>5075</v>
      </c>
      <c r="S80" s="6"/>
      <c r="T80" s="8">
        <f>R80-S80</f>
        <v>5075</v>
      </c>
    </row>
    <row r="81" spans="1:20" x14ac:dyDescent="0.25">
      <c r="A81" s="4">
        <v>9</v>
      </c>
      <c r="B81" s="5">
        <v>43610</v>
      </c>
      <c r="C81" s="6" t="s">
        <v>117</v>
      </c>
      <c r="D81" s="6">
        <v>108</v>
      </c>
      <c r="E81" s="5">
        <v>43610</v>
      </c>
      <c r="F81" s="5">
        <v>43584</v>
      </c>
      <c r="G81" s="6" t="s">
        <v>23</v>
      </c>
      <c r="H81" s="4">
        <v>1</v>
      </c>
      <c r="I81" s="6">
        <v>2900</v>
      </c>
      <c r="J81" s="6">
        <f t="shared" ref="J81" si="54">H81*I81</f>
        <v>2900</v>
      </c>
      <c r="K81" s="7">
        <v>0.05</v>
      </c>
      <c r="L81" s="6">
        <f t="shared" ref="L81" si="55">J81-(J81*K81)</f>
        <v>2755</v>
      </c>
      <c r="M81" s="6"/>
      <c r="N81" s="6">
        <v>139</v>
      </c>
      <c r="O81" s="6">
        <f t="shared" ref="O81" si="56">L81*9%</f>
        <v>247.95</v>
      </c>
      <c r="P81" s="6">
        <f t="shared" ref="P81" si="57">L81*9%</f>
        <v>247.95</v>
      </c>
      <c r="Q81" s="6">
        <f t="shared" ref="Q81" si="58">O81+P81</f>
        <v>495.9</v>
      </c>
      <c r="R81" s="6">
        <f t="shared" ref="R81" si="59">SUM(L81:N81,Q81)</f>
        <v>3389.9</v>
      </c>
      <c r="S81" s="6">
        <v>0.9</v>
      </c>
      <c r="T81" s="8">
        <f t="shared" ref="T81" si="60">R81-S81</f>
        <v>3389</v>
      </c>
    </row>
    <row r="82" spans="1:20" x14ac:dyDescent="0.25">
      <c r="A82" s="4">
        <v>10</v>
      </c>
      <c r="B82" s="5">
        <v>43611</v>
      </c>
      <c r="C82" s="6" t="s">
        <v>118</v>
      </c>
      <c r="D82" s="6">
        <v>109</v>
      </c>
      <c r="E82" s="5">
        <v>43614</v>
      </c>
      <c r="F82" s="5">
        <v>43586</v>
      </c>
      <c r="G82" s="6" t="s">
        <v>23</v>
      </c>
      <c r="H82" s="4">
        <v>1</v>
      </c>
      <c r="I82" s="6">
        <v>2900</v>
      </c>
      <c r="J82" s="6">
        <f>H82*I82</f>
        <v>2900</v>
      </c>
      <c r="K82" s="7"/>
      <c r="L82" s="6">
        <f>J82-(J82*K82)</f>
        <v>2900</v>
      </c>
      <c r="M82" s="6"/>
      <c r="N82" s="6">
        <v>139</v>
      </c>
      <c r="O82" s="6">
        <f>L82*9%</f>
        <v>261</v>
      </c>
      <c r="P82" s="6">
        <f>L82*9%</f>
        <v>261</v>
      </c>
      <c r="Q82" s="6">
        <f>O82+P82</f>
        <v>522</v>
      </c>
      <c r="R82" s="6">
        <f>SUM(L82:N82,Q82)</f>
        <v>3561</v>
      </c>
      <c r="S82" s="6"/>
      <c r="T82" s="8">
        <f>R82-S82</f>
        <v>3561</v>
      </c>
    </row>
    <row r="83" spans="1:20" x14ac:dyDescent="0.25">
      <c r="A83" s="4">
        <v>11</v>
      </c>
      <c r="B83" s="5">
        <v>43611</v>
      </c>
      <c r="C83" s="6" t="s">
        <v>119</v>
      </c>
      <c r="D83" s="6">
        <v>110</v>
      </c>
      <c r="E83" s="5">
        <v>43614</v>
      </c>
      <c r="F83" s="5">
        <v>43605</v>
      </c>
      <c r="G83" s="6" t="s">
        <v>23</v>
      </c>
      <c r="H83" s="4">
        <v>3</v>
      </c>
      <c r="I83" s="6">
        <v>2900</v>
      </c>
      <c r="J83" s="6">
        <f t="shared" ref="J83:J89" si="61">H83*I83</f>
        <v>8700</v>
      </c>
      <c r="K83" s="7"/>
      <c r="L83" s="6">
        <f t="shared" ref="L83:L89" si="62">J83-(J83*K83)</f>
        <v>8700</v>
      </c>
      <c r="M83" s="6"/>
      <c r="N83" s="6">
        <v>139</v>
      </c>
      <c r="O83" s="6">
        <f t="shared" ref="O83:O89" si="63">L83*9%</f>
        <v>783</v>
      </c>
      <c r="P83" s="6">
        <f t="shared" ref="P83:P89" si="64">L83*9%</f>
        <v>783</v>
      </c>
      <c r="Q83" s="6">
        <f t="shared" ref="Q83:Q89" si="65">O83+P83</f>
        <v>1566</v>
      </c>
      <c r="R83" s="6">
        <f t="shared" ref="R83:R89" si="66">SUM(L83:N83,Q83)</f>
        <v>10405</v>
      </c>
      <c r="S83" s="6"/>
      <c r="T83" s="8">
        <f t="shared" ref="T83:T89" si="67">R83-S83</f>
        <v>10405</v>
      </c>
    </row>
    <row r="84" spans="1:20" ht="15.75" thickBot="1" x14ac:dyDescent="0.3">
      <c r="A84" s="10">
        <v>12</v>
      </c>
      <c r="B84" s="11">
        <v>43614</v>
      </c>
      <c r="C84" s="12" t="s">
        <v>120</v>
      </c>
      <c r="D84" s="12">
        <v>111</v>
      </c>
      <c r="E84" s="11">
        <v>43614</v>
      </c>
      <c r="F84" s="11">
        <v>43588</v>
      </c>
      <c r="G84" s="13" t="s">
        <v>69</v>
      </c>
      <c r="H84" s="10">
        <v>1</v>
      </c>
      <c r="I84" s="13">
        <v>7200</v>
      </c>
      <c r="J84" s="13">
        <f t="shared" si="61"/>
        <v>7200</v>
      </c>
      <c r="K84" s="14"/>
      <c r="L84" s="13">
        <f t="shared" si="62"/>
        <v>7200</v>
      </c>
      <c r="M84" s="12"/>
      <c r="N84" s="12"/>
      <c r="O84" s="13">
        <f t="shared" si="63"/>
        <v>648</v>
      </c>
      <c r="P84" s="13">
        <f t="shared" si="64"/>
        <v>648</v>
      </c>
      <c r="Q84" s="13">
        <f t="shared" si="65"/>
        <v>1296</v>
      </c>
      <c r="R84" s="13">
        <f t="shared" si="66"/>
        <v>8496</v>
      </c>
      <c r="S84" s="12"/>
      <c r="T84" s="15">
        <f t="shared" si="67"/>
        <v>8496</v>
      </c>
    </row>
    <row r="85" spans="1:20" x14ac:dyDescent="0.25">
      <c r="A85" s="4">
        <v>1</v>
      </c>
      <c r="B85" s="5">
        <v>43617</v>
      </c>
      <c r="C85" s="6" t="s">
        <v>121</v>
      </c>
      <c r="D85" s="6">
        <v>100</v>
      </c>
      <c r="E85" s="5">
        <v>43617</v>
      </c>
      <c r="F85" s="5">
        <v>43590</v>
      </c>
      <c r="G85" s="6" t="s">
        <v>23</v>
      </c>
      <c r="H85" s="4">
        <v>1</v>
      </c>
      <c r="I85" s="6">
        <v>2900</v>
      </c>
      <c r="J85" s="6">
        <f t="shared" si="61"/>
        <v>2900</v>
      </c>
      <c r="K85" s="7">
        <v>0.1</v>
      </c>
      <c r="L85" s="6">
        <f t="shared" si="62"/>
        <v>2610</v>
      </c>
      <c r="M85" s="6"/>
      <c r="N85" s="6">
        <v>139</v>
      </c>
      <c r="O85" s="6">
        <f t="shared" si="63"/>
        <v>234.89999999999998</v>
      </c>
      <c r="P85" s="6">
        <f t="shared" si="64"/>
        <v>234.89999999999998</v>
      </c>
      <c r="Q85" s="6">
        <f t="shared" si="65"/>
        <v>469.79999999999995</v>
      </c>
      <c r="R85" s="6">
        <f t="shared" si="66"/>
        <v>3218.8</v>
      </c>
      <c r="S85" s="6">
        <v>0.8</v>
      </c>
      <c r="T85" s="8">
        <f t="shared" si="67"/>
        <v>3218</v>
      </c>
    </row>
    <row r="86" spans="1:20" x14ac:dyDescent="0.25">
      <c r="A86" s="4">
        <v>2</v>
      </c>
      <c r="B86" s="5">
        <v>43617</v>
      </c>
      <c r="C86" s="6" t="s">
        <v>122</v>
      </c>
      <c r="D86" s="6">
        <v>101</v>
      </c>
      <c r="E86" s="5">
        <v>43617</v>
      </c>
      <c r="F86" s="5">
        <v>43591</v>
      </c>
      <c r="G86" s="6" t="s">
        <v>23</v>
      </c>
      <c r="H86" s="4">
        <v>1</v>
      </c>
      <c r="I86" s="6">
        <v>2900</v>
      </c>
      <c r="J86" s="6">
        <f t="shared" si="61"/>
        <v>2900</v>
      </c>
      <c r="K86" s="7"/>
      <c r="L86" s="6">
        <f t="shared" si="62"/>
        <v>2900</v>
      </c>
      <c r="M86" s="6"/>
      <c r="N86" s="6">
        <v>139</v>
      </c>
      <c r="O86" s="6">
        <f t="shared" si="63"/>
        <v>261</v>
      </c>
      <c r="P86" s="6">
        <f t="shared" si="64"/>
        <v>261</v>
      </c>
      <c r="Q86" s="6">
        <f t="shared" si="65"/>
        <v>522</v>
      </c>
      <c r="R86" s="6">
        <f t="shared" si="66"/>
        <v>3561</v>
      </c>
      <c r="S86" s="6"/>
      <c r="T86" s="8">
        <f t="shared" si="67"/>
        <v>3561</v>
      </c>
    </row>
    <row r="87" spans="1:20" x14ac:dyDescent="0.25">
      <c r="A87" s="4">
        <v>3</v>
      </c>
      <c r="B87" s="5">
        <v>43621</v>
      </c>
      <c r="C87" s="6" t="s">
        <v>123</v>
      </c>
      <c r="D87" s="6">
        <v>102</v>
      </c>
      <c r="E87" s="5">
        <v>43621</v>
      </c>
      <c r="F87" s="5">
        <v>43591</v>
      </c>
      <c r="G87" s="9" t="s">
        <v>69</v>
      </c>
      <c r="H87" s="4">
        <v>6</v>
      </c>
      <c r="I87" s="9">
        <v>7200</v>
      </c>
      <c r="J87" s="9">
        <f t="shared" si="61"/>
        <v>43200</v>
      </c>
      <c r="K87" s="7"/>
      <c r="L87" s="9">
        <f t="shared" si="62"/>
        <v>43200</v>
      </c>
      <c r="M87" s="6"/>
      <c r="N87" s="6"/>
      <c r="O87" s="9">
        <f t="shared" si="63"/>
        <v>3888</v>
      </c>
      <c r="P87" s="9">
        <f t="shared" si="64"/>
        <v>3888</v>
      </c>
      <c r="Q87" s="9">
        <f t="shared" si="65"/>
        <v>7776</v>
      </c>
      <c r="R87" s="9">
        <f t="shared" si="66"/>
        <v>50976</v>
      </c>
      <c r="S87" s="6"/>
      <c r="T87" s="8">
        <f t="shared" si="67"/>
        <v>50976</v>
      </c>
    </row>
    <row r="88" spans="1:20" x14ac:dyDescent="0.25">
      <c r="A88" s="4">
        <v>4</v>
      </c>
      <c r="B88" s="5">
        <v>43622</v>
      </c>
      <c r="C88" s="6" t="s">
        <v>124</v>
      </c>
      <c r="D88" s="6">
        <v>103</v>
      </c>
      <c r="E88" s="5">
        <v>43622</v>
      </c>
      <c r="F88" s="5">
        <v>43593</v>
      </c>
      <c r="G88" s="9" t="s">
        <v>30</v>
      </c>
      <c r="H88" s="4">
        <v>3</v>
      </c>
      <c r="I88" s="9">
        <v>3500</v>
      </c>
      <c r="J88" s="6">
        <f t="shared" si="61"/>
        <v>10500</v>
      </c>
      <c r="K88" s="7"/>
      <c r="L88" s="6">
        <f t="shared" si="62"/>
        <v>10500</v>
      </c>
      <c r="M88" s="6"/>
      <c r="N88" s="6"/>
      <c r="O88" s="6">
        <f t="shared" si="63"/>
        <v>945</v>
      </c>
      <c r="P88" s="6">
        <f t="shared" si="64"/>
        <v>945</v>
      </c>
      <c r="Q88" s="6">
        <f t="shared" si="65"/>
        <v>1890</v>
      </c>
      <c r="R88" s="6">
        <f t="shared" si="66"/>
        <v>12390</v>
      </c>
      <c r="S88" s="6"/>
      <c r="T88" s="8">
        <f t="shared" si="67"/>
        <v>12390</v>
      </c>
    </row>
    <row r="89" spans="1:20" x14ac:dyDescent="0.25">
      <c r="A89" s="4">
        <v>5</v>
      </c>
      <c r="B89" s="5">
        <v>43622</v>
      </c>
      <c r="C89" s="6" t="s">
        <v>125</v>
      </c>
      <c r="D89" s="6">
        <v>104</v>
      </c>
      <c r="E89" s="5">
        <v>43622</v>
      </c>
      <c r="F89" s="5">
        <v>43594</v>
      </c>
      <c r="G89" s="9" t="s">
        <v>41</v>
      </c>
      <c r="H89" s="4">
        <v>1</v>
      </c>
      <c r="I89" s="9">
        <v>85000</v>
      </c>
      <c r="J89" s="9">
        <f t="shared" si="61"/>
        <v>85000</v>
      </c>
      <c r="K89" s="7"/>
      <c r="L89" s="9">
        <f t="shared" si="62"/>
        <v>85000</v>
      </c>
      <c r="M89" s="6">
        <v>500</v>
      </c>
      <c r="N89" s="6"/>
      <c r="O89" s="9">
        <f t="shared" si="63"/>
        <v>7650</v>
      </c>
      <c r="P89" s="9">
        <f t="shared" si="64"/>
        <v>7650</v>
      </c>
      <c r="Q89" s="9">
        <f t="shared" si="65"/>
        <v>15300</v>
      </c>
      <c r="R89" s="9">
        <f t="shared" si="66"/>
        <v>100800</v>
      </c>
      <c r="S89" s="6"/>
      <c r="T89" s="16">
        <f t="shared" si="67"/>
        <v>100800</v>
      </c>
    </row>
    <row r="90" spans="1:20" x14ac:dyDescent="0.25">
      <c r="A90" s="4">
        <v>6</v>
      </c>
      <c r="B90" s="5">
        <v>43623</v>
      </c>
      <c r="C90" s="6" t="s">
        <v>126</v>
      </c>
      <c r="D90" s="6">
        <v>105</v>
      </c>
      <c r="E90" s="5">
        <v>43623</v>
      </c>
      <c r="F90" s="5">
        <v>43595</v>
      </c>
      <c r="G90" s="9" t="s">
        <v>26</v>
      </c>
      <c r="H90" s="4">
        <v>1</v>
      </c>
      <c r="I90" s="9">
        <v>4250</v>
      </c>
      <c r="J90" s="6">
        <f>H90*I90</f>
        <v>4250</v>
      </c>
      <c r="K90" s="7"/>
      <c r="L90" s="6">
        <f>J90-(J90*K90)</f>
        <v>4250</v>
      </c>
      <c r="M90" s="6"/>
      <c r="N90" s="6">
        <v>60</v>
      </c>
      <c r="O90" s="6">
        <f>L90*9%</f>
        <v>382.5</v>
      </c>
      <c r="P90" s="6">
        <f>L90*9%</f>
        <v>382.5</v>
      </c>
      <c r="Q90" s="6">
        <f>O90+P90</f>
        <v>765</v>
      </c>
      <c r="R90" s="6">
        <f>SUM(L90:N90,Q90)</f>
        <v>5075</v>
      </c>
      <c r="S90" s="6"/>
      <c r="T90" s="8">
        <f>R90-S90</f>
        <v>5075</v>
      </c>
    </row>
    <row r="91" spans="1:20" x14ac:dyDescent="0.25">
      <c r="A91" s="4">
        <v>7</v>
      </c>
      <c r="B91" s="5">
        <v>43624</v>
      </c>
      <c r="C91" s="6" t="s">
        <v>127</v>
      </c>
      <c r="D91" s="6">
        <v>106</v>
      </c>
      <c r="E91" s="5">
        <v>43624</v>
      </c>
      <c r="F91" s="5">
        <v>43596</v>
      </c>
      <c r="G91" s="6" t="s">
        <v>23</v>
      </c>
      <c r="H91" s="4">
        <v>1</v>
      </c>
      <c r="I91" s="6">
        <v>2900</v>
      </c>
      <c r="J91" s="6">
        <f t="shared" ref="J91:J101" si="68">H91*I91</f>
        <v>2900</v>
      </c>
      <c r="K91" s="7">
        <v>0.05</v>
      </c>
      <c r="L91" s="6">
        <f t="shared" ref="L91:L101" si="69">J91-(J91*K91)</f>
        <v>2755</v>
      </c>
      <c r="M91" s="6"/>
      <c r="N91" s="6"/>
      <c r="O91" s="6">
        <f t="shared" ref="O91:O101" si="70">L91*9%</f>
        <v>247.95</v>
      </c>
      <c r="P91" s="6">
        <f t="shared" ref="P91:P101" si="71">L91*9%</f>
        <v>247.95</v>
      </c>
      <c r="Q91" s="6">
        <f t="shared" ref="Q91:Q101" si="72">O91+P91</f>
        <v>495.9</v>
      </c>
      <c r="R91" s="6">
        <f t="shared" ref="R91:R101" si="73">SUM(L91:N91,Q91)</f>
        <v>3250.9</v>
      </c>
      <c r="S91" s="6">
        <v>0.9</v>
      </c>
      <c r="T91" s="8">
        <f t="shared" ref="T91:T101" si="74">R91-S91</f>
        <v>3250</v>
      </c>
    </row>
    <row r="92" spans="1:20" x14ac:dyDescent="0.25">
      <c r="A92" s="4">
        <v>8</v>
      </c>
      <c r="B92" s="5">
        <v>43624</v>
      </c>
      <c r="C92" s="6" t="s">
        <v>128</v>
      </c>
      <c r="D92" s="6">
        <v>107</v>
      </c>
      <c r="E92" s="5">
        <v>43625</v>
      </c>
      <c r="F92" s="5">
        <v>43597</v>
      </c>
      <c r="G92" s="9" t="s">
        <v>30</v>
      </c>
      <c r="H92" s="4">
        <v>1</v>
      </c>
      <c r="I92" s="9">
        <v>3500</v>
      </c>
      <c r="J92" s="6">
        <f t="shared" si="68"/>
        <v>3500</v>
      </c>
      <c r="K92" s="7"/>
      <c r="L92" s="6">
        <f t="shared" si="69"/>
        <v>3500</v>
      </c>
      <c r="M92" s="6"/>
      <c r="N92" s="6">
        <v>125</v>
      </c>
      <c r="O92" s="6">
        <f t="shared" si="70"/>
        <v>315</v>
      </c>
      <c r="P92" s="6">
        <f t="shared" si="71"/>
        <v>315</v>
      </c>
      <c r="Q92" s="6">
        <f t="shared" si="72"/>
        <v>630</v>
      </c>
      <c r="R92" s="6">
        <f t="shared" si="73"/>
        <v>4255</v>
      </c>
      <c r="S92" s="6"/>
      <c r="T92" s="8">
        <f t="shared" si="74"/>
        <v>4255</v>
      </c>
    </row>
    <row r="93" spans="1:20" x14ac:dyDescent="0.25">
      <c r="A93" s="4">
        <v>9</v>
      </c>
      <c r="B93" s="5">
        <v>43626</v>
      </c>
      <c r="C93" s="6" t="s">
        <v>129</v>
      </c>
      <c r="D93" s="6">
        <v>108</v>
      </c>
      <c r="E93" s="5">
        <v>43626</v>
      </c>
      <c r="F93" s="5">
        <v>43597</v>
      </c>
      <c r="G93" s="9" t="s">
        <v>72</v>
      </c>
      <c r="H93" s="4">
        <v>1</v>
      </c>
      <c r="I93" s="6">
        <v>35000</v>
      </c>
      <c r="J93" s="6">
        <f t="shared" si="68"/>
        <v>35000</v>
      </c>
      <c r="K93" s="7">
        <v>0.1</v>
      </c>
      <c r="L93" s="6">
        <f t="shared" si="69"/>
        <v>31500</v>
      </c>
      <c r="M93" s="9">
        <v>450</v>
      </c>
      <c r="N93" s="6"/>
      <c r="O93" s="6">
        <f t="shared" si="70"/>
        <v>2835</v>
      </c>
      <c r="P93" s="6">
        <f t="shared" si="71"/>
        <v>2835</v>
      </c>
      <c r="Q93" s="6">
        <f t="shared" si="72"/>
        <v>5670</v>
      </c>
      <c r="R93" s="6">
        <f t="shared" si="73"/>
        <v>37620</v>
      </c>
      <c r="S93" s="6"/>
      <c r="T93" s="8">
        <f t="shared" si="74"/>
        <v>37620</v>
      </c>
    </row>
    <row r="94" spans="1:20" x14ac:dyDescent="0.25">
      <c r="A94" s="4">
        <v>10</v>
      </c>
      <c r="B94" s="5">
        <v>43631</v>
      </c>
      <c r="C94" s="6" t="s">
        <v>130</v>
      </c>
      <c r="D94" s="6">
        <v>109</v>
      </c>
      <c r="E94" s="5">
        <v>43631</v>
      </c>
      <c r="F94" s="5">
        <v>43629</v>
      </c>
      <c r="G94" s="9" t="s">
        <v>28</v>
      </c>
      <c r="H94" s="4">
        <v>2</v>
      </c>
      <c r="I94" s="9">
        <v>10053</v>
      </c>
      <c r="J94" s="6">
        <f t="shared" si="68"/>
        <v>20106</v>
      </c>
      <c r="K94" s="7"/>
      <c r="L94" s="6">
        <f t="shared" si="69"/>
        <v>20106</v>
      </c>
      <c r="M94" s="6">
        <v>150</v>
      </c>
      <c r="N94" s="6"/>
      <c r="O94" s="6">
        <f t="shared" si="70"/>
        <v>1809.54</v>
      </c>
      <c r="P94" s="6">
        <f t="shared" si="71"/>
        <v>1809.54</v>
      </c>
      <c r="Q94" s="6">
        <f t="shared" si="72"/>
        <v>3619.08</v>
      </c>
      <c r="R94" s="6">
        <f t="shared" si="73"/>
        <v>23875.08</v>
      </c>
      <c r="S94" s="6">
        <v>0.08</v>
      </c>
      <c r="T94" s="8">
        <f t="shared" si="74"/>
        <v>23875</v>
      </c>
    </row>
    <row r="95" spans="1:20" x14ac:dyDescent="0.25">
      <c r="A95" s="4">
        <v>11</v>
      </c>
      <c r="B95" s="5">
        <v>43632</v>
      </c>
      <c r="C95" s="6" t="s">
        <v>131</v>
      </c>
      <c r="D95" s="6">
        <v>110</v>
      </c>
      <c r="E95" s="5">
        <v>43632</v>
      </c>
      <c r="F95" s="5">
        <v>43598</v>
      </c>
      <c r="G95" s="6" t="s">
        <v>23</v>
      </c>
      <c r="H95" s="4">
        <v>1</v>
      </c>
      <c r="I95" s="6">
        <v>2900</v>
      </c>
      <c r="J95" s="6">
        <f t="shared" si="68"/>
        <v>2900</v>
      </c>
      <c r="K95" s="7">
        <v>0.1</v>
      </c>
      <c r="L95" s="6">
        <f t="shared" si="69"/>
        <v>2610</v>
      </c>
      <c r="M95" s="6"/>
      <c r="N95" s="6">
        <v>139</v>
      </c>
      <c r="O95" s="6">
        <f t="shared" si="70"/>
        <v>234.89999999999998</v>
      </c>
      <c r="P95" s="6">
        <f t="shared" si="71"/>
        <v>234.89999999999998</v>
      </c>
      <c r="Q95" s="6">
        <f t="shared" si="72"/>
        <v>469.79999999999995</v>
      </c>
      <c r="R95" s="6">
        <f t="shared" si="73"/>
        <v>3218.8</v>
      </c>
      <c r="S95" s="6">
        <v>0.8</v>
      </c>
      <c r="T95" s="8">
        <f t="shared" si="74"/>
        <v>3218</v>
      </c>
    </row>
    <row r="96" spans="1:20" x14ac:dyDescent="0.25">
      <c r="A96" s="4">
        <v>12</v>
      </c>
      <c r="B96" s="5">
        <v>43632</v>
      </c>
      <c r="C96" s="6" t="s">
        <v>132</v>
      </c>
      <c r="D96" s="6">
        <v>111</v>
      </c>
      <c r="E96" s="5">
        <v>43632</v>
      </c>
      <c r="F96" s="5">
        <v>43601</v>
      </c>
      <c r="G96" s="9" t="s">
        <v>69</v>
      </c>
      <c r="H96" s="4">
        <v>1</v>
      </c>
      <c r="I96" s="9">
        <v>7200</v>
      </c>
      <c r="J96" s="9">
        <f t="shared" si="68"/>
        <v>7200</v>
      </c>
      <c r="K96" s="7"/>
      <c r="L96" s="9">
        <f t="shared" si="69"/>
        <v>7200</v>
      </c>
      <c r="M96" s="6"/>
      <c r="N96" s="6"/>
      <c r="O96" s="9">
        <f t="shared" si="70"/>
        <v>648</v>
      </c>
      <c r="P96" s="9">
        <f t="shared" si="71"/>
        <v>648</v>
      </c>
      <c r="Q96" s="9">
        <f t="shared" si="72"/>
        <v>1296</v>
      </c>
      <c r="R96" s="9">
        <f t="shared" si="73"/>
        <v>8496</v>
      </c>
      <c r="S96" s="6"/>
      <c r="T96" s="8">
        <f t="shared" si="74"/>
        <v>8496</v>
      </c>
    </row>
    <row r="97" spans="1:20" x14ac:dyDescent="0.25">
      <c r="A97" s="4">
        <v>13</v>
      </c>
      <c r="B97" s="5">
        <v>43633</v>
      </c>
      <c r="C97" s="6" t="s">
        <v>133</v>
      </c>
      <c r="D97" s="6">
        <v>112</v>
      </c>
      <c r="E97" s="5">
        <v>43632</v>
      </c>
      <c r="F97" s="5">
        <v>43602</v>
      </c>
      <c r="G97" s="9" t="s">
        <v>30</v>
      </c>
      <c r="H97" s="4">
        <v>1</v>
      </c>
      <c r="I97" s="9">
        <v>3500</v>
      </c>
      <c r="J97" s="6">
        <f t="shared" si="68"/>
        <v>3500</v>
      </c>
      <c r="K97" s="7">
        <v>0.1</v>
      </c>
      <c r="L97" s="6">
        <f t="shared" si="69"/>
        <v>3150</v>
      </c>
      <c r="M97" s="6"/>
      <c r="N97" s="6">
        <v>125</v>
      </c>
      <c r="O97" s="6">
        <f t="shared" si="70"/>
        <v>283.5</v>
      </c>
      <c r="P97" s="6">
        <f t="shared" si="71"/>
        <v>283.5</v>
      </c>
      <c r="Q97" s="6">
        <f t="shared" si="72"/>
        <v>567</v>
      </c>
      <c r="R97" s="6">
        <f t="shared" si="73"/>
        <v>3842</v>
      </c>
      <c r="S97" s="6"/>
      <c r="T97" s="8">
        <f t="shared" si="74"/>
        <v>3842</v>
      </c>
    </row>
    <row r="98" spans="1:20" x14ac:dyDescent="0.25">
      <c r="A98" s="4">
        <v>14</v>
      </c>
      <c r="B98" s="5">
        <v>43633</v>
      </c>
      <c r="C98" s="6" t="s">
        <v>134</v>
      </c>
      <c r="D98" s="6">
        <v>113</v>
      </c>
      <c r="E98" s="5">
        <v>43636</v>
      </c>
      <c r="F98" s="5">
        <v>43604</v>
      </c>
      <c r="G98" s="9" t="s">
        <v>28</v>
      </c>
      <c r="H98" s="4">
        <v>2</v>
      </c>
      <c r="I98" s="9">
        <v>10053</v>
      </c>
      <c r="J98" s="6">
        <f t="shared" si="68"/>
        <v>20106</v>
      </c>
      <c r="K98" s="7"/>
      <c r="L98" s="6">
        <f t="shared" si="69"/>
        <v>20106</v>
      </c>
      <c r="M98" s="6">
        <v>150</v>
      </c>
      <c r="N98" s="6"/>
      <c r="O98" s="6">
        <f t="shared" si="70"/>
        <v>1809.54</v>
      </c>
      <c r="P98" s="6">
        <f t="shared" si="71"/>
        <v>1809.54</v>
      </c>
      <c r="Q98" s="6">
        <f t="shared" si="72"/>
        <v>3619.08</v>
      </c>
      <c r="R98" s="6">
        <f t="shared" si="73"/>
        <v>23875.08</v>
      </c>
      <c r="S98" s="6">
        <v>0.08</v>
      </c>
      <c r="T98" s="8">
        <f t="shared" si="74"/>
        <v>23875</v>
      </c>
    </row>
    <row r="99" spans="1:20" x14ac:dyDescent="0.25">
      <c r="A99" s="4">
        <v>15</v>
      </c>
      <c r="B99" s="5">
        <v>43636</v>
      </c>
      <c r="C99" s="6" t="s">
        <v>135</v>
      </c>
      <c r="D99" s="6">
        <v>114</v>
      </c>
      <c r="E99" s="5">
        <v>43636</v>
      </c>
      <c r="F99" s="5">
        <v>43635</v>
      </c>
      <c r="G99" s="6" t="s">
        <v>23</v>
      </c>
      <c r="H99" s="4">
        <v>3</v>
      </c>
      <c r="I99" s="6">
        <v>2900</v>
      </c>
      <c r="J99" s="6">
        <f t="shared" si="68"/>
        <v>8700</v>
      </c>
      <c r="K99" s="7">
        <v>0.15</v>
      </c>
      <c r="L99" s="6">
        <f t="shared" si="69"/>
        <v>7395</v>
      </c>
      <c r="M99" s="6"/>
      <c r="N99" s="6">
        <v>139</v>
      </c>
      <c r="O99" s="6">
        <f t="shared" si="70"/>
        <v>665.55</v>
      </c>
      <c r="P99" s="6">
        <f t="shared" si="71"/>
        <v>665.55</v>
      </c>
      <c r="Q99" s="6">
        <f t="shared" si="72"/>
        <v>1331.1</v>
      </c>
      <c r="R99" s="6">
        <f t="shared" si="73"/>
        <v>8865.1</v>
      </c>
      <c r="S99" s="6">
        <v>0.1</v>
      </c>
      <c r="T99" s="8">
        <f t="shared" si="74"/>
        <v>8865</v>
      </c>
    </row>
    <row r="100" spans="1:20" x14ac:dyDescent="0.25">
      <c r="A100" s="4">
        <v>16</v>
      </c>
      <c r="B100" s="5">
        <v>43637</v>
      </c>
      <c r="C100" s="6" t="s">
        <v>136</v>
      </c>
      <c r="D100" s="6">
        <v>115</v>
      </c>
      <c r="E100" s="5">
        <v>43637</v>
      </c>
      <c r="F100" s="5">
        <v>43605</v>
      </c>
      <c r="G100" s="9" t="s">
        <v>32</v>
      </c>
      <c r="H100" s="4">
        <v>2</v>
      </c>
      <c r="I100" s="9">
        <v>1502</v>
      </c>
      <c r="J100" s="6">
        <f>H100*I100</f>
        <v>3004</v>
      </c>
      <c r="K100" s="7"/>
      <c r="L100" s="6">
        <f>J100-(J100*K100)</f>
        <v>3004</v>
      </c>
      <c r="M100" s="6"/>
      <c r="N100" s="6"/>
      <c r="O100" s="6">
        <f>L100*9%</f>
        <v>270.36</v>
      </c>
      <c r="P100" s="6">
        <f>L100*9%</f>
        <v>270.36</v>
      </c>
      <c r="Q100" s="6">
        <f>O100+P100</f>
        <v>540.72</v>
      </c>
      <c r="R100" s="6">
        <f>SUM(L100:N100,Q100)</f>
        <v>3544.7200000000003</v>
      </c>
      <c r="S100" s="6">
        <v>0.72</v>
      </c>
      <c r="T100" s="8">
        <f>R100-S100</f>
        <v>3544.0000000000005</v>
      </c>
    </row>
    <row r="101" spans="1:20" x14ac:dyDescent="0.25">
      <c r="A101" s="4">
        <v>17</v>
      </c>
      <c r="B101" s="5">
        <v>43638</v>
      </c>
      <c r="C101" s="6" t="s">
        <v>137</v>
      </c>
      <c r="D101" s="6">
        <v>116</v>
      </c>
      <c r="E101" s="5">
        <v>43638</v>
      </c>
      <c r="F101" s="5">
        <v>43607</v>
      </c>
      <c r="G101" s="9" t="s">
        <v>32</v>
      </c>
      <c r="H101" s="4">
        <v>2</v>
      </c>
      <c r="I101" s="9">
        <v>1502</v>
      </c>
      <c r="J101" s="6">
        <f t="shared" si="68"/>
        <v>3004</v>
      </c>
      <c r="K101" s="7"/>
      <c r="L101" s="6">
        <f t="shared" si="69"/>
        <v>3004</v>
      </c>
      <c r="M101" s="6"/>
      <c r="N101" s="6"/>
      <c r="O101" s="6">
        <f t="shared" si="70"/>
        <v>270.36</v>
      </c>
      <c r="P101" s="6">
        <f t="shared" si="71"/>
        <v>270.36</v>
      </c>
      <c r="Q101" s="6">
        <f t="shared" si="72"/>
        <v>540.72</v>
      </c>
      <c r="R101" s="6">
        <f t="shared" si="73"/>
        <v>3544.7200000000003</v>
      </c>
      <c r="S101" s="6">
        <v>0.72</v>
      </c>
      <c r="T101" s="8">
        <f t="shared" si="74"/>
        <v>3544.0000000000005</v>
      </c>
    </row>
    <row r="102" spans="1:20" x14ac:dyDescent="0.25">
      <c r="A102" s="4">
        <v>18</v>
      </c>
      <c r="B102" s="5">
        <v>43639</v>
      </c>
      <c r="C102" s="6" t="s">
        <v>138</v>
      </c>
      <c r="D102" s="6">
        <v>117</v>
      </c>
      <c r="E102" s="5">
        <v>43639</v>
      </c>
      <c r="F102" s="5">
        <v>43607</v>
      </c>
      <c r="G102" s="6" t="s">
        <v>23</v>
      </c>
      <c r="H102" s="4">
        <v>6</v>
      </c>
      <c r="I102" s="6">
        <v>2900</v>
      </c>
      <c r="J102" s="6">
        <f>H102*I102</f>
        <v>17400</v>
      </c>
      <c r="K102" s="7"/>
      <c r="L102" s="6">
        <f>J102-(J102*K102)</f>
        <v>17400</v>
      </c>
      <c r="M102" s="6"/>
      <c r="N102" s="6">
        <v>139</v>
      </c>
      <c r="O102" s="6">
        <f>L102*9%</f>
        <v>1566</v>
      </c>
      <c r="P102" s="6">
        <f>L102*9%</f>
        <v>1566</v>
      </c>
      <c r="Q102" s="6">
        <f>O102+P102</f>
        <v>3132</v>
      </c>
      <c r="R102" s="6">
        <f>SUM(L102:N102,Q102)</f>
        <v>20671</v>
      </c>
      <c r="S102" s="6"/>
      <c r="T102" s="8">
        <f>R102-S102</f>
        <v>20671</v>
      </c>
    </row>
    <row r="103" spans="1:20" x14ac:dyDescent="0.25">
      <c r="A103" s="4">
        <v>19</v>
      </c>
      <c r="B103" s="5">
        <v>43640</v>
      </c>
      <c r="C103" s="6" t="s">
        <v>139</v>
      </c>
      <c r="D103" s="6">
        <v>118</v>
      </c>
      <c r="E103" s="5">
        <v>43640</v>
      </c>
      <c r="F103" s="5">
        <v>43607</v>
      </c>
      <c r="G103" s="6" t="s">
        <v>23</v>
      </c>
      <c r="H103" s="4">
        <v>1</v>
      </c>
      <c r="I103" s="6">
        <v>2900</v>
      </c>
      <c r="J103" s="6">
        <f t="shared" ref="J103:J109" si="75">H103*I103</f>
        <v>2900</v>
      </c>
      <c r="K103" s="7">
        <v>0.1</v>
      </c>
      <c r="L103" s="6">
        <f t="shared" ref="L103:L109" si="76">J103-(J103*K103)</f>
        <v>2610</v>
      </c>
      <c r="M103" s="6"/>
      <c r="N103" s="6">
        <v>139</v>
      </c>
      <c r="O103" s="6">
        <f t="shared" ref="O103:O109" si="77">L103*9%</f>
        <v>234.89999999999998</v>
      </c>
      <c r="P103" s="6">
        <f t="shared" ref="P103:P109" si="78">L103*9%</f>
        <v>234.89999999999998</v>
      </c>
      <c r="Q103" s="6">
        <f t="shared" ref="Q103:Q109" si="79">O103+P103</f>
        <v>469.79999999999995</v>
      </c>
      <c r="R103" s="6">
        <f t="shared" ref="R103:R109" si="80">SUM(L103:N103,Q103)</f>
        <v>3218.8</v>
      </c>
      <c r="S103" s="6">
        <v>0.8</v>
      </c>
      <c r="T103" s="8">
        <f t="shared" ref="T103:T109" si="81">R103-S103</f>
        <v>3218</v>
      </c>
    </row>
    <row r="104" spans="1:20" ht="15.75" thickBot="1" x14ac:dyDescent="0.3">
      <c r="A104" s="10">
        <v>20</v>
      </c>
      <c r="B104" s="11">
        <v>43641</v>
      </c>
      <c r="C104" s="12" t="s">
        <v>140</v>
      </c>
      <c r="D104" s="12">
        <v>119</v>
      </c>
      <c r="E104" s="11">
        <v>43641</v>
      </c>
      <c r="F104" s="11">
        <v>43609</v>
      </c>
      <c r="G104" s="13" t="s">
        <v>30</v>
      </c>
      <c r="H104" s="10">
        <v>1</v>
      </c>
      <c r="I104" s="13">
        <v>3500</v>
      </c>
      <c r="J104" s="12">
        <f t="shared" si="75"/>
        <v>3500</v>
      </c>
      <c r="K104" s="14"/>
      <c r="L104" s="12">
        <f t="shared" si="76"/>
        <v>3500</v>
      </c>
      <c r="M104" s="12"/>
      <c r="N104" s="12">
        <v>125</v>
      </c>
      <c r="O104" s="12">
        <f t="shared" si="77"/>
        <v>315</v>
      </c>
      <c r="P104" s="12">
        <f t="shared" si="78"/>
        <v>315</v>
      </c>
      <c r="Q104" s="12">
        <f t="shared" si="79"/>
        <v>630</v>
      </c>
      <c r="R104" s="12">
        <f t="shared" si="80"/>
        <v>4255</v>
      </c>
      <c r="S104" s="12"/>
      <c r="T104" s="15">
        <f t="shared" si="81"/>
        <v>4255</v>
      </c>
    </row>
    <row r="105" spans="1:20" x14ac:dyDescent="0.25">
      <c r="A105" s="4">
        <v>1</v>
      </c>
      <c r="B105" s="5">
        <v>43649</v>
      </c>
      <c r="C105" s="6" t="s">
        <v>141</v>
      </c>
      <c r="D105" s="6">
        <v>100</v>
      </c>
      <c r="E105" s="5">
        <v>43649</v>
      </c>
      <c r="F105" s="5">
        <v>43618</v>
      </c>
      <c r="G105" s="6" t="s">
        <v>23</v>
      </c>
      <c r="H105" s="4">
        <v>2</v>
      </c>
      <c r="I105" s="6">
        <v>2900</v>
      </c>
      <c r="J105" s="6">
        <f t="shared" si="75"/>
        <v>5800</v>
      </c>
      <c r="K105" s="7"/>
      <c r="L105" s="6">
        <f t="shared" si="76"/>
        <v>5800</v>
      </c>
      <c r="M105" s="6"/>
      <c r="N105" s="6"/>
      <c r="O105" s="6">
        <f t="shared" si="77"/>
        <v>522</v>
      </c>
      <c r="P105" s="6">
        <f t="shared" si="78"/>
        <v>522</v>
      </c>
      <c r="Q105" s="6">
        <f t="shared" si="79"/>
        <v>1044</v>
      </c>
      <c r="R105" s="6">
        <f t="shared" si="80"/>
        <v>6844</v>
      </c>
      <c r="S105" s="6"/>
      <c r="T105" s="8">
        <f t="shared" si="81"/>
        <v>6844</v>
      </c>
    </row>
    <row r="106" spans="1:20" x14ac:dyDescent="0.25">
      <c r="A106" s="4">
        <v>2</v>
      </c>
      <c r="B106" s="5">
        <v>43651</v>
      </c>
      <c r="C106" s="6" t="s">
        <v>142</v>
      </c>
      <c r="D106" s="6">
        <v>101</v>
      </c>
      <c r="E106" s="5">
        <v>43651</v>
      </c>
      <c r="F106" s="5">
        <v>43621</v>
      </c>
      <c r="G106" s="9" t="s">
        <v>72</v>
      </c>
      <c r="H106" s="4">
        <v>3</v>
      </c>
      <c r="I106" s="6">
        <v>35000</v>
      </c>
      <c r="J106" s="6">
        <f t="shared" si="75"/>
        <v>105000</v>
      </c>
      <c r="K106" s="7"/>
      <c r="L106" s="6">
        <f t="shared" si="76"/>
        <v>105000</v>
      </c>
      <c r="M106" s="9">
        <v>450</v>
      </c>
      <c r="N106" s="6"/>
      <c r="O106" s="6">
        <f t="shared" si="77"/>
        <v>9450</v>
      </c>
      <c r="P106" s="6">
        <f t="shared" si="78"/>
        <v>9450</v>
      </c>
      <c r="Q106" s="6">
        <f t="shared" si="79"/>
        <v>18900</v>
      </c>
      <c r="R106" s="6">
        <f t="shared" si="80"/>
        <v>124350</v>
      </c>
      <c r="S106" s="6"/>
      <c r="T106" s="8">
        <f t="shared" si="81"/>
        <v>124350</v>
      </c>
    </row>
    <row r="107" spans="1:20" x14ac:dyDescent="0.25">
      <c r="A107" s="4">
        <v>3</v>
      </c>
      <c r="B107" s="5">
        <v>43651</v>
      </c>
      <c r="C107" s="6" t="s">
        <v>143</v>
      </c>
      <c r="D107" s="6">
        <v>102</v>
      </c>
      <c r="E107" s="5">
        <v>43651</v>
      </c>
      <c r="F107" s="5">
        <v>43622</v>
      </c>
      <c r="G107" s="9" t="s">
        <v>36</v>
      </c>
      <c r="H107" s="4">
        <v>1</v>
      </c>
      <c r="I107" s="9">
        <v>3520</v>
      </c>
      <c r="J107" s="6">
        <f t="shared" si="75"/>
        <v>3520</v>
      </c>
      <c r="K107" s="7"/>
      <c r="L107" s="6">
        <f t="shared" si="76"/>
        <v>3520</v>
      </c>
      <c r="M107" s="6"/>
      <c r="N107" s="6">
        <v>25</v>
      </c>
      <c r="O107" s="6">
        <f t="shared" si="77"/>
        <v>316.8</v>
      </c>
      <c r="P107" s="6">
        <f t="shared" si="78"/>
        <v>316.8</v>
      </c>
      <c r="Q107" s="6">
        <f t="shared" si="79"/>
        <v>633.6</v>
      </c>
      <c r="R107" s="6">
        <f t="shared" si="80"/>
        <v>4178.6000000000004</v>
      </c>
      <c r="S107" s="6">
        <v>0.6</v>
      </c>
      <c r="T107" s="8">
        <f t="shared" si="81"/>
        <v>4178</v>
      </c>
    </row>
    <row r="108" spans="1:20" x14ac:dyDescent="0.25">
      <c r="A108" s="4">
        <v>4</v>
      </c>
      <c r="B108" s="5">
        <v>43652</v>
      </c>
      <c r="C108" s="6" t="s">
        <v>144</v>
      </c>
      <c r="D108" s="6">
        <v>103</v>
      </c>
      <c r="E108" s="5">
        <v>43652</v>
      </c>
      <c r="F108" s="5">
        <v>43622</v>
      </c>
      <c r="G108" s="9" t="s">
        <v>30</v>
      </c>
      <c r="H108" s="4">
        <v>3</v>
      </c>
      <c r="I108" s="9">
        <v>3500</v>
      </c>
      <c r="J108" s="6">
        <f t="shared" si="75"/>
        <v>10500</v>
      </c>
      <c r="K108" s="7"/>
      <c r="L108" s="6">
        <f t="shared" si="76"/>
        <v>10500</v>
      </c>
      <c r="M108" s="6"/>
      <c r="N108" s="6"/>
      <c r="O108" s="6">
        <f t="shared" si="77"/>
        <v>945</v>
      </c>
      <c r="P108" s="6">
        <f t="shared" si="78"/>
        <v>945</v>
      </c>
      <c r="Q108" s="6">
        <f t="shared" si="79"/>
        <v>1890</v>
      </c>
      <c r="R108" s="6">
        <f t="shared" si="80"/>
        <v>12390</v>
      </c>
      <c r="S108" s="6"/>
      <c r="T108" s="8">
        <f t="shared" si="81"/>
        <v>12390</v>
      </c>
    </row>
    <row r="109" spans="1:20" x14ac:dyDescent="0.25">
      <c r="A109" s="4">
        <v>5</v>
      </c>
      <c r="B109" s="5">
        <v>43653</v>
      </c>
      <c r="C109" s="6" t="s">
        <v>145</v>
      </c>
      <c r="D109" s="6">
        <v>104</v>
      </c>
      <c r="E109" s="5">
        <v>43653</v>
      </c>
      <c r="F109" s="5">
        <v>43626</v>
      </c>
      <c r="G109" s="9" t="s">
        <v>36</v>
      </c>
      <c r="H109" s="4">
        <v>3</v>
      </c>
      <c r="I109" s="9">
        <v>3520</v>
      </c>
      <c r="J109" s="6">
        <f t="shared" si="75"/>
        <v>10560</v>
      </c>
      <c r="K109" s="7">
        <v>0.15</v>
      </c>
      <c r="L109" s="6">
        <f t="shared" si="76"/>
        <v>8976</v>
      </c>
      <c r="M109" s="6"/>
      <c r="N109" s="6">
        <v>25</v>
      </c>
      <c r="O109" s="6">
        <f t="shared" si="77"/>
        <v>807.83999999999992</v>
      </c>
      <c r="P109" s="6">
        <f t="shared" si="78"/>
        <v>807.83999999999992</v>
      </c>
      <c r="Q109" s="6">
        <f t="shared" si="79"/>
        <v>1615.6799999999998</v>
      </c>
      <c r="R109" s="6">
        <f t="shared" si="80"/>
        <v>10616.68</v>
      </c>
      <c r="S109" s="6">
        <v>0.68</v>
      </c>
      <c r="T109" s="8">
        <f t="shared" si="81"/>
        <v>10616</v>
      </c>
    </row>
    <row r="110" spans="1:20" x14ac:dyDescent="0.25">
      <c r="A110" s="4">
        <v>6</v>
      </c>
      <c r="B110" s="5">
        <v>43654</v>
      </c>
      <c r="C110" s="6" t="s">
        <v>146</v>
      </c>
      <c r="D110" s="6">
        <v>105</v>
      </c>
      <c r="E110" s="5">
        <v>43654</v>
      </c>
      <c r="F110" s="5">
        <v>43629</v>
      </c>
      <c r="G110" s="9" t="s">
        <v>36</v>
      </c>
      <c r="H110" s="4">
        <v>1</v>
      </c>
      <c r="I110" s="9">
        <v>3520</v>
      </c>
      <c r="J110" s="6">
        <f>H110*I110</f>
        <v>3520</v>
      </c>
      <c r="K110" s="7">
        <v>0.05</v>
      </c>
      <c r="L110" s="6">
        <f>J110-(J110*K110)</f>
        <v>3344</v>
      </c>
      <c r="M110" s="6"/>
      <c r="N110" s="6">
        <v>25</v>
      </c>
      <c r="O110" s="6">
        <f>L110*9%</f>
        <v>300.95999999999998</v>
      </c>
      <c r="P110" s="6">
        <f>L110*9%</f>
        <v>300.95999999999998</v>
      </c>
      <c r="Q110" s="6">
        <f>O110+P110</f>
        <v>601.91999999999996</v>
      </c>
      <c r="R110" s="6">
        <f>SUM(L110:N110,Q110)</f>
        <v>3970.92</v>
      </c>
      <c r="S110" s="6">
        <v>0.92</v>
      </c>
      <c r="T110" s="8">
        <f>R110-S110</f>
        <v>3970</v>
      </c>
    </row>
    <row r="111" spans="1:20" x14ac:dyDescent="0.25">
      <c r="A111" s="4">
        <v>7</v>
      </c>
      <c r="B111" s="5">
        <v>43656</v>
      </c>
      <c r="C111" s="6" t="s">
        <v>147</v>
      </c>
      <c r="D111" s="6">
        <v>106</v>
      </c>
      <c r="E111" s="5">
        <v>43656</v>
      </c>
      <c r="F111" s="5">
        <v>43629</v>
      </c>
      <c r="G111" s="9" t="s">
        <v>28</v>
      </c>
      <c r="H111" s="4">
        <v>2</v>
      </c>
      <c r="I111" s="9">
        <v>10053</v>
      </c>
      <c r="J111" s="6">
        <f>H111*I111</f>
        <v>20106</v>
      </c>
      <c r="K111" s="7"/>
      <c r="L111" s="6">
        <f>J111-(J111*K111)</f>
        <v>20106</v>
      </c>
      <c r="M111" s="6">
        <v>150</v>
      </c>
      <c r="N111" s="6"/>
      <c r="O111" s="6">
        <f>L111*9%</f>
        <v>1809.54</v>
      </c>
      <c r="P111" s="6">
        <f>L111*9%</f>
        <v>1809.54</v>
      </c>
      <c r="Q111" s="6">
        <f>O111+P111</f>
        <v>3619.08</v>
      </c>
      <c r="R111" s="6">
        <f>SUM(L111:N111,Q111)</f>
        <v>23875.08</v>
      </c>
      <c r="S111" s="6">
        <v>0.08</v>
      </c>
      <c r="T111" s="8">
        <f>R111-S111</f>
        <v>23875</v>
      </c>
    </row>
    <row r="112" spans="1:20" x14ac:dyDescent="0.25">
      <c r="A112" s="4">
        <v>8</v>
      </c>
      <c r="B112" s="5">
        <v>43656</v>
      </c>
      <c r="C112" s="6" t="s">
        <v>148</v>
      </c>
      <c r="D112" s="6">
        <v>107</v>
      </c>
      <c r="E112" s="5">
        <v>43656</v>
      </c>
      <c r="F112" s="5">
        <v>43651</v>
      </c>
      <c r="G112" s="9" t="s">
        <v>36</v>
      </c>
      <c r="H112" s="4">
        <v>1</v>
      </c>
      <c r="I112" s="9">
        <v>3520</v>
      </c>
      <c r="J112" s="6">
        <f t="shared" ref="J112:J114" si="82">H112*I112</f>
        <v>3520</v>
      </c>
      <c r="K112" s="7"/>
      <c r="L112" s="6">
        <f t="shared" ref="L112:L114" si="83">J112-(J112*K112)</f>
        <v>3520</v>
      </c>
      <c r="M112" s="6"/>
      <c r="N112" s="6">
        <v>25</v>
      </c>
      <c r="O112" s="6">
        <f t="shared" ref="O112:O114" si="84">L112*9%</f>
        <v>316.8</v>
      </c>
      <c r="P112" s="6">
        <f t="shared" ref="P112:P114" si="85">L112*9%</f>
        <v>316.8</v>
      </c>
      <c r="Q112" s="6">
        <f t="shared" ref="Q112:Q114" si="86">O112+P112</f>
        <v>633.6</v>
      </c>
      <c r="R112" s="6">
        <f t="shared" ref="R112:R114" si="87">SUM(L112:N112,Q112)</f>
        <v>4178.6000000000004</v>
      </c>
      <c r="S112" s="6">
        <v>0.6</v>
      </c>
      <c r="T112" s="8">
        <f t="shared" ref="T112:T114" si="88">R112-S112</f>
        <v>4178</v>
      </c>
    </row>
    <row r="113" spans="1:20" x14ac:dyDescent="0.25">
      <c r="A113" s="4">
        <v>9</v>
      </c>
      <c r="B113" s="5">
        <v>43656</v>
      </c>
      <c r="C113" s="6" t="s">
        <v>149</v>
      </c>
      <c r="D113" s="6">
        <v>108</v>
      </c>
      <c r="E113" s="5">
        <v>43656</v>
      </c>
      <c r="F113" s="5">
        <v>43631</v>
      </c>
      <c r="G113" s="9" t="s">
        <v>32</v>
      </c>
      <c r="H113" s="4">
        <v>4</v>
      </c>
      <c r="I113" s="9">
        <v>1502</v>
      </c>
      <c r="J113" s="6">
        <f t="shared" si="82"/>
        <v>6008</v>
      </c>
      <c r="K113" s="7"/>
      <c r="L113" s="6">
        <f t="shared" si="83"/>
        <v>6008</v>
      </c>
      <c r="M113" s="6"/>
      <c r="N113" s="6"/>
      <c r="O113" s="6">
        <f t="shared" si="84"/>
        <v>540.72</v>
      </c>
      <c r="P113" s="6">
        <f t="shared" si="85"/>
        <v>540.72</v>
      </c>
      <c r="Q113" s="6">
        <f t="shared" si="86"/>
        <v>1081.44</v>
      </c>
      <c r="R113" s="6">
        <f t="shared" si="87"/>
        <v>7089.4400000000005</v>
      </c>
      <c r="S113" s="6">
        <v>0.44</v>
      </c>
      <c r="T113" s="8">
        <f t="shared" si="88"/>
        <v>7089.0000000000009</v>
      </c>
    </row>
    <row r="114" spans="1:20" x14ac:dyDescent="0.25">
      <c r="A114" s="4">
        <v>10</v>
      </c>
      <c r="B114" s="5">
        <v>43659</v>
      </c>
      <c r="C114" s="6" t="s">
        <v>150</v>
      </c>
      <c r="D114" s="6">
        <v>109</v>
      </c>
      <c r="E114" s="5">
        <v>43659</v>
      </c>
      <c r="F114" s="5">
        <v>43631</v>
      </c>
      <c r="G114" s="9" t="s">
        <v>72</v>
      </c>
      <c r="H114" s="4">
        <v>1</v>
      </c>
      <c r="I114" s="6">
        <v>35000</v>
      </c>
      <c r="J114" s="6">
        <f t="shared" si="82"/>
        <v>35000</v>
      </c>
      <c r="K114" s="7">
        <v>0.05</v>
      </c>
      <c r="L114" s="6">
        <f t="shared" si="83"/>
        <v>33250</v>
      </c>
      <c r="M114" s="9">
        <v>450</v>
      </c>
      <c r="N114" s="6"/>
      <c r="O114" s="6">
        <f t="shared" si="84"/>
        <v>2992.5</v>
      </c>
      <c r="P114" s="6">
        <f t="shared" si="85"/>
        <v>2992.5</v>
      </c>
      <c r="Q114" s="6">
        <f t="shared" si="86"/>
        <v>5985</v>
      </c>
      <c r="R114" s="6">
        <f t="shared" si="87"/>
        <v>39685</v>
      </c>
      <c r="S114" s="6"/>
      <c r="T114" s="8">
        <f t="shared" si="88"/>
        <v>39685</v>
      </c>
    </row>
    <row r="115" spans="1:20" x14ac:dyDescent="0.25">
      <c r="A115" s="4">
        <v>11</v>
      </c>
      <c r="B115" s="5">
        <v>43662</v>
      </c>
      <c r="C115" s="6" t="s">
        <v>151</v>
      </c>
      <c r="D115" s="6">
        <v>110</v>
      </c>
      <c r="E115" s="5">
        <v>43662</v>
      </c>
      <c r="F115" s="5">
        <v>43637</v>
      </c>
      <c r="G115" s="9" t="s">
        <v>69</v>
      </c>
      <c r="H115" s="4">
        <v>1</v>
      </c>
      <c r="I115" s="9">
        <v>7200</v>
      </c>
      <c r="J115" s="9">
        <f>H115*I115</f>
        <v>7200</v>
      </c>
      <c r="K115" s="7"/>
      <c r="L115" s="9">
        <f>J115-(J115*K115)</f>
        <v>7200</v>
      </c>
      <c r="M115" s="6"/>
      <c r="N115" s="6"/>
      <c r="O115" s="9">
        <f>L115*9%</f>
        <v>648</v>
      </c>
      <c r="P115" s="9">
        <f>L115*9%</f>
        <v>648</v>
      </c>
      <c r="Q115" s="9">
        <f>O115+P115</f>
        <v>1296</v>
      </c>
      <c r="R115" s="9">
        <f>SUM(L115:N115,Q115)</f>
        <v>8496</v>
      </c>
      <c r="S115" s="6"/>
      <c r="T115" s="8">
        <f>R115-S115</f>
        <v>8496</v>
      </c>
    </row>
    <row r="116" spans="1:20" x14ac:dyDescent="0.25">
      <c r="A116" s="4">
        <v>12</v>
      </c>
      <c r="B116" s="5">
        <v>43663</v>
      </c>
      <c r="C116" s="6" t="s">
        <v>152</v>
      </c>
      <c r="D116" s="6">
        <v>111</v>
      </c>
      <c r="E116" s="5">
        <v>43663</v>
      </c>
      <c r="F116" s="5">
        <v>43638</v>
      </c>
      <c r="G116" s="9" t="s">
        <v>26</v>
      </c>
      <c r="H116" s="4">
        <v>1</v>
      </c>
      <c r="I116" s="9">
        <v>4250</v>
      </c>
      <c r="J116" s="6">
        <f>H116*I116</f>
        <v>4250</v>
      </c>
      <c r="K116" s="7"/>
      <c r="L116" s="6">
        <f>J116-(J116*K116)</f>
        <v>4250</v>
      </c>
      <c r="M116" s="6"/>
      <c r="N116" s="6">
        <v>60</v>
      </c>
      <c r="O116" s="6">
        <f>L116*9%</f>
        <v>382.5</v>
      </c>
      <c r="P116" s="6">
        <f>L116*9%</f>
        <v>382.5</v>
      </c>
      <c r="Q116" s="6">
        <f>O116+P116</f>
        <v>765</v>
      </c>
      <c r="R116" s="6">
        <f>SUM(L116:N116,Q116)</f>
        <v>5075</v>
      </c>
      <c r="S116" s="6"/>
      <c r="T116" s="8">
        <f>R116-S116</f>
        <v>5075</v>
      </c>
    </row>
    <row r="117" spans="1:20" x14ac:dyDescent="0.25">
      <c r="A117" s="4">
        <v>13</v>
      </c>
      <c r="B117" s="5">
        <v>43663</v>
      </c>
      <c r="C117" s="6" t="s">
        <v>153</v>
      </c>
      <c r="D117" s="6">
        <v>112</v>
      </c>
      <c r="E117" s="5">
        <v>43663</v>
      </c>
      <c r="F117" s="5">
        <v>43639</v>
      </c>
      <c r="G117" s="9" t="s">
        <v>28</v>
      </c>
      <c r="H117" s="4">
        <v>2</v>
      </c>
      <c r="I117" s="9">
        <v>10053</v>
      </c>
      <c r="J117" s="6">
        <f t="shared" ref="J117:J138" si="89">H117*I117</f>
        <v>20106</v>
      </c>
      <c r="K117" s="7"/>
      <c r="L117" s="6">
        <f t="shared" ref="L117:L122" si="90">J117-(J117*K117)</f>
        <v>20106</v>
      </c>
      <c r="M117" s="6">
        <v>150</v>
      </c>
      <c r="N117" s="6"/>
      <c r="O117" s="6">
        <f t="shared" ref="O117:O122" si="91">L117*9%</f>
        <v>1809.54</v>
      </c>
      <c r="P117" s="6">
        <f t="shared" ref="P117:P122" si="92">L117*9%</f>
        <v>1809.54</v>
      </c>
      <c r="Q117" s="6">
        <f t="shared" ref="Q117:Q138" si="93">O117+P117</f>
        <v>3619.08</v>
      </c>
      <c r="R117" s="6">
        <f t="shared" ref="R117:R138" si="94">SUM(L117:N117,Q117)</f>
        <v>23875.08</v>
      </c>
      <c r="S117" s="6">
        <v>0.08</v>
      </c>
      <c r="T117" s="8">
        <f t="shared" ref="T117:T138" si="95">R117-S117</f>
        <v>23875</v>
      </c>
    </row>
    <row r="118" spans="1:20" x14ac:dyDescent="0.25">
      <c r="A118" s="4">
        <v>14</v>
      </c>
      <c r="B118" s="5">
        <v>43663</v>
      </c>
      <c r="C118" s="6" t="s">
        <v>154</v>
      </c>
      <c r="D118" s="6">
        <v>113</v>
      </c>
      <c r="E118" s="5">
        <v>43663</v>
      </c>
      <c r="F118" s="5">
        <v>43645</v>
      </c>
      <c r="G118" s="9" t="s">
        <v>36</v>
      </c>
      <c r="H118" s="4">
        <v>6</v>
      </c>
      <c r="I118" s="9">
        <v>3520</v>
      </c>
      <c r="J118" s="6">
        <f t="shared" si="89"/>
        <v>21120</v>
      </c>
      <c r="K118" s="7"/>
      <c r="L118" s="6">
        <f t="shared" si="90"/>
        <v>21120</v>
      </c>
      <c r="M118" s="6"/>
      <c r="N118" s="6">
        <v>25</v>
      </c>
      <c r="O118" s="6">
        <f t="shared" si="91"/>
        <v>1900.8</v>
      </c>
      <c r="P118" s="6">
        <f t="shared" si="92"/>
        <v>1900.8</v>
      </c>
      <c r="Q118" s="6">
        <f t="shared" si="93"/>
        <v>3801.6</v>
      </c>
      <c r="R118" s="6">
        <f t="shared" si="94"/>
        <v>24946.6</v>
      </c>
      <c r="S118" s="6">
        <v>0.6</v>
      </c>
      <c r="T118" s="8">
        <f t="shared" si="95"/>
        <v>24946</v>
      </c>
    </row>
    <row r="119" spans="1:20" x14ac:dyDescent="0.25">
      <c r="A119" s="4">
        <v>15</v>
      </c>
      <c r="B119" s="5">
        <v>43663</v>
      </c>
      <c r="C119" s="6" t="s">
        <v>155</v>
      </c>
      <c r="D119" s="6">
        <v>114</v>
      </c>
      <c r="E119" s="5">
        <v>43663</v>
      </c>
      <c r="F119" s="5">
        <v>43651</v>
      </c>
      <c r="G119" s="9" t="s">
        <v>72</v>
      </c>
      <c r="H119" s="4">
        <v>2</v>
      </c>
      <c r="I119" s="6">
        <v>35000</v>
      </c>
      <c r="J119" s="6">
        <f>H119*I119</f>
        <v>70000</v>
      </c>
      <c r="K119" s="7"/>
      <c r="L119" s="6">
        <f>J119-(J119*K119)</f>
        <v>70000</v>
      </c>
      <c r="M119" s="9">
        <v>450</v>
      </c>
      <c r="N119" s="6"/>
      <c r="O119" s="6">
        <f>L119*9%</f>
        <v>6300</v>
      </c>
      <c r="P119" s="6">
        <f>L119*9%</f>
        <v>6300</v>
      </c>
      <c r="Q119" s="6">
        <f>O119+P119</f>
        <v>12600</v>
      </c>
      <c r="R119" s="6">
        <f>SUM(L119:N119,Q119)</f>
        <v>83050</v>
      </c>
      <c r="S119" s="6"/>
      <c r="T119" s="8">
        <f>R119-S119</f>
        <v>83050</v>
      </c>
    </row>
    <row r="120" spans="1:20" x14ac:dyDescent="0.25">
      <c r="A120" s="4">
        <v>16</v>
      </c>
      <c r="B120" s="5">
        <v>43666</v>
      </c>
      <c r="C120" s="6" t="s">
        <v>156</v>
      </c>
      <c r="D120" s="6">
        <v>115</v>
      </c>
      <c r="E120" s="5">
        <v>43666</v>
      </c>
      <c r="F120" s="17">
        <v>43662</v>
      </c>
      <c r="G120" s="9" t="s">
        <v>41</v>
      </c>
      <c r="H120" s="4">
        <v>1</v>
      </c>
      <c r="I120" s="9">
        <v>85000</v>
      </c>
      <c r="J120" s="9">
        <f t="shared" si="89"/>
        <v>85000</v>
      </c>
      <c r="K120" s="7"/>
      <c r="L120" s="9">
        <f t="shared" si="90"/>
        <v>85000</v>
      </c>
      <c r="M120" s="6"/>
      <c r="N120" s="6"/>
      <c r="O120" s="9">
        <f t="shared" si="91"/>
        <v>7650</v>
      </c>
      <c r="P120" s="9">
        <f t="shared" si="92"/>
        <v>7650</v>
      </c>
      <c r="Q120" s="9">
        <f t="shared" si="93"/>
        <v>15300</v>
      </c>
      <c r="R120" s="9">
        <f t="shared" si="94"/>
        <v>100300</v>
      </c>
      <c r="S120" s="6"/>
      <c r="T120" s="16">
        <f t="shared" si="95"/>
        <v>100300</v>
      </c>
    </row>
    <row r="121" spans="1:20" ht="15.75" thickBot="1" x14ac:dyDescent="0.3">
      <c r="A121" s="10">
        <v>17</v>
      </c>
      <c r="B121" s="11">
        <v>43671</v>
      </c>
      <c r="C121" s="12" t="s">
        <v>157</v>
      </c>
      <c r="D121" s="12">
        <v>116</v>
      </c>
      <c r="E121" s="11">
        <v>43671</v>
      </c>
      <c r="F121" s="11">
        <v>43656</v>
      </c>
      <c r="G121" s="13" t="s">
        <v>72</v>
      </c>
      <c r="H121" s="10">
        <v>1</v>
      </c>
      <c r="I121" s="12">
        <v>35000</v>
      </c>
      <c r="J121" s="12">
        <f t="shared" si="89"/>
        <v>35000</v>
      </c>
      <c r="K121" s="14">
        <v>0.1</v>
      </c>
      <c r="L121" s="12">
        <f t="shared" si="90"/>
        <v>31500</v>
      </c>
      <c r="M121" s="13">
        <v>450</v>
      </c>
      <c r="N121" s="12"/>
      <c r="O121" s="12">
        <f t="shared" si="91"/>
        <v>2835</v>
      </c>
      <c r="P121" s="12">
        <f t="shared" si="92"/>
        <v>2835</v>
      </c>
      <c r="Q121" s="12">
        <f t="shared" si="93"/>
        <v>5670</v>
      </c>
      <c r="R121" s="12">
        <f t="shared" si="94"/>
        <v>37620</v>
      </c>
      <c r="S121" s="12"/>
      <c r="T121" s="15">
        <f t="shared" si="95"/>
        <v>37620</v>
      </c>
    </row>
    <row r="122" spans="1:20" x14ac:dyDescent="0.25">
      <c r="A122" s="4">
        <v>1</v>
      </c>
      <c r="B122" s="5">
        <v>43678</v>
      </c>
      <c r="C122" s="6" t="s">
        <v>158</v>
      </c>
      <c r="D122" s="6">
        <v>100</v>
      </c>
      <c r="E122" s="5">
        <v>43678</v>
      </c>
      <c r="F122" s="5">
        <v>43662</v>
      </c>
      <c r="G122" s="9" t="s">
        <v>30</v>
      </c>
      <c r="H122" s="4">
        <v>3</v>
      </c>
      <c r="I122" s="9">
        <v>3500</v>
      </c>
      <c r="J122" s="6">
        <f t="shared" si="89"/>
        <v>10500</v>
      </c>
      <c r="K122" s="7">
        <v>0.1</v>
      </c>
      <c r="L122" s="6">
        <f t="shared" si="90"/>
        <v>9450</v>
      </c>
      <c r="M122" s="6"/>
      <c r="N122" s="6"/>
      <c r="O122" s="6">
        <f t="shared" si="91"/>
        <v>850.5</v>
      </c>
      <c r="P122" s="6">
        <f t="shared" si="92"/>
        <v>850.5</v>
      </c>
      <c r="Q122" s="6">
        <f t="shared" si="93"/>
        <v>1701</v>
      </c>
      <c r="R122" s="6">
        <f t="shared" si="94"/>
        <v>11151</v>
      </c>
      <c r="S122" s="6"/>
      <c r="T122" s="8">
        <f t="shared" si="95"/>
        <v>11151</v>
      </c>
    </row>
    <row r="123" spans="1:20" x14ac:dyDescent="0.25">
      <c r="A123" s="4">
        <v>2</v>
      </c>
      <c r="B123" s="5">
        <v>43679</v>
      </c>
      <c r="C123" s="6" t="s">
        <v>159</v>
      </c>
      <c r="D123" s="6">
        <v>101</v>
      </c>
      <c r="E123" s="5">
        <v>43679</v>
      </c>
      <c r="F123" s="5">
        <v>43662</v>
      </c>
      <c r="G123" s="6" t="s">
        <v>52</v>
      </c>
      <c r="H123" s="4">
        <v>3</v>
      </c>
      <c r="I123" s="6">
        <v>12300</v>
      </c>
      <c r="J123" s="6">
        <f t="shared" si="89"/>
        <v>36900</v>
      </c>
      <c r="K123" s="7"/>
      <c r="L123" s="6">
        <f>J123-(J123*K123)</f>
        <v>36900</v>
      </c>
      <c r="M123" s="9">
        <v>250</v>
      </c>
      <c r="N123" s="6"/>
      <c r="O123" s="6">
        <f>L123*9%</f>
        <v>3321</v>
      </c>
      <c r="P123" s="6">
        <f>L123*9%</f>
        <v>3321</v>
      </c>
      <c r="Q123" s="6">
        <f t="shared" si="93"/>
        <v>6642</v>
      </c>
      <c r="R123" s="6">
        <f t="shared" si="94"/>
        <v>43792</v>
      </c>
      <c r="S123" s="6"/>
      <c r="T123" s="8">
        <f t="shared" si="95"/>
        <v>43792</v>
      </c>
    </row>
    <row r="124" spans="1:20" x14ac:dyDescent="0.25">
      <c r="A124" s="4">
        <v>3</v>
      </c>
      <c r="B124" s="5">
        <v>43680</v>
      </c>
      <c r="C124" s="6" t="s">
        <v>160</v>
      </c>
      <c r="D124" s="6">
        <v>102</v>
      </c>
      <c r="E124" s="5">
        <v>43680</v>
      </c>
      <c r="F124" s="5">
        <v>43662</v>
      </c>
      <c r="G124" s="6" t="s">
        <v>23</v>
      </c>
      <c r="H124" s="4">
        <v>2</v>
      </c>
      <c r="I124" s="6">
        <v>2900</v>
      </c>
      <c r="J124" s="6">
        <f t="shared" si="89"/>
        <v>5800</v>
      </c>
      <c r="K124" s="7"/>
      <c r="L124" s="6">
        <f t="shared" ref="L124:L126" si="96">J124-(J124*K124)</f>
        <v>5800</v>
      </c>
      <c r="M124" s="6"/>
      <c r="N124" s="6"/>
      <c r="O124" s="6">
        <f t="shared" ref="O124:O126" si="97">L124*9%</f>
        <v>522</v>
      </c>
      <c r="P124" s="6">
        <f t="shared" ref="P124:P126" si="98">L124*9%</f>
        <v>522</v>
      </c>
      <c r="Q124" s="6">
        <f t="shared" si="93"/>
        <v>1044</v>
      </c>
      <c r="R124" s="6">
        <f t="shared" si="94"/>
        <v>6844</v>
      </c>
      <c r="S124" s="6"/>
      <c r="T124" s="8">
        <f t="shared" si="95"/>
        <v>6844</v>
      </c>
    </row>
    <row r="125" spans="1:20" x14ac:dyDescent="0.25">
      <c r="A125" s="4">
        <v>4</v>
      </c>
      <c r="B125" s="5">
        <v>43681</v>
      </c>
      <c r="C125" s="6" t="s">
        <v>161</v>
      </c>
      <c r="D125" s="6">
        <v>103</v>
      </c>
      <c r="E125" s="5">
        <v>43681</v>
      </c>
      <c r="F125" s="5">
        <v>43666</v>
      </c>
      <c r="G125" s="9" t="s">
        <v>69</v>
      </c>
      <c r="H125" s="4">
        <v>1</v>
      </c>
      <c r="I125" s="9">
        <v>7200</v>
      </c>
      <c r="J125" s="9">
        <f t="shared" si="89"/>
        <v>7200</v>
      </c>
      <c r="K125" s="7"/>
      <c r="L125" s="9">
        <f t="shared" si="96"/>
        <v>7200</v>
      </c>
      <c r="M125" s="6"/>
      <c r="N125" s="6"/>
      <c r="O125" s="9">
        <f t="shared" si="97"/>
        <v>648</v>
      </c>
      <c r="P125" s="9">
        <f t="shared" si="98"/>
        <v>648</v>
      </c>
      <c r="Q125" s="9">
        <f t="shared" si="93"/>
        <v>1296</v>
      </c>
      <c r="R125" s="9">
        <f t="shared" si="94"/>
        <v>8496</v>
      </c>
      <c r="S125" s="6"/>
      <c r="T125" s="8">
        <f t="shared" si="95"/>
        <v>8496</v>
      </c>
    </row>
    <row r="126" spans="1:20" x14ac:dyDescent="0.25">
      <c r="A126" s="4">
        <v>5</v>
      </c>
      <c r="B126" s="5">
        <v>43682</v>
      </c>
      <c r="C126" s="6" t="s">
        <v>162</v>
      </c>
      <c r="D126" s="6">
        <v>104</v>
      </c>
      <c r="E126" s="5">
        <v>43682</v>
      </c>
      <c r="F126" s="5">
        <v>43667</v>
      </c>
      <c r="G126" s="6" t="s">
        <v>54</v>
      </c>
      <c r="H126" s="4">
        <v>4</v>
      </c>
      <c r="I126" s="6">
        <v>11700</v>
      </c>
      <c r="J126" s="6">
        <f t="shared" si="89"/>
        <v>46800</v>
      </c>
      <c r="K126" s="7"/>
      <c r="L126" s="6">
        <f t="shared" si="96"/>
        <v>46800</v>
      </c>
      <c r="M126" s="6"/>
      <c r="N126" s="6"/>
      <c r="O126" s="6">
        <f t="shared" si="97"/>
        <v>4212</v>
      </c>
      <c r="P126" s="6">
        <f t="shared" si="98"/>
        <v>4212</v>
      </c>
      <c r="Q126" s="6">
        <f t="shared" si="93"/>
        <v>8424</v>
      </c>
      <c r="R126" s="6">
        <f t="shared" si="94"/>
        <v>55224</v>
      </c>
      <c r="S126" s="6"/>
      <c r="T126" s="8">
        <f t="shared" si="95"/>
        <v>55224</v>
      </c>
    </row>
    <row r="127" spans="1:20" x14ac:dyDescent="0.25">
      <c r="A127" s="4">
        <v>6</v>
      </c>
      <c r="B127" s="5">
        <v>43682</v>
      </c>
      <c r="C127" s="6" t="s">
        <v>163</v>
      </c>
      <c r="D127" s="6">
        <v>105</v>
      </c>
      <c r="E127" s="5">
        <v>43682</v>
      </c>
      <c r="F127" s="5">
        <v>43667</v>
      </c>
      <c r="G127" s="6" t="s">
        <v>52</v>
      </c>
      <c r="H127" s="4">
        <v>3</v>
      </c>
      <c r="I127" s="6">
        <v>12300</v>
      </c>
      <c r="J127" s="6">
        <f t="shared" si="89"/>
        <v>36900</v>
      </c>
      <c r="K127" s="7">
        <v>0.05</v>
      </c>
      <c r="L127" s="6">
        <f>J127-(J127*K127)</f>
        <v>35055</v>
      </c>
      <c r="M127" s="9">
        <v>250</v>
      </c>
      <c r="N127" s="6"/>
      <c r="O127" s="6">
        <f>L127*9%</f>
        <v>3154.95</v>
      </c>
      <c r="P127" s="6">
        <f>L127*9%</f>
        <v>3154.95</v>
      </c>
      <c r="Q127" s="6">
        <f t="shared" si="93"/>
        <v>6309.9</v>
      </c>
      <c r="R127" s="6">
        <f t="shared" si="94"/>
        <v>41614.9</v>
      </c>
      <c r="S127" s="6">
        <v>0.9</v>
      </c>
      <c r="T127" s="8">
        <f t="shared" si="95"/>
        <v>41614</v>
      </c>
    </row>
    <row r="128" spans="1:20" x14ac:dyDescent="0.25">
      <c r="A128" s="4">
        <v>7</v>
      </c>
      <c r="B128" s="5">
        <v>43682</v>
      </c>
      <c r="C128" s="6" t="s">
        <v>164</v>
      </c>
      <c r="D128" s="6">
        <v>106</v>
      </c>
      <c r="E128" s="5">
        <v>43682</v>
      </c>
      <c r="F128" s="5">
        <v>43678</v>
      </c>
      <c r="G128" s="9" t="s">
        <v>28</v>
      </c>
      <c r="H128" s="4">
        <v>2</v>
      </c>
      <c r="I128" s="9">
        <v>10053</v>
      </c>
      <c r="J128" s="6">
        <f t="shared" si="89"/>
        <v>20106</v>
      </c>
      <c r="K128" s="7"/>
      <c r="L128" s="6">
        <f t="shared" ref="L128:L133" si="99">J128-(J128*K128)</f>
        <v>20106</v>
      </c>
      <c r="M128" s="6">
        <v>150</v>
      </c>
      <c r="N128" s="6"/>
      <c r="O128" s="6">
        <f t="shared" ref="O128:O133" si="100">L128*9%</f>
        <v>1809.54</v>
      </c>
      <c r="P128" s="6">
        <f t="shared" ref="P128:P133" si="101">L128*9%</f>
        <v>1809.54</v>
      </c>
      <c r="Q128" s="6">
        <f t="shared" si="93"/>
        <v>3619.08</v>
      </c>
      <c r="R128" s="6">
        <f t="shared" si="94"/>
        <v>23875.08</v>
      </c>
      <c r="S128" s="6">
        <v>0.08</v>
      </c>
      <c r="T128" s="8">
        <f t="shared" si="95"/>
        <v>23875</v>
      </c>
    </row>
    <row r="129" spans="1:20" x14ac:dyDescent="0.25">
      <c r="A129" s="4">
        <v>8</v>
      </c>
      <c r="B129" s="5">
        <v>43685</v>
      </c>
      <c r="C129" s="6" t="s">
        <v>165</v>
      </c>
      <c r="D129" s="6">
        <v>107</v>
      </c>
      <c r="E129" s="5">
        <v>43685</v>
      </c>
      <c r="F129" s="5">
        <v>43668</v>
      </c>
      <c r="G129" s="6" t="s">
        <v>54</v>
      </c>
      <c r="H129" s="4">
        <v>4</v>
      </c>
      <c r="I129" s="6">
        <v>11700</v>
      </c>
      <c r="J129" s="6">
        <f t="shared" si="89"/>
        <v>46800</v>
      </c>
      <c r="K129" s="7">
        <v>0.1</v>
      </c>
      <c r="L129" s="6">
        <f t="shared" si="99"/>
        <v>42120</v>
      </c>
      <c r="M129" s="6"/>
      <c r="N129" s="6"/>
      <c r="O129" s="6">
        <f t="shared" si="100"/>
        <v>3790.7999999999997</v>
      </c>
      <c r="P129" s="6">
        <f t="shared" si="101"/>
        <v>3790.7999999999997</v>
      </c>
      <c r="Q129" s="6">
        <f t="shared" si="93"/>
        <v>7581.5999999999995</v>
      </c>
      <c r="R129" s="6">
        <f t="shared" si="94"/>
        <v>49701.599999999999</v>
      </c>
      <c r="S129" s="6">
        <v>0.6</v>
      </c>
      <c r="T129" s="8">
        <f t="shared" si="95"/>
        <v>49701</v>
      </c>
    </row>
    <row r="130" spans="1:20" x14ac:dyDescent="0.25">
      <c r="A130" s="4">
        <v>9</v>
      </c>
      <c r="B130" s="5">
        <v>43691</v>
      </c>
      <c r="C130" s="6" t="s">
        <v>166</v>
      </c>
      <c r="D130" s="6">
        <v>108</v>
      </c>
      <c r="E130" s="5">
        <v>43691</v>
      </c>
      <c r="F130" s="5">
        <v>43669</v>
      </c>
      <c r="G130" s="6" t="s">
        <v>54</v>
      </c>
      <c r="H130" s="4">
        <v>3</v>
      </c>
      <c r="I130" s="6">
        <v>11700</v>
      </c>
      <c r="J130" s="6">
        <f t="shared" si="89"/>
        <v>35100</v>
      </c>
      <c r="K130" s="7"/>
      <c r="L130" s="6">
        <f t="shared" si="99"/>
        <v>35100</v>
      </c>
      <c r="M130" s="6"/>
      <c r="N130" s="6"/>
      <c r="O130" s="6">
        <f t="shared" si="100"/>
        <v>3159</v>
      </c>
      <c r="P130" s="6">
        <f t="shared" si="101"/>
        <v>3159</v>
      </c>
      <c r="Q130" s="6">
        <f t="shared" si="93"/>
        <v>6318</v>
      </c>
      <c r="R130" s="6">
        <f t="shared" si="94"/>
        <v>41418</v>
      </c>
      <c r="S130" s="6"/>
      <c r="T130" s="8">
        <f t="shared" si="95"/>
        <v>41418</v>
      </c>
    </row>
    <row r="131" spans="1:20" x14ac:dyDescent="0.25">
      <c r="A131" s="4">
        <v>10</v>
      </c>
      <c r="B131" s="5">
        <v>43692</v>
      </c>
      <c r="C131" s="6" t="s">
        <v>167</v>
      </c>
      <c r="D131" s="6">
        <v>109</v>
      </c>
      <c r="E131" s="5">
        <v>43692</v>
      </c>
      <c r="F131" s="5">
        <v>43671</v>
      </c>
      <c r="G131" s="9" t="s">
        <v>72</v>
      </c>
      <c r="H131" s="4">
        <v>1</v>
      </c>
      <c r="I131" s="6">
        <v>35000</v>
      </c>
      <c r="J131" s="6">
        <f t="shared" si="89"/>
        <v>35000</v>
      </c>
      <c r="K131" s="7">
        <v>0.1</v>
      </c>
      <c r="L131" s="6">
        <f t="shared" si="99"/>
        <v>31500</v>
      </c>
      <c r="M131" s="9">
        <v>450</v>
      </c>
      <c r="N131" s="6"/>
      <c r="O131" s="6">
        <f t="shared" si="100"/>
        <v>2835</v>
      </c>
      <c r="P131" s="6">
        <f t="shared" si="101"/>
        <v>2835</v>
      </c>
      <c r="Q131" s="6">
        <f t="shared" si="93"/>
        <v>5670</v>
      </c>
      <c r="R131" s="6">
        <f t="shared" si="94"/>
        <v>37620</v>
      </c>
      <c r="S131" s="6"/>
      <c r="T131" s="8">
        <f t="shared" si="95"/>
        <v>37620</v>
      </c>
    </row>
    <row r="132" spans="1:20" x14ac:dyDescent="0.25">
      <c r="A132" s="4">
        <v>11</v>
      </c>
      <c r="B132" s="5">
        <v>43696</v>
      </c>
      <c r="C132" s="6" t="s">
        <v>168</v>
      </c>
      <c r="D132" s="6">
        <v>110</v>
      </c>
      <c r="E132" s="5">
        <v>43696</v>
      </c>
      <c r="F132" s="5">
        <v>43689</v>
      </c>
      <c r="G132" s="9" t="s">
        <v>41</v>
      </c>
      <c r="H132" s="4">
        <v>1</v>
      </c>
      <c r="I132" s="9">
        <v>85000</v>
      </c>
      <c r="J132" s="9">
        <f t="shared" si="89"/>
        <v>85000</v>
      </c>
      <c r="K132" s="7"/>
      <c r="L132" s="9">
        <f t="shared" si="99"/>
        <v>85000</v>
      </c>
      <c r="M132" s="6"/>
      <c r="N132" s="6"/>
      <c r="O132" s="9">
        <f t="shared" si="100"/>
        <v>7650</v>
      </c>
      <c r="P132" s="9">
        <f t="shared" si="101"/>
        <v>7650</v>
      </c>
      <c r="Q132" s="9">
        <f t="shared" si="93"/>
        <v>15300</v>
      </c>
      <c r="R132" s="9">
        <f t="shared" si="94"/>
        <v>100300</v>
      </c>
      <c r="S132" s="6"/>
      <c r="T132" s="16">
        <f t="shared" si="95"/>
        <v>100300</v>
      </c>
    </row>
    <row r="133" spans="1:20" x14ac:dyDescent="0.25">
      <c r="A133" s="4">
        <v>12</v>
      </c>
      <c r="B133" s="5">
        <v>43698</v>
      </c>
      <c r="C133" s="6" t="s">
        <v>169</v>
      </c>
      <c r="D133" s="6">
        <v>111</v>
      </c>
      <c r="E133" s="5">
        <v>43698</v>
      </c>
      <c r="F133" s="5">
        <v>43671</v>
      </c>
      <c r="G133" s="6" t="s">
        <v>54</v>
      </c>
      <c r="H133" s="4">
        <v>5</v>
      </c>
      <c r="I133" s="6">
        <v>11700</v>
      </c>
      <c r="J133" s="6">
        <f t="shared" si="89"/>
        <v>58500</v>
      </c>
      <c r="K133" s="7"/>
      <c r="L133" s="6">
        <f t="shared" si="99"/>
        <v>58500</v>
      </c>
      <c r="M133" s="6"/>
      <c r="N133" s="6"/>
      <c r="O133" s="6">
        <f t="shared" si="100"/>
        <v>5265</v>
      </c>
      <c r="P133" s="6">
        <f t="shared" si="101"/>
        <v>5265</v>
      </c>
      <c r="Q133" s="6">
        <f t="shared" si="93"/>
        <v>10530</v>
      </c>
      <c r="R133" s="6">
        <f t="shared" si="94"/>
        <v>69030</v>
      </c>
      <c r="S133" s="6"/>
      <c r="T133" s="8">
        <f t="shared" si="95"/>
        <v>69030</v>
      </c>
    </row>
    <row r="134" spans="1:20" x14ac:dyDescent="0.25">
      <c r="A134" s="4">
        <v>13</v>
      </c>
      <c r="B134" s="5">
        <v>43699</v>
      </c>
      <c r="C134" s="6" t="s">
        <v>170</v>
      </c>
      <c r="D134" s="6">
        <v>112</v>
      </c>
      <c r="E134" s="5">
        <v>43699</v>
      </c>
      <c r="F134" s="5">
        <v>43666</v>
      </c>
      <c r="G134" s="6" t="s">
        <v>52</v>
      </c>
      <c r="H134" s="4">
        <v>3</v>
      </c>
      <c r="I134" s="6">
        <v>12300</v>
      </c>
      <c r="J134" s="6">
        <f t="shared" si="89"/>
        <v>36900</v>
      </c>
      <c r="K134" s="7">
        <v>0.05</v>
      </c>
      <c r="L134" s="6">
        <f>J134-(J134*K134)</f>
        <v>35055</v>
      </c>
      <c r="M134" s="9">
        <v>250</v>
      </c>
      <c r="N134" s="6"/>
      <c r="O134" s="6">
        <f>L134*9%</f>
        <v>3154.95</v>
      </c>
      <c r="P134" s="6">
        <f>L134*9%</f>
        <v>3154.95</v>
      </c>
      <c r="Q134" s="6">
        <f t="shared" si="93"/>
        <v>6309.9</v>
      </c>
      <c r="R134" s="6">
        <f t="shared" si="94"/>
        <v>41614.9</v>
      </c>
      <c r="S134" s="6">
        <v>0.9</v>
      </c>
      <c r="T134" s="8">
        <f t="shared" si="95"/>
        <v>41614</v>
      </c>
    </row>
    <row r="135" spans="1:20" x14ac:dyDescent="0.25">
      <c r="A135" s="4">
        <v>14</v>
      </c>
      <c r="B135" s="5">
        <v>43701</v>
      </c>
      <c r="C135" s="6" t="s">
        <v>171</v>
      </c>
      <c r="D135" s="6">
        <v>113</v>
      </c>
      <c r="E135" s="5">
        <v>43701</v>
      </c>
      <c r="F135" s="5">
        <v>43676</v>
      </c>
      <c r="G135" s="9" t="s">
        <v>28</v>
      </c>
      <c r="H135" s="4">
        <v>2</v>
      </c>
      <c r="I135" s="9">
        <v>10053</v>
      </c>
      <c r="J135" s="6">
        <f t="shared" si="89"/>
        <v>20106</v>
      </c>
      <c r="K135" s="7"/>
      <c r="L135" s="6">
        <f t="shared" ref="L135:L137" si="102">J135-(J135*K135)</f>
        <v>20106</v>
      </c>
      <c r="M135" s="6">
        <v>150</v>
      </c>
      <c r="N135" s="6"/>
      <c r="O135" s="6">
        <f t="shared" ref="O135:O138" si="103">L135*9%</f>
        <v>1809.54</v>
      </c>
      <c r="P135" s="6">
        <f t="shared" ref="P135:P138" si="104">L135*9%</f>
        <v>1809.54</v>
      </c>
      <c r="Q135" s="6">
        <f t="shared" si="93"/>
        <v>3619.08</v>
      </c>
      <c r="R135" s="6">
        <f t="shared" si="94"/>
        <v>23875.08</v>
      </c>
      <c r="S135" s="6">
        <v>0.08</v>
      </c>
      <c r="T135" s="18">
        <f t="shared" si="95"/>
        <v>23875</v>
      </c>
    </row>
    <row r="136" spans="1:20" x14ac:dyDescent="0.25">
      <c r="A136" s="4">
        <v>15</v>
      </c>
      <c r="B136" s="5">
        <v>43685</v>
      </c>
      <c r="C136" s="6" t="s">
        <v>165</v>
      </c>
      <c r="D136" s="6">
        <v>114</v>
      </c>
      <c r="E136" s="5">
        <v>43685</v>
      </c>
      <c r="F136" s="5">
        <v>43668</v>
      </c>
      <c r="G136" s="6" t="s">
        <v>54</v>
      </c>
      <c r="H136" s="4">
        <v>1</v>
      </c>
      <c r="I136" s="6">
        <v>11700</v>
      </c>
      <c r="J136" s="6">
        <f t="shared" si="89"/>
        <v>11700</v>
      </c>
      <c r="K136" s="7">
        <v>0.1</v>
      </c>
      <c r="L136" s="6">
        <f t="shared" si="102"/>
        <v>10530</v>
      </c>
      <c r="M136" s="6"/>
      <c r="N136" s="6"/>
      <c r="O136" s="6">
        <f t="shared" si="103"/>
        <v>947.69999999999993</v>
      </c>
      <c r="P136" s="6">
        <f t="shared" si="104"/>
        <v>947.69999999999993</v>
      </c>
      <c r="Q136" s="6">
        <f t="shared" si="93"/>
        <v>1895.3999999999999</v>
      </c>
      <c r="R136" s="6">
        <f t="shared" si="94"/>
        <v>12425.4</v>
      </c>
      <c r="S136" s="6">
        <v>0.4</v>
      </c>
      <c r="T136" s="8">
        <f t="shared" si="95"/>
        <v>12425</v>
      </c>
    </row>
    <row r="137" spans="1:20" ht="15.75" thickBot="1" x14ac:dyDescent="0.3">
      <c r="A137" s="10">
        <v>16</v>
      </c>
      <c r="B137" s="11">
        <v>43682</v>
      </c>
      <c r="C137" s="12" t="s">
        <v>164</v>
      </c>
      <c r="D137" s="12">
        <v>115</v>
      </c>
      <c r="E137" s="11">
        <v>43682</v>
      </c>
      <c r="F137" s="11">
        <v>43678</v>
      </c>
      <c r="G137" s="13" t="s">
        <v>28</v>
      </c>
      <c r="H137" s="10">
        <v>1</v>
      </c>
      <c r="I137" s="13">
        <v>10053</v>
      </c>
      <c r="J137" s="12">
        <f t="shared" si="89"/>
        <v>10053</v>
      </c>
      <c r="K137" s="14"/>
      <c r="L137" s="12">
        <f t="shared" si="102"/>
        <v>10053</v>
      </c>
      <c r="M137" s="12">
        <v>150</v>
      </c>
      <c r="N137" s="12"/>
      <c r="O137" s="12">
        <f t="shared" si="103"/>
        <v>904.77</v>
      </c>
      <c r="P137" s="12">
        <f t="shared" si="104"/>
        <v>904.77</v>
      </c>
      <c r="Q137" s="12">
        <f t="shared" si="93"/>
        <v>1809.54</v>
      </c>
      <c r="R137" s="12">
        <f t="shared" si="94"/>
        <v>12012.54</v>
      </c>
      <c r="S137" s="12">
        <v>0.54</v>
      </c>
      <c r="T137" s="15">
        <f t="shared" si="95"/>
        <v>12012</v>
      </c>
    </row>
    <row r="138" spans="1:20" x14ac:dyDescent="0.25">
      <c r="A138" s="4">
        <v>1</v>
      </c>
      <c r="B138" s="5">
        <v>43714</v>
      </c>
      <c r="C138" s="6" t="s">
        <v>172</v>
      </c>
      <c r="D138" s="6">
        <v>100</v>
      </c>
      <c r="E138" s="5">
        <v>43714</v>
      </c>
      <c r="F138" s="5">
        <v>43709</v>
      </c>
      <c r="G138" s="9" t="s">
        <v>30</v>
      </c>
      <c r="H138" s="4">
        <v>1</v>
      </c>
      <c r="I138" s="9">
        <v>3500</v>
      </c>
      <c r="J138" s="6">
        <f t="shared" si="89"/>
        <v>3500</v>
      </c>
      <c r="K138" s="7"/>
      <c r="L138" s="6">
        <f>J138-(J138*K138)</f>
        <v>3500</v>
      </c>
      <c r="M138" s="6"/>
      <c r="N138" s="6"/>
      <c r="O138" s="6">
        <f t="shared" si="103"/>
        <v>315</v>
      </c>
      <c r="P138" s="6">
        <f t="shared" si="104"/>
        <v>315</v>
      </c>
      <c r="Q138" s="6">
        <f t="shared" si="93"/>
        <v>630</v>
      </c>
      <c r="R138" s="6">
        <f t="shared" si="94"/>
        <v>4130</v>
      </c>
      <c r="S138" s="6"/>
      <c r="T138" s="8">
        <f t="shared" si="95"/>
        <v>4130</v>
      </c>
    </row>
    <row r="139" spans="1:20" x14ac:dyDescent="0.25">
      <c r="A139" s="4">
        <v>2</v>
      </c>
      <c r="B139" s="5">
        <v>43721</v>
      </c>
      <c r="C139" s="6" t="s">
        <v>173</v>
      </c>
      <c r="D139" s="6">
        <v>101</v>
      </c>
      <c r="E139" s="5">
        <v>43721</v>
      </c>
      <c r="F139" s="5">
        <v>43682</v>
      </c>
      <c r="G139" s="9" t="s">
        <v>26</v>
      </c>
      <c r="H139" s="4">
        <v>2</v>
      </c>
      <c r="I139" s="9">
        <v>4250</v>
      </c>
      <c r="J139" s="6">
        <f>H139*I139</f>
        <v>8500</v>
      </c>
      <c r="K139" s="7"/>
      <c r="L139" s="6">
        <f>J139-(J139*K139)</f>
        <v>8500</v>
      </c>
      <c r="M139" s="6"/>
      <c r="N139" s="6"/>
      <c r="O139" s="6">
        <f>L139*9%</f>
        <v>765</v>
      </c>
      <c r="P139" s="6">
        <f>L139*9%</f>
        <v>765</v>
      </c>
      <c r="Q139" s="6">
        <f>O139+P139</f>
        <v>1530</v>
      </c>
      <c r="R139" s="6">
        <f>SUM(L139:N139,Q139)</f>
        <v>10030</v>
      </c>
      <c r="S139" s="6"/>
      <c r="T139" s="8">
        <f>R139-S139</f>
        <v>10030</v>
      </c>
    </row>
    <row r="140" spans="1:20" x14ac:dyDescent="0.25">
      <c r="A140" s="4">
        <v>3</v>
      </c>
      <c r="B140" s="5">
        <v>43727</v>
      </c>
      <c r="C140" s="6" t="s">
        <v>174</v>
      </c>
      <c r="D140" s="6">
        <v>102</v>
      </c>
      <c r="E140" s="5">
        <v>43727</v>
      </c>
      <c r="F140" s="5">
        <v>43710</v>
      </c>
      <c r="G140" s="9" t="s">
        <v>72</v>
      </c>
      <c r="H140" s="4">
        <v>1</v>
      </c>
      <c r="I140" s="6">
        <v>35000</v>
      </c>
      <c r="J140" s="6">
        <f t="shared" ref="J140:J144" si="105">H140*I140</f>
        <v>35000</v>
      </c>
      <c r="K140" s="7"/>
      <c r="L140" s="6">
        <f>J140-(J140*K140)</f>
        <v>35000</v>
      </c>
      <c r="M140" s="9"/>
      <c r="N140" s="6"/>
      <c r="O140" s="6">
        <f t="shared" ref="O140:O144" si="106">L140*9%</f>
        <v>3150</v>
      </c>
      <c r="P140" s="6">
        <f t="shared" ref="P140:P144" si="107">L140*9%</f>
        <v>3150</v>
      </c>
      <c r="Q140" s="6">
        <f t="shared" ref="Q140:Q144" si="108">O140+P140</f>
        <v>6300</v>
      </c>
      <c r="R140" s="6">
        <f t="shared" ref="R140:R144" si="109">SUM(L140:N140,Q140)</f>
        <v>41300</v>
      </c>
      <c r="S140" s="6"/>
      <c r="T140" s="8">
        <f t="shared" ref="T140:T144" si="110">R140-S140</f>
        <v>41300</v>
      </c>
    </row>
    <row r="141" spans="1:20" x14ac:dyDescent="0.25">
      <c r="A141" s="4">
        <v>4</v>
      </c>
      <c r="B141" s="5">
        <v>43728</v>
      </c>
      <c r="C141" s="6" t="s">
        <v>175</v>
      </c>
      <c r="D141" s="6">
        <v>103</v>
      </c>
      <c r="E141" s="5">
        <v>43728</v>
      </c>
      <c r="F141" s="5">
        <v>43711</v>
      </c>
      <c r="G141" s="6" t="s">
        <v>23</v>
      </c>
      <c r="H141" s="4">
        <v>4</v>
      </c>
      <c r="I141" s="6">
        <v>2900</v>
      </c>
      <c r="J141" s="6">
        <f>H141*I141</f>
        <v>11600</v>
      </c>
      <c r="K141" s="7"/>
      <c r="L141" s="6">
        <f>J141-(J141*K141)</f>
        <v>11600</v>
      </c>
      <c r="M141" s="6"/>
      <c r="N141" s="6"/>
      <c r="O141" s="6">
        <f>L141*9%</f>
        <v>1044</v>
      </c>
      <c r="P141" s="6">
        <f>L141*9%</f>
        <v>1044</v>
      </c>
      <c r="Q141" s="6">
        <f>O141+P141</f>
        <v>2088</v>
      </c>
      <c r="R141" s="6">
        <f>SUM(L141:N141,Q141)</f>
        <v>13688</v>
      </c>
      <c r="S141" s="6"/>
      <c r="T141" s="8">
        <f>R141-S141</f>
        <v>13688</v>
      </c>
    </row>
    <row r="142" spans="1:20" ht="15.75" thickBot="1" x14ac:dyDescent="0.3">
      <c r="A142" s="10">
        <v>5</v>
      </c>
      <c r="B142" s="11">
        <v>43736</v>
      </c>
      <c r="C142" s="12" t="s">
        <v>176</v>
      </c>
      <c r="D142" s="12">
        <v>104</v>
      </c>
      <c r="E142" s="11">
        <v>43736</v>
      </c>
      <c r="F142" s="11">
        <v>43697</v>
      </c>
      <c r="G142" s="13" t="s">
        <v>28</v>
      </c>
      <c r="H142" s="10">
        <v>3</v>
      </c>
      <c r="I142" s="13">
        <v>10053</v>
      </c>
      <c r="J142" s="12">
        <f t="shared" si="105"/>
        <v>30159</v>
      </c>
      <c r="K142" s="14"/>
      <c r="L142" s="12">
        <f>J142-(J142*K142)</f>
        <v>30159</v>
      </c>
      <c r="M142" s="12"/>
      <c r="N142" s="12"/>
      <c r="O142" s="12">
        <f t="shared" si="106"/>
        <v>2714.31</v>
      </c>
      <c r="P142" s="12">
        <f t="shared" si="107"/>
        <v>2714.31</v>
      </c>
      <c r="Q142" s="12">
        <f t="shared" si="108"/>
        <v>5428.62</v>
      </c>
      <c r="R142" s="12">
        <f t="shared" si="109"/>
        <v>35587.620000000003</v>
      </c>
      <c r="S142" s="12">
        <v>0.62</v>
      </c>
      <c r="T142" s="15">
        <f t="shared" si="110"/>
        <v>35587</v>
      </c>
    </row>
    <row r="143" spans="1:20" x14ac:dyDescent="0.25">
      <c r="A143" s="4">
        <v>1</v>
      </c>
      <c r="B143" s="5">
        <v>43752</v>
      </c>
      <c r="C143" s="6" t="s">
        <v>177</v>
      </c>
      <c r="D143" s="6">
        <v>100</v>
      </c>
      <c r="E143" s="5">
        <v>43752</v>
      </c>
      <c r="F143" s="5">
        <v>43750</v>
      </c>
      <c r="G143" s="9" t="s">
        <v>72</v>
      </c>
      <c r="H143" s="4">
        <v>3</v>
      </c>
      <c r="I143" s="6">
        <v>35000</v>
      </c>
      <c r="J143" s="6">
        <f t="shared" si="105"/>
        <v>105000</v>
      </c>
      <c r="K143" s="7"/>
      <c r="L143" s="6">
        <f t="shared" ref="L143:L144" si="111">J143-(J143*K143)</f>
        <v>105000</v>
      </c>
      <c r="M143" s="9"/>
      <c r="N143" s="6"/>
      <c r="O143" s="6">
        <f t="shared" si="106"/>
        <v>9450</v>
      </c>
      <c r="P143" s="6">
        <f t="shared" si="107"/>
        <v>9450</v>
      </c>
      <c r="Q143" s="6">
        <f t="shared" si="108"/>
        <v>18900</v>
      </c>
      <c r="R143" s="6">
        <f t="shared" si="109"/>
        <v>123900</v>
      </c>
      <c r="S143" s="6"/>
      <c r="T143" s="8">
        <f t="shared" si="110"/>
        <v>123900</v>
      </c>
    </row>
    <row r="144" spans="1:20" ht="15.75" thickBot="1" x14ac:dyDescent="0.3">
      <c r="A144" s="10">
        <v>2</v>
      </c>
      <c r="B144" s="11">
        <v>43752</v>
      </c>
      <c r="C144" s="12" t="s">
        <v>178</v>
      </c>
      <c r="D144" s="12">
        <v>101</v>
      </c>
      <c r="E144" s="11">
        <v>43752</v>
      </c>
      <c r="F144" s="11">
        <v>43750</v>
      </c>
      <c r="G144" s="12" t="s">
        <v>23</v>
      </c>
      <c r="H144" s="10">
        <v>2</v>
      </c>
      <c r="I144" s="12">
        <v>2900</v>
      </c>
      <c r="J144" s="12">
        <f t="shared" si="105"/>
        <v>5800</v>
      </c>
      <c r="K144" s="14"/>
      <c r="L144" s="12">
        <f t="shared" si="111"/>
        <v>5800</v>
      </c>
      <c r="M144" s="12"/>
      <c r="N144" s="12"/>
      <c r="O144" s="12">
        <f t="shared" si="106"/>
        <v>522</v>
      </c>
      <c r="P144" s="12">
        <f t="shared" si="107"/>
        <v>522</v>
      </c>
      <c r="Q144" s="12">
        <f t="shared" si="108"/>
        <v>1044</v>
      </c>
      <c r="R144" s="12">
        <f t="shared" si="109"/>
        <v>6844</v>
      </c>
      <c r="S144" s="12"/>
      <c r="T144" s="15">
        <f t="shared" si="110"/>
        <v>6844</v>
      </c>
    </row>
    <row r="145" spans="1:20" x14ac:dyDescent="0.25">
      <c r="A145" s="4">
        <v>1</v>
      </c>
      <c r="B145" s="5">
        <v>43775</v>
      </c>
      <c r="C145" s="6" t="s">
        <v>179</v>
      </c>
      <c r="D145" s="6">
        <v>100</v>
      </c>
      <c r="E145" s="5">
        <v>43775</v>
      </c>
      <c r="F145" s="5"/>
      <c r="G145" s="9" t="s">
        <v>72</v>
      </c>
      <c r="H145" s="4">
        <v>2</v>
      </c>
      <c r="I145" s="6">
        <v>35000</v>
      </c>
      <c r="J145" s="6">
        <f>H145*I145</f>
        <v>70000</v>
      </c>
      <c r="K145" s="7"/>
      <c r="L145" s="6">
        <f>J145-(J145*K145)</f>
        <v>70000</v>
      </c>
      <c r="M145" s="9"/>
      <c r="N145" s="6"/>
      <c r="O145" s="6">
        <f>L145*9%</f>
        <v>6300</v>
      </c>
      <c r="P145" s="6">
        <f>L145*9%</f>
        <v>6300</v>
      </c>
      <c r="Q145" s="6">
        <f>O145+P145</f>
        <v>12600</v>
      </c>
      <c r="R145" s="6">
        <f>SUM(L145:N145,Q145)</f>
        <v>82600</v>
      </c>
      <c r="S145" s="6"/>
      <c r="T145" s="8">
        <f>R145-S145</f>
        <v>82600</v>
      </c>
    </row>
    <row r="146" spans="1:20" x14ac:dyDescent="0.25">
      <c r="A146" s="4">
        <v>2</v>
      </c>
      <c r="B146" s="5">
        <v>43779</v>
      </c>
      <c r="C146" s="6" t="s">
        <v>180</v>
      </c>
      <c r="D146" s="6">
        <v>101</v>
      </c>
      <c r="E146" s="5">
        <v>43779</v>
      </c>
      <c r="F146" s="5">
        <v>43743</v>
      </c>
      <c r="G146" s="9" t="s">
        <v>72</v>
      </c>
      <c r="H146" s="4">
        <v>3</v>
      </c>
      <c r="I146" s="6">
        <v>35000</v>
      </c>
      <c r="J146" s="6">
        <f t="shared" ref="J146:J159" si="112">H146*I146</f>
        <v>105000</v>
      </c>
      <c r="K146" s="7"/>
      <c r="L146" s="6">
        <f t="shared" ref="L146:L154" si="113">J146-(J146*K146)</f>
        <v>105000</v>
      </c>
      <c r="M146" s="9">
        <v>550</v>
      </c>
      <c r="N146" s="6"/>
      <c r="O146" s="6">
        <f t="shared" ref="O146:O154" si="114">L146*9%</f>
        <v>9450</v>
      </c>
      <c r="P146" s="6">
        <f t="shared" ref="P146:P154" si="115">L146*9%</f>
        <v>9450</v>
      </c>
      <c r="Q146" s="6">
        <f t="shared" ref="Q146:Q159" si="116">O146+P146</f>
        <v>18900</v>
      </c>
      <c r="R146" s="6">
        <f t="shared" ref="R146:R159" si="117">SUM(L146:N146,Q146)</f>
        <v>124450</v>
      </c>
      <c r="S146" s="6"/>
      <c r="T146" s="8">
        <f t="shared" ref="T146:T159" si="118">R146-S146</f>
        <v>124450</v>
      </c>
    </row>
    <row r="147" spans="1:20" x14ac:dyDescent="0.25">
      <c r="A147" s="4">
        <v>3</v>
      </c>
      <c r="B147" s="5">
        <v>43780</v>
      </c>
      <c r="C147" s="6" t="s">
        <v>181</v>
      </c>
      <c r="D147" s="6">
        <v>102</v>
      </c>
      <c r="E147" s="5">
        <v>43780</v>
      </c>
      <c r="F147" s="5"/>
      <c r="G147" s="9" t="s">
        <v>28</v>
      </c>
      <c r="H147" s="4">
        <v>2</v>
      </c>
      <c r="I147" s="9">
        <v>10053</v>
      </c>
      <c r="J147" s="6">
        <f t="shared" si="112"/>
        <v>20106</v>
      </c>
      <c r="K147" s="7"/>
      <c r="L147" s="6">
        <f t="shared" si="113"/>
        <v>20106</v>
      </c>
      <c r="M147" s="6">
        <v>250</v>
      </c>
      <c r="N147" s="6"/>
      <c r="O147" s="6">
        <f t="shared" si="114"/>
        <v>1809.54</v>
      </c>
      <c r="P147" s="6">
        <f t="shared" si="115"/>
        <v>1809.54</v>
      </c>
      <c r="Q147" s="6">
        <f t="shared" si="116"/>
        <v>3619.08</v>
      </c>
      <c r="R147" s="6">
        <f t="shared" si="117"/>
        <v>23975.08</v>
      </c>
      <c r="S147" s="6">
        <v>0.08</v>
      </c>
      <c r="T147" s="8">
        <f t="shared" si="118"/>
        <v>23975</v>
      </c>
    </row>
    <row r="148" spans="1:20" x14ac:dyDescent="0.25">
      <c r="A148" s="4">
        <v>4</v>
      </c>
      <c r="B148" s="5">
        <v>43780</v>
      </c>
      <c r="C148" s="6" t="s">
        <v>182</v>
      </c>
      <c r="D148" s="6">
        <v>103</v>
      </c>
      <c r="E148" s="5">
        <v>43780</v>
      </c>
      <c r="F148" s="5">
        <v>43745</v>
      </c>
      <c r="G148" s="9" t="s">
        <v>36</v>
      </c>
      <c r="H148" s="4">
        <v>4</v>
      </c>
      <c r="I148" s="9">
        <v>3520</v>
      </c>
      <c r="J148" s="6">
        <f t="shared" si="112"/>
        <v>14080</v>
      </c>
      <c r="K148" s="7"/>
      <c r="L148" s="6">
        <f t="shared" si="113"/>
        <v>14080</v>
      </c>
      <c r="M148" s="6"/>
      <c r="N148" s="6">
        <v>25</v>
      </c>
      <c r="O148" s="6">
        <f t="shared" si="114"/>
        <v>1267.2</v>
      </c>
      <c r="P148" s="6">
        <f t="shared" si="115"/>
        <v>1267.2</v>
      </c>
      <c r="Q148" s="6">
        <f t="shared" si="116"/>
        <v>2534.4</v>
      </c>
      <c r="R148" s="6">
        <f t="shared" si="117"/>
        <v>16639.400000000001</v>
      </c>
      <c r="S148" s="6">
        <v>0.4</v>
      </c>
      <c r="T148" s="8">
        <f t="shared" si="118"/>
        <v>16639</v>
      </c>
    </row>
    <row r="149" spans="1:20" x14ac:dyDescent="0.25">
      <c r="A149" s="4">
        <v>5</v>
      </c>
      <c r="B149" s="5">
        <v>43782</v>
      </c>
      <c r="C149" s="6" t="s">
        <v>183</v>
      </c>
      <c r="D149" s="6">
        <v>104</v>
      </c>
      <c r="E149" s="5">
        <v>43782</v>
      </c>
      <c r="F149" s="5">
        <v>43746</v>
      </c>
      <c r="G149" s="9" t="s">
        <v>30</v>
      </c>
      <c r="H149" s="4">
        <v>4</v>
      </c>
      <c r="I149" s="9">
        <v>3500</v>
      </c>
      <c r="J149" s="6">
        <f t="shared" si="112"/>
        <v>14000</v>
      </c>
      <c r="K149" s="7">
        <v>0.05</v>
      </c>
      <c r="L149" s="6">
        <f t="shared" si="113"/>
        <v>13300</v>
      </c>
      <c r="M149" s="6"/>
      <c r="N149" s="6"/>
      <c r="O149" s="6">
        <f t="shared" si="114"/>
        <v>1197</v>
      </c>
      <c r="P149" s="6">
        <f t="shared" si="115"/>
        <v>1197</v>
      </c>
      <c r="Q149" s="6">
        <f t="shared" si="116"/>
        <v>2394</v>
      </c>
      <c r="R149" s="6">
        <f t="shared" si="117"/>
        <v>15694</v>
      </c>
      <c r="S149" s="6"/>
      <c r="T149" s="8">
        <f t="shared" si="118"/>
        <v>15694</v>
      </c>
    </row>
    <row r="150" spans="1:20" x14ac:dyDescent="0.25">
      <c r="A150" s="4">
        <v>6</v>
      </c>
      <c r="B150" s="5">
        <v>43783</v>
      </c>
      <c r="C150" s="6" t="s">
        <v>184</v>
      </c>
      <c r="D150" s="6">
        <v>105</v>
      </c>
      <c r="E150" s="5">
        <v>43783</v>
      </c>
      <c r="F150" s="5">
        <v>43747</v>
      </c>
      <c r="G150" s="9" t="s">
        <v>36</v>
      </c>
      <c r="H150" s="4">
        <v>3</v>
      </c>
      <c r="I150" s="9">
        <v>3520</v>
      </c>
      <c r="J150" s="6">
        <f t="shared" si="112"/>
        <v>10560</v>
      </c>
      <c r="K150" s="7"/>
      <c r="L150" s="6">
        <f t="shared" si="113"/>
        <v>10560</v>
      </c>
      <c r="M150" s="6"/>
      <c r="N150" s="6">
        <v>25</v>
      </c>
      <c r="O150" s="6">
        <f t="shared" si="114"/>
        <v>950.4</v>
      </c>
      <c r="P150" s="6">
        <f t="shared" si="115"/>
        <v>950.4</v>
      </c>
      <c r="Q150" s="6">
        <f t="shared" si="116"/>
        <v>1900.8</v>
      </c>
      <c r="R150" s="6">
        <f t="shared" si="117"/>
        <v>12485.8</v>
      </c>
      <c r="S150" s="6">
        <v>0.8</v>
      </c>
      <c r="T150" s="8">
        <f t="shared" si="118"/>
        <v>12485</v>
      </c>
    </row>
    <row r="151" spans="1:20" x14ac:dyDescent="0.25">
      <c r="A151" s="4">
        <v>7</v>
      </c>
      <c r="B151" s="5">
        <v>43794</v>
      </c>
      <c r="C151" s="6" t="s">
        <v>185</v>
      </c>
      <c r="D151" s="6">
        <v>107</v>
      </c>
      <c r="E151" s="5">
        <v>43794</v>
      </c>
      <c r="F151" s="5">
        <v>43749</v>
      </c>
      <c r="G151" s="9" t="s">
        <v>26</v>
      </c>
      <c r="H151" s="4">
        <v>2</v>
      </c>
      <c r="I151" s="9">
        <v>4250</v>
      </c>
      <c r="J151" s="6">
        <f t="shared" si="112"/>
        <v>8500</v>
      </c>
      <c r="K151" s="7"/>
      <c r="L151" s="6">
        <f t="shared" si="113"/>
        <v>8500</v>
      </c>
      <c r="M151" s="6"/>
      <c r="N151" s="6">
        <v>60</v>
      </c>
      <c r="O151" s="6">
        <f t="shared" si="114"/>
        <v>765</v>
      </c>
      <c r="P151" s="6">
        <f t="shared" si="115"/>
        <v>765</v>
      </c>
      <c r="Q151" s="6">
        <f t="shared" si="116"/>
        <v>1530</v>
      </c>
      <c r="R151" s="6">
        <f t="shared" si="117"/>
        <v>10090</v>
      </c>
      <c r="S151" s="6"/>
      <c r="T151" s="8">
        <f t="shared" si="118"/>
        <v>10090</v>
      </c>
    </row>
    <row r="152" spans="1:20" x14ac:dyDescent="0.25">
      <c r="A152" s="4">
        <v>8</v>
      </c>
      <c r="B152" s="5">
        <v>43794</v>
      </c>
      <c r="C152" s="6" t="s">
        <v>186</v>
      </c>
      <c r="D152" s="6">
        <v>108</v>
      </c>
      <c r="E152" s="5">
        <v>43794</v>
      </c>
      <c r="F152" s="5"/>
      <c r="G152" s="9" t="s">
        <v>36</v>
      </c>
      <c r="H152" s="4">
        <v>1</v>
      </c>
      <c r="I152" s="9">
        <v>3520</v>
      </c>
      <c r="J152" s="6">
        <f t="shared" si="112"/>
        <v>3520</v>
      </c>
      <c r="K152" s="7"/>
      <c r="L152" s="6">
        <f t="shared" si="113"/>
        <v>3520</v>
      </c>
      <c r="M152" s="6"/>
      <c r="N152" s="6"/>
      <c r="O152" s="6">
        <f t="shared" si="114"/>
        <v>316.8</v>
      </c>
      <c r="P152" s="6">
        <f t="shared" si="115"/>
        <v>316.8</v>
      </c>
      <c r="Q152" s="6">
        <f t="shared" si="116"/>
        <v>633.6</v>
      </c>
      <c r="R152" s="6">
        <f t="shared" si="117"/>
        <v>4153.6000000000004</v>
      </c>
      <c r="S152" s="6">
        <v>0.6</v>
      </c>
      <c r="T152" s="8">
        <f t="shared" si="118"/>
        <v>4153</v>
      </c>
    </row>
    <row r="153" spans="1:20" ht="15.75" thickBot="1" x14ac:dyDescent="0.3">
      <c r="A153" s="10">
        <v>9</v>
      </c>
      <c r="B153" s="11">
        <v>43794</v>
      </c>
      <c r="C153" s="12" t="s">
        <v>187</v>
      </c>
      <c r="D153" s="12">
        <v>109</v>
      </c>
      <c r="E153" s="11">
        <v>43794</v>
      </c>
      <c r="F153" s="11">
        <v>43751</v>
      </c>
      <c r="G153" s="13" t="s">
        <v>72</v>
      </c>
      <c r="H153" s="10">
        <v>1</v>
      </c>
      <c r="I153" s="12">
        <v>35000</v>
      </c>
      <c r="J153" s="12">
        <f t="shared" si="112"/>
        <v>35000</v>
      </c>
      <c r="K153" s="14"/>
      <c r="L153" s="12">
        <f t="shared" si="113"/>
        <v>35000</v>
      </c>
      <c r="M153" s="13">
        <v>450</v>
      </c>
      <c r="N153" s="12"/>
      <c r="O153" s="12">
        <f t="shared" si="114"/>
        <v>3150</v>
      </c>
      <c r="P153" s="12">
        <f t="shared" si="115"/>
        <v>3150</v>
      </c>
      <c r="Q153" s="12">
        <f t="shared" si="116"/>
        <v>6300</v>
      </c>
      <c r="R153" s="12">
        <f t="shared" si="117"/>
        <v>41750</v>
      </c>
      <c r="S153" s="12"/>
      <c r="T153" s="15">
        <f t="shared" si="118"/>
        <v>41750</v>
      </c>
    </row>
    <row r="154" spans="1:20" x14ac:dyDescent="0.25">
      <c r="A154" s="4">
        <v>1</v>
      </c>
      <c r="B154" s="5">
        <v>43803</v>
      </c>
      <c r="C154" s="6" t="s">
        <v>188</v>
      </c>
      <c r="D154" s="6">
        <v>100</v>
      </c>
      <c r="E154" s="5">
        <v>43803</v>
      </c>
      <c r="F154" s="5">
        <v>43776</v>
      </c>
      <c r="G154" s="6" t="s">
        <v>54</v>
      </c>
      <c r="H154" s="4">
        <v>4</v>
      </c>
      <c r="I154" s="6">
        <v>11700</v>
      </c>
      <c r="J154" s="6">
        <f t="shared" si="112"/>
        <v>46800</v>
      </c>
      <c r="K154" s="7">
        <v>0.1</v>
      </c>
      <c r="L154" s="6">
        <f t="shared" si="113"/>
        <v>42120</v>
      </c>
      <c r="M154" s="6"/>
      <c r="N154" s="6"/>
      <c r="O154" s="6">
        <f t="shared" si="114"/>
        <v>3790.7999999999997</v>
      </c>
      <c r="P154" s="6">
        <f t="shared" si="115"/>
        <v>3790.7999999999997</v>
      </c>
      <c r="Q154" s="6">
        <f t="shared" si="116"/>
        <v>7581.5999999999995</v>
      </c>
      <c r="R154" s="6">
        <f t="shared" si="117"/>
        <v>49701.599999999999</v>
      </c>
      <c r="S154" s="6">
        <v>0.6</v>
      </c>
      <c r="T154" s="16">
        <f t="shared" si="118"/>
        <v>49701</v>
      </c>
    </row>
    <row r="155" spans="1:20" x14ac:dyDescent="0.25">
      <c r="A155" s="4">
        <v>2</v>
      </c>
      <c r="B155" s="5">
        <v>43804</v>
      </c>
      <c r="C155" s="6" t="s">
        <v>189</v>
      </c>
      <c r="D155" s="6">
        <v>101</v>
      </c>
      <c r="E155" s="5">
        <v>43804</v>
      </c>
      <c r="F155" s="5">
        <v>43683</v>
      </c>
      <c r="G155" s="6" t="s">
        <v>52</v>
      </c>
      <c r="H155" s="4">
        <v>3</v>
      </c>
      <c r="I155" s="6">
        <v>12300</v>
      </c>
      <c r="J155" s="6">
        <f t="shared" si="112"/>
        <v>36900</v>
      </c>
      <c r="K155" s="7"/>
      <c r="L155" s="6">
        <f>J155-(J155*K155)</f>
        <v>36900</v>
      </c>
      <c r="M155" s="9">
        <v>550</v>
      </c>
      <c r="N155" s="6"/>
      <c r="O155" s="6">
        <f>L155*9%</f>
        <v>3321</v>
      </c>
      <c r="P155" s="6">
        <f>L155*9%</f>
        <v>3321</v>
      </c>
      <c r="Q155" s="6">
        <f t="shared" si="116"/>
        <v>6642</v>
      </c>
      <c r="R155" s="6">
        <f t="shared" si="117"/>
        <v>44092</v>
      </c>
      <c r="S155" s="6"/>
      <c r="T155" s="16">
        <f t="shared" si="118"/>
        <v>44092</v>
      </c>
    </row>
    <row r="156" spans="1:20" x14ac:dyDescent="0.25">
      <c r="A156" s="4">
        <v>3</v>
      </c>
      <c r="B156" s="5">
        <v>43805</v>
      </c>
      <c r="C156" s="6" t="s">
        <v>190</v>
      </c>
      <c r="D156" s="6">
        <v>102</v>
      </c>
      <c r="E156" s="5">
        <v>43804</v>
      </c>
      <c r="F156" s="5">
        <v>43778</v>
      </c>
      <c r="G156" s="9" t="s">
        <v>72</v>
      </c>
      <c r="H156" s="4">
        <v>1</v>
      </c>
      <c r="I156" s="6">
        <v>35000</v>
      </c>
      <c r="J156" s="6">
        <f t="shared" si="112"/>
        <v>35000</v>
      </c>
      <c r="K156" s="7"/>
      <c r="L156" s="6">
        <f t="shared" ref="L156:L161" si="119">J156-(J156*K156)</f>
        <v>35000</v>
      </c>
      <c r="M156" s="9">
        <v>450</v>
      </c>
      <c r="N156" s="6"/>
      <c r="O156" s="6">
        <f t="shared" ref="O156:O161" si="120">L156*9%</f>
        <v>3150</v>
      </c>
      <c r="P156" s="6">
        <f t="shared" ref="P156:P161" si="121">L156*9%</f>
        <v>3150</v>
      </c>
      <c r="Q156" s="6">
        <f t="shared" si="116"/>
        <v>6300</v>
      </c>
      <c r="R156" s="6">
        <f t="shared" si="117"/>
        <v>41750</v>
      </c>
      <c r="S156" s="6"/>
      <c r="T156" s="16">
        <f t="shared" si="118"/>
        <v>41750</v>
      </c>
    </row>
    <row r="157" spans="1:20" x14ac:dyDescent="0.25">
      <c r="A157" s="4">
        <v>4</v>
      </c>
      <c r="B157" s="5">
        <v>43805</v>
      </c>
      <c r="C157" s="6" t="s">
        <v>191</v>
      </c>
      <c r="D157" s="6">
        <v>103</v>
      </c>
      <c r="E157" s="5">
        <v>43804</v>
      </c>
      <c r="F157" s="5">
        <v>43779</v>
      </c>
      <c r="G157" s="6" t="s">
        <v>23</v>
      </c>
      <c r="H157" s="4">
        <v>3</v>
      </c>
      <c r="I157" s="6">
        <v>2900</v>
      </c>
      <c r="J157" s="6">
        <f t="shared" si="112"/>
        <v>8700</v>
      </c>
      <c r="K157" s="7">
        <v>0.05</v>
      </c>
      <c r="L157" s="6">
        <f t="shared" si="119"/>
        <v>8265</v>
      </c>
      <c r="M157" s="6"/>
      <c r="N157" s="6"/>
      <c r="O157" s="6">
        <f t="shared" si="120"/>
        <v>743.85</v>
      </c>
      <c r="P157" s="6">
        <f t="shared" si="121"/>
        <v>743.85</v>
      </c>
      <c r="Q157" s="6">
        <f t="shared" si="116"/>
        <v>1487.7</v>
      </c>
      <c r="R157" s="6">
        <f t="shared" si="117"/>
        <v>9752.7000000000007</v>
      </c>
      <c r="S157" s="6">
        <v>0.7</v>
      </c>
      <c r="T157" s="16">
        <f t="shared" si="118"/>
        <v>9752</v>
      </c>
    </row>
    <row r="158" spans="1:20" x14ac:dyDescent="0.25">
      <c r="A158" s="4">
        <v>5</v>
      </c>
      <c r="B158" s="5">
        <v>43807</v>
      </c>
      <c r="C158" s="6" t="s">
        <v>192</v>
      </c>
      <c r="D158" s="6">
        <v>104</v>
      </c>
      <c r="E158" s="5">
        <v>43807</v>
      </c>
      <c r="F158" s="5">
        <v>43780</v>
      </c>
      <c r="G158" s="6" t="s">
        <v>54</v>
      </c>
      <c r="H158" s="4">
        <v>4</v>
      </c>
      <c r="I158" s="6">
        <v>11700</v>
      </c>
      <c r="J158" s="6">
        <f t="shared" si="112"/>
        <v>46800</v>
      </c>
      <c r="K158" s="7"/>
      <c r="L158" s="6">
        <f t="shared" si="119"/>
        <v>46800</v>
      </c>
      <c r="M158" s="6"/>
      <c r="N158" s="6"/>
      <c r="O158" s="6">
        <f t="shared" si="120"/>
        <v>4212</v>
      </c>
      <c r="P158" s="6">
        <f t="shared" si="121"/>
        <v>4212</v>
      </c>
      <c r="Q158" s="6">
        <f t="shared" si="116"/>
        <v>8424</v>
      </c>
      <c r="R158" s="6">
        <f t="shared" si="117"/>
        <v>55224</v>
      </c>
      <c r="S158" s="6"/>
      <c r="T158" s="16">
        <f t="shared" si="118"/>
        <v>55224</v>
      </c>
    </row>
    <row r="159" spans="1:20" x14ac:dyDescent="0.25">
      <c r="A159" s="4">
        <v>6</v>
      </c>
      <c r="B159" s="5">
        <v>43808</v>
      </c>
      <c r="C159" s="6" t="s">
        <v>193</v>
      </c>
      <c r="D159" s="6">
        <v>105</v>
      </c>
      <c r="E159" s="5">
        <v>43808</v>
      </c>
      <c r="F159" s="5">
        <v>43781</v>
      </c>
      <c r="G159" s="9" t="s">
        <v>30</v>
      </c>
      <c r="H159" s="4">
        <v>3</v>
      </c>
      <c r="I159" s="9">
        <v>3500</v>
      </c>
      <c r="J159" s="6">
        <f t="shared" si="112"/>
        <v>10500</v>
      </c>
      <c r="K159" s="7"/>
      <c r="L159" s="6">
        <f t="shared" si="119"/>
        <v>10500</v>
      </c>
      <c r="M159" s="6"/>
      <c r="N159" s="6"/>
      <c r="O159" s="6">
        <f t="shared" si="120"/>
        <v>945</v>
      </c>
      <c r="P159" s="6">
        <f t="shared" si="121"/>
        <v>945</v>
      </c>
      <c r="Q159" s="6">
        <f t="shared" si="116"/>
        <v>1890</v>
      </c>
      <c r="R159" s="6">
        <f t="shared" si="117"/>
        <v>12390</v>
      </c>
      <c r="S159" s="6"/>
      <c r="T159" s="16">
        <f t="shared" si="118"/>
        <v>12390</v>
      </c>
    </row>
    <row r="160" spans="1:20" x14ac:dyDescent="0.25">
      <c r="A160" s="4">
        <v>7</v>
      </c>
      <c r="B160" s="5">
        <v>43812</v>
      </c>
      <c r="C160" s="6" t="s">
        <v>194</v>
      </c>
      <c r="D160" s="6">
        <v>106</v>
      </c>
      <c r="E160" s="5">
        <v>43811</v>
      </c>
      <c r="F160" s="5">
        <v>43782</v>
      </c>
      <c r="G160" s="6" t="s">
        <v>54</v>
      </c>
      <c r="H160" s="4">
        <v>4</v>
      </c>
      <c r="I160" s="6">
        <v>11700</v>
      </c>
      <c r="J160" s="6">
        <f>H160*I160</f>
        <v>46800</v>
      </c>
      <c r="K160" s="7"/>
      <c r="L160" s="6">
        <f t="shared" si="119"/>
        <v>46800</v>
      </c>
      <c r="M160" s="6"/>
      <c r="N160" s="6"/>
      <c r="O160" s="6">
        <f t="shared" si="120"/>
        <v>4212</v>
      </c>
      <c r="P160" s="6">
        <f t="shared" si="121"/>
        <v>4212</v>
      </c>
      <c r="Q160" s="6">
        <f>O160+P160</f>
        <v>8424</v>
      </c>
      <c r="R160" s="6">
        <f>SUM(L160:N160,Q160)</f>
        <v>55224</v>
      </c>
      <c r="S160" s="6"/>
      <c r="T160" s="16">
        <f>R160-S160</f>
        <v>55224</v>
      </c>
    </row>
    <row r="161" spans="1:20" x14ac:dyDescent="0.25">
      <c r="A161" s="4">
        <v>8</v>
      </c>
      <c r="B161" s="5">
        <v>43812</v>
      </c>
      <c r="C161" s="6" t="s">
        <v>195</v>
      </c>
      <c r="D161" s="6">
        <v>108</v>
      </c>
      <c r="E161" s="5">
        <v>43811</v>
      </c>
      <c r="F161" s="5">
        <v>43784</v>
      </c>
      <c r="G161" s="6" t="s">
        <v>54</v>
      </c>
      <c r="H161" s="4">
        <v>4</v>
      </c>
      <c r="I161" s="6">
        <v>11700</v>
      </c>
      <c r="J161" s="6">
        <f t="shared" ref="J161:J172" si="122">H161*I161</f>
        <v>46800</v>
      </c>
      <c r="K161" s="7"/>
      <c r="L161" s="6">
        <f t="shared" si="119"/>
        <v>46800</v>
      </c>
      <c r="M161" s="6"/>
      <c r="N161" s="6"/>
      <c r="O161" s="6">
        <f t="shared" si="120"/>
        <v>4212</v>
      </c>
      <c r="P161" s="6">
        <f t="shared" si="121"/>
        <v>4212</v>
      </c>
      <c r="Q161" s="6">
        <f t="shared" ref="Q161:Q172" si="123">O161+P161</f>
        <v>8424</v>
      </c>
      <c r="R161" s="6">
        <f t="shared" ref="R161:R172" si="124">SUM(L161:N161,Q161)</f>
        <v>55224</v>
      </c>
      <c r="S161" s="6"/>
      <c r="T161" s="16">
        <f t="shared" ref="T161:T172" si="125">R161-S161</f>
        <v>55224</v>
      </c>
    </row>
    <row r="162" spans="1:20" x14ac:dyDescent="0.25">
      <c r="A162" s="4">
        <v>9</v>
      </c>
      <c r="B162" s="5">
        <v>43812</v>
      </c>
      <c r="C162" s="6" t="s">
        <v>196</v>
      </c>
      <c r="D162" s="6">
        <v>109</v>
      </c>
      <c r="E162" s="5">
        <v>43811</v>
      </c>
      <c r="F162" s="5">
        <v>43785</v>
      </c>
      <c r="G162" s="6" t="s">
        <v>52</v>
      </c>
      <c r="H162" s="4">
        <v>3</v>
      </c>
      <c r="I162" s="6">
        <v>12300</v>
      </c>
      <c r="J162" s="6">
        <f t="shared" si="122"/>
        <v>36900</v>
      </c>
      <c r="K162" s="7">
        <v>0.05</v>
      </c>
      <c r="L162" s="6">
        <f>J162-(J162*K162)</f>
        <v>35055</v>
      </c>
      <c r="M162" s="9">
        <v>300</v>
      </c>
      <c r="N162" s="6"/>
      <c r="O162" s="6">
        <f>L162*9%</f>
        <v>3154.95</v>
      </c>
      <c r="P162" s="6">
        <f>L162*9%</f>
        <v>3154.95</v>
      </c>
      <c r="Q162" s="6">
        <f t="shared" si="123"/>
        <v>6309.9</v>
      </c>
      <c r="R162" s="6">
        <f t="shared" si="124"/>
        <v>41664.9</v>
      </c>
      <c r="S162" s="6">
        <v>0.9</v>
      </c>
      <c r="T162" s="16">
        <f t="shared" si="125"/>
        <v>41664</v>
      </c>
    </row>
    <row r="163" spans="1:20" x14ac:dyDescent="0.25">
      <c r="A163" s="4">
        <v>10</v>
      </c>
      <c r="B163" s="5">
        <v>43813</v>
      </c>
      <c r="C163" s="6" t="s">
        <v>197</v>
      </c>
      <c r="D163" s="6">
        <v>110</v>
      </c>
      <c r="E163" s="5">
        <v>43813</v>
      </c>
      <c r="F163" s="5">
        <v>43785</v>
      </c>
      <c r="G163" s="9" t="s">
        <v>28</v>
      </c>
      <c r="H163" s="4">
        <v>2</v>
      </c>
      <c r="I163" s="9">
        <v>10053</v>
      </c>
      <c r="J163" s="6">
        <f t="shared" si="122"/>
        <v>20106</v>
      </c>
      <c r="K163" s="7"/>
      <c r="L163" s="6">
        <f t="shared" ref="L163:L167" si="126">J163-(J163*K163)</f>
        <v>20106</v>
      </c>
      <c r="M163" s="6">
        <v>450</v>
      </c>
      <c r="N163" s="6"/>
      <c r="O163" s="6">
        <f t="shared" ref="O163:O167" si="127">L163*9%</f>
        <v>1809.54</v>
      </c>
      <c r="P163" s="6">
        <f t="shared" ref="P163:P167" si="128">L163*9%</f>
        <v>1809.54</v>
      </c>
      <c r="Q163" s="6">
        <f t="shared" si="123"/>
        <v>3619.08</v>
      </c>
      <c r="R163" s="6">
        <f t="shared" si="124"/>
        <v>24175.08</v>
      </c>
      <c r="S163" s="6">
        <v>0.08</v>
      </c>
      <c r="T163" s="16">
        <f t="shared" si="125"/>
        <v>24175</v>
      </c>
    </row>
    <row r="164" spans="1:20" x14ac:dyDescent="0.25">
      <c r="A164" s="4">
        <v>11</v>
      </c>
      <c r="B164" s="5">
        <v>43813</v>
      </c>
      <c r="C164" s="6" t="s">
        <v>198</v>
      </c>
      <c r="D164" s="6">
        <v>111</v>
      </c>
      <c r="E164" s="5">
        <v>43814</v>
      </c>
      <c r="F164" s="5">
        <v>43787</v>
      </c>
      <c r="G164" s="9" t="s">
        <v>199</v>
      </c>
      <c r="H164" s="4">
        <v>1</v>
      </c>
      <c r="I164" s="9">
        <v>7200</v>
      </c>
      <c r="J164" s="9">
        <f t="shared" si="122"/>
        <v>7200</v>
      </c>
      <c r="K164" s="7"/>
      <c r="L164" s="9">
        <f t="shared" si="126"/>
        <v>7200</v>
      </c>
      <c r="M164" s="6"/>
      <c r="N164" s="6"/>
      <c r="O164" s="9">
        <f t="shared" si="127"/>
        <v>648</v>
      </c>
      <c r="P164" s="9">
        <f t="shared" si="128"/>
        <v>648</v>
      </c>
      <c r="Q164" s="9">
        <f t="shared" si="123"/>
        <v>1296</v>
      </c>
      <c r="R164" s="6">
        <f t="shared" si="124"/>
        <v>8496</v>
      </c>
      <c r="S164" s="6"/>
      <c r="T164" s="16">
        <f t="shared" si="125"/>
        <v>8496</v>
      </c>
    </row>
    <row r="165" spans="1:20" x14ac:dyDescent="0.25">
      <c r="A165" s="4">
        <v>12</v>
      </c>
      <c r="B165" s="5">
        <v>43815</v>
      </c>
      <c r="C165" s="6" t="s">
        <v>200</v>
      </c>
      <c r="D165" s="6">
        <v>112</v>
      </c>
      <c r="E165" s="5">
        <v>43815</v>
      </c>
      <c r="F165" s="5">
        <v>43788</v>
      </c>
      <c r="G165" s="6" t="s">
        <v>54</v>
      </c>
      <c r="H165" s="4">
        <v>6</v>
      </c>
      <c r="I165" s="6">
        <v>11700</v>
      </c>
      <c r="J165" s="6">
        <f t="shared" si="122"/>
        <v>70200</v>
      </c>
      <c r="K165" s="7"/>
      <c r="L165" s="6">
        <f t="shared" si="126"/>
        <v>70200</v>
      </c>
      <c r="M165" s="6"/>
      <c r="N165" s="6"/>
      <c r="O165" s="6">
        <f t="shared" si="127"/>
        <v>6318</v>
      </c>
      <c r="P165" s="6">
        <f t="shared" si="128"/>
        <v>6318</v>
      </c>
      <c r="Q165" s="6">
        <f t="shared" si="123"/>
        <v>12636</v>
      </c>
      <c r="R165" s="6">
        <f t="shared" si="124"/>
        <v>82836</v>
      </c>
      <c r="S165" s="6"/>
      <c r="T165" s="16">
        <f t="shared" si="125"/>
        <v>82836</v>
      </c>
    </row>
    <row r="166" spans="1:20" x14ac:dyDescent="0.25">
      <c r="A166" s="4">
        <v>13</v>
      </c>
      <c r="B166" s="5">
        <v>43817</v>
      </c>
      <c r="C166" s="6" t="s">
        <v>201</v>
      </c>
      <c r="D166" s="6">
        <v>113</v>
      </c>
      <c r="E166" s="5">
        <v>43816</v>
      </c>
      <c r="F166" s="5">
        <v>43814</v>
      </c>
      <c r="G166" s="9" t="s">
        <v>32</v>
      </c>
      <c r="H166" s="4">
        <v>2</v>
      </c>
      <c r="I166" s="9">
        <v>1502</v>
      </c>
      <c r="J166" s="6">
        <f t="shared" si="122"/>
        <v>3004</v>
      </c>
      <c r="K166" s="7">
        <v>0.15</v>
      </c>
      <c r="L166" s="6">
        <f t="shared" si="126"/>
        <v>2553.4</v>
      </c>
      <c r="M166" s="6"/>
      <c r="N166" s="6"/>
      <c r="O166" s="6">
        <f t="shared" si="127"/>
        <v>229.80600000000001</v>
      </c>
      <c r="P166" s="6">
        <f t="shared" si="128"/>
        <v>229.80600000000001</v>
      </c>
      <c r="Q166" s="6">
        <f t="shared" si="123"/>
        <v>459.61200000000002</v>
      </c>
      <c r="R166" s="6">
        <f t="shared" si="124"/>
        <v>3013.0120000000002</v>
      </c>
      <c r="S166" s="6">
        <v>1.2E-2</v>
      </c>
      <c r="T166" s="16">
        <f t="shared" si="125"/>
        <v>3013</v>
      </c>
    </row>
    <row r="167" spans="1:20" x14ac:dyDescent="0.25">
      <c r="A167" s="4">
        <v>14</v>
      </c>
      <c r="B167" s="5">
        <v>43817</v>
      </c>
      <c r="C167" s="6" t="s">
        <v>202</v>
      </c>
      <c r="D167" s="6">
        <v>114</v>
      </c>
      <c r="E167" s="5">
        <v>43817</v>
      </c>
      <c r="F167" s="5">
        <v>43790</v>
      </c>
      <c r="G167" s="9" t="s">
        <v>72</v>
      </c>
      <c r="H167" s="4">
        <v>2</v>
      </c>
      <c r="I167" s="6">
        <v>35000</v>
      </c>
      <c r="J167" s="6">
        <f t="shared" si="122"/>
        <v>70000</v>
      </c>
      <c r="K167" s="7">
        <v>0.1</v>
      </c>
      <c r="L167" s="6">
        <f t="shared" si="126"/>
        <v>63000</v>
      </c>
      <c r="M167" s="9">
        <v>200</v>
      </c>
      <c r="N167" s="6"/>
      <c r="O167" s="6">
        <f t="shared" si="127"/>
        <v>5670</v>
      </c>
      <c r="P167" s="6">
        <f t="shared" si="128"/>
        <v>5670</v>
      </c>
      <c r="Q167" s="6">
        <f t="shared" si="123"/>
        <v>11340</v>
      </c>
      <c r="R167" s="6">
        <f t="shared" si="124"/>
        <v>74540</v>
      </c>
      <c r="S167" s="6"/>
      <c r="T167" s="16">
        <f t="shared" si="125"/>
        <v>74540</v>
      </c>
    </row>
    <row r="168" spans="1:20" x14ac:dyDescent="0.25">
      <c r="A168" s="4">
        <v>15</v>
      </c>
      <c r="B168" s="5">
        <v>43817</v>
      </c>
      <c r="C168" s="6" t="s">
        <v>203</v>
      </c>
      <c r="D168" s="6">
        <v>115</v>
      </c>
      <c r="E168" s="5">
        <v>43817</v>
      </c>
      <c r="F168" s="5">
        <v>43790</v>
      </c>
      <c r="G168" s="6" t="s">
        <v>52</v>
      </c>
      <c r="H168" s="4">
        <v>3</v>
      </c>
      <c r="I168" s="6">
        <v>12300</v>
      </c>
      <c r="J168" s="6">
        <f t="shared" si="122"/>
        <v>36900</v>
      </c>
      <c r="K168" s="7"/>
      <c r="L168" s="6">
        <f>J168-(J168*K168)</f>
        <v>36900</v>
      </c>
      <c r="M168" s="9">
        <v>200</v>
      </c>
      <c r="N168" s="6"/>
      <c r="O168" s="6">
        <f>L168*9%</f>
        <v>3321</v>
      </c>
      <c r="P168" s="6">
        <f>L168*9%</f>
        <v>3321</v>
      </c>
      <c r="Q168" s="6">
        <f t="shared" si="123"/>
        <v>6642</v>
      </c>
      <c r="R168" s="6">
        <f t="shared" si="124"/>
        <v>43742</v>
      </c>
      <c r="S168" s="6"/>
      <c r="T168" s="16">
        <f t="shared" si="125"/>
        <v>43742</v>
      </c>
    </row>
    <row r="169" spans="1:20" x14ac:dyDescent="0.25">
      <c r="A169" s="4">
        <v>16</v>
      </c>
      <c r="B169" s="5">
        <v>43817</v>
      </c>
      <c r="C169" s="6" t="s">
        <v>204</v>
      </c>
      <c r="D169" s="6">
        <v>116</v>
      </c>
      <c r="E169" s="5">
        <v>43819</v>
      </c>
      <c r="F169" s="5">
        <v>43792</v>
      </c>
      <c r="G169" s="9" t="s">
        <v>28</v>
      </c>
      <c r="H169" s="4">
        <v>2</v>
      </c>
      <c r="I169" s="9">
        <v>10053</v>
      </c>
      <c r="J169" s="6">
        <f t="shared" si="122"/>
        <v>20106</v>
      </c>
      <c r="K169" s="7"/>
      <c r="L169" s="6">
        <f t="shared" ref="L169" si="129">J169-(J169*K169)</f>
        <v>20106</v>
      </c>
      <c r="M169" s="6">
        <v>150</v>
      </c>
      <c r="N169" s="6"/>
      <c r="O169" s="6">
        <f t="shared" ref="O169" si="130">L169*9%</f>
        <v>1809.54</v>
      </c>
      <c r="P169" s="6">
        <f t="shared" ref="P169" si="131">L169*9%</f>
        <v>1809.54</v>
      </c>
      <c r="Q169" s="6">
        <f t="shared" si="123"/>
        <v>3619.08</v>
      </c>
      <c r="R169" s="6">
        <f t="shared" si="124"/>
        <v>23875.08</v>
      </c>
      <c r="S169" s="6">
        <v>0.08</v>
      </c>
      <c r="T169" s="16">
        <f t="shared" si="125"/>
        <v>23875</v>
      </c>
    </row>
    <row r="170" spans="1:20" x14ac:dyDescent="0.25">
      <c r="A170" s="4">
        <v>17</v>
      </c>
      <c r="B170" s="5">
        <v>43820</v>
      </c>
      <c r="C170" s="6" t="s">
        <v>205</v>
      </c>
      <c r="D170" s="6">
        <v>117</v>
      </c>
      <c r="E170" s="5">
        <v>43820</v>
      </c>
      <c r="F170" s="5">
        <v>43793</v>
      </c>
      <c r="G170" s="6" t="s">
        <v>52</v>
      </c>
      <c r="H170" s="4">
        <v>3</v>
      </c>
      <c r="I170" s="6">
        <v>12300</v>
      </c>
      <c r="J170" s="6">
        <f t="shared" si="122"/>
        <v>36900</v>
      </c>
      <c r="K170" s="7"/>
      <c r="L170" s="6">
        <f>J170-(J170*K170)</f>
        <v>36900</v>
      </c>
      <c r="M170" s="9">
        <v>450</v>
      </c>
      <c r="N170" s="6"/>
      <c r="O170" s="6">
        <f>L170*9%</f>
        <v>3321</v>
      </c>
      <c r="P170" s="6">
        <f>L170*9%</f>
        <v>3321</v>
      </c>
      <c r="Q170" s="6">
        <f t="shared" si="123"/>
        <v>6642</v>
      </c>
      <c r="R170" s="6">
        <f t="shared" si="124"/>
        <v>43992</v>
      </c>
      <c r="S170" s="6"/>
      <c r="T170" s="16">
        <f t="shared" si="125"/>
        <v>43992</v>
      </c>
    </row>
    <row r="171" spans="1:20" x14ac:dyDescent="0.25">
      <c r="A171" s="4">
        <v>18</v>
      </c>
      <c r="B171" s="5">
        <v>43821</v>
      </c>
      <c r="C171" s="6" t="s">
        <v>206</v>
      </c>
      <c r="D171" s="6">
        <v>118</v>
      </c>
      <c r="E171" s="5">
        <v>43821</v>
      </c>
      <c r="F171" s="5">
        <v>43819</v>
      </c>
      <c r="G171" s="6" t="s">
        <v>52</v>
      </c>
      <c r="H171" s="4">
        <v>4</v>
      </c>
      <c r="I171" s="6">
        <v>12300</v>
      </c>
      <c r="J171" s="6">
        <f t="shared" si="122"/>
        <v>49200</v>
      </c>
      <c r="K171" s="7"/>
      <c r="L171" s="6">
        <f>J171-(J171*K171)</f>
        <v>49200</v>
      </c>
      <c r="M171" s="9">
        <v>550</v>
      </c>
      <c r="N171" s="6"/>
      <c r="O171" s="6">
        <f>L171*9%</f>
        <v>4428</v>
      </c>
      <c r="P171" s="6">
        <f>L171*9%</f>
        <v>4428</v>
      </c>
      <c r="Q171" s="6">
        <f t="shared" si="123"/>
        <v>8856</v>
      </c>
      <c r="R171" s="6">
        <f t="shared" si="124"/>
        <v>58606</v>
      </c>
      <c r="S171" s="6"/>
      <c r="T171" s="16">
        <f t="shared" si="125"/>
        <v>58606</v>
      </c>
    </row>
    <row r="172" spans="1:20" x14ac:dyDescent="0.25">
      <c r="A172" s="4">
        <v>19</v>
      </c>
      <c r="B172" s="5">
        <v>43823</v>
      </c>
      <c r="C172" s="6" t="s">
        <v>207</v>
      </c>
      <c r="D172" s="6">
        <v>120</v>
      </c>
      <c r="E172" s="5">
        <v>43824</v>
      </c>
      <c r="F172" s="5">
        <v>43796</v>
      </c>
      <c r="G172" s="9" t="s">
        <v>32</v>
      </c>
      <c r="H172" s="4">
        <v>2</v>
      </c>
      <c r="I172" s="9">
        <v>1502</v>
      </c>
      <c r="J172" s="6">
        <f t="shared" si="122"/>
        <v>3004</v>
      </c>
      <c r="K172" s="7"/>
      <c r="L172" s="6">
        <f t="shared" ref="L172" si="132">J172-(J172*K172)</f>
        <v>3004</v>
      </c>
      <c r="M172" s="6"/>
      <c r="N172" s="6"/>
      <c r="O172" s="6">
        <f t="shared" ref="O172" si="133">L172*9%</f>
        <v>270.36</v>
      </c>
      <c r="P172" s="6">
        <f t="shared" ref="P172" si="134">L172*9%</f>
        <v>270.36</v>
      </c>
      <c r="Q172" s="6">
        <f t="shared" si="123"/>
        <v>540.72</v>
      </c>
      <c r="R172" s="6">
        <f t="shared" si="124"/>
        <v>3544.7200000000003</v>
      </c>
      <c r="S172" s="6">
        <v>0.72</v>
      </c>
      <c r="T172" s="16">
        <f t="shared" si="125"/>
        <v>3544.0000000000005</v>
      </c>
    </row>
    <row r="173" spans="1:20" x14ac:dyDescent="0.25">
      <c r="A173" s="4">
        <v>20</v>
      </c>
      <c r="B173" s="5">
        <v>43823</v>
      </c>
      <c r="C173" s="6" t="s">
        <v>208</v>
      </c>
      <c r="D173" s="6">
        <v>121</v>
      </c>
      <c r="E173" s="5">
        <v>43824</v>
      </c>
      <c r="F173" s="5">
        <v>43796</v>
      </c>
      <c r="G173" s="6" t="s">
        <v>52</v>
      </c>
      <c r="H173" s="4">
        <v>4</v>
      </c>
      <c r="I173" s="6">
        <v>12300</v>
      </c>
      <c r="J173" s="6">
        <f>H173*I173</f>
        <v>49200</v>
      </c>
      <c r="K173" s="7">
        <v>0.05</v>
      </c>
      <c r="L173" s="6">
        <f>J173-(J173*K173)</f>
        <v>46740</v>
      </c>
      <c r="M173" s="9">
        <v>300</v>
      </c>
      <c r="N173" s="6"/>
      <c r="O173" s="6">
        <f>L173*9%</f>
        <v>4206.5999999999995</v>
      </c>
      <c r="P173" s="6">
        <f>L173*9%</f>
        <v>4206.5999999999995</v>
      </c>
      <c r="Q173" s="6">
        <f>O173+P173</f>
        <v>8413.1999999999989</v>
      </c>
      <c r="R173" s="6">
        <f>SUM(L173:N173,Q173)</f>
        <v>55453.2</v>
      </c>
      <c r="S173" s="6">
        <v>0.2</v>
      </c>
      <c r="T173" s="16">
        <f>R173-S173</f>
        <v>55453</v>
      </c>
    </row>
    <row r="174" spans="1:20" x14ac:dyDescent="0.25">
      <c r="A174" s="4">
        <v>21</v>
      </c>
      <c r="B174" s="5">
        <v>43824</v>
      </c>
      <c r="C174" s="6" t="s">
        <v>209</v>
      </c>
      <c r="D174" s="6">
        <v>122</v>
      </c>
      <c r="E174" s="5">
        <v>43824</v>
      </c>
      <c r="F174" s="5">
        <v>43798</v>
      </c>
      <c r="G174" s="9" t="s">
        <v>41</v>
      </c>
      <c r="H174" s="4">
        <v>1</v>
      </c>
      <c r="I174" s="9">
        <v>85000</v>
      </c>
      <c r="J174" s="9">
        <f>H174*I174</f>
        <v>85000</v>
      </c>
      <c r="K174" s="7"/>
      <c r="L174" s="9">
        <f t="shared" ref="L174:L175" si="135">J174-(J174*K174)</f>
        <v>85000</v>
      </c>
      <c r="M174" s="6"/>
      <c r="N174" s="6"/>
      <c r="O174" s="9">
        <f t="shared" ref="O174:O175" si="136">L174*9%</f>
        <v>7650</v>
      </c>
      <c r="P174" s="9">
        <f t="shared" ref="P174:P175" si="137">L174*9%</f>
        <v>7650</v>
      </c>
      <c r="Q174" s="9">
        <f>O174+P174</f>
        <v>15300</v>
      </c>
      <c r="R174" s="9">
        <f>SUM(L174:N174,Q174)</f>
        <v>100300</v>
      </c>
      <c r="S174" s="6"/>
      <c r="T174" s="16">
        <f>R174-S174</f>
        <v>100300</v>
      </c>
    </row>
    <row r="175" spans="1:20" ht="15.75" thickBot="1" x14ac:dyDescent="0.3">
      <c r="A175" s="10">
        <v>22</v>
      </c>
      <c r="B175" s="11">
        <v>43827</v>
      </c>
      <c r="C175" s="12" t="s">
        <v>210</v>
      </c>
      <c r="D175" s="12">
        <v>124</v>
      </c>
      <c r="E175" s="11">
        <v>43827</v>
      </c>
      <c r="F175" s="11">
        <v>43800</v>
      </c>
      <c r="G175" s="12" t="s">
        <v>54</v>
      </c>
      <c r="H175" s="10">
        <v>4</v>
      </c>
      <c r="I175" s="12">
        <v>11700</v>
      </c>
      <c r="J175" s="12">
        <f t="shared" ref="J175" si="138">H175*I175</f>
        <v>46800</v>
      </c>
      <c r="K175" s="14">
        <v>0.1</v>
      </c>
      <c r="L175" s="12">
        <f t="shared" si="135"/>
        <v>42120</v>
      </c>
      <c r="M175" s="12"/>
      <c r="N175" s="12"/>
      <c r="O175" s="12">
        <f t="shared" si="136"/>
        <v>3790.7999999999997</v>
      </c>
      <c r="P175" s="12">
        <f t="shared" si="137"/>
        <v>3790.7999999999997</v>
      </c>
      <c r="Q175" s="12">
        <f t="shared" ref="Q175" si="139">O175+P175</f>
        <v>7581.5999999999995</v>
      </c>
      <c r="R175" s="12">
        <f t="shared" ref="R175" si="140">SUM(L175:N175,Q175)</f>
        <v>49701.599999999999</v>
      </c>
      <c r="S175" s="12">
        <v>0.6</v>
      </c>
      <c r="T175" s="19">
        <f t="shared" ref="T175" si="141">R175-S175</f>
        <v>49701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2020-12-07T06:45:49Z</dcterms:modified>
</cp:coreProperties>
</file>